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hun\Downloads\"/>
    </mc:Choice>
  </mc:AlternateContent>
  <xr:revisionPtr revIDLastSave="0" documentId="13_ncr:1_{7F5490F5-112C-4781-BE7B-A907374B7E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gend" sheetId="1" r:id="rId1"/>
    <sheet name="I_Soft_DB" sheetId="2178" r:id="rId2"/>
    <sheet name="I_OIPP" sheetId="2179" r:id="rId3"/>
    <sheet name="I_RD" sheetId="2180" r:id="rId4"/>
    <sheet name="I_Design" sheetId="2181" r:id="rId5"/>
    <sheet name="I_NFP" sheetId="2182" r:id="rId6"/>
    <sheet name="I_Innovprop" sheetId="2183" r:id="rId7"/>
    <sheet name="I_Brand" sheetId="2184" r:id="rId8"/>
    <sheet name="I_OrgCap" sheetId="2185" r:id="rId9"/>
    <sheet name="I_Train" sheetId="2186" r:id="rId10"/>
    <sheet name="I_EconComp" sheetId="2187" r:id="rId11"/>
    <sheet name="I_NonNatAcc" sheetId="2188" r:id="rId12"/>
    <sheet name="I_NatAcc" sheetId="2189" r:id="rId13"/>
    <sheet name="I_Intang" sheetId="2190" r:id="rId14"/>
    <sheet name="I_TangNRes" sheetId="2191" r:id="rId15"/>
    <sheet name="I_Tang" sheetId="2192" r:id="rId16"/>
    <sheet name="VAadj" sheetId="2193" r:id="rId17"/>
    <sheet name="VA_CP" sheetId="2194" r:id="rId18"/>
    <sheet name="Ipyp_Soft_DB" sheetId="2195" r:id="rId19"/>
    <sheet name="Ipyp_OIPP" sheetId="2196" r:id="rId20"/>
    <sheet name="Ipyp_RD" sheetId="2197" r:id="rId21"/>
    <sheet name="Ipyp_Design" sheetId="2198" r:id="rId22"/>
    <sheet name="Ipyp_NFP" sheetId="2199" r:id="rId23"/>
    <sheet name="Ipyp_Innovprop" sheetId="2200" r:id="rId24"/>
    <sheet name="Ipyp_Brand" sheetId="2201" r:id="rId25"/>
    <sheet name="Ipyp_OrgCap" sheetId="2202" r:id="rId26"/>
    <sheet name="Ipyp_Train" sheetId="2203" r:id="rId27"/>
    <sheet name="Ipyp_EconComp" sheetId="2204" r:id="rId28"/>
    <sheet name="Ipyp_NonNatAcc" sheetId="2205" r:id="rId29"/>
    <sheet name="Ipyp_NatAcc" sheetId="2206" r:id="rId30"/>
    <sheet name="Ipyp_Intang" sheetId="2207" r:id="rId31"/>
    <sheet name="Ipyp_TangNRes" sheetId="2208" r:id="rId32"/>
    <sheet name="Ipyp_Tang" sheetId="2209" r:id="rId33"/>
    <sheet name="VAadj_pyp" sheetId="2210" r:id="rId34"/>
    <sheet name="VA_PYP" sheetId="2211" r:id="rId35"/>
    <sheet name="Iq_Soft_DB" sheetId="2212" r:id="rId36"/>
    <sheet name="Iq_OIPP" sheetId="2213" r:id="rId37"/>
    <sheet name="Iq_RD" sheetId="2214" r:id="rId38"/>
    <sheet name="Iq_Design" sheetId="2215" r:id="rId39"/>
    <sheet name="Iq_NFP" sheetId="2216" r:id="rId40"/>
    <sheet name="Iq_Innovprop" sheetId="2217" r:id="rId41"/>
    <sheet name="Iq_Brand" sheetId="2218" r:id="rId42"/>
    <sheet name="Iq_OrgCap" sheetId="2219" r:id="rId43"/>
    <sheet name="Iq_Train" sheetId="2220" r:id="rId44"/>
    <sheet name="Iq_EconComp" sheetId="2221" r:id="rId45"/>
    <sheet name="Iq_NonNatAcc" sheetId="2222" r:id="rId46"/>
    <sheet name="Iq_NatAcc" sheetId="2223" r:id="rId47"/>
    <sheet name="Iq_Intang" sheetId="2224" r:id="rId48"/>
    <sheet name="Iq_TangNRes" sheetId="2225" r:id="rId49"/>
    <sheet name="Iq_Tang" sheetId="2226" r:id="rId50"/>
    <sheet name="VAadj_q" sheetId="2227" r:id="rId51"/>
    <sheet name="VA_PI" sheetId="2228" r:id="rId52"/>
    <sheet name="Ip_Soft_DB" sheetId="2229" r:id="rId53"/>
    <sheet name="Ip_OIPP" sheetId="2230" r:id="rId54"/>
    <sheet name="Ip_RD" sheetId="2231" r:id="rId55"/>
    <sheet name="Ip_Design" sheetId="2232" r:id="rId56"/>
    <sheet name="Ip_NFP" sheetId="2233" r:id="rId57"/>
    <sheet name="Ip_Innovprop" sheetId="2234" r:id="rId58"/>
    <sheet name="Ip_Brand" sheetId="2235" r:id="rId59"/>
    <sheet name="Ip_OrgCap" sheetId="2236" r:id="rId60"/>
    <sheet name="Ip_Train" sheetId="2237" r:id="rId61"/>
    <sheet name="Ip_EconComp" sheetId="2238" r:id="rId62"/>
    <sheet name="Ip_NonNatAcc" sheetId="2239" r:id="rId63"/>
    <sheet name="Ip_NatAcc" sheetId="2240" r:id="rId64"/>
    <sheet name="Ip_Intang" sheetId="2241" r:id="rId65"/>
    <sheet name="Ip_TangNRes" sheetId="2242" r:id="rId66"/>
    <sheet name="Ip_Tang" sheetId="2243" r:id="rId67"/>
    <sheet name="VAadj_pi" sheetId="2244" r:id="rId68"/>
    <sheet name="VA_Q" sheetId="2245" r:id="rId69"/>
    <sheet name="K_Soft_DB" sheetId="2246" r:id="rId70"/>
    <sheet name="K_OIPP" sheetId="2247" r:id="rId71"/>
    <sheet name="K_RD" sheetId="2248" r:id="rId72"/>
    <sheet name="K_Design" sheetId="2249" r:id="rId73"/>
    <sheet name="K_NFP" sheetId="2250" r:id="rId74"/>
    <sheet name="K_Innovprop" sheetId="2251" r:id="rId75"/>
    <sheet name="K_Brand" sheetId="2252" r:id="rId76"/>
    <sheet name="K_OrgCap" sheetId="2253" r:id="rId77"/>
    <sheet name="K_Train" sheetId="2254" r:id="rId78"/>
    <sheet name="K_EconComp" sheetId="2255" r:id="rId79"/>
    <sheet name="K_NonNatAcc" sheetId="2256" r:id="rId80"/>
    <sheet name="K_NatAcc" sheetId="2257" r:id="rId81"/>
    <sheet name="K_Intang" sheetId="2258" r:id="rId82"/>
    <sheet name="K_TangNRes" sheetId="2259" r:id="rId83"/>
    <sheet name="K_Tang" sheetId="2260" r:id="rId84"/>
    <sheet name="Kpyp_Soft_DB" sheetId="2261" r:id="rId85"/>
    <sheet name="Kpyp_OIPP" sheetId="2262" r:id="rId86"/>
    <sheet name="Kpyp_RD" sheetId="2263" r:id="rId87"/>
    <sheet name="Kpyp_Design" sheetId="2264" r:id="rId88"/>
    <sheet name="Kpyp_NFP" sheetId="2265" r:id="rId89"/>
    <sheet name="Kpyp_Innovprop" sheetId="2266" r:id="rId90"/>
    <sheet name="Kpyp_Brand" sheetId="2267" r:id="rId91"/>
    <sheet name="Kpyp_OrgCap" sheetId="2268" r:id="rId92"/>
    <sheet name="Kpyp_Train" sheetId="2269" r:id="rId93"/>
    <sheet name="Kpyp_EconComp" sheetId="2270" r:id="rId94"/>
    <sheet name="Kpyp_NonNatAcc" sheetId="2271" r:id="rId95"/>
    <sheet name="Kpyp_NatAcc" sheetId="2272" r:id="rId96"/>
    <sheet name="Kpyp_Intang" sheetId="2273" r:id="rId97"/>
    <sheet name="Kpyp_TangNRes" sheetId="2274" r:id="rId98"/>
    <sheet name="Kpyp_Tang" sheetId="2275" r:id="rId99"/>
    <sheet name="Kq_Soft_DB" sheetId="2276" r:id="rId100"/>
    <sheet name="Kq_OIPP" sheetId="2277" r:id="rId101"/>
    <sheet name="Kq_RD" sheetId="2278" r:id="rId102"/>
    <sheet name="Kq_Design" sheetId="2279" r:id="rId103"/>
    <sheet name="Kq_NFP" sheetId="2280" r:id="rId104"/>
    <sheet name="Kq_Innovprop" sheetId="2281" r:id="rId105"/>
    <sheet name="Kq_Brand" sheetId="2282" r:id="rId106"/>
    <sheet name="Kq_OrgCap" sheetId="2283" r:id="rId107"/>
    <sheet name="Kq_Train" sheetId="2284" r:id="rId108"/>
    <sheet name="Kq_EconComp" sheetId="2285" r:id="rId109"/>
    <sheet name="Kq_NonNatAcc" sheetId="2286" r:id="rId110"/>
    <sheet name="Kq_NatAcc" sheetId="2287" r:id="rId111"/>
    <sheet name="Kq_Intang" sheetId="2288" r:id="rId112"/>
    <sheet name="Kq_TangNRes" sheetId="2289" r:id="rId113"/>
    <sheet name="Kq_Tang" sheetId="2290" r:id="rId114"/>
    <sheet name="HK_TangNRes" sheetId="2291" r:id="rId115"/>
    <sheet name="HK_NatAcc" sheetId="2292" r:id="rId116"/>
    <sheet name="HK_Tang" sheetId="2293" r:id="rId117"/>
    <sheet name="HK_Innovprop" sheetId="2294" r:id="rId118"/>
    <sheet name="HK_Intang" sheetId="2295" r:id="rId119"/>
    <sheet name="HKpyp_TangNRes" sheetId="2296" r:id="rId120"/>
    <sheet name="HKpyp_NatAcc" sheetId="2297" r:id="rId121"/>
    <sheet name="HKpyp_Tang" sheetId="2298" r:id="rId122"/>
    <sheet name="HKpyp_Innovprop" sheetId="2299" r:id="rId123"/>
    <sheet name="HKpyp_Intang" sheetId="2300" r:id="rId124"/>
    <sheet name="HKq_TangNRes" sheetId="2301" r:id="rId125"/>
    <sheet name="HKq_NatAcc" sheetId="2302" r:id="rId126"/>
    <sheet name="HKq_Tang" sheetId="2303" r:id="rId127"/>
    <sheet name="HKq_Innovprop" sheetId="2304" r:id="rId128"/>
    <sheet name="HKq_Intang" sheetId="2305" r:id="rId129"/>
  </sheets>
  <calcPr calcId="181029"/>
</workbook>
</file>

<file path=xl/calcChain.xml><?xml version="1.0" encoding="utf-8"?>
<calcChain xmlns="http://schemas.openxmlformats.org/spreadsheetml/2006/main">
  <c r="A141" i="1" l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<sst xmlns="http://schemas.openxmlformats.org/spreadsheetml/2006/main" count="41371" uniqueCount="413">
  <si>
    <t>Variable</t>
  </si>
  <si>
    <t>Description</t>
  </si>
  <si>
    <t>GFCF, current prices, millions of national currency</t>
  </si>
  <si>
    <t>I_Soft_DB</t>
  </si>
  <si>
    <t>Computer software and databases</t>
  </si>
  <si>
    <t>I_OIPP</t>
  </si>
  <si>
    <t>Entertainment, artistic and literary originals + mineral explorations</t>
  </si>
  <si>
    <t>I_RD</t>
  </si>
  <si>
    <t>Research and development</t>
  </si>
  <si>
    <t>I_Design</t>
  </si>
  <si>
    <t>Industrial design</t>
  </si>
  <si>
    <t>I_NFP</t>
  </si>
  <si>
    <t>New product development costs in the financial industry</t>
  </si>
  <si>
    <t>I_Innovprop</t>
  </si>
  <si>
    <t>Innovative property</t>
  </si>
  <si>
    <t>I_Brand</t>
  </si>
  <si>
    <t>Brand</t>
  </si>
  <si>
    <t>I_OrgCap</t>
  </si>
  <si>
    <t>Organisational capital</t>
  </si>
  <si>
    <t>I_Train</t>
  </si>
  <si>
    <t>Training</t>
  </si>
  <si>
    <t>I_EconComp</t>
  </si>
  <si>
    <t>Economic competencies</t>
  </si>
  <si>
    <t>I_NonNatAcc</t>
  </si>
  <si>
    <t>Total intangibles not included in national accounts</t>
  </si>
  <si>
    <t>I_NatAcc</t>
  </si>
  <si>
    <t>Total Intangibles from national accounts</t>
  </si>
  <si>
    <t>I_Intang</t>
  </si>
  <si>
    <t>Total intangibles</t>
  </si>
  <si>
    <t>I_TangNRes</t>
  </si>
  <si>
    <t>Total tangible assets, excluding non residential buildings</t>
  </si>
  <si>
    <t>I_Tang</t>
  </si>
  <si>
    <t>Total tangible assets</t>
  </si>
  <si>
    <t>VAadj</t>
  </si>
  <si>
    <t>Gross value added consistent with new intangible GFCF</t>
  </si>
  <si>
    <t>VA_CP</t>
  </si>
  <si>
    <t>Gross value added from national accounts</t>
  </si>
  <si>
    <t>GFCF, previous year prices, millions of national currency</t>
  </si>
  <si>
    <t>Ipyp_Soft_DB</t>
  </si>
  <si>
    <t>Computer software and databases, previous year prices</t>
  </si>
  <si>
    <t>Ipyp_OIPP</t>
  </si>
  <si>
    <t>Entertainment, artistic and literary originals + mineral explorations, previous year prices</t>
  </si>
  <si>
    <t>Ipyp_RD</t>
  </si>
  <si>
    <t>Research and development, previous year prices</t>
  </si>
  <si>
    <t>Ipyp_Design</t>
  </si>
  <si>
    <t>Industrial design, previous year prices</t>
  </si>
  <si>
    <t>Ipyp_NFP</t>
  </si>
  <si>
    <t>New product development costs in the financial industry, previous year prices</t>
  </si>
  <si>
    <t>Ipyp_Innovprop</t>
  </si>
  <si>
    <t>Innovative property, previous year prices</t>
  </si>
  <si>
    <t>Ipyp_Brand</t>
  </si>
  <si>
    <t>Brand, previous year prices</t>
  </si>
  <si>
    <t>Ipyp_OrgCap</t>
  </si>
  <si>
    <t>Organisational capital, previous year prices</t>
  </si>
  <si>
    <t>Ipyp_Train</t>
  </si>
  <si>
    <t>Training, previous year prices</t>
  </si>
  <si>
    <t>Ipyp_EconComp</t>
  </si>
  <si>
    <t>Economic competencies, previous year prices</t>
  </si>
  <si>
    <t>Ipyp_NonNatAcc</t>
  </si>
  <si>
    <t>Total intangibles not included in national accounts, previous year prices</t>
  </si>
  <si>
    <t>Ipyp_NatAcc</t>
  </si>
  <si>
    <t>Total Intangibles from national accounts, previous year prices</t>
  </si>
  <si>
    <t>Ipyp_Intang</t>
  </si>
  <si>
    <t>Total intangibles, previous year prices</t>
  </si>
  <si>
    <t>Ipyp_TangNRes</t>
  </si>
  <si>
    <t>Total tangible assets, excluding non residential buildings, previous year prices</t>
  </si>
  <si>
    <t>Ipyp_Tang</t>
  </si>
  <si>
    <t>Total tangible assets, previous year prices</t>
  </si>
  <si>
    <t>VAadj_pyp</t>
  </si>
  <si>
    <t>Gross value added consistent with new intangible GFCF, previous year prices</t>
  </si>
  <si>
    <t>VA_PYP</t>
  </si>
  <si>
    <t>Gross value added from national accounts, previous year prices</t>
  </si>
  <si>
    <t>GFCF, chained linked volumes (2020), millions of national currency</t>
  </si>
  <si>
    <t>Iq_Soft_DB</t>
  </si>
  <si>
    <t>Computer software and databases, volume 2020 ref. prices</t>
  </si>
  <si>
    <t>Iq_OIPP</t>
  </si>
  <si>
    <t>Entertainment, artistic and literary originals + mineral explorations, volume 2020 ref. prices</t>
  </si>
  <si>
    <t>Iq_RD</t>
  </si>
  <si>
    <t>Research and development, volume 2020 ref. prices</t>
  </si>
  <si>
    <t>Iq_Design</t>
  </si>
  <si>
    <t>Industrial design, volume 2020 ref. prices</t>
  </si>
  <si>
    <t>Iq_NFP</t>
  </si>
  <si>
    <t>New product development costs in the financial industry, volume 2020 ref. prices</t>
  </si>
  <si>
    <t>Iq_Innovprop</t>
  </si>
  <si>
    <t>Innovative property, volume 2020 ref. prices</t>
  </si>
  <si>
    <t>Iq_Brand</t>
  </si>
  <si>
    <t>Brand, volume 2020 ref. prices</t>
  </si>
  <si>
    <t>Iq_OrgCap</t>
  </si>
  <si>
    <t>Organisational capital, volume 2020 ref. prices</t>
  </si>
  <si>
    <t>Iq_Train</t>
  </si>
  <si>
    <t>Training, volume 2020 ref. prices</t>
  </si>
  <si>
    <t>Iq_EconComp</t>
  </si>
  <si>
    <t>Economic competencies, volume 2020 ref. prices</t>
  </si>
  <si>
    <t>Iq_NonNatAcc</t>
  </si>
  <si>
    <t>Total intangibles not included in national accounts, volume 2020 ref. prices</t>
  </si>
  <si>
    <t>Iq_NatAcc</t>
  </si>
  <si>
    <t>Total Intangibles from national accounts, volume 2020 ref. prices</t>
  </si>
  <si>
    <t>Iq_Intang</t>
  </si>
  <si>
    <t>Total intangibles, volume 2020 ref. prices</t>
  </si>
  <si>
    <t>Iq_TangNRes</t>
  </si>
  <si>
    <t>Total tangible assets, excluding non residential buildings, volume 2020 ref. prices</t>
  </si>
  <si>
    <t>Iq_Tang</t>
  </si>
  <si>
    <t>Total tangible assets, volume 2020 ref. prices</t>
  </si>
  <si>
    <t>VAadj_q</t>
  </si>
  <si>
    <t>Gross value added consistent with new intangible GFCF, volume 2020 ref. prices</t>
  </si>
  <si>
    <t>VA_Q</t>
  </si>
  <si>
    <t>Gross value added from national accounts, price index 2020 = 100</t>
  </si>
  <si>
    <t>GFCF, price indexes (2020)</t>
  </si>
  <si>
    <t>Ip_Soft_DB</t>
  </si>
  <si>
    <t>Computer software and databases, price index 2020 = 100</t>
  </si>
  <si>
    <t>Ip_OIPP</t>
  </si>
  <si>
    <t>Entertainment, artistic and literary originals + mineral explorations, price index 2020 = 100</t>
  </si>
  <si>
    <t>Ip_RD</t>
  </si>
  <si>
    <t>Research and development, price index 2020 = 100</t>
  </si>
  <si>
    <t>Ip_Design</t>
  </si>
  <si>
    <t>Industrial design, price index 2020 = 100</t>
  </si>
  <si>
    <t>Ip_NFP</t>
  </si>
  <si>
    <t>New product development costs in the financial industry, price index 2020 = 100</t>
  </si>
  <si>
    <t>Ip_Innovprop</t>
  </si>
  <si>
    <t>Innovative property, price index 2020 = 100</t>
  </si>
  <si>
    <t>Ip_Brand</t>
  </si>
  <si>
    <t>Brand, price index 2020 = 100</t>
  </si>
  <si>
    <t>Ip_OrgCap</t>
  </si>
  <si>
    <t>Organisational capital, price index 2020 = 100</t>
  </si>
  <si>
    <t>Ip_Train</t>
  </si>
  <si>
    <t>Training, price index 2020 = 100</t>
  </si>
  <si>
    <t>Ip_EconComp</t>
  </si>
  <si>
    <t>Economic competencies, price index 2020 = 100</t>
  </si>
  <si>
    <t>Ip_NonNatAcc</t>
  </si>
  <si>
    <t>Total intangibles not included in national accounts, price index 2020 = 100</t>
  </si>
  <si>
    <t>Ip_NatAcc</t>
  </si>
  <si>
    <t>Total Intangibles from national accounts, price index 2020 = 100</t>
  </si>
  <si>
    <t>Ip_Intang</t>
  </si>
  <si>
    <t>Total intangibles, price index 2020 = 100</t>
  </si>
  <si>
    <t>Ip_TangNRes</t>
  </si>
  <si>
    <t>Total tangible assets, excluding non residential buildings, price index 2020 = 100</t>
  </si>
  <si>
    <t>Ip_Tang</t>
  </si>
  <si>
    <t>Total tangible assets, price index 2020 = 100</t>
  </si>
  <si>
    <t>VA_PI</t>
  </si>
  <si>
    <t>Gross value added from national accounts, volume 2020 ref. prices</t>
  </si>
  <si>
    <t>VAadj_pi</t>
  </si>
  <si>
    <t>Gross value added consistent with new intangible GFCF, price index 2020 = 100</t>
  </si>
  <si>
    <t>Capital stock net, current prices, millions of national currency</t>
  </si>
  <si>
    <t>K_Soft_DB</t>
  </si>
  <si>
    <t>K_OIPP</t>
  </si>
  <si>
    <t>K_RD</t>
  </si>
  <si>
    <t>K_Design</t>
  </si>
  <si>
    <t>K_NFP</t>
  </si>
  <si>
    <t>K_Innovprop</t>
  </si>
  <si>
    <t>K_Brand</t>
  </si>
  <si>
    <t>K_OrgCap</t>
  </si>
  <si>
    <t>K_Train</t>
  </si>
  <si>
    <t>K_EconComp</t>
  </si>
  <si>
    <t>K_NonNatAcc</t>
  </si>
  <si>
    <t>K_NatAcc</t>
  </si>
  <si>
    <t>K_Intang</t>
  </si>
  <si>
    <t>K_TangNRes</t>
  </si>
  <si>
    <t>K_Tang</t>
  </si>
  <si>
    <t>HK_TangNRes</t>
  </si>
  <si>
    <t>Total tangible assets, non residential - Capital stock; harmonised NA stocks</t>
  </si>
  <si>
    <t>HK_NatAcc</t>
  </si>
  <si>
    <t>Total intangibles from national accounts - Capital stock; harmonised NA stocks</t>
  </si>
  <si>
    <t>HK_Tang</t>
  </si>
  <si>
    <t>Total tangible assets - Capital stock; harmonised NA stocks</t>
  </si>
  <si>
    <t>HK_Innovprop</t>
  </si>
  <si>
    <t>Innovation related assets - Capital stock; harmonised NA stocks</t>
  </si>
  <si>
    <t>HK_Intang</t>
  </si>
  <si>
    <t>Total intangibles - Capital stock; harmonised NA stocks</t>
  </si>
  <si>
    <t>Capital stock net, previous year prices, millions of national currency</t>
  </si>
  <si>
    <t>Kpyp_Soft_DB</t>
  </si>
  <si>
    <t>Computer software and databases,stocks at previous year prices</t>
  </si>
  <si>
    <t>Kpyp_OIPP</t>
  </si>
  <si>
    <t>Entertainment, artistic and literary originals + mineral explorations,stocks at previous year prices</t>
  </si>
  <si>
    <t>Kpyp_RD</t>
  </si>
  <si>
    <t>Research and development,stocks at previous year prices</t>
  </si>
  <si>
    <t>Kpyp_Design</t>
  </si>
  <si>
    <t>Industrial design,stocks at previous year prices</t>
  </si>
  <si>
    <t>Kpyp_NFP</t>
  </si>
  <si>
    <t>New product development costs in the financial industry,stocks at previous year prices</t>
  </si>
  <si>
    <t>Kpyp_Innovprop</t>
  </si>
  <si>
    <t>Innovative property,stocks at previous year prices</t>
  </si>
  <si>
    <t>Kpyp_Brand</t>
  </si>
  <si>
    <t>Brand,stocks at previous year prices</t>
  </si>
  <si>
    <t>Kpyp_OrgCap</t>
  </si>
  <si>
    <t>Organisational capital,stocks at previous year prices</t>
  </si>
  <si>
    <t>Kpyp_Train</t>
  </si>
  <si>
    <t>Training,stocks at previous year prices</t>
  </si>
  <si>
    <t>Kpyp_EconComp</t>
  </si>
  <si>
    <t>Economic competencies,stocks at previous year prices</t>
  </si>
  <si>
    <t>Kpyp_NonNatAcc</t>
  </si>
  <si>
    <t>Total intangibles not included in national accounts,stocks at previous year prices</t>
  </si>
  <si>
    <t>Kpyp_NatAcc</t>
  </si>
  <si>
    <t>Total Intangibles from national accounts,stocks at previous year prices</t>
  </si>
  <si>
    <t>Kpyp_Intang</t>
  </si>
  <si>
    <t>Total intangibles,stocks at previous year prices</t>
  </si>
  <si>
    <t>Kpyp_TangNRes</t>
  </si>
  <si>
    <t>Total tangible assets, excluding non residential buildings,stocks at previous year prices</t>
  </si>
  <si>
    <t>Kpyp_Tang</t>
  </si>
  <si>
    <t>Total tangible assets,stocks at previous year prices</t>
  </si>
  <si>
    <t>HKpyp_TangNRes</t>
  </si>
  <si>
    <t>Total tangible assets, non residential ,previous year prices - Capital stock; harmonised NA stocks</t>
  </si>
  <si>
    <t>HKpyp_NatAcc</t>
  </si>
  <si>
    <t>Total intangibles from national accounts ,previous year prices - Capital stock; harmonised NA stocks</t>
  </si>
  <si>
    <t>HKpyp_Tang</t>
  </si>
  <si>
    <t>Total tangible assets ,previous year prices - Capital stock; harmonised NA stocks</t>
  </si>
  <si>
    <t>HKpyp_Innovprop</t>
  </si>
  <si>
    <t>Innovation related assets ,previous year prices - Capital stock; harmonised NA stocks</t>
  </si>
  <si>
    <t>HKpyp_Intang</t>
  </si>
  <si>
    <t>Total intangibles ,previous year prices - Capital stock; harmonised NA stocks</t>
  </si>
  <si>
    <t>Capital stock net, chained linked volumes (2020), millions of national currency</t>
  </si>
  <si>
    <t>Kq_Soft_DB</t>
  </si>
  <si>
    <t>Computer software and databases, chained linked volumes (2020), millions of national currency</t>
  </si>
  <si>
    <t>Kq_OIPP</t>
  </si>
  <si>
    <t>Entertainment, artistic and literary originals + mineral explorations, chained linked volumes (2020), millions of national currency</t>
  </si>
  <si>
    <t>Kq_RD</t>
  </si>
  <si>
    <t>Research and development, chained linked volumes (2020), millions of national currency</t>
  </si>
  <si>
    <t>Kq_Design</t>
  </si>
  <si>
    <t>Industrial design, chained linked volumes (2020), millions of national currency</t>
  </si>
  <si>
    <t>Kq_NFP</t>
  </si>
  <si>
    <t>New product development costs in the financial industry, chained linked volumes (2020), millions of national currency</t>
  </si>
  <si>
    <t>Kq_Innovprop</t>
  </si>
  <si>
    <t>Innovative property, chained linked volumes (2020), millions of national currency</t>
  </si>
  <si>
    <t>Kq_Brand</t>
  </si>
  <si>
    <t>Brand, chained linked volumes (2020), millions of national currency</t>
  </si>
  <si>
    <t>Kq_OrgCap</t>
  </si>
  <si>
    <t>Organisational capital, chained linked volumes (2020), millions of national currency</t>
  </si>
  <si>
    <t>Kq_Train</t>
  </si>
  <si>
    <t>Training, chained linked volumes (2020), millions of national currency</t>
  </si>
  <si>
    <t>Kq_EconComp</t>
  </si>
  <si>
    <t>Economic competencies, chained linked volumes (2020), millions of national currency</t>
  </si>
  <si>
    <t>Kq_NonNatAcc</t>
  </si>
  <si>
    <t>Total intangibles not included in national accounts, chained linked volumes (2020), millions of national currency</t>
  </si>
  <si>
    <t>Kq_NatAcc</t>
  </si>
  <si>
    <t>Total Intangibles from national accounts, chained linked volumes (2020), millions of national currency</t>
  </si>
  <si>
    <t>Kq_Intang</t>
  </si>
  <si>
    <t>Total intangibles, chained linked volumes (2020), millions of national currency</t>
  </si>
  <si>
    <t>Kq_TangNRes</t>
  </si>
  <si>
    <t>Total tangible assets, excluding non residential buildings, chained linked volumes (2020), millions of national currency</t>
  </si>
  <si>
    <t>Kq_Tang</t>
  </si>
  <si>
    <t>Total tangible assets, chained linked volumes (2020), millions of national currency</t>
  </si>
  <si>
    <t>HKq_TangNRes</t>
  </si>
  <si>
    <t>Total tangible assets, non residential , chained linked volumes (2020) - Capital stock; harmonised NA stocks</t>
  </si>
  <si>
    <t>HKq_NatAcc</t>
  </si>
  <si>
    <t>Total intangibles from national accounts , chained linked volumes (2020) - Capital stock; harmonised NA stocks</t>
  </si>
  <si>
    <t>HKq_Tang</t>
  </si>
  <si>
    <t>Total tangible assets , chained linked volumes (2020) - Capital stock; harmonised NA stocks</t>
  </si>
  <si>
    <t>HKq_Innovprop</t>
  </si>
  <si>
    <t>Innovation related assets , chained linked volumes (2020) - Capital stock; harmonised NA stocks</t>
  </si>
  <si>
    <t>HKq_Intang</t>
  </si>
  <si>
    <t>Total intangibles , chained linked volumes (2020) - Capital stock; harmonised NA stocks</t>
  </si>
  <si>
    <t>Intangibles - Analytical</t>
  </si>
  <si>
    <t>Source: Euklems &amp; INTANProd database, 2024 release</t>
  </si>
  <si>
    <t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</si>
  <si>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/>
  </si>
  <si>
    <t>Notes</t>
  </si>
  <si>
    <t>Numbers displayed are in accordance with the industry classification (NACE Rev. 2/ISIC Rev. 4) and the European System of Capital Accounts (ESA 2010).</t>
  </si>
  <si>
    <t>Extracted from Eurostat:		08/04/2024</t>
  </si>
  <si>
    <t>For more information and updates, see: https://euklems-intanprod-llee.luiss.it/</t>
  </si>
  <si>
    <t>Acknowledgements and disclaimer</t>
  </si>
  <si>
    <t>This update of the EUKLEMS &amp; INTANProd database 2024 has been funded by the WIPO:</t>
  </si>
  <si>
    <t>Procurement procedure ECFIN/2020/OP/0001 – Provision of Industry level growth and productivity data with special focus on intangible assets – 2020/S 114-275561</t>
  </si>
  <si>
    <t>Any errors or omissions are entirely the responsibility of the Luiss Lab of European Economics - LLEE</t>
  </si>
  <si>
    <t>For comments and suggestions please send an email to euklems-intanprod@luiss.it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</si>
  <si>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</si>
  <si>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</si>
  <si>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</si>
  <si>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</si>
  <si>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</si>
  <si>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</si>
  <si>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</si>
  <si>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</si>
  <si>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</si>
  <si>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</si>
  <si>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</si>
  <si>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</si>
  <si>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</si>
  <si>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</si>
  <si>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</si>
  <si>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</si>
  <si>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</si>
  <si>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</si>
  <si>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</si>
  <si>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</si>
  <si>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</si>
  <si>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</si>
  <si>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</si>
  <si>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</si>
  <si>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</si>
  <si>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</si>
  <si>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</si>
  <si>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</si>
  <si>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</si>
  <si>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</si>
  <si>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</si>
  <si>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</si>
  <si>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</t>
  </si>
  <si>
    <t>Agriculture, forestry and fishing</t>
  </si>
  <si>
    <t>JP</t>
  </si>
  <si>
    <t>Japan</t>
  </si>
  <si>
    <t>B</t>
  </si>
  <si>
    <t>Mining and quarrying</t>
  </si>
  <si>
    <t>C</t>
  </si>
  <si>
    <t>Manufacturing</t>
  </si>
  <si>
    <t>C10-C12</t>
  </si>
  <si>
    <t>Manufacture of food products; beverages and tobacco products</t>
  </si>
  <si>
    <t>C13-C15</t>
  </si>
  <si>
    <t>Manufacture of textiles, wearing apparel, leather and related products</t>
  </si>
  <si>
    <t>C16-C18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</si>
  <si>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</si>
  <si>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</si>
  <si>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</si>
  <si>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</si>
  <si>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</si>
  <si>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C20-C21</t>
  </si>
  <si>
    <t>Chemicals; basic pharmaceutical products</t>
  </si>
  <si>
    <t>C21</t>
  </si>
  <si>
    <t>Manufacture of basic pharmaceutical products and pharmaceutical preparations</t>
  </si>
  <si>
    <t>C22-C23</t>
  </si>
  <si>
    <t>Manufacture of rubber and plastic products and other non-metallic mineral products</t>
  </si>
  <si>
    <t>C24-C25</t>
  </si>
  <si>
    <t>Manufacture of basic metals and fabricated metal products, except machinery and equipment</t>
  </si>
  <si>
    <t>C26</t>
  </si>
  <si>
    <t>Manufacture of computer, electronic and optical products</t>
  </si>
  <si>
    <t>C26-C27</t>
  </si>
  <si>
    <t>Computer, electronic, optical products; electrical equipment</t>
  </si>
  <si>
    <t>C27</t>
  </si>
  <si>
    <t>Manufacture of electrical equipment</t>
  </si>
  <si>
    <t>C28</t>
  </si>
  <si>
    <t>Manufacture of machinery and equipment n.e.c.</t>
  </si>
  <si>
    <t>C29-C30</t>
  </si>
  <si>
    <t>Manufacture of motor vehicles, trailers, semi-trailers and of other transport equipment</t>
  </si>
  <si>
    <t>C31-C33</t>
  </si>
  <si>
    <t>Manufacture of furniture; jewellery, musical instruments, toys; repair and installation of machinery and equipment</t>
  </si>
  <si>
    <t>D</t>
  </si>
  <si>
    <t>Electricity, gas, steam and air conditioning supply</t>
  </si>
  <si>
    <t>D-E</t>
  </si>
  <si>
    <t>Electricity, gas, steam; water supply, sewerage, waste management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</si>
  <si>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</si>
  <si>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</si>
  <si>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</si>
  <si>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</si>
  <si>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</si>
  <si>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</si>
  <si>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</si>
  <si>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</si>
  <si>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</si>
  <si>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</si>
  <si>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</si>
  <si>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</si>
  <si>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</t>
  </si>
  <si>
    <t>Transportation and storage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</si>
  <si>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</si>
  <si>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</si>
  <si>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</si>
  <si>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</si>
  <si>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</si>
  <si>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</si>
  <si>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</si>
  <si>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</si>
  <si>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</si>
  <si>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</si>
  <si>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</si>
  <si>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</si>
  <si>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</t>
  </si>
  <si>
    <t>Information and communication</t>
  </si>
  <si>
    <t>J58-J60</t>
  </si>
  <si>
    <t>Publishing, motion picture, video, television programme production; sound recording, programming and broadcasting activities</t>
  </si>
  <si>
    <t>J61</t>
  </si>
  <si>
    <t>Telecommunications</t>
  </si>
  <si>
    <t>J62-J63</t>
  </si>
  <si>
    <t>Computer programming, consultancy, and information service activities</t>
  </si>
  <si>
    <t>K</t>
  </si>
  <si>
    <t>Financial and insurance activities</t>
  </si>
  <si>
    <t>L</t>
  </si>
  <si>
    <t>Real estate activities</t>
  </si>
  <si>
    <t>L68A</t>
  </si>
  <si>
    <t>Imputed rents of owner-occupied dwellings</t>
  </si>
  <si>
    <t>M</t>
  </si>
  <si>
    <t>Professional, scientific and technical activities</t>
  </si>
  <si>
    <t>M-N</t>
  </si>
  <si>
    <t>Professional, scientific and technical activities; administrative and support service activities</t>
  </si>
  <si>
    <t>MARKT</t>
  </si>
  <si>
    <t>Market economy (all industries excluding L, O, P, Q, T and U)</t>
  </si>
  <si>
    <t>MARKTxAG</t>
  </si>
  <si>
    <t>Non-agricultural market economy (Market economy less industry A)</t>
  </si>
  <si>
    <t>N</t>
  </si>
  <si>
    <t>Administrative and support service activities</t>
  </si>
  <si>
    <t>O</t>
  </si>
  <si>
    <t>Public administration and defence; compulsory social security</t>
  </si>
  <si>
    <t>O-Q</t>
  </si>
  <si>
    <t>Public administration, defence, education, human health and social work activities</t>
  </si>
  <si>
    <t>P</t>
  </si>
  <si>
    <t>Education</t>
  </si>
  <si>
    <t>Q</t>
  </si>
  <si>
    <t>Human health and social work activities</t>
  </si>
  <si>
    <t>Q86</t>
  </si>
  <si>
    <t>Human health activities</t>
  </si>
  <si>
    <t>Q87-Q88</t>
  </si>
  <si>
    <t>Residential care activities and social work activities without accommodation</t>
  </si>
  <si>
    <t>R</t>
  </si>
  <si>
    <t>Arts, entertainment and recreation</t>
  </si>
  <si>
    <t>R-S</t>
  </si>
  <si>
    <t>Arts, entertainment, recreation; other services and service activities, etc.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</si>
  <si>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</si>
  <si>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</si>
  <si>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</si>
  <si>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</si>
  <si>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TOT</t>
  </si>
  <si>
    <t>Total - all NACE activities</t>
  </si>
  <si>
    <t>TOT_IND</t>
  </si>
  <si>
    <t>Total industries (A-S)</t>
  </si>
  <si>
    <t>U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</si>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</sst>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4"/>
      <color rgb="FFFFFFFF"/>
      <name val="Calibri"/>
    </font>
    <font>
      <b/>
      <sz val="14"/>
      <color rgb="FF000000"/>
      <name val="Calibri"/>
    </font>
    <font>
      <sz val="8"/>
      <color rgb="FF00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"/>
  <sheetViews>
    <sheetView tabSelected="1" workbookViewId="0">
      <selection activeCell="B11" sqref="B11"/>
    </sheetView>
  </sheetViews>
  <sheetFormatPr defaultColWidth="11.5546875" defaultRowHeight="14.4" x14ac:dyDescent="0.3"/>
  <sheetData>
    <row r="1" spans="1:25" ht="18" x14ac:dyDescent="0.35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5">
      <c r="A2" s="1" t="s">
        <v>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t="s">
        <v>251</v>
      </c>
    </row>
    <row r="4" spans="1:25" x14ac:dyDescent="0.3">
      <c r="A4" t="s">
        <v>252</v>
      </c>
    </row>
    <row r="5" spans="1:25" x14ac:dyDescent="0.3">
      <c r="A5" t="s">
        <v>253</v>
      </c>
    </row>
    <row r="6" spans="1:25" ht="18" x14ac:dyDescent="0.35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35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4" t="str">
        <f>HYPERLINK("#'I_Soft_DB'!A1", "I_Soft_DB")</f>
        <v>I_Soft_DB</v>
      </c>
      <c r="B8" t="s">
        <v>4</v>
      </c>
    </row>
    <row r="9" spans="1:25" x14ac:dyDescent="0.3">
      <c r="A9" s="4" t="str">
        <f>HYPERLINK("#'I_OIPP'!A1", "I_OIPP")</f>
        <v>I_OIPP</v>
      </c>
      <c r="B9" t="s">
        <v>6</v>
      </c>
    </row>
    <row r="10" spans="1:25" x14ac:dyDescent="0.3">
      <c r="A10" s="4" t="str">
        <f>HYPERLINK("#'I_RD'!A1", "I_RD")</f>
        <v>I_RD</v>
      </c>
      <c r="B10" t="s">
        <v>8</v>
      </c>
    </row>
    <row r="11" spans="1:25" x14ac:dyDescent="0.3">
      <c r="A11" s="4" t="str">
        <f>HYPERLINK("#'I_Design'!A1", "I_Design")</f>
        <v>I_Design</v>
      </c>
      <c r="B11" t="s">
        <v>10</v>
      </c>
    </row>
    <row r="12" spans="1:25" x14ac:dyDescent="0.3">
      <c r="A12" s="4" t="str">
        <f>HYPERLINK("#'I_NFP'!A1", "I_NFP")</f>
        <v>I_NFP</v>
      </c>
      <c r="B12" t="s">
        <v>12</v>
      </c>
    </row>
    <row r="13" spans="1:25" x14ac:dyDescent="0.3">
      <c r="A13" s="4" t="str">
        <f>HYPERLINK("#'I_Innovprop'!A1", "I_Innovprop")</f>
        <v>I_Innovprop</v>
      </c>
      <c r="B13" t="s">
        <v>14</v>
      </c>
    </row>
    <row r="14" spans="1:25" x14ac:dyDescent="0.3">
      <c r="A14" s="4" t="str">
        <f>HYPERLINK("#'I_Brand'!A1", "I_Brand")</f>
        <v>I_Brand</v>
      </c>
      <c r="B14" t="s">
        <v>16</v>
      </c>
    </row>
    <row r="15" spans="1:25" x14ac:dyDescent="0.3">
      <c r="A15" s="4" t="str">
        <f>HYPERLINK("#'I_OrgCap'!A1", "I_OrgCap")</f>
        <v>I_OrgCap</v>
      </c>
      <c r="B15" t="s">
        <v>18</v>
      </c>
    </row>
    <row r="16" spans="1:25" x14ac:dyDescent="0.3">
      <c r="A16" s="4" t="str">
        <f>HYPERLINK("#'I_Train'!A1", "I_Train")</f>
        <v>I_Train</v>
      </c>
      <c r="B16" t="s">
        <v>20</v>
      </c>
    </row>
    <row r="17" spans="1:25" x14ac:dyDescent="0.3">
      <c r="A17" s="4" t="str">
        <f>HYPERLINK("#'I_EconComp'!A1", "I_EconComp")</f>
        <v>I_EconComp</v>
      </c>
      <c r="B17" t="s">
        <v>22</v>
      </c>
    </row>
    <row r="18" spans="1:25" x14ac:dyDescent="0.3">
      <c r="A18" s="4" t="str">
        <f>HYPERLINK("#'I_NonNatAcc'!A1", "I_NonNatAcc")</f>
        <v>I_NonNatAcc</v>
      </c>
      <c r="B18" t="s">
        <v>24</v>
      </c>
    </row>
    <row r="19" spans="1:25" x14ac:dyDescent="0.3">
      <c r="A19" s="4" t="str">
        <f>HYPERLINK("#'I_NatAcc'!A1", "I_NatAcc")</f>
        <v>I_NatAcc</v>
      </c>
      <c r="B19" t="s">
        <v>26</v>
      </c>
    </row>
    <row r="20" spans="1:25" x14ac:dyDescent="0.3">
      <c r="A20" s="4" t="str">
        <f>HYPERLINK("#'I_Intang'!A1", "I_Intang")</f>
        <v>I_Intang</v>
      </c>
      <c r="B20" t="s">
        <v>28</v>
      </c>
    </row>
    <row r="21" spans="1:25" x14ac:dyDescent="0.3">
      <c r="A21" s="4" t="str">
        <f>HYPERLINK("#'I_TangNRes'!A1", "I_TangNRes")</f>
        <v>I_TangNRes</v>
      </c>
      <c r="B21" t="s">
        <v>30</v>
      </c>
    </row>
    <row r="22" spans="1:25" x14ac:dyDescent="0.3">
      <c r="A22" s="4" t="str">
        <f>HYPERLINK("#'I_Tang'!A1", "I_Tang")</f>
        <v>I_Tang</v>
      </c>
      <c r="B22" t="s">
        <v>32</v>
      </c>
    </row>
    <row r="23" spans="1:25" x14ac:dyDescent="0.3">
      <c r="A23" s="4" t="str">
        <f>HYPERLINK("#'VAadj'!A1", "VAadj")</f>
        <v>VAadj</v>
      </c>
      <c r="B23" t="s">
        <v>34</v>
      </c>
    </row>
    <row r="24" spans="1:25" x14ac:dyDescent="0.3">
      <c r="A24" s="4" t="str">
        <f>HYPERLINK("#'VA_CP'!A1", "VA_CP")</f>
        <v>VA_CP</v>
      </c>
      <c r="B24" t="s">
        <v>36</v>
      </c>
    </row>
    <row r="25" spans="1:25" ht="18" x14ac:dyDescent="0.35">
      <c r="A25" s="2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">
      <c r="A26" s="4" t="str">
        <f>HYPERLINK("#'Ipyp_Soft_DB'!A1", "Ipyp_Soft_DB")</f>
        <v>Ipyp_Soft_DB</v>
      </c>
      <c r="B26" t="s">
        <v>39</v>
      </c>
    </row>
    <row r="27" spans="1:25" x14ac:dyDescent="0.3">
      <c r="A27" s="4" t="str">
        <f>HYPERLINK("#'Ipyp_OIPP'!A1", "Ipyp_OIPP")</f>
        <v>Ipyp_OIPP</v>
      </c>
      <c r="B27" t="s">
        <v>41</v>
      </c>
    </row>
    <row r="28" spans="1:25" x14ac:dyDescent="0.3">
      <c r="A28" s="4" t="str">
        <f>HYPERLINK("#'Ipyp_RD'!A1", "Ipyp_RD")</f>
        <v>Ipyp_RD</v>
      </c>
      <c r="B28" t="s">
        <v>43</v>
      </c>
    </row>
    <row r="29" spans="1:25" x14ac:dyDescent="0.3">
      <c r="A29" s="4" t="str">
        <f>HYPERLINK("#'Ipyp_Design'!A1", "Ipyp_Design")</f>
        <v>Ipyp_Design</v>
      </c>
      <c r="B29" t="s">
        <v>45</v>
      </c>
    </row>
    <row r="30" spans="1:25" x14ac:dyDescent="0.3">
      <c r="A30" s="4" t="str">
        <f>HYPERLINK("#'Ipyp_NFP'!A1", "Ipyp_NFP")</f>
        <v>Ipyp_NFP</v>
      </c>
      <c r="B30" t="s">
        <v>47</v>
      </c>
    </row>
    <row r="31" spans="1:25" x14ac:dyDescent="0.3">
      <c r="A31" s="4" t="str">
        <f>HYPERLINK("#'Ipyp_Innovprop'!A1", "Ipyp_Innovprop")</f>
        <v>Ipyp_Innovprop</v>
      </c>
      <c r="B31" t="s">
        <v>49</v>
      </c>
    </row>
    <row r="32" spans="1:25" x14ac:dyDescent="0.3">
      <c r="A32" s="4" t="str">
        <f>HYPERLINK("#'Ipyp_Brand'!A1", "Ipyp_Brand")</f>
        <v>Ipyp_Brand</v>
      </c>
      <c r="B32" t="s">
        <v>51</v>
      </c>
    </row>
    <row r="33" spans="1:25" x14ac:dyDescent="0.3">
      <c r="A33" s="4" t="str">
        <f>HYPERLINK("#'Ipyp_OrgCap'!A1", "Ipyp_OrgCap")</f>
        <v>Ipyp_OrgCap</v>
      </c>
      <c r="B33" t="s">
        <v>53</v>
      </c>
    </row>
    <row r="34" spans="1:25" x14ac:dyDescent="0.3">
      <c r="A34" s="4" t="str">
        <f>HYPERLINK("#'Ipyp_Train'!A1", "Ipyp_Train")</f>
        <v>Ipyp_Train</v>
      </c>
      <c r="B34" t="s">
        <v>55</v>
      </c>
    </row>
    <row r="35" spans="1:25" x14ac:dyDescent="0.3">
      <c r="A35" s="4" t="str">
        <f>HYPERLINK("#'Ipyp_EconComp'!A1", "Ipyp_EconComp")</f>
        <v>Ipyp_EconComp</v>
      </c>
      <c r="B35" t="s">
        <v>57</v>
      </c>
    </row>
    <row r="36" spans="1:25" x14ac:dyDescent="0.3">
      <c r="A36" s="4" t="str">
        <f>HYPERLINK("#'Ipyp_NonNatAcc'!A1", "Ipyp_NonNatAcc")</f>
        <v>Ipyp_NonNatAcc</v>
      </c>
      <c r="B36" t="s">
        <v>59</v>
      </c>
    </row>
    <row r="37" spans="1:25" x14ac:dyDescent="0.3">
      <c r="A37" s="4" t="str">
        <f>HYPERLINK("#'Ipyp_NatAcc'!A1", "Ipyp_NatAcc")</f>
        <v>Ipyp_NatAcc</v>
      </c>
      <c r="B37" t="s">
        <v>61</v>
      </c>
    </row>
    <row r="38" spans="1:25" x14ac:dyDescent="0.3">
      <c r="A38" s="4" t="str">
        <f>HYPERLINK("#'Ipyp_Intang'!A1", "Ipyp_Intang")</f>
        <v>Ipyp_Intang</v>
      </c>
      <c r="B38" t="s">
        <v>63</v>
      </c>
    </row>
    <row r="39" spans="1:25" x14ac:dyDescent="0.3">
      <c r="A39" s="4" t="str">
        <f>HYPERLINK("#'Ipyp_TangNRes'!A1", "Ipyp_TangNRes")</f>
        <v>Ipyp_TangNRes</v>
      </c>
      <c r="B39" t="s">
        <v>65</v>
      </c>
    </row>
    <row r="40" spans="1:25" x14ac:dyDescent="0.3">
      <c r="A40" s="4" t="str">
        <f>HYPERLINK("#'Ipyp_Tang'!A1", "Ipyp_Tang")</f>
        <v>Ipyp_Tang</v>
      </c>
      <c r="B40" t="s">
        <v>67</v>
      </c>
    </row>
    <row r="41" spans="1:25" x14ac:dyDescent="0.3">
      <c r="A41" s="4" t="str">
        <f>HYPERLINK("#'VAadj_pyp'!A1", "VAadj_pyp")</f>
        <v>VAadj_pyp</v>
      </c>
      <c r="B41" t="s">
        <v>69</v>
      </c>
    </row>
    <row r="42" spans="1:25" x14ac:dyDescent="0.3">
      <c r="A42" s="4" t="str">
        <f>HYPERLINK("#'VA_PYP'!A1", "VA_PYP")</f>
        <v>VA_PYP</v>
      </c>
      <c r="B42" t="s">
        <v>71</v>
      </c>
    </row>
    <row r="43" spans="1:25" ht="18" x14ac:dyDescent="0.35">
      <c r="A43" s="2" t="s">
        <v>72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4" t="str">
        <f>HYPERLINK("#'Iq_Soft_DB'!A1", "Iq_Soft_DB")</f>
        <v>Iq_Soft_DB</v>
      </c>
      <c r="B44" t="s">
        <v>74</v>
      </c>
    </row>
    <row r="45" spans="1:25" x14ac:dyDescent="0.3">
      <c r="A45" s="4" t="str">
        <f>HYPERLINK("#'Iq_OIPP'!A1", "Iq_OIPP")</f>
        <v>Iq_OIPP</v>
      </c>
      <c r="B45" t="s">
        <v>76</v>
      </c>
    </row>
    <row r="46" spans="1:25" x14ac:dyDescent="0.3">
      <c r="A46" s="4" t="str">
        <f>HYPERLINK("#'Iq_RD'!A1", "Iq_RD")</f>
        <v>Iq_RD</v>
      </c>
      <c r="B46" t="s">
        <v>78</v>
      </c>
    </row>
    <row r="47" spans="1:25" x14ac:dyDescent="0.3">
      <c r="A47" s="4" t="str">
        <f>HYPERLINK("#'Iq_Design'!A1", "Iq_Design")</f>
        <v>Iq_Design</v>
      </c>
      <c r="B47" t="s">
        <v>80</v>
      </c>
    </row>
    <row r="48" spans="1:25" x14ac:dyDescent="0.3">
      <c r="A48" s="4" t="str">
        <f>HYPERLINK("#'Iq_NFP'!A1", "Iq_NFP")</f>
        <v>Iq_NFP</v>
      </c>
      <c r="B48" t="s">
        <v>82</v>
      </c>
    </row>
    <row r="49" spans="1:25" x14ac:dyDescent="0.3">
      <c r="A49" s="4" t="str">
        <f>HYPERLINK("#'Iq_Innovprop'!A1", "Iq_Innovprop")</f>
        <v>Iq_Innovprop</v>
      </c>
      <c r="B49" t="s">
        <v>84</v>
      </c>
    </row>
    <row r="50" spans="1:25" x14ac:dyDescent="0.3">
      <c r="A50" s="4" t="str">
        <f>HYPERLINK("#'Iq_Brand'!A1", "Iq_Brand")</f>
        <v>Iq_Brand</v>
      </c>
      <c r="B50" t="s">
        <v>86</v>
      </c>
    </row>
    <row r="51" spans="1:25" x14ac:dyDescent="0.3">
      <c r="A51" s="4" t="str">
        <f>HYPERLINK("#'Iq_OrgCap'!A1", "Iq_OrgCap")</f>
        <v>Iq_OrgCap</v>
      </c>
      <c r="B51" t="s">
        <v>88</v>
      </c>
    </row>
    <row r="52" spans="1:25" x14ac:dyDescent="0.3">
      <c r="A52" s="4" t="str">
        <f>HYPERLINK("#'Iq_Train'!A1", "Iq_Train")</f>
        <v>Iq_Train</v>
      </c>
      <c r="B52" t="s">
        <v>90</v>
      </c>
    </row>
    <row r="53" spans="1:25" x14ac:dyDescent="0.3">
      <c r="A53" s="4" t="str">
        <f>HYPERLINK("#'Iq_EconComp'!A1", "Iq_EconComp")</f>
        <v>Iq_EconComp</v>
      </c>
      <c r="B53" t="s">
        <v>92</v>
      </c>
    </row>
    <row r="54" spans="1:25" x14ac:dyDescent="0.3">
      <c r="A54" s="4" t="str">
        <f>HYPERLINK("#'Iq_NonNatAcc'!A1", "Iq_NonNatAcc")</f>
        <v>Iq_NonNatAcc</v>
      </c>
      <c r="B54" t="s">
        <v>94</v>
      </c>
    </row>
    <row r="55" spans="1:25" x14ac:dyDescent="0.3">
      <c r="A55" s="4" t="str">
        <f>HYPERLINK("#'Iq_NatAcc'!A1", "Iq_NatAcc")</f>
        <v>Iq_NatAcc</v>
      </c>
      <c r="B55" t="s">
        <v>96</v>
      </c>
    </row>
    <row r="56" spans="1:25" x14ac:dyDescent="0.3">
      <c r="A56" s="4" t="str">
        <f>HYPERLINK("#'Iq_Intang'!A1", "Iq_Intang")</f>
        <v>Iq_Intang</v>
      </c>
      <c r="B56" t="s">
        <v>98</v>
      </c>
    </row>
    <row r="57" spans="1:25" x14ac:dyDescent="0.3">
      <c r="A57" s="4" t="str">
        <f>HYPERLINK("#'Iq_TangNRes'!A1", "Iq_TangNRes")</f>
        <v>Iq_TangNRes</v>
      </c>
      <c r="B57" t="s">
        <v>100</v>
      </c>
    </row>
    <row r="58" spans="1:25" x14ac:dyDescent="0.3">
      <c r="A58" s="4" t="str">
        <f>HYPERLINK("#'Iq_Tang'!A1", "Iq_Tang")</f>
        <v>Iq_Tang</v>
      </c>
      <c r="B58" t="s">
        <v>102</v>
      </c>
    </row>
    <row r="59" spans="1:25" x14ac:dyDescent="0.3">
      <c r="A59" s="4" t="str">
        <f>HYPERLINK("#'VAadj_q'!A1", "VAadj_q")</f>
        <v>VAadj_q</v>
      </c>
      <c r="B59" t="s">
        <v>104</v>
      </c>
    </row>
    <row r="60" spans="1:25" x14ac:dyDescent="0.3">
      <c r="A60" s="4" t="str">
        <f>HYPERLINK("#'VA_Q'!A1", "VA_Q")</f>
        <v>VA_Q</v>
      </c>
      <c r="B60" t="s">
        <v>106</v>
      </c>
    </row>
    <row r="61" spans="1:25" ht="18" x14ac:dyDescent="0.35">
      <c r="A61" s="2" t="s">
        <v>107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">
      <c r="A62" s="4" t="str">
        <f>HYPERLINK("#'Ip_Soft_DB'!A1", "Ip_Soft_DB")</f>
        <v>Ip_Soft_DB</v>
      </c>
      <c r="B62" t="s">
        <v>109</v>
      </c>
    </row>
    <row r="63" spans="1:25" x14ac:dyDescent="0.3">
      <c r="A63" s="4" t="str">
        <f>HYPERLINK("#'Ip_OIPP'!A1", "Ip_OIPP")</f>
        <v>Ip_OIPP</v>
      </c>
      <c r="B63" t="s">
        <v>111</v>
      </c>
    </row>
    <row r="64" spans="1:25" x14ac:dyDescent="0.3">
      <c r="A64" s="4" t="str">
        <f>HYPERLINK("#'Ip_RD'!A1", "Ip_RD")</f>
        <v>Ip_RD</v>
      </c>
      <c r="B64" t="s">
        <v>113</v>
      </c>
    </row>
    <row r="65" spans="1:25" x14ac:dyDescent="0.3">
      <c r="A65" s="4" t="str">
        <f>HYPERLINK("#'Ip_Design'!A1", "Ip_Design")</f>
        <v>Ip_Design</v>
      </c>
      <c r="B65" t="s">
        <v>115</v>
      </c>
    </row>
    <row r="66" spans="1:25" x14ac:dyDescent="0.3">
      <c r="A66" s="4" t="str">
        <f>HYPERLINK("#'Ip_NFP'!A1", "Ip_NFP")</f>
        <v>Ip_NFP</v>
      </c>
      <c r="B66" t="s">
        <v>117</v>
      </c>
    </row>
    <row r="67" spans="1:25" x14ac:dyDescent="0.3">
      <c r="A67" s="4" t="str">
        <f>HYPERLINK("#'Ip_Innovprop'!A1", "Ip_Innovprop")</f>
        <v>Ip_Innovprop</v>
      </c>
      <c r="B67" t="s">
        <v>119</v>
      </c>
    </row>
    <row r="68" spans="1:25" x14ac:dyDescent="0.3">
      <c r="A68" s="4" t="str">
        <f>HYPERLINK("#'Ip_Brand'!A1", "Ip_Brand")</f>
        <v>Ip_Brand</v>
      </c>
      <c r="B68" t="s">
        <v>121</v>
      </c>
    </row>
    <row r="69" spans="1:25" x14ac:dyDescent="0.3">
      <c r="A69" s="4" t="str">
        <f>HYPERLINK("#'Ip_OrgCap'!A1", "Ip_OrgCap")</f>
        <v>Ip_OrgCap</v>
      </c>
      <c r="B69" t="s">
        <v>123</v>
      </c>
    </row>
    <row r="70" spans="1:25" x14ac:dyDescent="0.3">
      <c r="A70" s="4" t="str">
        <f>HYPERLINK("#'Ip_Train'!A1", "Ip_Train")</f>
        <v>Ip_Train</v>
      </c>
      <c r="B70" t="s">
        <v>125</v>
      </c>
    </row>
    <row r="71" spans="1:25" x14ac:dyDescent="0.3">
      <c r="A71" s="4" t="str">
        <f>HYPERLINK("#'Ip_EconComp'!A1", "Ip_EconComp")</f>
        <v>Ip_EconComp</v>
      </c>
      <c r="B71" t="s">
        <v>127</v>
      </c>
    </row>
    <row r="72" spans="1:25" x14ac:dyDescent="0.3">
      <c r="A72" s="4" t="str">
        <f>HYPERLINK("#'Ip_NonNatAcc'!A1", "Ip_NonNatAcc")</f>
        <v>Ip_NonNatAcc</v>
      </c>
      <c r="B72" t="s">
        <v>129</v>
      </c>
    </row>
    <row r="73" spans="1:25" x14ac:dyDescent="0.3">
      <c r="A73" s="4" t="str">
        <f>HYPERLINK("#'Ip_NatAcc'!A1", "Ip_NatAcc")</f>
        <v>Ip_NatAcc</v>
      </c>
      <c r="B73" t="s">
        <v>131</v>
      </c>
    </row>
    <row r="74" spans="1:25" x14ac:dyDescent="0.3">
      <c r="A74" s="4" t="str">
        <f>HYPERLINK("#'Ip_Intang'!A1", "Ip_Intang")</f>
        <v>Ip_Intang</v>
      </c>
      <c r="B74" t="s">
        <v>133</v>
      </c>
    </row>
    <row r="75" spans="1:25" x14ac:dyDescent="0.3">
      <c r="A75" s="4" t="str">
        <f>HYPERLINK("#'Ip_TangNRes'!A1", "Ip_TangNRes")</f>
        <v>Ip_TangNRes</v>
      </c>
      <c r="B75" t="s">
        <v>135</v>
      </c>
    </row>
    <row r="76" spans="1:25" x14ac:dyDescent="0.3">
      <c r="A76" s="4" t="str">
        <f>HYPERLINK("#'Ip_Tang'!A1", "Ip_Tang")</f>
        <v>Ip_Tang</v>
      </c>
      <c r="B76" t="s">
        <v>137</v>
      </c>
    </row>
    <row r="77" spans="1:25" x14ac:dyDescent="0.3">
      <c r="A77" s="4" t="str">
        <f>HYPERLINK("#'VA_PI'!A1", "VA_PI")</f>
        <v>VA_PI</v>
      </c>
      <c r="B77" t="s">
        <v>139</v>
      </c>
    </row>
    <row r="78" spans="1:25" x14ac:dyDescent="0.3">
      <c r="A78" s="4" t="str">
        <f>HYPERLINK("#'VAadj_pi'!A1", "VAadj_pi")</f>
        <v>VAadj_pi</v>
      </c>
      <c r="B78" t="s">
        <v>141</v>
      </c>
    </row>
    <row r="79" spans="1:25" ht="18" x14ac:dyDescent="0.35">
      <c r="A79" s="2" t="s">
        <v>142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">
      <c r="A80" s="4" t="str">
        <f>HYPERLINK("#'K_Soft_DB'!A1", "K_Soft_DB")</f>
        <v>K_Soft_DB</v>
      </c>
      <c r="B80" t="s">
        <v>4</v>
      </c>
    </row>
    <row r="81" spans="1:2" x14ac:dyDescent="0.3">
      <c r="A81" s="4" t="str">
        <f>HYPERLINK("#'K_OIPP'!A1", "K_OIPP")</f>
        <v>K_OIPP</v>
      </c>
      <c r="B81" t="s">
        <v>6</v>
      </c>
    </row>
    <row r="82" spans="1:2" x14ac:dyDescent="0.3">
      <c r="A82" s="4" t="str">
        <f>HYPERLINK("#'K_RD'!A1", "K_RD")</f>
        <v>K_RD</v>
      </c>
      <c r="B82" t="s">
        <v>8</v>
      </c>
    </row>
    <row r="83" spans="1:2" x14ac:dyDescent="0.3">
      <c r="A83" s="4" t="str">
        <f>HYPERLINK("#'K_Design'!A1", "K_Design")</f>
        <v>K_Design</v>
      </c>
      <c r="B83" t="s">
        <v>10</v>
      </c>
    </row>
    <row r="84" spans="1:2" x14ac:dyDescent="0.3">
      <c r="A84" s="4" t="str">
        <f>HYPERLINK("#'K_NFP'!A1", "K_NFP")</f>
        <v>K_NFP</v>
      </c>
      <c r="B84" t="s">
        <v>12</v>
      </c>
    </row>
    <row r="85" spans="1:2" x14ac:dyDescent="0.3">
      <c r="A85" s="4" t="str">
        <f>HYPERLINK("#'K_Innovprop'!A1", "K_Innovprop")</f>
        <v>K_Innovprop</v>
      </c>
      <c r="B85" t="s">
        <v>14</v>
      </c>
    </row>
    <row r="86" spans="1:2" x14ac:dyDescent="0.3">
      <c r="A86" s="4" t="str">
        <f>HYPERLINK("#'K_Brand'!A1", "K_Brand")</f>
        <v>K_Brand</v>
      </c>
      <c r="B86" t="s">
        <v>16</v>
      </c>
    </row>
    <row r="87" spans="1:2" x14ac:dyDescent="0.3">
      <c r="A87" s="4" t="str">
        <f>HYPERLINK("#'K_OrgCap'!A1", "K_OrgCap")</f>
        <v>K_OrgCap</v>
      </c>
      <c r="B87" t="s">
        <v>18</v>
      </c>
    </row>
    <row r="88" spans="1:2" x14ac:dyDescent="0.3">
      <c r="A88" s="4" t="str">
        <f>HYPERLINK("#'K_Train'!A1", "K_Train")</f>
        <v>K_Train</v>
      </c>
      <c r="B88" t="s">
        <v>20</v>
      </c>
    </row>
    <row r="89" spans="1:2" x14ac:dyDescent="0.3">
      <c r="A89" s="4" t="str">
        <f>HYPERLINK("#'K_EconComp'!A1", "K_EconComp")</f>
        <v>K_EconComp</v>
      </c>
      <c r="B89" t="s">
        <v>22</v>
      </c>
    </row>
    <row r="90" spans="1:2" x14ac:dyDescent="0.3">
      <c r="A90" s="4" t="str">
        <f>HYPERLINK("#'K_NonNatAcc'!A1", "K_NonNatAcc")</f>
        <v>K_NonNatAcc</v>
      </c>
      <c r="B90" t="s">
        <v>24</v>
      </c>
    </row>
    <row r="91" spans="1:2" x14ac:dyDescent="0.3">
      <c r="A91" s="4" t="str">
        <f>HYPERLINK("#'K_NatAcc'!A1", "K_NatAcc")</f>
        <v>K_NatAcc</v>
      </c>
      <c r="B91" t="s">
        <v>26</v>
      </c>
    </row>
    <row r="92" spans="1:2" x14ac:dyDescent="0.3">
      <c r="A92" s="4" t="str">
        <f>HYPERLINK("#'K_Intang'!A1", "K_Intang")</f>
        <v>K_Intang</v>
      </c>
      <c r="B92" t="s">
        <v>28</v>
      </c>
    </row>
    <row r="93" spans="1:2" x14ac:dyDescent="0.3">
      <c r="A93" s="4" t="str">
        <f>HYPERLINK("#'K_TangNRes'!A1", "K_TangNRes")</f>
        <v>K_TangNRes</v>
      </c>
      <c r="B93" t="s">
        <v>30</v>
      </c>
    </row>
    <row r="94" spans="1:2" x14ac:dyDescent="0.3">
      <c r="A94" s="4" t="str">
        <f>HYPERLINK("#'K_Tang'!A1", "K_Tang")</f>
        <v>K_Tang</v>
      </c>
      <c r="B94" t="s">
        <v>32</v>
      </c>
    </row>
    <row r="95" spans="1:2" x14ac:dyDescent="0.3">
      <c r="A95" s="4" t="str">
        <f>HYPERLINK("#'HK_TangNRes'!A1", "HK_TangNRes")</f>
        <v>HK_TangNRes</v>
      </c>
      <c r="B95" t="s">
        <v>159</v>
      </c>
    </row>
    <row r="96" spans="1:2" x14ac:dyDescent="0.3">
      <c r="A96" s="4" t="str">
        <f>HYPERLINK("#'HK_NatAcc'!A1", "HK_NatAcc")</f>
        <v>HK_NatAcc</v>
      </c>
      <c r="B96" t="s">
        <v>161</v>
      </c>
    </row>
    <row r="97" spans="1:25" x14ac:dyDescent="0.3">
      <c r="A97" s="4" t="str">
        <f>HYPERLINK("#'HK_Tang'!A1", "HK_Tang")</f>
        <v>HK_Tang</v>
      </c>
      <c r="B97" t="s">
        <v>163</v>
      </c>
    </row>
    <row r="98" spans="1:25" x14ac:dyDescent="0.3">
      <c r="A98" s="4" t="str">
        <f>HYPERLINK("#'HK_Innovprop'!A1", "HK_Innovprop")</f>
        <v>HK_Innovprop</v>
      </c>
      <c r="B98" t="s">
        <v>165</v>
      </c>
    </row>
    <row r="99" spans="1:25" x14ac:dyDescent="0.3">
      <c r="A99" s="4" t="str">
        <f>HYPERLINK("#'HK_Intang'!A1", "HK_Intang")</f>
        <v>HK_Intang</v>
      </c>
      <c r="B99" t="s">
        <v>167</v>
      </c>
    </row>
    <row r="100" spans="1:25" ht="18" x14ac:dyDescent="0.35">
      <c r="A100" s="2" t="s">
        <v>168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">
      <c r="A101" s="4" t="str">
        <f>HYPERLINK("#'Kpyp_Soft_DB'!A1", "Kpyp_Soft_DB")</f>
        <v>Kpyp_Soft_DB</v>
      </c>
      <c r="B101" t="s">
        <v>170</v>
      </c>
    </row>
    <row r="102" spans="1:25" x14ac:dyDescent="0.3">
      <c r="A102" s="4" t="str">
        <f>HYPERLINK("#'Kpyp_OIPP'!A1", "Kpyp_OIPP")</f>
        <v>Kpyp_OIPP</v>
      </c>
      <c r="B102" t="s">
        <v>172</v>
      </c>
    </row>
    <row r="103" spans="1:25" x14ac:dyDescent="0.3">
      <c r="A103" s="4" t="str">
        <f>HYPERLINK("#'Kpyp_RD'!A1", "Kpyp_RD")</f>
        <v>Kpyp_RD</v>
      </c>
      <c r="B103" t="s">
        <v>174</v>
      </c>
    </row>
    <row r="104" spans="1:25" x14ac:dyDescent="0.3">
      <c r="A104" s="4" t="str">
        <f>HYPERLINK("#'Kpyp_Design'!A1", "Kpyp_Design")</f>
        <v>Kpyp_Design</v>
      </c>
      <c r="B104" t="s">
        <v>176</v>
      </c>
    </row>
    <row r="105" spans="1:25" x14ac:dyDescent="0.3">
      <c r="A105" s="4" t="str">
        <f>HYPERLINK("#'Kpyp_NFP'!A1", "Kpyp_NFP")</f>
        <v>Kpyp_NFP</v>
      </c>
      <c r="B105" t="s">
        <v>178</v>
      </c>
    </row>
    <row r="106" spans="1:25" x14ac:dyDescent="0.3">
      <c r="A106" s="4" t="str">
        <f>HYPERLINK("#'Kpyp_Innovprop'!A1", "Kpyp_Innovprop")</f>
        <v>Kpyp_Innovprop</v>
      </c>
      <c r="B106" t="s">
        <v>180</v>
      </c>
    </row>
    <row r="107" spans="1:25" x14ac:dyDescent="0.3">
      <c r="A107" s="4" t="str">
        <f>HYPERLINK("#'Kpyp_Brand'!A1", "Kpyp_Brand")</f>
        <v>Kpyp_Brand</v>
      </c>
      <c r="B107" t="s">
        <v>182</v>
      </c>
    </row>
    <row r="108" spans="1:25" x14ac:dyDescent="0.3">
      <c r="A108" s="4" t="str">
        <f>HYPERLINK("#'Kpyp_OrgCap'!A1", "Kpyp_OrgCap")</f>
        <v>Kpyp_OrgCap</v>
      </c>
      <c r="B108" t="s">
        <v>184</v>
      </c>
    </row>
    <row r="109" spans="1:25" x14ac:dyDescent="0.3">
      <c r="A109" s="4" t="str">
        <f>HYPERLINK("#'Kpyp_Train'!A1", "Kpyp_Train")</f>
        <v>Kpyp_Train</v>
      </c>
      <c r="B109" t="s">
        <v>186</v>
      </c>
    </row>
    <row r="110" spans="1:25" x14ac:dyDescent="0.3">
      <c r="A110" s="4" t="str">
        <f>HYPERLINK("#'Kpyp_EconComp'!A1", "Kpyp_EconComp")</f>
        <v>Kpyp_EconComp</v>
      </c>
      <c r="B110" t="s">
        <v>188</v>
      </c>
    </row>
    <row r="111" spans="1:25" x14ac:dyDescent="0.3">
      <c r="A111" s="4" t="str">
        <f>HYPERLINK("#'Kpyp_NonNatAcc'!A1", "Kpyp_NonNatAcc")</f>
        <v>Kpyp_NonNatAcc</v>
      </c>
      <c r="B111" t="s">
        <v>190</v>
      </c>
    </row>
    <row r="112" spans="1:25" x14ac:dyDescent="0.3">
      <c r="A112" s="4" t="str">
        <f>HYPERLINK("#'Kpyp_NatAcc'!A1", "Kpyp_NatAcc")</f>
        <v>Kpyp_NatAcc</v>
      </c>
      <c r="B112" t="s">
        <v>192</v>
      </c>
    </row>
    <row r="113" spans="1:25" x14ac:dyDescent="0.3">
      <c r="A113" s="4" t="str">
        <f>HYPERLINK("#'Kpyp_Intang'!A1", "Kpyp_Intang")</f>
        <v>Kpyp_Intang</v>
      </c>
      <c r="B113" t="s">
        <v>194</v>
      </c>
    </row>
    <row r="114" spans="1:25" x14ac:dyDescent="0.3">
      <c r="A114" s="4" t="str">
        <f>HYPERLINK("#'Kpyp_TangNRes'!A1", "Kpyp_TangNRes")</f>
        <v>Kpyp_TangNRes</v>
      </c>
      <c r="B114" t="s">
        <v>196</v>
      </c>
    </row>
    <row r="115" spans="1:25" x14ac:dyDescent="0.3">
      <c r="A115" s="4" t="str">
        <f>HYPERLINK("#'Kpyp_Tang'!A1", "Kpyp_Tang")</f>
        <v>Kpyp_Tang</v>
      </c>
      <c r="B115" t="s">
        <v>198</v>
      </c>
    </row>
    <row r="116" spans="1:25" x14ac:dyDescent="0.3">
      <c r="A116" s="4" t="str">
        <f>HYPERLINK("#'HKpyp_TangNRes'!A1", "HKpyp_TangNRes")</f>
        <v>HKpyp_TangNRes</v>
      </c>
      <c r="B116" t="s">
        <v>200</v>
      </c>
    </row>
    <row r="117" spans="1:25" x14ac:dyDescent="0.3">
      <c r="A117" s="4" t="str">
        <f>HYPERLINK("#'HKpyp_NatAcc'!A1", "HKpyp_NatAcc")</f>
        <v>HKpyp_NatAcc</v>
      </c>
      <c r="B117" t="s">
        <v>202</v>
      </c>
    </row>
    <row r="118" spans="1:25" x14ac:dyDescent="0.3">
      <c r="A118" s="4" t="str">
        <f>HYPERLINK("#'HKpyp_Tang'!A1", "HKpyp_Tang")</f>
        <v>HKpyp_Tang</v>
      </c>
      <c r="B118" t="s">
        <v>204</v>
      </c>
    </row>
    <row r="119" spans="1:25" x14ac:dyDescent="0.3">
      <c r="A119" s="4" t="str">
        <f>HYPERLINK("#'HKpyp_Innovprop'!A1", "HKpyp_Innovprop")</f>
        <v>HKpyp_Innovprop</v>
      </c>
      <c r="B119" t="s">
        <v>206</v>
      </c>
    </row>
    <row r="120" spans="1:25" x14ac:dyDescent="0.3">
      <c r="A120" s="4" t="str">
        <f>HYPERLINK("#'HKpyp_Intang'!A1", "HKpyp_Intang")</f>
        <v>HKpyp_Intang</v>
      </c>
      <c r="B120" t="s">
        <v>208</v>
      </c>
    </row>
    <row r="121" spans="1:25" ht="18" x14ac:dyDescent="0.35">
      <c r="A121" s="2" t="s">
        <v>209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">
      <c r="A122" s="4" t="str">
        <f>HYPERLINK("#'Kq_Soft_DB'!A1", "Kq_Soft_DB")</f>
        <v>Kq_Soft_DB</v>
      </c>
      <c r="B122" t="s">
        <v>211</v>
      </c>
    </row>
    <row r="123" spans="1:25" x14ac:dyDescent="0.3">
      <c r="A123" s="4" t="str">
        <f>HYPERLINK("#'Kq_OIPP'!A1", "Kq_OIPP")</f>
        <v>Kq_OIPP</v>
      </c>
      <c r="B123" t="s">
        <v>213</v>
      </c>
    </row>
    <row r="124" spans="1:25" x14ac:dyDescent="0.3">
      <c r="A124" s="4" t="str">
        <f>HYPERLINK("#'Kq_RD'!A1", "Kq_RD")</f>
        <v>Kq_RD</v>
      </c>
      <c r="B124" t="s">
        <v>215</v>
      </c>
    </row>
    <row r="125" spans="1:25" x14ac:dyDescent="0.3">
      <c r="A125" s="4" t="str">
        <f>HYPERLINK("#'Kq_Design'!A1", "Kq_Design")</f>
        <v>Kq_Design</v>
      </c>
      <c r="B125" t="s">
        <v>217</v>
      </c>
    </row>
    <row r="126" spans="1:25" x14ac:dyDescent="0.3">
      <c r="A126" s="4" t="str">
        <f>HYPERLINK("#'Kq_NFP'!A1", "Kq_NFP")</f>
        <v>Kq_NFP</v>
      </c>
      <c r="B126" t="s">
        <v>219</v>
      </c>
    </row>
    <row r="127" spans="1:25" x14ac:dyDescent="0.3">
      <c r="A127" s="4" t="str">
        <f>HYPERLINK("#'Kq_Innovprop'!A1", "Kq_Innovprop")</f>
        <v>Kq_Innovprop</v>
      </c>
      <c r="B127" t="s">
        <v>221</v>
      </c>
    </row>
    <row r="128" spans="1:25" x14ac:dyDescent="0.3">
      <c r="A128" s="4" t="str">
        <f>HYPERLINK("#'Kq_Brand'!A1", "Kq_Brand")</f>
        <v>Kq_Brand</v>
      </c>
      <c r="B128" t="s">
        <v>223</v>
      </c>
    </row>
    <row r="129" spans="1:25" x14ac:dyDescent="0.3">
      <c r="A129" s="4" t="str">
        <f>HYPERLINK("#'Kq_OrgCap'!A1", "Kq_OrgCap")</f>
        <v>Kq_OrgCap</v>
      </c>
      <c r="B129" t="s">
        <v>225</v>
      </c>
    </row>
    <row r="130" spans="1:25" x14ac:dyDescent="0.3">
      <c r="A130" s="4" t="str">
        <f>HYPERLINK("#'Kq_Train'!A1", "Kq_Train")</f>
        <v>Kq_Train</v>
      </c>
      <c r="B130" t="s">
        <v>227</v>
      </c>
    </row>
    <row r="131" spans="1:25" x14ac:dyDescent="0.3">
      <c r="A131" s="4" t="str">
        <f>HYPERLINK("#'Kq_EconComp'!A1", "Kq_EconComp")</f>
        <v>Kq_EconComp</v>
      </c>
      <c r="B131" t="s">
        <v>229</v>
      </c>
    </row>
    <row r="132" spans="1:25" x14ac:dyDescent="0.3">
      <c r="A132" s="4" t="str">
        <f>HYPERLINK("#'Kq_NonNatAcc'!A1", "Kq_NonNatAcc")</f>
        <v>Kq_NonNatAcc</v>
      </c>
      <c r="B132" t="s">
        <v>231</v>
      </c>
    </row>
    <row r="133" spans="1:25" x14ac:dyDescent="0.3">
      <c r="A133" s="4" t="str">
        <f>HYPERLINK("#'Kq_NatAcc'!A1", "Kq_NatAcc")</f>
        <v>Kq_NatAcc</v>
      </c>
      <c r="B133" t="s">
        <v>233</v>
      </c>
    </row>
    <row r="134" spans="1:25" x14ac:dyDescent="0.3">
      <c r="A134" s="4" t="str">
        <f>HYPERLINK("#'Kq_Intang'!A1", "Kq_Intang")</f>
        <v>Kq_Intang</v>
      </c>
      <c r="B134" t="s">
        <v>235</v>
      </c>
    </row>
    <row r="135" spans="1:25" x14ac:dyDescent="0.3">
      <c r="A135" s="4" t="str">
        <f>HYPERLINK("#'Kq_TangNRes'!A1", "Kq_TangNRes")</f>
        <v>Kq_TangNRes</v>
      </c>
      <c r="B135" t="s">
        <v>237</v>
      </c>
    </row>
    <row r="136" spans="1:25" x14ac:dyDescent="0.3">
      <c r="A136" s="4" t="str">
        <f>HYPERLINK("#'Kq_Tang'!A1", "Kq_Tang")</f>
        <v>Kq_Tang</v>
      </c>
      <c r="B136" t="s">
        <v>239</v>
      </c>
    </row>
    <row r="137" spans="1:25" x14ac:dyDescent="0.3">
      <c r="A137" s="4" t="str">
        <f>HYPERLINK("#'HKq_TangNRes'!A1", "HKq_TangNRes")</f>
        <v>HKq_TangNRes</v>
      </c>
      <c r="B137" t="s">
        <v>241</v>
      </c>
    </row>
    <row r="138" spans="1:25" x14ac:dyDescent="0.3">
      <c r="A138" s="4" t="str">
        <f>HYPERLINK("#'HKq_NatAcc'!A1", "HKq_NatAcc")</f>
        <v>HKq_NatAcc</v>
      </c>
      <c r="B138" t="s">
        <v>243</v>
      </c>
    </row>
    <row r="139" spans="1:25" x14ac:dyDescent="0.3">
      <c r="A139" s="4" t="str">
        <f>HYPERLINK("#'HKq_Tang'!A1", "HKq_Tang")</f>
        <v>HKq_Tang</v>
      </c>
      <c r="B139" t="s">
        <v>245</v>
      </c>
    </row>
    <row r="140" spans="1:25" x14ac:dyDescent="0.3">
      <c r="A140" s="4" t="str">
        <f>HYPERLINK("#'HKq_Innovprop'!A1", "HKq_Innovprop")</f>
        <v>HKq_Innovprop</v>
      </c>
      <c r="B140" t="s">
        <v>247</v>
      </c>
    </row>
    <row r="141" spans="1:25" x14ac:dyDescent="0.3">
      <c r="A141" s="4" t="str">
        <f>HYPERLINK("#'HKq_Intang'!A1", "HKq_Intang")</f>
        <v>HKq_Intang</v>
      </c>
      <c r="B141" t="s">
        <v>249</v>
      </c>
    </row>
    <row r="142" spans="1:25" x14ac:dyDescent="0.3">
      <c r="A142" t="s">
        <v>253</v>
      </c>
    </row>
    <row r="143" spans="1:25" x14ac:dyDescent="0.3">
      <c r="A143" t="s">
        <v>253</v>
      </c>
    </row>
    <row r="144" spans="1:25" ht="18" x14ac:dyDescent="0.35">
      <c r="A144" s="1" t="s">
        <v>254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3" t="s">
        <v>255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 t="s">
        <v>256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 t="s">
        <v>253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8" x14ac:dyDescent="0.35">
      <c r="A148" s="1" t="s">
        <v>257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t="s">
        <v>253</v>
      </c>
    </row>
    <row r="150" spans="1:25" ht="18" x14ac:dyDescent="0.35">
      <c r="A150" s="1" t="s">
        <v>258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3" t="s">
        <v>259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 t="s">
        <v>260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 t="s">
        <v>261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 t="s">
        <v>262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</v>
      </c>
      <c r="B2" t="s">
        <v>295</v>
      </c>
      <c r="C2" t="s">
        <v>297</v>
      </c>
      <c r="D2" t="s">
        <v>296</v>
      </c>
      <c r="E2" t="s">
        <v>298</v>
      </c>
      <c r="F2">
        <v>74700.125516999993</v>
      </c>
      <c r="G2">
        <v>75688.600928999993</v>
      </c>
      <c r="H2">
        <v>79421.555651000002</v>
      </c>
      <c r="I2">
        <v>89095.454507000002</v>
      </c>
      <c r="J2">
        <v>92063.778153000007</v>
      </c>
      <c r="K2">
        <v>84679.000495999993</v>
      </c>
      <c r="L2">
        <v>86226.009214999998</v>
      </c>
      <c r="M2">
        <v>89921.385475999996</v>
      </c>
      <c r="N2">
        <v>77850.946406999996</v>
      </c>
      <c r="O2">
        <v>70238.747399999993</v>
      </c>
      <c r="P2">
        <v>66252.288505000004</v>
      </c>
      <c r="Q2">
        <v>56662.764537000003</v>
      </c>
      <c r="R2">
        <v>54551.965300999997</v>
      </c>
      <c r="S2">
        <v>52820.076521000003</v>
      </c>
      <c r="T2">
        <v>51914.607549</v>
      </c>
      <c r="U2">
        <v>49462.589593999997</v>
      </c>
      <c r="V2">
        <v>46028.031882000003</v>
      </c>
      <c r="W2">
        <v>48655.874961000001</v>
      </c>
      <c r="X2">
        <v>48780.760343000002</v>
      </c>
      <c r="Y2">
        <v>46599.405699000003</v>
      </c>
      <c r="Z2">
        <v>47271.600273999997</v>
      </c>
      <c r="AA2">
        <v>47077.885911999998</v>
      </c>
      <c r="AB2">
        <v>51711.818758000001</v>
      </c>
      <c r="AC2">
        <v>47334.326894999998</v>
      </c>
      <c r="AD2">
        <v>47445.360056999998</v>
      </c>
      <c r="AE2">
        <v>44562.478918000001</v>
      </c>
      <c r="AF2">
        <v>48713.744392000001</v>
      </c>
    </row>
    <row r="3" spans="1:32" x14ac:dyDescent="0.3">
      <c r="A3" t="s">
        <v>3</v>
      </c>
      <c r="B3" t="s">
        <v>299</v>
      </c>
      <c r="C3" t="s">
        <v>297</v>
      </c>
      <c r="D3" t="s">
        <v>300</v>
      </c>
      <c r="E3" t="s">
        <v>298</v>
      </c>
      <c r="F3">
        <v>1800</v>
      </c>
      <c r="G3">
        <v>2200</v>
      </c>
      <c r="H3">
        <v>2500</v>
      </c>
      <c r="I3">
        <v>2600</v>
      </c>
      <c r="J3">
        <v>2800</v>
      </c>
      <c r="K3">
        <v>3000</v>
      </c>
      <c r="L3">
        <v>3300</v>
      </c>
      <c r="M3">
        <v>3200</v>
      </c>
      <c r="N3">
        <v>3000</v>
      </c>
      <c r="O3">
        <v>3000</v>
      </c>
      <c r="P3">
        <v>3100</v>
      </c>
      <c r="Q3">
        <v>3500</v>
      </c>
      <c r="R3">
        <v>3600</v>
      </c>
      <c r="S3">
        <v>3700</v>
      </c>
      <c r="T3">
        <v>3300</v>
      </c>
      <c r="U3">
        <v>3300</v>
      </c>
      <c r="V3">
        <v>3500</v>
      </c>
      <c r="W3">
        <v>3600</v>
      </c>
      <c r="X3">
        <v>3800</v>
      </c>
      <c r="Y3">
        <v>3900</v>
      </c>
      <c r="Z3">
        <v>2500</v>
      </c>
      <c r="AA3">
        <v>2500</v>
      </c>
      <c r="AB3">
        <v>2500</v>
      </c>
      <c r="AC3">
        <v>2500</v>
      </c>
      <c r="AD3">
        <v>2600</v>
      </c>
      <c r="AE3">
        <v>2500</v>
      </c>
      <c r="AF3">
        <v>2600</v>
      </c>
    </row>
    <row r="4" spans="1:32" x14ac:dyDescent="0.3">
      <c r="A4" t="s">
        <v>3</v>
      </c>
      <c r="B4" t="s">
        <v>301</v>
      </c>
      <c r="C4" t="s">
        <v>297</v>
      </c>
      <c r="D4" t="s">
        <v>302</v>
      </c>
      <c r="E4" t="s">
        <v>298</v>
      </c>
      <c r="F4">
        <v>1079599.999996</v>
      </c>
      <c r="G4">
        <v>1249300.000004</v>
      </c>
      <c r="H4">
        <v>1482800</v>
      </c>
      <c r="I4">
        <v>1745200.000001</v>
      </c>
      <c r="J4">
        <v>1987600.000002</v>
      </c>
      <c r="K4">
        <v>2236800.000002</v>
      </c>
      <c r="L4">
        <v>2435499.9999990002</v>
      </c>
      <c r="M4">
        <v>2538499.9999990002</v>
      </c>
      <c r="N4">
        <v>2521600</v>
      </c>
      <c r="O4">
        <v>2562799.9999990002</v>
      </c>
      <c r="P4">
        <v>2743100</v>
      </c>
      <c r="Q4">
        <v>2819299.9999990002</v>
      </c>
      <c r="R4">
        <v>2823800</v>
      </c>
      <c r="S4">
        <v>2836800</v>
      </c>
      <c r="T4">
        <v>2421500.000002</v>
      </c>
      <c r="U4">
        <v>2350600.0000009998</v>
      </c>
      <c r="V4">
        <v>2291499.9999990002</v>
      </c>
      <c r="W4">
        <v>2395500</v>
      </c>
      <c r="X4">
        <v>2453900.0000009998</v>
      </c>
      <c r="Y4">
        <v>2481299.9999990002</v>
      </c>
      <c r="Z4">
        <v>2449099.999996</v>
      </c>
      <c r="AA4">
        <v>2448000</v>
      </c>
      <c r="AB4">
        <v>2418200.0000009998</v>
      </c>
      <c r="AC4">
        <v>2395099.9999970002</v>
      </c>
      <c r="AD4">
        <v>2507300.000002</v>
      </c>
      <c r="AE4">
        <v>2396200.000002</v>
      </c>
      <c r="AF4">
        <v>2453800.0000009998</v>
      </c>
    </row>
    <row r="5" spans="1:32" x14ac:dyDescent="0.3">
      <c r="A5" t="s">
        <v>3</v>
      </c>
      <c r="B5" t="s">
        <v>303</v>
      </c>
      <c r="C5" t="s">
        <v>297</v>
      </c>
      <c r="D5" t="s">
        <v>304</v>
      </c>
      <c r="E5" t="s">
        <v>298</v>
      </c>
      <c r="F5">
        <v>48899.999999</v>
      </c>
      <c r="G5">
        <v>58899.999999</v>
      </c>
      <c r="H5">
        <v>71700.000000999993</v>
      </c>
      <c r="I5">
        <v>83099.999997999999</v>
      </c>
      <c r="J5">
        <v>95900.000002000001</v>
      </c>
      <c r="K5">
        <v>109200.00000099999</v>
      </c>
      <c r="L5">
        <v>120400</v>
      </c>
      <c r="M5">
        <v>122200</v>
      </c>
      <c r="N5">
        <v>120399.99999900001</v>
      </c>
      <c r="O5">
        <v>122899.99999900001</v>
      </c>
      <c r="P5">
        <v>133600.00000100001</v>
      </c>
      <c r="Q5">
        <v>142299.99999899999</v>
      </c>
      <c r="R5">
        <v>145900.00000100001</v>
      </c>
      <c r="S5">
        <v>148200.00000100001</v>
      </c>
      <c r="T5">
        <v>128900</v>
      </c>
      <c r="U5">
        <v>126600.00000099999</v>
      </c>
      <c r="V5">
        <v>128399.99999900001</v>
      </c>
      <c r="W5">
        <v>132200</v>
      </c>
      <c r="X5">
        <v>134500</v>
      </c>
      <c r="Y5">
        <v>137900.00000100001</v>
      </c>
      <c r="Z5">
        <v>113899.999998</v>
      </c>
      <c r="AA5">
        <v>113900</v>
      </c>
      <c r="AB5">
        <v>112800</v>
      </c>
      <c r="AC5">
        <v>113000</v>
      </c>
      <c r="AD5">
        <v>118600</v>
      </c>
      <c r="AE5">
        <v>113500.00000099999</v>
      </c>
      <c r="AF5">
        <v>117100.00000099999</v>
      </c>
    </row>
    <row r="6" spans="1:32" x14ac:dyDescent="0.3">
      <c r="A6" t="s">
        <v>3</v>
      </c>
      <c r="B6" t="s">
        <v>305</v>
      </c>
      <c r="C6" t="s">
        <v>297</v>
      </c>
      <c r="D6" t="s">
        <v>306</v>
      </c>
      <c r="E6" t="s">
        <v>298</v>
      </c>
      <c r="F6">
        <v>20693.215984999999</v>
      </c>
      <c r="G6">
        <v>23711.088785</v>
      </c>
      <c r="H6">
        <v>27008.393413000002</v>
      </c>
      <c r="I6">
        <v>29248.332495999999</v>
      </c>
      <c r="J6">
        <v>32254.604202999999</v>
      </c>
      <c r="K6">
        <v>33975.997207</v>
      </c>
      <c r="L6">
        <v>37077.425965000002</v>
      </c>
      <c r="M6">
        <v>36647.917630999997</v>
      </c>
      <c r="N6">
        <v>34565.381686000001</v>
      </c>
      <c r="O6">
        <v>34841.662487000001</v>
      </c>
      <c r="P6">
        <v>37773.786407</v>
      </c>
      <c r="Q6">
        <v>39134.474785999999</v>
      </c>
      <c r="R6">
        <v>40307.851091999997</v>
      </c>
      <c r="S6">
        <v>40899.011642999998</v>
      </c>
      <c r="T6">
        <v>34530.626866999999</v>
      </c>
      <c r="U6">
        <v>33175.643871</v>
      </c>
      <c r="V6">
        <v>34197.804237999997</v>
      </c>
      <c r="W6">
        <v>33800.771743999998</v>
      </c>
      <c r="X6">
        <v>33309.391220999998</v>
      </c>
      <c r="Y6">
        <v>33292.168540999999</v>
      </c>
      <c r="Z6">
        <v>24718.876684999999</v>
      </c>
      <c r="AA6">
        <v>24530.442631999998</v>
      </c>
      <c r="AB6">
        <v>24422.094055000001</v>
      </c>
      <c r="AC6">
        <v>24466.868369</v>
      </c>
      <c r="AD6">
        <v>25672.85281</v>
      </c>
      <c r="AE6">
        <v>24481.007032000001</v>
      </c>
      <c r="AF6">
        <v>24768.803324</v>
      </c>
    </row>
    <row r="7" spans="1:32" x14ac:dyDescent="0.3">
      <c r="A7" t="s">
        <v>3</v>
      </c>
      <c r="B7" t="s">
        <v>307</v>
      </c>
      <c r="C7" t="s">
        <v>297</v>
      </c>
      <c r="D7" t="s">
        <v>308</v>
      </c>
      <c r="E7" t="s">
        <v>298</v>
      </c>
      <c r="F7">
        <v>53070.300102000001</v>
      </c>
      <c r="G7">
        <v>60429.540779000003</v>
      </c>
      <c r="H7">
        <v>70906.690539000003</v>
      </c>
      <c r="I7">
        <v>80196.608353999996</v>
      </c>
      <c r="J7">
        <v>90268.287643000003</v>
      </c>
      <c r="K7">
        <v>98492.528627000007</v>
      </c>
      <c r="L7">
        <v>107086.764043</v>
      </c>
      <c r="M7">
        <v>113877.22650999999</v>
      </c>
      <c r="N7">
        <v>115907.976394</v>
      </c>
      <c r="O7">
        <v>117779.81426100001</v>
      </c>
      <c r="P7">
        <v>124168.210938</v>
      </c>
      <c r="Q7">
        <v>126406.208176</v>
      </c>
      <c r="R7">
        <v>124099.985143</v>
      </c>
      <c r="S7">
        <v>123755.881806</v>
      </c>
      <c r="T7">
        <v>107022.812311</v>
      </c>
      <c r="U7">
        <v>104303.309204</v>
      </c>
      <c r="V7">
        <v>96057.006324000002</v>
      </c>
      <c r="W7">
        <v>98153.542470999993</v>
      </c>
      <c r="X7">
        <v>101139.718752</v>
      </c>
      <c r="Y7">
        <v>99821.034612000003</v>
      </c>
      <c r="Z7">
        <v>68461.171316000007</v>
      </c>
      <c r="AA7">
        <v>68347.389171000003</v>
      </c>
      <c r="AB7">
        <v>66779.700555999996</v>
      </c>
      <c r="AC7">
        <v>65080.889883000003</v>
      </c>
      <c r="AD7">
        <v>68187.742817000006</v>
      </c>
      <c r="AE7">
        <v>64463.463642000002</v>
      </c>
      <c r="AF7">
        <v>64662.955625000002</v>
      </c>
    </row>
    <row r="8" spans="1:32" x14ac:dyDescent="0.3">
      <c r="A8" t="s">
        <v>3</v>
      </c>
      <c r="B8" t="s">
        <v>309</v>
      </c>
      <c r="C8" t="s">
        <v>297</v>
      </c>
      <c r="D8" t="s">
        <v>310</v>
      </c>
      <c r="E8" t="s">
        <v>298</v>
      </c>
      <c r="F8">
        <v>18600</v>
      </c>
      <c r="G8">
        <v>24800</v>
      </c>
      <c r="H8">
        <v>32200</v>
      </c>
      <c r="I8">
        <v>38500</v>
      </c>
      <c r="J8">
        <v>46500</v>
      </c>
      <c r="K8">
        <v>55000</v>
      </c>
      <c r="L8">
        <v>61900</v>
      </c>
      <c r="M8">
        <v>62700</v>
      </c>
      <c r="N8">
        <v>61300</v>
      </c>
      <c r="O8">
        <v>63000</v>
      </c>
      <c r="P8">
        <v>69500</v>
      </c>
      <c r="Q8">
        <v>73600</v>
      </c>
      <c r="R8">
        <v>74600</v>
      </c>
      <c r="S8">
        <v>74500</v>
      </c>
      <c r="T8">
        <v>63400</v>
      </c>
      <c r="U8">
        <v>59500</v>
      </c>
      <c r="V8">
        <v>60000</v>
      </c>
      <c r="W8">
        <v>61100</v>
      </c>
      <c r="X8">
        <v>61900</v>
      </c>
      <c r="Y8">
        <v>64000</v>
      </c>
      <c r="Z8">
        <v>21300</v>
      </c>
      <c r="AA8">
        <v>21300</v>
      </c>
      <c r="AB8">
        <v>21100</v>
      </c>
      <c r="AC8">
        <v>21200</v>
      </c>
      <c r="AD8">
        <v>22300</v>
      </c>
      <c r="AE8">
        <v>21400</v>
      </c>
      <c r="AF8">
        <v>22100</v>
      </c>
    </row>
    <row r="9" spans="1:32" x14ac:dyDescent="0.3">
      <c r="A9" t="s">
        <v>3</v>
      </c>
      <c r="B9" t="s">
        <v>311</v>
      </c>
      <c r="C9" t="s">
        <v>297</v>
      </c>
      <c r="D9" t="s">
        <v>312</v>
      </c>
      <c r="E9" t="s">
        <v>298</v>
      </c>
      <c r="F9">
        <v>83533.493000000002</v>
      </c>
      <c r="G9">
        <v>101277.377375</v>
      </c>
      <c r="H9">
        <v>121001.396985</v>
      </c>
      <c r="I9">
        <v>133701.43275499999</v>
      </c>
      <c r="J9">
        <v>150713.048083</v>
      </c>
      <c r="K9">
        <v>159478.906969</v>
      </c>
      <c r="L9">
        <v>180745.47222200001</v>
      </c>
      <c r="M9">
        <v>184774.31481000001</v>
      </c>
      <c r="N9">
        <v>184068.77588599999</v>
      </c>
      <c r="O9">
        <v>192173.10930700001</v>
      </c>
      <c r="P9">
        <v>214345.13680400001</v>
      </c>
      <c r="Q9">
        <v>220757.27371499999</v>
      </c>
      <c r="R9">
        <v>233692.28330400001</v>
      </c>
      <c r="S9">
        <v>231419.96022000001</v>
      </c>
      <c r="T9">
        <v>184205.82770600001</v>
      </c>
      <c r="U9">
        <v>170139.22476000001</v>
      </c>
      <c r="V9">
        <v>173842.93819099999</v>
      </c>
      <c r="W9">
        <v>179898.36979299999</v>
      </c>
      <c r="X9">
        <v>184442.14275599999</v>
      </c>
      <c r="Y9">
        <v>193263.879759</v>
      </c>
      <c r="Z9">
        <v>110392.531607</v>
      </c>
      <c r="AA9">
        <v>109276.761209</v>
      </c>
      <c r="AB9">
        <v>109144.198097</v>
      </c>
      <c r="AC9">
        <v>108957.752522</v>
      </c>
      <c r="AD9">
        <v>117545.276337</v>
      </c>
      <c r="AE9">
        <v>108465.503491</v>
      </c>
      <c r="AF9">
        <v>113359.46971400001</v>
      </c>
    </row>
    <row r="10" spans="1:32" x14ac:dyDescent="0.3">
      <c r="A10" t="s">
        <v>3</v>
      </c>
      <c r="B10" t="s">
        <v>313</v>
      </c>
      <c r="C10" t="s">
        <v>297</v>
      </c>
      <c r="D10" t="s">
        <v>314</v>
      </c>
      <c r="E10" t="s">
        <v>298</v>
      </c>
      <c r="F10">
        <v>126883.205176</v>
      </c>
      <c r="G10">
        <v>157592.54619699999</v>
      </c>
      <c r="H10">
        <v>195007.86933099999</v>
      </c>
      <c r="I10">
        <v>225446.71258299999</v>
      </c>
      <c r="J10">
        <v>261669.090386</v>
      </c>
      <c r="K10">
        <v>300397.176943</v>
      </c>
      <c r="L10">
        <v>335143.188433</v>
      </c>
      <c r="M10">
        <v>340912.28563400003</v>
      </c>
      <c r="N10">
        <v>334251.14486300002</v>
      </c>
      <c r="O10">
        <v>342508.12323500001</v>
      </c>
      <c r="P10">
        <v>375205.92623400001</v>
      </c>
      <c r="Q10">
        <v>396337.80899300001</v>
      </c>
      <c r="R10">
        <v>400178.64348500001</v>
      </c>
      <c r="S10">
        <v>399023.71963900002</v>
      </c>
      <c r="T10">
        <v>340371.21324000001</v>
      </c>
      <c r="U10">
        <v>320853.41072799999</v>
      </c>
      <c r="V10">
        <v>321077.98291600001</v>
      </c>
      <c r="W10">
        <v>329640.784507</v>
      </c>
      <c r="X10">
        <v>335841.15756299999</v>
      </c>
      <c r="Y10">
        <v>346627.11843099998</v>
      </c>
      <c r="Z10">
        <v>195935.30746700001</v>
      </c>
      <c r="AA10">
        <v>195939.94061399999</v>
      </c>
      <c r="AB10">
        <v>194158.685948</v>
      </c>
      <c r="AC10">
        <v>194724.78833099999</v>
      </c>
      <c r="AD10">
        <v>204602.19754200001</v>
      </c>
      <c r="AE10">
        <v>195712.94705399999</v>
      </c>
      <c r="AF10">
        <v>202701.66720500001</v>
      </c>
    </row>
    <row r="11" spans="1:32" x14ac:dyDescent="0.3">
      <c r="A11" t="s">
        <v>3</v>
      </c>
      <c r="B11" t="s">
        <v>315</v>
      </c>
      <c r="C11" t="s">
        <v>297</v>
      </c>
      <c r="D11" t="s">
        <v>316</v>
      </c>
      <c r="E11" t="s">
        <v>298</v>
      </c>
      <c r="F11">
        <v>43349.712176000001</v>
      </c>
      <c r="G11">
        <v>56315.168822</v>
      </c>
      <c r="H11">
        <v>74006.472345999995</v>
      </c>
      <c r="I11">
        <v>91745.279827999999</v>
      </c>
      <c r="J11">
        <v>110956.04230299999</v>
      </c>
      <c r="K11">
        <v>140918.269974</v>
      </c>
      <c r="L11">
        <v>154397.71621099999</v>
      </c>
      <c r="M11">
        <v>156137.97082399999</v>
      </c>
      <c r="N11">
        <v>150182.36897700001</v>
      </c>
      <c r="O11">
        <v>150335.013928</v>
      </c>
      <c r="P11">
        <v>160860.78943</v>
      </c>
      <c r="Q11">
        <v>175580.535278</v>
      </c>
      <c r="R11">
        <v>166486.360181</v>
      </c>
      <c r="S11">
        <v>167603.75941900001</v>
      </c>
      <c r="T11">
        <v>156165.385534</v>
      </c>
      <c r="U11">
        <v>150714.18596800001</v>
      </c>
      <c r="V11">
        <v>147235.04472500001</v>
      </c>
      <c r="W11">
        <v>149742.41471400001</v>
      </c>
      <c r="X11">
        <v>151399.014807</v>
      </c>
      <c r="Y11">
        <v>153363.23867200001</v>
      </c>
      <c r="Z11">
        <v>85542.775859999994</v>
      </c>
      <c r="AA11">
        <v>86663.179405000003</v>
      </c>
      <c r="AB11">
        <v>85014.487850999998</v>
      </c>
      <c r="AC11">
        <v>85767.035808999994</v>
      </c>
      <c r="AD11">
        <v>87056.921205000006</v>
      </c>
      <c r="AE11">
        <v>87247.443562999993</v>
      </c>
      <c r="AF11">
        <v>89342.197490999999</v>
      </c>
    </row>
    <row r="12" spans="1:32" x14ac:dyDescent="0.3">
      <c r="A12" t="s">
        <v>3</v>
      </c>
      <c r="B12" t="s">
        <v>317</v>
      </c>
      <c r="C12" t="s">
        <v>297</v>
      </c>
      <c r="D12" t="s">
        <v>318</v>
      </c>
      <c r="E12" t="s">
        <v>298</v>
      </c>
      <c r="F12">
        <v>34977.746307000001</v>
      </c>
      <c r="G12">
        <v>41473.006649000003</v>
      </c>
      <c r="H12">
        <v>49045.614216000002</v>
      </c>
      <c r="I12">
        <v>55098.649507000002</v>
      </c>
      <c r="J12">
        <v>63500.071112999998</v>
      </c>
      <c r="K12">
        <v>72059.606526999996</v>
      </c>
      <c r="L12">
        <v>78793.350999999995</v>
      </c>
      <c r="M12">
        <v>77494.593126000007</v>
      </c>
      <c r="N12">
        <v>76006.028160999995</v>
      </c>
      <c r="O12">
        <v>79480.198405999996</v>
      </c>
      <c r="P12">
        <v>81950.919118000005</v>
      </c>
      <c r="Q12">
        <v>86801.673729000002</v>
      </c>
      <c r="R12">
        <v>90862.385678000006</v>
      </c>
      <c r="S12">
        <v>88985.139626000004</v>
      </c>
      <c r="T12">
        <v>76992.874570999993</v>
      </c>
      <c r="U12">
        <v>74629.547433</v>
      </c>
      <c r="V12">
        <v>75993.861669999998</v>
      </c>
      <c r="W12">
        <v>78418.381011000005</v>
      </c>
      <c r="X12">
        <v>80487.159352999995</v>
      </c>
      <c r="Y12">
        <v>84895.949601</v>
      </c>
      <c r="Z12">
        <v>77914.516571999993</v>
      </c>
      <c r="AA12">
        <v>77911.291773000004</v>
      </c>
      <c r="AB12">
        <v>78433.283672000005</v>
      </c>
      <c r="AC12">
        <v>78726.716973999995</v>
      </c>
      <c r="AD12">
        <v>81955.439843</v>
      </c>
      <c r="AE12">
        <v>78983.178408000007</v>
      </c>
      <c r="AF12">
        <v>82472.016476000004</v>
      </c>
    </row>
    <row r="13" spans="1:32" x14ac:dyDescent="0.3">
      <c r="A13" t="s">
        <v>3</v>
      </c>
      <c r="B13" t="s">
        <v>319</v>
      </c>
      <c r="C13" t="s">
        <v>297</v>
      </c>
      <c r="D13" t="s">
        <v>320</v>
      </c>
      <c r="E13" t="s">
        <v>298</v>
      </c>
      <c r="F13">
        <v>74684.334273</v>
      </c>
      <c r="G13">
        <v>79291.270136000006</v>
      </c>
      <c r="H13">
        <v>89139.875759999995</v>
      </c>
      <c r="I13">
        <v>102452.303595</v>
      </c>
      <c r="J13">
        <v>110162.90431100001</v>
      </c>
      <c r="K13">
        <v>121536.370389</v>
      </c>
      <c r="L13">
        <v>126150.250934</v>
      </c>
      <c r="M13">
        <v>135685.92466799999</v>
      </c>
      <c r="N13">
        <v>127835.264174</v>
      </c>
      <c r="O13">
        <v>134548.72213499999</v>
      </c>
      <c r="P13">
        <v>144359.89804100001</v>
      </c>
      <c r="Q13">
        <v>147011.64797600001</v>
      </c>
      <c r="R13">
        <v>144390.793879</v>
      </c>
      <c r="S13">
        <v>150019.51567699999</v>
      </c>
      <c r="T13">
        <v>132264.04889999999</v>
      </c>
      <c r="U13">
        <v>126808.489554</v>
      </c>
      <c r="V13">
        <v>121459.05547599999</v>
      </c>
      <c r="W13">
        <v>129364.515782</v>
      </c>
      <c r="X13">
        <v>132543.34877300001</v>
      </c>
      <c r="Y13">
        <v>132870.82861</v>
      </c>
      <c r="Z13">
        <v>211170.68327499999</v>
      </c>
      <c r="AA13">
        <v>209355.61042400001</v>
      </c>
      <c r="AB13">
        <v>206636.19977000001</v>
      </c>
      <c r="AC13">
        <v>201472.377477</v>
      </c>
      <c r="AD13">
        <v>216131.280245</v>
      </c>
      <c r="AE13">
        <v>206629.33722399999</v>
      </c>
      <c r="AF13">
        <v>212747.21833900001</v>
      </c>
    </row>
    <row r="14" spans="1:32" x14ac:dyDescent="0.3">
      <c r="A14" t="s">
        <v>3</v>
      </c>
      <c r="B14" t="s">
        <v>321</v>
      </c>
      <c r="C14" t="s">
        <v>297</v>
      </c>
      <c r="D14" t="s">
        <v>322</v>
      </c>
      <c r="E14" t="s">
        <v>298</v>
      </c>
      <c r="F14">
        <v>148453.64617299999</v>
      </c>
      <c r="G14">
        <v>142817.17806899999</v>
      </c>
      <c r="H14">
        <v>144322.780925</v>
      </c>
      <c r="I14">
        <v>185040.508176</v>
      </c>
      <c r="J14">
        <v>195338.472148</v>
      </c>
      <c r="K14">
        <v>201836.73043600001</v>
      </c>
      <c r="L14">
        <v>190599.43907399999</v>
      </c>
      <c r="M14">
        <v>222269.663107</v>
      </c>
      <c r="N14">
        <v>233440.311468</v>
      </c>
      <c r="O14">
        <v>215509.37195500001</v>
      </c>
      <c r="P14">
        <v>200145.818871</v>
      </c>
      <c r="Q14">
        <v>186525.98519899999</v>
      </c>
      <c r="R14">
        <v>175067.47614899999</v>
      </c>
      <c r="S14">
        <v>184755.65934400001</v>
      </c>
      <c r="T14">
        <v>158483.70084999999</v>
      </c>
      <c r="U14">
        <v>181771.571176</v>
      </c>
      <c r="V14">
        <v>147108.94936</v>
      </c>
      <c r="W14">
        <v>165425.09547599999</v>
      </c>
      <c r="X14">
        <v>172611.281541</v>
      </c>
      <c r="Y14">
        <v>160975.827964</v>
      </c>
      <c r="Z14">
        <v>190023.43807199999</v>
      </c>
      <c r="AA14">
        <v>196444.78104999999</v>
      </c>
      <c r="AB14">
        <v>193455.231711</v>
      </c>
      <c r="AC14">
        <v>177788.21320500001</v>
      </c>
      <c r="AD14">
        <v>180238.23999199999</v>
      </c>
      <c r="AE14">
        <v>170820.12393599999</v>
      </c>
      <c r="AF14">
        <v>165060.76456099999</v>
      </c>
    </row>
    <row r="15" spans="1:32" x14ac:dyDescent="0.3">
      <c r="A15" t="s">
        <v>3</v>
      </c>
      <c r="B15" t="s">
        <v>323</v>
      </c>
      <c r="C15" t="s">
        <v>297</v>
      </c>
      <c r="D15" t="s">
        <v>324</v>
      </c>
      <c r="E15" t="s">
        <v>298</v>
      </c>
      <c r="F15">
        <v>481053.64617299999</v>
      </c>
      <c r="G15">
        <v>558317.17807000002</v>
      </c>
      <c r="H15">
        <v>662322.78092499997</v>
      </c>
      <c r="I15">
        <v>798640.50817599997</v>
      </c>
      <c r="J15">
        <v>916838.47214800003</v>
      </c>
      <c r="K15">
        <v>1037536.730436</v>
      </c>
      <c r="L15">
        <v>1119099.4390749999</v>
      </c>
      <c r="M15">
        <v>1175169.6631070001</v>
      </c>
      <c r="N15">
        <v>1170940.3114680001</v>
      </c>
      <c r="O15">
        <v>1176109.3719550001</v>
      </c>
      <c r="P15">
        <v>1244545.8188710001</v>
      </c>
      <c r="Q15">
        <v>1278025.985198</v>
      </c>
      <c r="R15">
        <v>1275567.47615</v>
      </c>
      <c r="S15">
        <v>1284355.659344</v>
      </c>
      <c r="T15">
        <v>1092283.7008499999</v>
      </c>
      <c r="U15">
        <v>1068471.5711759999</v>
      </c>
      <c r="V15">
        <v>1031108.94936</v>
      </c>
      <c r="W15">
        <v>1079925.0954750001</v>
      </c>
      <c r="X15">
        <v>1104411.2815409999</v>
      </c>
      <c r="Y15">
        <v>1109975.8279629999</v>
      </c>
      <c r="Z15">
        <v>1099423.4380719999</v>
      </c>
      <c r="AA15">
        <v>1106544.7810500001</v>
      </c>
      <c r="AB15">
        <v>1092655.231711</v>
      </c>
      <c r="AC15">
        <v>1082388.2132049999</v>
      </c>
      <c r="AD15">
        <v>1128338.2399919999</v>
      </c>
      <c r="AE15">
        <v>1077820.123936</v>
      </c>
      <c r="AF15">
        <v>1101560.764561</v>
      </c>
    </row>
    <row r="16" spans="1:32" x14ac:dyDescent="0.3">
      <c r="A16" t="s">
        <v>3</v>
      </c>
      <c r="B16" t="s">
        <v>325</v>
      </c>
      <c r="C16" t="s">
        <v>297</v>
      </c>
      <c r="D16" t="s">
        <v>326</v>
      </c>
      <c r="E16" t="s">
        <v>298</v>
      </c>
      <c r="F16">
        <v>332600</v>
      </c>
      <c r="G16">
        <v>415500.00000100001</v>
      </c>
      <c r="H16">
        <v>518000</v>
      </c>
      <c r="I16">
        <v>613600</v>
      </c>
      <c r="J16">
        <v>721500</v>
      </c>
      <c r="K16">
        <v>835700</v>
      </c>
      <c r="L16">
        <v>928500.00000100001</v>
      </c>
      <c r="M16">
        <v>952900</v>
      </c>
      <c r="N16">
        <v>937500</v>
      </c>
      <c r="O16">
        <v>960600</v>
      </c>
      <c r="P16">
        <v>1044400</v>
      </c>
      <c r="Q16">
        <v>1091499.999999</v>
      </c>
      <c r="R16">
        <v>1100500.000001</v>
      </c>
      <c r="S16">
        <v>1099600</v>
      </c>
      <c r="T16">
        <v>933800</v>
      </c>
      <c r="U16">
        <v>886700</v>
      </c>
      <c r="V16">
        <v>884000</v>
      </c>
      <c r="W16">
        <v>914499.99999899999</v>
      </c>
      <c r="X16">
        <v>931800</v>
      </c>
      <c r="Y16">
        <v>948999.99999899999</v>
      </c>
      <c r="Z16">
        <v>909400</v>
      </c>
      <c r="AA16">
        <v>910100</v>
      </c>
      <c r="AB16">
        <v>899200</v>
      </c>
      <c r="AC16">
        <v>904600</v>
      </c>
      <c r="AD16">
        <v>948100</v>
      </c>
      <c r="AE16">
        <v>907000</v>
      </c>
      <c r="AF16">
        <v>936500</v>
      </c>
    </row>
    <row r="17" spans="1:32" x14ac:dyDescent="0.3">
      <c r="A17" t="s">
        <v>3</v>
      </c>
      <c r="B17" t="s">
        <v>327</v>
      </c>
      <c r="C17" t="s">
        <v>297</v>
      </c>
      <c r="D17" t="s">
        <v>328</v>
      </c>
      <c r="E17" t="s">
        <v>298</v>
      </c>
      <c r="F17">
        <v>80993.761450000005</v>
      </c>
      <c r="G17">
        <v>86693.540886000003</v>
      </c>
      <c r="H17">
        <v>100543.668391</v>
      </c>
      <c r="I17">
        <v>116696.33077099999</v>
      </c>
      <c r="J17">
        <v>130752.54798600001</v>
      </c>
      <c r="K17">
        <v>140173.91449699999</v>
      </c>
      <c r="L17">
        <v>162342.390067</v>
      </c>
      <c r="M17">
        <v>176177.262216</v>
      </c>
      <c r="N17">
        <v>194105.33782799999</v>
      </c>
      <c r="O17">
        <v>208774.70128400001</v>
      </c>
      <c r="P17">
        <v>232948.01032500001</v>
      </c>
      <c r="Q17">
        <v>224344.458813</v>
      </c>
      <c r="R17">
        <v>224569.79871999999</v>
      </c>
      <c r="S17">
        <v>216960.73713699999</v>
      </c>
      <c r="T17">
        <v>181684.11803300001</v>
      </c>
      <c r="U17">
        <v>178202.76294399999</v>
      </c>
      <c r="V17">
        <v>169983.969545</v>
      </c>
      <c r="W17">
        <v>183287.79835500001</v>
      </c>
      <c r="X17">
        <v>191000.01560000001</v>
      </c>
      <c r="Y17">
        <v>191280.05643</v>
      </c>
      <c r="Z17">
        <v>249265.04195300001</v>
      </c>
      <c r="AA17">
        <v>243411.595439</v>
      </c>
      <c r="AB17">
        <v>239505.817174</v>
      </c>
      <c r="AC17">
        <v>236281.50825099999</v>
      </c>
      <c r="AD17">
        <v>245440.49028100001</v>
      </c>
      <c r="AE17">
        <v>234593.74577199999</v>
      </c>
      <c r="AF17">
        <v>238305.82808599999</v>
      </c>
    </row>
    <row r="18" spans="1:32" x14ac:dyDescent="0.3">
      <c r="A18" t="s">
        <v>3</v>
      </c>
      <c r="B18" t="s">
        <v>329</v>
      </c>
      <c r="C18" t="s">
        <v>297</v>
      </c>
      <c r="D18" t="s">
        <v>330</v>
      </c>
      <c r="E18" t="s">
        <v>298</v>
      </c>
      <c r="F18">
        <v>89200</v>
      </c>
      <c r="G18">
        <v>97700</v>
      </c>
      <c r="H18">
        <v>113000</v>
      </c>
      <c r="I18">
        <v>131900</v>
      </c>
      <c r="J18">
        <v>146100</v>
      </c>
      <c r="K18">
        <v>161600</v>
      </c>
      <c r="L18">
        <v>173799.99999899999</v>
      </c>
      <c r="M18">
        <v>185900.00000100001</v>
      </c>
      <c r="N18">
        <v>185900</v>
      </c>
      <c r="O18">
        <v>191499.99999899999</v>
      </c>
      <c r="P18">
        <v>203300</v>
      </c>
      <c r="Q18">
        <v>207700</v>
      </c>
      <c r="R18">
        <v>209700</v>
      </c>
      <c r="S18">
        <v>215300</v>
      </c>
      <c r="T18">
        <v>187000</v>
      </c>
      <c r="U18">
        <v>191400</v>
      </c>
      <c r="V18">
        <v>187199.99999899999</v>
      </c>
      <c r="W18">
        <v>199300</v>
      </c>
      <c r="X18">
        <v>206100.00000100001</v>
      </c>
      <c r="Y18">
        <v>206400.00000100001</v>
      </c>
      <c r="Z18">
        <v>335300</v>
      </c>
      <c r="AA18">
        <v>335200</v>
      </c>
      <c r="AB18">
        <v>331100</v>
      </c>
      <c r="AC18">
        <v>328399.99999899999</v>
      </c>
      <c r="AD18">
        <v>343900.00000100001</v>
      </c>
      <c r="AE18">
        <v>328700</v>
      </c>
      <c r="AF18">
        <v>336900</v>
      </c>
    </row>
    <row r="19" spans="1:32" x14ac:dyDescent="0.3">
      <c r="A19" t="s">
        <v>3</v>
      </c>
      <c r="B19" t="s">
        <v>331</v>
      </c>
      <c r="C19" t="s">
        <v>297</v>
      </c>
      <c r="D19" t="s">
        <v>332</v>
      </c>
      <c r="E19" t="s">
        <v>298</v>
      </c>
      <c r="F19">
        <v>50543.790530999999</v>
      </c>
      <c r="G19">
        <v>60391.828502999997</v>
      </c>
      <c r="H19">
        <v>71925.107424000002</v>
      </c>
      <c r="I19">
        <v>83920.554520999998</v>
      </c>
      <c r="J19">
        <v>93654.022209999996</v>
      </c>
      <c r="K19">
        <v>106827.67537500001</v>
      </c>
      <c r="L19">
        <v>113707.190483</v>
      </c>
      <c r="M19">
        <v>111735.127106</v>
      </c>
      <c r="N19">
        <v>100388.555427</v>
      </c>
      <c r="O19">
        <v>91357.406237999996</v>
      </c>
      <c r="P19">
        <v>95747.430064999993</v>
      </c>
      <c r="Q19">
        <v>97637.742329000001</v>
      </c>
      <c r="R19">
        <v>93623.065852</v>
      </c>
      <c r="S19">
        <v>94800.335126999998</v>
      </c>
      <c r="T19">
        <v>77050.605230000001</v>
      </c>
      <c r="U19">
        <v>66655.265090000001</v>
      </c>
      <c r="V19">
        <v>66021.370471999995</v>
      </c>
      <c r="W19">
        <v>70309.110654999997</v>
      </c>
      <c r="X19">
        <v>72667.927196999997</v>
      </c>
      <c r="Y19">
        <v>74237.015809000004</v>
      </c>
      <c r="Z19">
        <v>51710.964657999997</v>
      </c>
      <c r="AA19">
        <v>51558.948897000002</v>
      </c>
      <c r="AB19">
        <v>50608.987115000004</v>
      </c>
      <c r="AC19">
        <v>49358.637508</v>
      </c>
      <c r="AD19">
        <v>52171.756471000001</v>
      </c>
      <c r="AE19">
        <v>49916.196932999999</v>
      </c>
      <c r="AF19">
        <v>50480.746383999998</v>
      </c>
    </row>
    <row r="20" spans="1:32" x14ac:dyDescent="0.3">
      <c r="A20" t="s">
        <v>3</v>
      </c>
      <c r="B20" t="s">
        <v>333</v>
      </c>
      <c r="C20" t="s">
        <v>297</v>
      </c>
      <c r="D20" t="s">
        <v>334</v>
      </c>
      <c r="E20" t="s">
        <v>298</v>
      </c>
      <c r="F20">
        <v>31549.050893</v>
      </c>
      <c r="G20">
        <v>33557.958202000002</v>
      </c>
      <c r="H20">
        <v>36465.141990999997</v>
      </c>
      <c r="I20">
        <v>37971.735072000003</v>
      </c>
      <c r="J20">
        <v>38321.157008000002</v>
      </c>
      <c r="K20">
        <v>38851.600111</v>
      </c>
      <c r="L20">
        <v>42027.230022999996</v>
      </c>
      <c r="M20">
        <v>46874.815018000001</v>
      </c>
      <c r="N20">
        <v>49051.512137999998</v>
      </c>
      <c r="O20">
        <v>51321.147616000002</v>
      </c>
      <c r="P20">
        <v>58990.710271999997</v>
      </c>
      <c r="Q20">
        <v>60452.958956000002</v>
      </c>
      <c r="R20">
        <v>60780.403717000001</v>
      </c>
      <c r="S20">
        <v>62943.100688999999</v>
      </c>
      <c r="T20">
        <v>54039.700369999999</v>
      </c>
      <c r="U20">
        <v>56025.274755999999</v>
      </c>
      <c r="V20">
        <v>55201.119713</v>
      </c>
      <c r="W20">
        <v>60902.359934</v>
      </c>
      <c r="X20">
        <v>63123.174749999998</v>
      </c>
      <c r="Y20">
        <v>62938.276261999999</v>
      </c>
      <c r="Z20">
        <v>73578.927303000004</v>
      </c>
      <c r="AA20">
        <v>72482.056790000002</v>
      </c>
      <c r="AB20">
        <v>71137.599168000001</v>
      </c>
      <c r="AC20">
        <v>72580.285850999993</v>
      </c>
      <c r="AD20">
        <v>77411.643051999999</v>
      </c>
      <c r="AE20">
        <v>71667.358894999998</v>
      </c>
      <c r="AF20">
        <v>73955.083610999995</v>
      </c>
    </row>
    <row r="21" spans="1:32" x14ac:dyDescent="0.3">
      <c r="A21" t="s">
        <v>3</v>
      </c>
      <c r="B21" t="s">
        <v>335</v>
      </c>
      <c r="C21" t="s">
        <v>297</v>
      </c>
      <c r="D21" t="s">
        <v>336</v>
      </c>
      <c r="E21" t="s">
        <v>298</v>
      </c>
      <c r="F21">
        <v>38899.999999</v>
      </c>
      <c r="G21">
        <v>45600</v>
      </c>
      <c r="H21">
        <v>52399.999999</v>
      </c>
      <c r="I21">
        <v>56700.000001</v>
      </c>
      <c r="J21">
        <v>61400</v>
      </c>
      <c r="K21">
        <v>64900.000001</v>
      </c>
      <c r="L21">
        <v>73599.999999000007</v>
      </c>
      <c r="M21">
        <v>77800</v>
      </c>
      <c r="N21">
        <v>78200</v>
      </c>
      <c r="O21">
        <v>79000</v>
      </c>
      <c r="P21">
        <v>88100</v>
      </c>
      <c r="Q21">
        <v>96099.999999000007</v>
      </c>
      <c r="R21">
        <v>99100</v>
      </c>
      <c r="S21">
        <v>101600</v>
      </c>
      <c r="T21">
        <v>87900.000000999993</v>
      </c>
      <c r="U21">
        <v>86399.999999000007</v>
      </c>
      <c r="V21">
        <v>87400.000000999993</v>
      </c>
      <c r="W21">
        <v>91700</v>
      </c>
      <c r="X21">
        <v>94400</v>
      </c>
      <c r="Y21">
        <v>95700</v>
      </c>
      <c r="Z21">
        <v>109400</v>
      </c>
      <c r="AA21">
        <v>108799.99999900001</v>
      </c>
      <c r="AB21">
        <v>108400</v>
      </c>
      <c r="AC21">
        <v>113300</v>
      </c>
      <c r="AD21">
        <v>119999.99999900001</v>
      </c>
      <c r="AE21">
        <v>114700</v>
      </c>
      <c r="AF21">
        <v>119800</v>
      </c>
    </row>
    <row r="22" spans="1:32" x14ac:dyDescent="0.3">
      <c r="A22" t="s">
        <v>3</v>
      </c>
      <c r="B22" t="s">
        <v>337</v>
      </c>
      <c r="C22" t="s">
        <v>297</v>
      </c>
      <c r="D22" t="s">
        <v>338</v>
      </c>
      <c r="E22" t="s">
        <v>298</v>
      </c>
      <c r="F22">
        <v>7350.949106</v>
      </c>
      <c r="G22">
        <v>12042.041798</v>
      </c>
      <c r="H22">
        <v>15934.858007999999</v>
      </c>
      <c r="I22">
        <v>18728.264929000001</v>
      </c>
      <c r="J22">
        <v>23078.842992000002</v>
      </c>
      <c r="K22">
        <v>26048.399890000001</v>
      </c>
      <c r="L22">
        <v>31572.769976</v>
      </c>
      <c r="M22">
        <v>30925.184981999999</v>
      </c>
      <c r="N22">
        <v>29148.487862000002</v>
      </c>
      <c r="O22">
        <v>27678.852384000002</v>
      </c>
      <c r="P22">
        <v>29109.289728</v>
      </c>
      <c r="Q22">
        <v>35647.041042999997</v>
      </c>
      <c r="R22">
        <v>38319.596282999999</v>
      </c>
      <c r="S22">
        <v>38656.899311000001</v>
      </c>
      <c r="T22">
        <v>33860.299631000002</v>
      </c>
      <c r="U22">
        <v>30374.725243000001</v>
      </c>
      <c r="V22">
        <v>32198.880288</v>
      </c>
      <c r="W22">
        <v>30797.640066</v>
      </c>
      <c r="X22">
        <v>31276.825250000002</v>
      </c>
      <c r="Y22">
        <v>32761.723738000001</v>
      </c>
      <c r="Z22">
        <v>35821.072697000003</v>
      </c>
      <c r="AA22">
        <v>36317.943208999997</v>
      </c>
      <c r="AB22">
        <v>37262.400831999999</v>
      </c>
      <c r="AC22">
        <v>40719.714148999999</v>
      </c>
      <c r="AD22">
        <v>42588.356947</v>
      </c>
      <c r="AE22">
        <v>43032.641105000002</v>
      </c>
      <c r="AF22">
        <v>45844.916388999998</v>
      </c>
    </row>
    <row r="23" spans="1:32" x14ac:dyDescent="0.3">
      <c r="A23" t="s">
        <v>3</v>
      </c>
      <c r="B23" t="s">
        <v>339</v>
      </c>
      <c r="C23" t="s">
        <v>297</v>
      </c>
      <c r="D23" t="s">
        <v>340</v>
      </c>
      <c r="E23" t="s">
        <v>298</v>
      </c>
      <c r="F23">
        <v>59600</v>
      </c>
      <c r="G23">
        <v>63100</v>
      </c>
      <c r="H23">
        <v>72700</v>
      </c>
      <c r="I23">
        <v>86800</v>
      </c>
      <c r="J23">
        <v>97400</v>
      </c>
      <c r="K23">
        <v>108600</v>
      </c>
      <c r="L23">
        <v>115800</v>
      </c>
      <c r="M23">
        <v>130600</v>
      </c>
      <c r="N23">
        <v>137200</v>
      </c>
      <c r="O23">
        <v>144800</v>
      </c>
      <c r="P23">
        <v>157900</v>
      </c>
      <c r="Q23">
        <v>160600</v>
      </c>
      <c r="R23">
        <v>163000</v>
      </c>
      <c r="S23">
        <v>168400</v>
      </c>
      <c r="T23">
        <v>147900</v>
      </c>
      <c r="U23">
        <v>153200</v>
      </c>
      <c r="V23">
        <v>150300</v>
      </c>
      <c r="W23">
        <v>159000</v>
      </c>
      <c r="X23">
        <v>163100</v>
      </c>
      <c r="Y23">
        <v>162600</v>
      </c>
      <c r="Z23">
        <v>187500</v>
      </c>
      <c r="AA23">
        <v>187500</v>
      </c>
      <c r="AB23">
        <v>185600</v>
      </c>
      <c r="AC23">
        <v>182700</v>
      </c>
      <c r="AD23">
        <v>190700</v>
      </c>
      <c r="AE23">
        <v>182200</v>
      </c>
      <c r="AF23">
        <v>186400</v>
      </c>
    </row>
    <row r="24" spans="1:32" x14ac:dyDescent="0.3">
      <c r="A24" t="s">
        <v>3</v>
      </c>
      <c r="B24" t="s">
        <v>341</v>
      </c>
      <c r="C24" t="s">
        <v>297</v>
      </c>
      <c r="D24" t="s">
        <v>342</v>
      </c>
      <c r="E24" t="s">
        <v>298</v>
      </c>
      <c r="F24">
        <v>575792.06391200004</v>
      </c>
      <c r="G24">
        <v>622121.09573399997</v>
      </c>
      <c r="H24">
        <v>679726.21482800005</v>
      </c>
      <c r="I24">
        <v>727837.98788200004</v>
      </c>
      <c r="J24">
        <v>761802.72177599999</v>
      </c>
      <c r="K24">
        <v>774289.82656199997</v>
      </c>
      <c r="L24">
        <v>865323.11023600004</v>
      </c>
      <c r="M24">
        <v>931832.03212500003</v>
      </c>
      <c r="N24">
        <v>956821.52420800005</v>
      </c>
      <c r="O24">
        <v>963276.67058899999</v>
      </c>
      <c r="P24">
        <v>1076569.4296879999</v>
      </c>
      <c r="Q24">
        <v>1178390.2154649999</v>
      </c>
      <c r="R24">
        <v>1251200.0354609999</v>
      </c>
      <c r="S24">
        <v>1304503.7720059999</v>
      </c>
      <c r="T24">
        <v>1172537.9692230001</v>
      </c>
      <c r="U24">
        <v>1235159.692732</v>
      </c>
      <c r="V24">
        <v>1293545.900871</v>
      </c>
      <c r="W24">
        <v>1333322.408018</v>
      </c>
      <c r="X24">
        <v>1362678.7186149999</v>
      </c>
      <c r="Y24">
        <v>1392192.5683210001</v>
      </c>
      <c r="Z24">
        <v>1264563.2487240001</v>
      </c>
      <c r="AA24">
        <v>1263680.6240069999</v>
      </c>
      <c r="AB24">
        <v>1254886.3965970001</v>
      </c>
      <c r="AC24">
        <v>1251497.217185</v>
      </c>
      <c r="AD24">
        <v>1311945.2823270001</v>
      </c>
      <c r="AE24">
        <v>1257111.2602289999</v>
      </c>
      <c r="AF24">
        <v>1294811.8934800001</v>
      </c>
    </row>
    <row r="25" spans="1:32" x14ac:dyDescent="0.3">
      <c r="A25" t="s">
        <v>3</v>
      </c>
      <c r="B25" t="s">
        <v>343</v>
      </c>
      <c r="C25" t="s">
        <v>297</v>
      </c>
      <c r="D25" t="s">
        <v>344</v>
      </c>
      <c r="E25" t="s">
        <v>298</v>
      </c>
      <c r="F25">
        <v>45252.060706999997</v>
      </c>
      <c r="G25">
        <v>46955.017353000003</v>
      </c>
      <c r="H25">
        <v>44414.519794</v>
      </c>
      <c r="I25">
        <v>40573.781689000003</v>
      </c>
      <c r="J25">
        <v>34895.992985999997</v>
      </c>
      <c r="K25">
        <v>20106.073342</v>
      </c>
      <c r="L25">
        <v>20155.429839</v>
      </c>
      <c r="M25">
        <v>21366.606782999999</v>
      </c>
      <c r="N25">
        <v>16826.281181999999</v>
      </c>
      <c r="O25">
        <v>3447.6387140000002</v>
      </c>
      <c r="P25">
        <v>4637.0503289999997</v>
      </c>
      <c r="Q25">
        <v>4329.5426420000003</v>
      </c>
      <c r="R25">
        <v>4260.0250130000004</v>
      </c>
      <c r="S25">
        <v>3971.3440030000002</v>
      </c>
      <c r="T25">
        <v>3033.3490470000002</v>
      </c>
      <c r="U25">
        <v>2912.307722</v>
      </c>
      <c r="V25">
        <v>2481.696203</v>
      </c>
      <c r="W25">
        <v>2965.5889990000001</v>
      </c>
      <c r="X25">
        <v>3458.1514139999999</v>
      </c>
      <c r="Y25">
        <v>4043.6864220000002</v>
      </c>
      <c r="Z25">
        <v>5933.742002</v>
      </c>
      <c r="AA25">
        <v>6369.9302150000003</v>
      </c>
      <c r="AB25">
        <v>7190.3581210000002</v>
      </c>
      <c r="AC25">
        <v>8442.8312069999993</v>
      </c>
      <c r="AD25">
        <v>9511.8065910000005</v>
      </c>
      <c r="AE25">
        <v>10724.90295</v>
      </c>
      <c r="AF25">
        <v>9593.9604319999999</v>
      </c>
    </row>
    <row r="26" spans="1:32" x14ac:dyDescent="0.3">
      <c r="A26" t="s">
        <v>3</v>
      </c>
      <c r="B26" t="s">
        <v>345</v>
      </c>
      <c r="C26" t="s">
        <v>297</v>
      </c>
      <c r="D26" t="s">
        <v>346</v>
      </c>
      <c r="E26" t="s">
        <v>298</v>
      </c>
      <c r="F26">
        <v>424682.59302700002</v>
      </c>
      <c r="G26">
        <v>426213.916723</v>
      </c>
      <c r="H26">
        <v>447274.50775300001</v>
      </c>
      <c r="I26">
        <v>463484.31751299999</v>
      </c>
      <c r="J26">
        <v>473207.86962700001</v>
      </c>
      <c r="K26">
        <v>474331.79893500003</v>
      </c>
      <c r="L26">
        <v>509715.68656499998</v>
      </c>
      <c r="M26">
        <v>587591.56775199994</v>
      </c>
      <c r="N26">
        <v>636308.22899199999</v>
      </c>
      <c r="O26">
        <v>657364.99802900001</v>
      </c>
      <c r="P26">
        <v>793299.47896900005</v>
      </c>
      <c r="Q26">
        <v>812160.38388500002</v>
      </c>
      <c r="R26">
        <v>833811.79714799998</v>
      </c>
      <c r="S26">
        <v>876014.36549600004</v>
      </c>
      <c r="T26">
        <v>723522.06335099996</v>
      </c>
      <c r="U26">
        <v>782006.62366100005</v>
      </c>
      <c r="V26">
        <v>816651.32647900004</v>
      </c>
      <c r="W26">
        <v>833441.92691299994</v>
      </c>
      <c r="X26">
        <v>824973.62561300001</v>
      </c>
      <c r="Y26">
        <v>793372.60886299994</v>
      </c>
      <c r="Z26">
        <v>709581.02518600004</v>
      </c>
      <c r="AA26">
        <v>716456.97524699999</v>
      </c>
      <c r="AB26">
        <v>704283.18198700005</v>
      </c>
      <c r="AC26">
        <v>676539.00884200004</v>
      </c>
      <c r="AD26">
        <v>704035.33849800006</v>
      </c>
      <c r="AE26">
        <v>637748.52325099998</v>
      </c>
      <c r="AF26">
        <v>664589.44024000003</v>
      </c>
    </row>
    <row r="27" spans="1:32" x14ac:dyDescent="0.3">
      <c r="A27" t="s">
        <v>3</v>
      </c>
      <c r="B27" t="s">
        <v>347</v>
      </c>
      <c r="C27" t="s">
        <v>297</v>
      </c>
      <c r="D27" t="s">
        <v>348</v>
      </c>
      <c r="E27" t="s">
        <v>298</v>
      </c>
      <c r="F27">
        <v>105857.41017800001</v>
      </c>
      <c r="G27">
        <v>148952.161658</v>
      </c>
      <c r="H27">
        <v>188037.18728099999</v>
      </c>
      <c r="I27">
        <v>223779.88868</v>
      </c>
      <c r="J27">
        <v>253698.85916299999</v>
      </c>
      <c r="K27">
        <v>279851.95428499999</v>
      </c>
      <c r="L27">
        <v>335451.99383200001</v>
      </c>
      <c r="M27">
        <v>322873.85759000003</v>
      </c>
      <c r="N27">
        <v>303687.01403399999</v>
      </c>
      <c r="O27">
        <v>302464.03384599998</v>
      </c>
      <c r="P27">
        <v>278632.90039000002</v>
      </c>
      <c r="Q27">
        <v>361900.28893799998</v>
      </c>
      <c r="R27">
        <v>413128.2133</v>
      </c>
      <c r="S27">
        <v>424518.062507</v>
      </c>
      <c r="T27">
        <v>445982.55682499998</v>
      </c>
      <c r="U27">
        <v>450240.76134899998</v>
      </c>
      <c r="V27">
        <v>474412.87818900001</v>
      </c>
      <c r="W27">
        <v>496914.89210599998</v>
      </c>
      <c r="X27">
        <v>534246.94158800005</v>
      </c>
      <c r="Y27">
        <v>594776.27303599997</v>
      </c>
      <c r="Z27">
        <v>549048.48153600004</v>
      </c>
      <c r="AA27">
        <v>540853.71854499995</v>
      </c>
      <c r="AB27">
        <v>543412.85648900003</v>
      </c>
      <c r="AC27">
        <v>566515.37713599997</v>
      </c>
      <c r="AD27">
        <v>598398.13723800005</v>
      </c>
      <c r="AE27">
        <v>608637.83402800001</v>
      </c>
      <c r="AF27">
        <v>620628.49280799995</v>
      </c>
    </row>
    <row r="28" spans="1:32" x14ac:dyDescent="0.3">
      <c r="A28" t="s">
        <v>3</v>
      </c>
      <c r="B28" t="s">
        <v>349</v>
      </c>
      <c r="C28" t="s">
        <v>297</v>
      </c>
      <c r="D28" t="s">
        <v>350</v>
      </c>
      <c r="E28" t="s">
        <v>298</v>
      </c>
      <c r="F28">
        <v>181859.99679500001</v>
      </c>
      <c r="G28">
        <v>208333.921619</v>
      </c>
      <c r="H28">
        <v>236688.30496499999</v>
      </c>
      <c r="I28">
        <v>263235.79380799999</v>
      </c>
      <c r="J28">
        <v>293593.27120999998</v>
      </c>
      <c r="K28">
        <v>328416.24677999999</v>
      </c>
      <c r="L28">
        <v>348232.31960300001</v>
      </c>
      <c r="M28">
        <v>346934.57465800003</v>
      </c>
      <c r="N28">
        <v>332504.75697500003</v>
      </c>
      <c r="O28">
        <v>336470.96812500001</v>
      </c>
      <c r="P28">
        <v>346667.62064099999</v>
      </c>
      <c r="Q28">
        <v>378139.327177</v>
      </c>
      <c r="R28">
        <v>407559.98955300002</v>
      </c>
      <c r="S28">
        <v>452367.57199600001</v>
      </c>
      <c r="T28">
        <v>406195.379824</v>
      </c>
      <c r="U28">
        <v>392552.61498900002</v>
      </c>
      <c r="V28">
        <v>355335.79533200001</v>
      </c>
      <c r="W28">
        <v>334143.18098</v>
      </c>
      <c r="X28">
        <v>321479.43280000001</v>
      </c>
      <c r="Y28">
        <v>321551.11810000002</v>
      </c>
      <c r="Z28">
        <v>363870.49327799998</v>
      </c>
      <c r="AA28">
        <v>355689.30620799999</v>
      </c>
      <c r="AB28">
        <v>360503.96152499999</v>
      </c>
      <c r="AC28">
        <v>407945.61402099999</v>
      </c>
      <c r="AD28">
        <v>426566.52426400001</v>
      </c>
      <c r="AE28">
        <v>417613.64272100001</v>
      </c>
      <c r="AF28">
        <v>444482.06695200002</v>
      </c>
    </row>
    <row r="29" spans="1:32" x14ac:dyDescent="0.3">
      <c r="A29" t="s">
        <v>3</v>
      </c>
      <c r="B29" t="s">
        <v>351</v>
      </c>
      <c r="C29" t="s">
        <v>297</v>
      </c>
      <c r="D29" t="s">
        <v>352</v>
      </c>
      <c r="E29" t="s">
        <v>298</v>
      </c>
      <c r="F29">
        <v>66755.928276999999</v>
      </c>
      <c r="G29">
        <v>71387.860214999993</v>
      </c>
      <c r="H29">
        <v>79497.379585000002</v>
      </c>
      <c r="I29">
        <v>87629.991639</v>
      </c>
      <c r="J29">
        <v>99759.447736000002</v>
      </c>
      <c r="K29">
        <v>113613.30867699999</v>
      </c>
      <c r="L29">
        <v>121075.72165599999</v>
      </c>
      <c r="M29">
        <v>126259.563152</v>
      </c>
      <c r="N29">
        <v>129266.90474899999</v>
      </c>
      <c r="O29">
        <v>136084.42642999999</v>
      </c>
      <c r="P29">
        <v>142936.02316899999</v>
      </c>
      <c r="Q29">
        <v>155843.20371900001</v>
      </c>
      <c r="R29">
        <v>168156.443704</v>
      </c>
      <c r="S29">
        <v>188142.22793699999</v>
      </c>
      <c r="T29">
        <v>170267.29193899999</v>
      </c>
      <c r="U29">
        <v>159812.47536899999</v>
      </c>
      <c r="V29">
        <v>144184.58388300001</v>
      </c>
      <c r="W29">
        <v>131345.07795199999</v>
      </c>
      <c r="X29">
        <v>120451.69726</v>
      </c>
      <c r="Y29">
        <v>118948.931299</v>
      </c>
      <c r="Z29">
        <v>125795.968754</v>
      </c>
      <c r="AA29">
        <v>125052.920379</v>
      </c>
      <c r="AB29">
        <v>126554.821721</v>
      </c>
      <c r="AC29">
        <v>142933.20511400001</v>
      </c>
      <c r="AD29">
        <v>150886.17162899999</v>
      </c>
      <c r="AE29">
        <v>148406.42499699999</v>
      </c>
      <c r="AF29">
        <v>154658.48618499999</v>
      </c>
    </row>
    <row r="30" spans="1:32" x14ac:dyDescent="0.3">
      <c r="A30" t="s">
        <v>3</v>
      </c>
      <c r="B30" t="s">
        <v>353</v>
      </c>
      <c r="C30" t="s">
        <v>297</v>
      </c>
      <c r="D30" t="s">
        <v>354</v>
      </c>
      <c r="E30" t="s">
        <v>298</v>
      </c>
      <c r="F30">
        <v>13230.407810000001</v>
      </c>
      <c r="G30">
        <v>13123.887580000001</v>
      </c>
      <c r="H30">
        <v>16216.355593</v>
      </c>
      <c r="I30">
        <v>18817.019225</v>
      </c>
      <c r="J30">
        <v>20124.499591</v>
      </c>
      <c r="K30">
        <v>23898.161787000001</v>
      </c>
      <c r="L30">
        <v>26325.411843000002</v>
      </c>
      <c r="M30">
        <v>24826.830226999999</v>
      </c>
      <c r="N30">
        <v>23387.748114000002</v>
      </c>
      <c r="O30">
        <v>22840.797768</v>
      </c>
      <c r="P30">
        <v>24662.144611</v>
      </c>
      <c r="Q30">
        <v>28183.889222000002</v>
      </c>
      <c r="R30">
        <v>34514.573120000001</v>
      </c>
      <c r="S30">
        <v>37380.355721</v>
      </c>
      <c r="T30">
        <v>30186.564023999999</v>
      </c>
      <c r="U30">
        <v>31643.640842000001</v>
      </c>
      <c r="V30">
        <v>27889.886471999998</v>
      </c>
      <c r="W30">
        <v>23368.595120999998</v>
      </c>
      <c r="X30">
        <v>23319.973454999999</v>
      </c>
      <c r="Y30">
        <v>24704.361686</v>
      </c>
      <c r="Z30">
        <v>28432.105498000001</v>
      </c>
      <c r="AA30">
        <v>24920.381937999999</v>
      </c>
      <c r="AB30">
        <v>26468.220687000001</v>
      </c>
      <c r="AC30">
        <v>28151.514669</v>
      </c>
      <c r="AD30">
        <v>24442.893459999999</v>
      </c>
      <c r="AE30">
        <v>24380.343418</v>
      </c>
      <c r="AF30">
        <v>28091.830104000001</v>
      </c>
    </row>
    <row r="31" spans="1:32" x14ac:dyDescent="0.3">
      <c r="A31" t="s">
        <v>3</v>
      </c>
      <c r="B31" t="s">
        <v>355</v>
      </c>
      <c r="C31" t="s">
        <v>297</v>
      </c>
      <c r="D31" t="s">
        <v>356</v>
      </c>
      <c r="E31" t="s">
        <v>298</v>
      </c>
      <c r="F31">
        <v>26477.211155000001</v>
      </c>
      <c r="G31">
        <v>28371.525560999999</v>
      </c>
      <c r="H31">
        <v>29405.888962000001</v>
      </c>
      <c r="I31">
        <v>31391.794524000001</v>
      </c>
      <c r="J31">
        <v>31606.898355000001</v>
      </c>
      <c r="K31">
        <v>33554.671008999998</v>
      </c>
      <c r="L31">
        <v>30104.519898999999</v>
      </c>
      <c r="M31">
        <v>25569.635739000001</v>
      </c>
      <c r="N31">
        <v>17947.033778000001</v>
      </c>
      <c r="O31">
        <v>11278.069137</v>
      </c>
      <c r="P31">
        <v>3894.115425</v>
      </c>
      <c r="Q31">
        <v>9225.3088160000007</v>
      </c>
      <c r="R31">
        <v>14480.978517</v>
      </c>
      <c r="S31">
        <v>19964.133858000001</v>
      </c>
      <c r="T31">
        <v>22054.928968</v>
      </c>
      <c r="U31">
        <v>25320.748495</v>
      </c>
      <c r="V31">
        <v>21901.141825999999</v>
      </c>
      <c r="W31">
        <v>22292.734392999999</v>
      </c>
      <c r="X31">
        <v>21557.338076</v>
      </c>
      <c r="Y31">
        <v>21424.075553999999</v>
      </c>
      <c r="Z31">
        <v>25291.615817999998</v>
      </c>
      <c r="AA31">
        <v>24880.126716999999</v>
      </c>
      <c r="AB31">
        <v>24883.171878000001</v>
      </c>
      <c r="AC31">
        <v>28003.490618</v>
      </c>
      <c r="AD31">
        <v>29181.374390000001</v>
      </c>
      <c r="AE31">
        <v>27123.018048000002</v>
      </c>
      <c r="AF31">
        <v>29758.022138</v>
      </c>
    </row>
    <row r="32" spans="1:32" x14ac:dyDescent="0.3">
      <c r="A32" t="s">
        <v>3</v>
      </c>
      <c r="B32" t="s">
        <v>357</v>
      </c>
      <c r="C32" t="s">
        <v>297</v>
      </c>
      <c r="D32" t="s">
        <v>358</v>
      </c>
      <c r="E32" t="s">
        <v>298</v>
      </c>
      <c r="F32">
        <v>74331.685438</v>
      </c>
      <c r="G32">
        <v>93593.114090000003</v>
      </c>
      <c r="H32">
        <v>108922.67107700001</v>
      </c>
      <c r="I32">
        <v>122108.636079</v>
      </c>
      <c r="J32">
        <v>137798.767353</v>
      </c>
      <c r="K32">
        <v>152199.98041799999</v>
      </c>
      <c r="L32">
        <v>163052.41998100001</v>
      </c>
      <c r="M32">
        <v>161621.88055100001</v>
      </c>
      <c r="N32">
        <v>150139.14109799999</v>
      </c>
      <c r="O32">
        <v>152108.935188</v>
      </c>
      <c r="P32">
        <v>155669.043007</v>
      </c>
      <c r="Q32">
        <v>166598.05456799999</v>
      </c>
      <c r="R32">
        <v>174268.84973099999</v>
      </c>
      <c r="S32">
        <v>193287.96966</v>
      </c>
      <c r="T32">
        <v>173368.60467199999</v>
      </c>
      <c r="U32">
        <v>169259.23812200001</v>
      </c>
      <c r="V32">
        <v>155664.11646200001</v>
      </c>
      <c r="W32">
        <v>153076.476138</v>
      </c>
      <c r="X32">
        <v>152930.91837900001</v>
      </c>
      <c r="Y32">
        <v>153789.56521</v>
      </c>
      <c r="Z32">
        <v>182099.96880599999</v>
      </c>
      <c r="AA32">
        <v>178607.689927</v>
      </c>
      <c r="AB32">
        <v>180157.947006</v>
      </c>
      <c r="AC32">
        <v>205757.02867500001</v>
      </c>
      <c r="AD32">
        <v>218870.96908099999</v>
      </c>
      <c r="AE32">
        <v>214475.473769</v>
      </c>
      <c r="AF32">
        <v>228438.54863999999</v>
      </c>
    </row>
    <row r="33" spans="1:32" x14ac:dyDescent="0.3">
      <c r="A33" t="s">
        <v>3</v>
      </c>
      <c r="B33" t="s">
        <v>359</v>
      </c>
      <c r="C33" t="s">
        <v>297</v>
      </c>
      <c r="D33" t="s">
        <v>360</v>
      </c>
      <c r="E33" t="s">
        <v>298</v>
      </c>
      <c r="F33">
        <v>1064.7641149999999</v>
      </c>
      <c r="G33">
        <v>1857.534173</v>
      </c>
      <c r="H33">
        <v>2646.0097479999999</v>
      </c>
      <c r="I33">
        <v>3288.3523409999998</v>
      </c>
      <c r="J33">
        <v>4303.6581749999996</v>
      </c>
      <c r="K33">
        <v>5150.1248889999997</v>
      </c>
      <c r="L33">
        <v>7674.2462240000004</v>
      </c>
      <c r="M33">
        <v>8656.6649890000008</v>
      </c>
      <c r="N33">
        <v>11763.929236</v>
      </c>
      <c r="O33">
        <v>14158.739602</v>
      </c>
      <c r="P33">
        <v>19506.294429000001</v>
      </c>
      <c r="Q33">
        <v>18288.870852</v>
      </c>
      <c r="R33">
        <v>16139.144480999999</v>
      </c>
      <c r="S33">
        <v>13592.884819999999</v>
      </c>
      <c r="T33">
        <v>10317.990221</v>
      </c>
      <c r="U33">
        <v>6516.5121609999997</v>
      </c>
      <c r="V33">
        <v>5696.0666890000002</v>
      </c>
      <c r="W33">
        <v>4060.297376</v>
      </c>
      <c r="X33">
        <v>3219.5056300000001</v>
      </c>
      <c r="Y33">
        <v>2684.1843509999999</v>
      </c>
      <c r="Z33">
        <v>2250.834402</v>
      </c>
      <c r="AA33">
        <v>2228.1872469999998</v>
      </c>
      <c r="AB33">
        <v>2439.8002329999999</v>
      </c>
      <c r="AC33">
        <v>3100.374945</v>
      </c>
      <c r="AD33">
        <v>3185.1157039999998</v>
      </c>
      <c r="AE33">
        <v>3228.3824890000001</v>
      </c>
      <c r="AF33">
        <v>3535.179885</v>
      </c>
    </row>
    <row r="34" spans="1:32" x14ac:dyDescent="0.3">
      <c r="A34" t="s">
        <v>3</v>
      </c>
      <c r="B34" t="s">
        <v>361</v>
      </c>
      <c r="C34" t="s">
        <v>297</v>
      </c>
      <c r="D34" t="s">
        <v>362</v>
      </c>
      <c r="E34" t="s">
        <v>298</v>
      </c>
      <c r="F34">
        <v>64900</v>
      </c>
      <c r="G34">
        <v>82000</v>
      </c>
      <c r="H34">
        <v>104300</v>
      </c>
      <c r="I34">
        <v>127600</v>
      </c>
      <c r="J34">
        <v>153100</v>
      </c>
      <c r="K34">
        <v>176700</v>
      </c>
      <c r="L34">
        <v>196600</v>
      </c>
      <c r="M34">
        <v>201200</v>
      </c>
      <c r="N34">
        <v>192400</v>
      </c>
      <c r="O34">
        <v>195000</v>
      </c>
      <c r="P34">
        <v>211300</v>
      </c>
      <c r="Q34">
        <v>218400</v>
      </c>
      <c r="R34">
        <v>220500</v>
      </c>
      <c r="S34">
        <v>219600</v>
      </c>
      <c r="T34">
        <v>190500</v>
      </c>
      <c r="U34">
        <v>179500</v>
      </c>
      <c r="V34">
        <v>179200</v>
      </c>
      <c r="W34">
        <v>183200</v>
      </c>
      <c r="X34">
        <v>185200</v>
      </c>
      <c r="Y34">
        <v>189500</v>
      </c>
      <c r="Z34">
        <v>165100</v>
      </c>
      <c r="AA34">
        <v>164900</v>
      </c>
      <c r="AB34">
        <v>166000</v>
      </c>
      <c r="AC34">
        <v>165700</v>
      </c>
      <c r="AD34">
        <v>173300</v>
      </c>
      <c r="AE34">
        <v>165500</v>
      </c>
      <c r="AF34">
        <v>173100</v>
      </c>
    </row>
    <row r="35" spans="1:32" x14ac:dyDescent="0.3">
      <c r="A35" t="s">
        <v>3</v>
      </c>
      <c r="B35" t="s">
        <v>363</v>
      </c>
      <c r="C35" t="s">
        <v>297</v>
      </c>
      <c r="D35" t="s">
        <v>364</v>
      </c>
      <c r="E35" t="s">
        <v>298</v>
      </c>
      <c r="F35">
        <v>918400</v>
      </c>
      <c r="G35">
        <v>998700</v>
      </c>
      <c r="H35">
        <v>1137600</v>
      </c>
      <c r="I35">
        <v>1299500</v>
      </c>
      <c r="J35">
        <v>1356600</v>
      </c>
      <c r="K35">
        <v>1478500</v>
      </c>
      <c r="L35">
        <v>1601400</v>
      </c>
      <c r="M35">
        <v>1761300</v>
      </c>
      <c r="N35">
        <v>1744900</v>
      </c>
      <c r="O35">
        <v>1835600.000001</v>
      </c>
      <c r="P35">
        <v>1921900</v>
      </c>
      <c r="Q35">
        <v>1890800</v>
      </c>
      <c r="R35">
        <v>1874900.000001</v>
      </c>
      <c r="S35">
        <v>1926000</v>
      </c>
      <c r="T35">
        <v>1668300</v>
      </c>
      <c r="U35">
        <v>1753100</v>
      </c>
      <c r="V35">
        <v>1654900.000001</v>
      </c>
      <c r="W35">
        <v>1817400</v>
      </c>
      <c r="X35">
        <v>1915200</v>
      </c>
      <c r="Y35">
        <v>1884300.000001</v>
      </c>
      <c r="Z35">
        <v>2021600</v>
      </c>
      <c r="AA35">
        <v>2019100.000001</v>
      </c>
      <c r="AB35">
        <v>1979300.000001</v>
      </c>
      <c r="AC35">
        <v>1892200</v>
      </c>
      <c r="AD35">
        <v>1962000</v>
      </c>
      <c r="AE35">
        <v>1867799.999999</v>
      </c>
      <c r="AF35">
        <v>1862200</v>
      </c>
    </row>
    <row r="36" spans="1:32" x14ac:dyDescent="0.3">
      <c r="A36" t="s">
        <v>3</v>
      </c>
      <c r="B36" t="s">
        <v>365</v>
      </c>
      <c r="C36" t="s">
        <v>297</v>
      </c>
      <c r="D36" t="s">
        <v>366</v>
      </c>
      <c r="E36" t="s">
        <v>298</v>
      </c>
      <c r="F36">
        <v>58508.877899999999</v>
      </c>
      <c r="G36">
        <v>53671.902789</v>
      </c>
      <c r="H36">
        <v>59983.226455999997</v>
      </c>
      <c r="I36">
        <v>65394.174208999997</v>
      </c>
      <c r="J36">
        <v>60974.018957</v>
      </c>
      <c r="K36">
        <v>68069.490632000001</v>
      </c>
      <c r="L36">
        <v>59952.384434</v>
      </c>
      <c r="M36">
        <v>60538.045764000002</v>
      </c>
      <c r="N36">
        <v>51016.633848999998</v>
      </c>
      <c r="O36">
        <v>44648.326073999997</v>
      </c>
      <c r="P36">
        <v>41001.294691000003</v>
      </c>
      <c r="Q36">
        <v>41029.672792999998</v>
      </c>
      <c r="R36">
        <v>39984.314764000002</v>
      </c>
      <c r="S36">
        <v>42309.184530999999</v>
      </c>
      <c r="T36">
        <v>36410.703173000002</v>
      </c>
      <c r="U36">
        <v>36516.516259999997</v>
      </c>
      <c r="V36">
        <v>34524.184226999998</v>
      </c>
      <c r="W36">
        <v>42609.575955</v>
      </c>
      <c r="X36">
        <v>46206.628023999998</v>
      </c>
      <c r="Y36">
        <v>41756.824816</v>
      </c>
      <c r="Z36">
        <v>47739.925055</v>
      </c>
      <c r="AA36">
        <v>46721.25692</v>
      </c>
      <c r="AB36">
        <v>44190.706447999997</v>
      </c>
      <c r="AC36">
        <v>39098.085821000001</v>
      </c>
      <c r="AD36">
        <v>40294.356435000002</v>
      </c>
      <c r="AE36">
        <v>36520.523466999999</v>
      </c>
      <c r="AF36">
        <v>33295.948678000001</v>
      </c>
    </row>
    <row r="37" spans="1:32" x14ac:dyDescent="0.3">
      <c r="A37" t="s">
        <v>3</v>
      </c>
      <c r="B37" t="s">
        <v>367</v>
      </c>
      <c r="C37" t="s">
        <v>297</v>
      </c>
      <c r="D37" t="s">
        <v>368</v>
      </c>
      <c r="E37" t="s">
        <v>298</v>
      </c>
      <c r="F37">
        <v>78927.182115000003</v>
      </c>
      <c r="G37">
        <v>74880.502533000006</v>
      </c>
      <c r="H37">
        <v>85705.187871000002</v>
      </c>
      <c r="I37">
        <v>104291.52155</v>
      </c>
      <c r="J37">
        <v>112856.801391</v>
      </c>
      <c r="K37">
        <v>131472.50497400001</v>
      </c>
      <c r="L37">
        <v>113673.078393</v>
      </c>
      <c r="M37">
        <v>136712.01693300001</v>
      </c>
      <c r="N37">
        <v>153182.450178</v>
      </c>
      <c r="O37">
        <v>151582.22043099999</v>
      </c>
      <c r="P37">
        <v>129206.142408</v>
      </c>
      <c r="Q37">
        <v>119109.813639</v>
      </c>
      <c r="R37">
        <v>108339.180582</v>
      </c>
      <c r="S37">
        <v>97526.604852000004</v>
      </c>
      <c r="T37">
        <v>65555.837914999996</v>
      </c>
      <c r="U37">
        <v>79287.406499000004</v>
      </c>
      <c r="V37">
        <v>81154.992536000005</v>
      </c>
      <c r="W37">
        <v>106456.32028299999</v>
      </c>
      <c r="X37">
        <v>126428.854744</v>
      </c>
      <c r="Y37">
        <v>129462.952707</v>
      </c>
      <c r="Z37">
        <v>157350.50871699999</v>
      </c>
      <c r="AA37">
        <v>159596.51046200001</v>
      </c>
      <c r="AB37">
        <v>154070.383478</v>
      </c>
      <c r="AC37">
        <v>153518.549497</v>
      </c>
      <c r="AD37">
        <v>155485.728783</v>
      </c>
      <c r="AE37">
        <v>150557.16648799999</v>
      </c>
      <c r="AF37">
        <v>148197.993594</v>
      </c>
    </row>
    <row r="38" spans="1:32" x14ac:dyDescent="0.3">
      <c r="A38" t="s">
        <v>3</v>
      </c>
      <c r="B38" t="s">
        <v>369</v>
      </c>
      <c r="C38" t="s">
        <v>297</v>
      </c>
      <c r="D38" t="s">
        <v>370</v>
      </c>
      <c r="E38" t="s">
        <v>298</v>
      </c>
      <c r="F38">
        <v>780963.93998499995</v>
      </c>
      <c r="G38">
        <v>870147.59467799996</v>
      </c>
      <c r="H38">
        <v>991911.58567299997</v>
      </c>
      <c r="I38">
        <v>1129814.304241</v>
      </c>
      <c r="J38">
        <v>1182769.1796520001</v>
      </c>
      <c r="K38">
        <v>1278958.0043939999</v>
      </c>
      <c r="L38">
        <v>1427774.5371729999</v>
      </c>
      <c r="M38">
        <v>1564049.9373029999</v>
      </c>
      <c r="N38">
        <v>1540700.915973</v>
      </c>
      <c r="O38">
        <v>1639369.453496</v>
      </c>
      <c r="P38">
        <v>1751692.562901</v>
      </c>
      <c r="Q38">
        <v>1730660.5135679999</v>
      </c>
      <c r="R38">
        <v>1726576.5046550001</v>
      </c>
      <c r="S38">
        <v>1786164.210617</v>
      </c>
      <c r="T38">
        <v>1566333.4589120001</v>
      </c>
      <c r="U38">
        <v>1637296.077241</v>
      </c>
      <c r="V38">
        <v>1539220.823238</v>
      </c>
      <c r="W38">
        <v>1668334.1037620001</v>
      </c>
      <c r="X38">
        <v>1742564.5172319999</v>
      </c>
      <c r="Y38">
        <v>1713080.222478</v>
      </c>
      <c r="Z38">
        <v>1816509.566228</v>
      </c>
      <c r="AA38">
        <v>1812782.2326189999</v>
      </c>
      <c r="AB38">
        <v>1781038.910075</v>
      </c>
      <c r="AC38">
        <v>1699583.3646819999</v>
      </c>
      <c r="AD38">
        <v>1766219.914782</v>
      </c>
      <c r="AE38">
        <v>1680722.3100439999</v>
      </c>
      <c r="AF38">
        <v>1680706.057728</v>
      </c>
    </row>
    <row r="39" spans="1:32" x14ac:dyDescent="0.3">
      <c r="A39" t="s">
        <v>3</v>
      </c>
      <c r="B39" t="s">
        <v>371</v>
      </c>
      <c r="C39" t="s">
        <v>297</v>
      </c>
      <c r="D39" t="s">
        <v>372</v>
      </c>
      <c r="E39" t="s">
        <v>298</v>
      </c>
      <c r="F39">
        <v>723000</v>
      </c>
      <c r="G39">
        <v>909500</v>
      </c>
      <c r="H39">
        <v>991500</v>
      </c>
      <c r="I39">
        <v>1216400</v>
      </c>
      <c r="J39">
        <v>1220000</v>
      </c>
      <c r="K39">
        <v>1288600</v>
      </c>
      <c r="L39">
        <v>1600800</v>
      </c>
      <c r="M39">
        <v>1668000</v>
      </c>
      <c r="N39">
        <v>1762300</v>
      </c>
      <c r="O39">
        <v>1786200</v>
      </c>
      <c r="P39">
        <v>1525800</v>
      </c>
      <c r="Q39">
        <v>1510200</v>
      </c>
      <c r="R39">
        <v>1465500</v>
      </c>
      <c r="S39">
        <v>1552700</v>
      </c>
      <c r="T39">
        <v>1869600</v>
      </c>
      <c r="U39">
        <v>1726000</v>
      </c>
      <c r="V39">
        <v>1477100</v>
      </c>
      <c r="W39">
        <v>1510700</v>
      </c>
      <c r="X39">
        <v>1531800</v>
      </c>
      <c r="Y39">
        <v>1583400</v>
      </c>
      <c r="Z39">
        <v>1667900</v>
      </c>
      <c r="AA39">
        <v>1667800</v>
      </c>
      <c r="AB39">
        <v>1662800</v>
      </c>
      <c r="AC39">
        <v>1668900</v>
      </c>
      <c r="AD39">
        <v>1752900</v>
      </c>
      <c r="AE39">
        <v>1684300</v>
      </c>
      <c r="AF39">
        <v>1744500</v>
      </c>
    </row>
    <row r="40" spans="1:32" x14ac:dyDescent="0.3">
      <c r="A40" t="s">
        <v>3</v>
      </c>
      <c r="B40" t="s">
        <v>373</v>
      </c>
      <c r="C40" t="s">
        <v>297</v>
      </c>
      <c r="D40" t="s">
        <v>374</v>
      </c>
      <c r="E40" t="s">
        <v>298</v>
      </c>
      <c r="F40">
        <v>50500</v>
      </c>
      <c r="G40">
        <v>61600</v>
      </c>
      <c r="H40">
        <v>63800</v>
      </c>
      <c r="I40">
        <v>67200</v>
      </c>
      <c r="J40">
        <v>68600</v>
      </c>
      <c r="K40">
        <v>80700</v>
      </c>
      <c r="L40">
        <v>79800</v>
      </c>
      <c r="M40">
        <v>78800</v>
      </c>
      <c r="N40">
        <v>81000</v>
      </c>
      <c r="O40">
        <v>82700</v>
      </c>
      <c r="P40">
        <v>88900</v>
      </c>
      <c r="Q40">
        <v>96800</v>
      </c>
      <c r="R40">
        <v>108300</v>
      </c>
      <c r="S40">
        <v>106400</v>
      </c>
      <c r="T40">
        <v>83800</v>
      </c>
      <c r="U40">
        <v>75700</v>
      </c>
      <c r="V40">
        <v>77700</v>
      </c>
      <c r="W40">
        <v>78200</v>
      </c>
      <c r="X40">
        <v>75100</v>
      </c>
      <c r="Y40">
        <v>58700</v>
      </c>
      <c r="Z40">
        <v>72400</v>
      </c>
      <c r="AA40">
        <v>72300</v>
      </c>
      <c r="AB40">
        <v>74100</v>
      </c>
      <c r="AC40">
        <v>89100</v>
      </c>
      <c r="AD40">
        <v>88200</v>
      </c>
      <c r="AE40">
        <v>84200</v>
      </c>
      <c r="AF40">
        <v>81600</v>
      </c>
    </row>
    <row r="41" spans="1:32" x14ac:dyDescent="0.3">
      <c r="A41" t="s">
        <v>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3</v>
      </c>
      <c r="B43" t="s">
        <v>379</v>
      </c>
      <c r="C43" t="s">
        <v>297</v>
      </c>
      <c r="D43" t="s">
        <v>380</v>
      </c>
      <c r="E43" t="s">
        <v>298</v>
      </c>
      <c r="F43">
        <v>347599.87448400003</v>
      </c>
      <c r="G43">
        <v>362011.39906999998</v>
      </c>
      <c r="H43">
        <v>389778.444349</v>
      </c>
      <c r="I43">
        <v>418504.54549300001</v>
      </c>
      <c r="J43">
        <v>438136.22184700001</v>
      </c>
      <c r="K43">
        <v>434220.99950500001</v>
      </c>
      <c r="L43">
        <v>479773.99078499997</v>
      </c>
      <c r="M43">
        <v>541678.61452399998</v>
      </c>
      <c r="N43">
        <v>512049.05359299999</v>
      </c>
      <c r="O43">
        <v>532561.25259799999</v>
      </c>
      <c r="P43">
        <v>556347.71149500005</v>
      </c>
      <c r="Q43">
        <v>547337.23546400003</v>
      </c>
      <c r="R43">
        <v>533348.03469899995</v>
      </c>
      <c r="S43">
        <v>540179.92347799998</v>
      </c>
      <c r="T43">
        <v>502585.392452</v>
      </c>
      <c r="U43">
        <v>480737.41040599998</v>
      </c>
      <c r="V43">
        <v>507771.96811900003</v>
      </c>
      <c r="W43">
        <v>594544.12503899995</v>
      </c>
      <c r="X43">
        <v>661519.23965700006</v>
      </c>
      <c r="Y43">
        <v>642700.594301</v>
      </c>
      <c r="Z43">
        <v>852728.39972500002</v>
      </c>
      <c r="AA43">
        <v>819022.11408800003</v>
      </c>
      <c r="AB43">
        <v>791688.18124199996</v>
      </c>
      <c r="AC43">
        <v>791565.67310500005</v>
      </c>
      <c r="AD43">
        <v>831054.63994300005</v>
      </c>
      <c r="AE43">
        <v>765737.52108099998</v>
      </c>
      <c r="AF43">
        <v>829086.25560899999</v>
      </c>
    </row>
    <row r="44" spans="1:32" x14ac:dyDescent="0.3">
      <c r="A44" t="s">
        <v>3</v>
      </c>
      <c r="B44" t="s">
        <v>381</v>
      </c>
      <c r="C44" t="s">
        <v>297</v>
      </c>
      <c r="D44" t="s">
        <v>382</v>
      </c>
      <c r="E44" t="s">
        <v>298</v>
      </c>
      <c r="F44">
        <v>4141345.416487</v>
      </c>
      <c r="G44">
        <v>4692981.2318240004</v>
      </c>
      <c r="H44">
        <v>5313253.0198370004</v>
      </c>
      <c r="I44">
        <v>6136098.2279470004</v>
      </c>
      <c r="J44">
        <v>6581255.8778550001</v>
      </c>
      <c r="K44">
        <v>7102828.5222159997</v>
      </c>
      <c r="L44">
        <v>7935755.8865</v>
      </c>
      <c r="M44">
        <v>8431580.3127149995</v>
      </c>
      <c r="N44">
        <v>8458137.7766389996</v>
      </c>
      <c r="O44">
        <v>8661295.1682249997</v>
      </c>
      <c r="P44">
        <v>8858092.7476889994</v>
      </c>
      <c r="Q44">
        <v>9010130.2219050005</v>
      </c>
      <c r="R44">
        <v>9041705.0652719997</v>
      </c>
      <c r="S44">
        <v>9300797.7794739995</v>
      </c>
      <c r="T44">
        <v>8644528.0941950008</v>
      </c>
      <c r="U44">
        <v>8516583.2695719991</v>
      </c>
      <c r="V44">
        <v>8142715.481497</v>
      </c>
      <c r="W44">
        <v>8583941.6634860002</v>
      </c>
      <c r="X44">
        <v>8860434.5459669996</v>
      </c>
      <c r="Y44">
        <v>8919102.8975019995</v>
      </c>
      <c r="Z44">
        <v>9287269.1071109995</v>
      </c>
      <c r="AA44">
        <v>9238578.4834599998</v>
      </c>
      <c r="AB44">
        <v>9140030.5999679994</v>
      </c>
      <c r="AC44">
        <v>9104341.5793960001</v>
      </c>
      <c r="AD44">
        <v>9539150.9295109995</v>
      </c>
      <c r="AE44">
        <v>9101163.0583919995</v>
      </c>
      <c r="AF44">
        <v>9347117.0310389996</v>
      </c>
    </row>
    <row r="45" spans="1:32" x14ac:dyDescent="0.3">
      <c r="A45" t="s">
        <v>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3</v>
      </c>
      <c r="B47" t="s">
        <v>387</v>
      </c>
      <c r="C47" t="s">
        <v>297</v>
      </c>
      <c r="D47" t="s">
        <v>388</v>
      </c>
      <c r="E47" t="s">
        <v>298</v>
      </c>
      <c r="F47">
        <v>186400</v>
      </c>
      <c r="G47">
        <v>248700</v>
      </c>
      <c r="H47">
        <v>295800</v>
      </c>
      <c r="I47">
        <v>349800</v>
      </c>
      <c r="J47">
        <v>339300</v>
      </c>
      <c r="K47">
        <v>417800</v>
      </c>
      <c r="L47">
        <v>481600</v>
      </c>
      <c r="M47">
        <v>422900</v>
      </c>
      <c r="N47">
        <v>460700</v>
      </c>
      <c r="O47">
        <v>461900</v>
      </c>
      <c r="P47">
        <v>392300</v>
      </c>
      <c r="Q47">
        <v>380200</v>
      </c>
      <c r="R47">
        <v>350300</v>
      </c>
      <c r="S47">
        <v>316400</v>
      </c>
      <c r="T47">
        <v>284600</v>
      </c>
      <c r="U47">
        <v>341800</v>
      </c>
      <c r="V47">
        <v>311100</v>
      </c>
      <c r="W47">
        <v>220800</v>
      </c>
      <c r="X47">
        <v>152800</v>
      </c>
      <c r="Y47">
        <v>304800</v>
      </c>
      <c r="Z47">
        <v>411500</v>
      </c>
      <c r="AA47">
        <v>486200</v>
      </c>
      <c r="AB47">
        <v>543400</v>
      </c>
      <c r="AC47">
        <v>321300</v>
      </c>
      <c r="AD47">
        <v>356700</v>
      </c>
      <c r="AE47">
        <v>351600</v>
      </c>
      <c r="AF47">
        <v>359300</v>
      </c>
    </row>
    <row r="48" spans="1:32" x14ac:dyDescent="0.3">
      <c r="A48" t="s">
        <v>3</v>
      </c>
      <c r="B48" t="s">
        <v>389</v>
      </c>
      <c r="C48" t="s">
        <v>297</v>
      </c>
      <c r="D48" t="s">
        <v>390</v>
      </c>
      <c r="E48" t="s">
        <v>298</v>
      </c>
      <c r="F48">
        <v>519851.72082300001</v>
      </c>
      <c r="G48">
        <v>623469.44391699997</v>
      </c>
      <c r="H48">
        <v>724520.04172600002</v>
      </c>
      <c r="I48">
        <v>828311.48563200003</v>
      </c>
      <c r="J48">
        <v>934181.297471</v>
      </c>
      <c r="K48">
        <v>958772.10469199996</v>
      </c>
      <c r="L48">
        <v>1089425.192509</v>
      </c>
      <c r="M48">
        <v>1091063.6523829999</v>
      </c>
      <c r="N48">
        <v>1080551.4867479999</v>
      </c>
      <c r="O48">
        <v>1068770.614821</v>
      </c>
      <c r="P48">
        <v>1050671.477218</v>
      </c>
      <c r="Q48">
        <v>1039814.7428980001</v>
      </c>
      <c r="R48">
        <v>1011296.374726</v>
      </c>
      <c r="S48">
        <v>980070.56966100005</v>
      </c>
      <c r="T48">
        <v>932015.79501200002</v>
      </c>
      <c r="U48">
        <v>936582.29171200003</v>
      </c>
      <c r="V48">
        <v>925449.69267500006</v>
      </c>
      <c r="W48">
        <v>941913.72948400001</v>
      </c>
      <c r="X48">
        <v>942889.07503399998</v>
      </c>
      <c r="Y48">
        <v>1045301.81054</v>
      </c>
      <c r="Z48">
        <v>1191865.0974709999</v>
      </c>
      <c r="AA48">
        <v>1240787.9023859999</v>
      </c>
      <c r="AB48">
        <v>1260541.915211</v>
      </c>
      <c r="AC48">
        <v>1113945.2148289999</v>
      </c>
      <c r="AD48">
        <v>1147039.779848</v>
      </c>
      <c r="AE48">
        <v>1129821.7995529999</v>
      </c>
      <c r="AF48">
        <v>1156303.0192809999</v>
      </c>
    </row>
    <row r="49" spans="1:32" x14ac:dyDescent="0.3">
      <c r="A49" t="s">
        <v>3</v>
      </c>
      <c r="B49" t="s">
        <v>391</v>
      </c>
      <c r="C49" t="s">
        <v>297</v>
      </c>
      <c r="D49" t="s">
        <v>392</v>
      </c>
      <c r="E49" t="s">
        <v>298</v>
      </c>
      <c r="F49">
        <v>60551.720823000003</v>
      </c>
      <c r="G49">
        <v>73669.443916999997</v>
      </c>
      <c r="H49">
        <v>83120.041725999996</v>
      </c>
      <c r="I49">
        <v>94511.485631999996</v>
      </c>
      <c r="J49">
        <v>114881.297471</v>
      </c>
      <c r="K49">
        <v>100572.10469199999</v>
      </c>
      <c r="L49">
        <v>119225.192509</v>
      </c>
      <c r="M49">
        <v>154163.65238300001</v>
      </c>
      <c r="N49">
        <v>139051.486748</v>
      </c>
      <c r="O49">
        <v>148770.614822</v>
      </c>
      <c r="P49">
        <v>182971.47721700001</v>
      </c>
      <c r="Q49">
        <v>221314.742898</v>
      </c>
      <c r="R49">
        <v>247996.37472600001</v>
      </c>
      <c r="S49">
        <v>267570.56966099999</v>
      </c>
      <c r="T49">
        <v>273815.79501200002</v>
      </c>
      <c r="U49">
        <v>256882.29171200001</v>
      </c>
      <c r="V49">
        <v>263149.692675</v>
      </c>
      <c r="W49">
        <v>297013.72948400001</v>
      </c>
      <c r="X49">
        <v>315789.07503399998</v>
      </c>
      <c r="Y49">
        <v>294001.81053999998</v>
      </c>
      <c r="Z49">
        <v>230165.09747099999</v>
      </c>
      <c r="AA49">
        <v>210887.902386</v>
      </c>
      <c r="AB49">
        <v>188341.91521100001</v>
      </c>
      <c r="AC49">
        <v>304845.214828</v>
      </c>
      <c r="AD49">
        <v>300939.77984799998</v>
      </c>
      <c r="AE49">
        <v>347621.79955200001</v>
      </c>
      <c r="AF49">
        <v>365503.01928100002</v>
      </c>
    </row>
    <row r="50" spans="1:32" x14ac:dyDescent="0.3">
      <c r="A50" t="s">
        <v>3</v>
      </c>
      <c r="B50" t="s">
        <v>393</v>
      </c>
      <c r="C50" t="s">
        <v>297</v>
      </c>
      <c r="D50" t="s">
        <v>394</v>
      </c>
      <c r="E50" t="s">
        <v>298</v>
      </c>
      <c r="F50">
        <v>272900</v>
      </c>
      <c r="G50">
        <v>301100</v>
      </c>
      <c r="H50">
        <v>345600</v>
      </c>
      <c r="I50">
        <v>384000</v>
      </c>
      <c r="J50">
        <v>480000</v>
      </c>
      <c r="K50">
        <v>440400</v>
      </c>
      <c r="L50">
        <v>488600</v>
      </c>
      <c r="M50">
        <v>514000</v>
      </c>
      <c r="N50">
        <v>480800</v>
      </c>
      <c r="O50">
        <v>458099.99999899999</v>
      </c>
      <c r="P50">
        <v>475400.00000100001</v>
      </c>
      <c r="Q50">
        <v>438300</v>
      </c>
      <c r="R50">
        <v>413000</v>
      </c>
      <c r="S50">
        <v>396100</v>
      </c>
      <c r="T50">
        <v>373600</v>
      </c>
      <c r="U50">
        <v>337900</v>
      </c>
      <c r="V50">
        <v>351200</v>
      </c>
      <c r="W50">
        <v>424100</v>
      </c>
      <c r="X50">
        <v>474300</v>
      </c>
      <c r="Y50">
        <v>446500</v>
      </c>
      <c r="Z50">
        <v>550200</v>
      </c>
      <c r="AA50">
        <v>543700</v>
      </c>
      <c r="AB50">
        <v>528800</v>
      </c>
      <c r="AC50">
        <v>487800.00000100001</v>
      </c>
      <c r="AD50">
        <v>489400</v>
      </c>
      <c r="AE50">
        <v>430600.00000100001</v>
      </c>
      <c r="AF50">
        <v>431500</v>
      </c>
    </row>
    <row r="51" spans="1:32" x14ac:dyDescent="0.3">
      <c r="A51" t="s">
        <v>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3</v>
      </c>
      <c r="B53" t="s">
        <v>399</v>
      </c>
      <c r="C53" t="s">
        <v>297</v>
      </c>
      <c r="D53" t="s">
        <v>400</v>
      </c>
      <c r="E53" t="s">
        <v>298</v>
      </c>
      <c r="F53">
        <v>53808.972607000003</v>
      </c>
      <c r="G53">
        <v>50342.373163999997</v>
      </c>
      <c r="H53">
        <v>54233.581661999997</v>
      </c>
      <c r="I53">
        <v>62381.987733000002</v>
      </c>
      <c r="J53">
        <v>69983.767678000004</v>
      </c>
      <c r="K53">
        <v>76122.247996000006</v>
      </c>
      <c r="L53">
        <v>86049.264116999999</v>
      </c>
      <c r="M53">
        <v>93233.624528</v>
      </c>
      <c r="N53">
        <v>92788.246027999994</v>
      </c>
      <c r="O53">
        <v>104619.36233</v>
      </c>
      <c r="P53">
        <v>107610.25784999999</v>
      </c>
      <c r="Q53">
        <v>99949.920601000005</v>
      </c>
      <c r="R53">
        <v>90227.693941000005</v>
      </c>
      <c r="S53">
        <v>85853.079505000002</v>
      </c>
      <c r="T53">
        <v>73593.867920999997</v>
      </c>
      <c r="U53">
        <v>62722.763207000004</v>
      </c>
      <c r="V53">
        <v>52890.924829000003</v>
      </c>
      <c r="W53">
        <v>60834.896681999999</v>
      </c>
      <c r="X53">
        <v>62222.583469999998</v>
      </c>
      <c r="Y53">
        <v>61448.315093999998</v>
      </c>
      <c r="Z53">
        <v>84923.155927</v>
      </c>
      <c r="AA53">
        <v>84593.952277000004</v>
      </c>
      <c r="AB53">
        <v>83912.435366999998</v>
      </c>
      <c r="AC53">
        <v>92452.290747000006</v>
      </c>
      <c r="AD53">
        <v>101751.800317</v>
      </c>
      <c r="AE53">
        <v>87625.834593000007</v>
      </c>
      <c r="AF53">
        <v>82661.155513999998</v>
      </c>
    </row>
    <row r="54" spans="1:32" x14ac:dyDescent="0.3">
      <c r="A54" t="s">
        <v>3</v>
      </c>
      <c r="B54" t="s">
        <v>401</v>
      </c>
      <c r="C54" t="s">
        <v>297</v>
      </c>
      <c r="D54" t="s">
        <v>402</v>
      </c>
      <c r="E54" t="s">
        <v>298</v>
      </c>
      <c r="F54">
        <v>75496.218468999999</v>
      </c>
      <c r="G54">
        <v>74875.538729000007</v>
      </c>
      <c r="H54">
        <v>85965.438479999997</v>
      </c>
      <c r="I54">
        <v>106114.73267899999</v>
      </c>
      <c r="J54">
        <v>121722.709542</v>
      </c>
      <c r="K54">
        <v>128721.821966</v>
      </c>
      <c r="L54">
        <v>135519.377652</v>
      </c>
      <c r="M54">
        <v>150669.740834</v>
      </c>
      <c r="N54">
        <v>148822.23206899999</v>
      </c>
      <c r="O54">
        <v>164781.746464</v>
      </c>
      <c r="P54">
        <v>176191.472454</v>
      </c>
      <c r="Q54">
        <v>174655.71445999999</v>
      </c>
      <c r="R54">
        <v>176943.60026000001</v>
      </c>
      <c r="S54">
        <v>180358.08633699999</v>
      </c>
      <c r="T54">
        <v>155850.855943</v>
      </c>
      <c r="U54">
        <v>140505.40056499999</v>
      </c>
      <c r="V54">
        <v>134068.61112300001</v>
      </c>
      <c r="W54">
        <v>144620.68151699999</v>
      </c>
      <c r="X54">
        <v>146052.77355099999</v>
      </c>
      <c r="Y54">
        <v>138654.503038</v>
      </c>
      <c r="Z54">
        <v>181101.16052800001</v>
      </c>
      <c r="AA54">
        <v>179442.167399</v>
      </c>
      <c r="AB54">
        <v>186167.72666700001</v>
      </c>
      <c r="AC54">
        <v>219211.95396499999</v>
      </c>
      <c r="AD54">
        <v>250348.413562</v>
      </c>
      <c r="AE54">
        <v>239053.29749999999</v>
      </c>
      <c r="AF54">
        <v>221803.020288</v>
      </c>
    </row>
    <row r="55" spans="1:32" x14ac:dyDescent="0.3">
      <c r="A55" t="s">
        <v>3</v>
      </c>
      <c r="B55" t="s">
        <v>403</v>
      </c>
      <c r="C55" t="s">
        <v>297</v>
      </c>
      <c r="D55" t="s">
        <v>404</v>
      </c>
      <c r="E55" t="s">
        <v>298</v>
      </c>
      <c r="F55">
        <v>21687.245862</v>
      </c>
      <c r="G55">
        <v>24533.165564999999</v>
      </c>
      <c r="H55">
        <v>31731.856818</v>
      </c>
      <c r="I55">
        <v>43732.744945999999</v>
      </c>
      <c r="J55">
        <v>51738.941864</v>
      </c>
      <c r="K55">
        <v>52599.573969999998</v>
      </c>
      <c r="L55">
        <v>49470.113534999997</v>
      </c>
      <c r="M55">
        <v>57436.116306000004</v>
      </c>
      <c r="N55">
        <v>56033.986040999996</v>
      </c>
      <c r="O55">
        <v>60162.384134</v>
      </c>
      <c r="P55">
        <v>68581.214603999993</v>
      </c>
      <c r="Q55">
        <v>74705.793858999998</v>
      </c>
      <c r="R55">
        <v>86715.906319000002</v>
      </c>
      <c r="S55">
        <v>94505.006831999999</v>
      </c>
      <c r="T55">
        <v>82256.988022000005</v>
      </c>
      <c r="U55">
        <v>77782.637358000007</v>
      </c>
      <c r="V55">
        <v>81177.686293999999</v>
      </c>
      <c r="W55">
        <v>83785.784834999999</v>
      </c>
      <c r="X55">
        <v>83830.190080999993</v>
      </c>
      <c r="Y55">
        <v>77206.187944000005</v>
      </c>
      <c r="Z55">
        <v>96178.004600999993</v>
      </c>
      <c r="AA55">
        <v>94848.215121999994</v>
      </c>
      <c r="AB55">
        <v>102255.2913</v>
      </c>
      <c r="AC55">
        <v>126759.663218</v>
      </c>
      <c r="AD55">
        <v>148596.61324499999</v>
      </c>
      <c r="AE55">
        <v>151427.46290700001</v>
      </c>
      <c r="AF55">
        <v>139141.86477399999</v>
      </c>
    </row>
    <row r="56" spans="1:32" x14ac:dyDescent="0.3">
      <c r="A56" t="s">
        <v>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</v>
      </c>
      <c r="B57" t="s">
        <v>407</v>
      </c>
      <c r="C57" t="s">
        <v>297</v>
      </c>
      <c r="D57" t="s">
        <v>408</v>
      </c>
      <c r="E57" t="s">
        <v>298</v>
      </c>
      <c r="F57">
        <v>4711999.9999949997</v>
      </c>
      <c r="G57">
        <v>5378500.0000019995</v>
      </c>
      <c r="H57">
        <v>6103699.9999980005</v>
      </c>
      <c r="I57">
        <v>7035100.0000029998</v>
      </c>
      <c r="J57">
        <v>7589000.0000010002</v>
      </c>
      <c r="K57">
        <v>8146900.000004</v>
      </c>
      <c r="L57">
        <v>9111299.9999979995</v>
      </c>
      <c r="M57">
        <v>9611499.9999989998</v>
      </c>
      <c r="N57">
        <v>9629200</v>
      </c>
      <c r="O57">
        <v>9825199.9999969993</v>
      </c>
      <c r="P57">
        <v>10012800.000001</v>
      </c>
      <c r="Q57">
        <v>10170699.999999</v>
      </c>
      <c r="R57">
        <v>10193600.000001</v>
      </c>
      <c r="S57">
        <v>10425499.999999</v>
      </c>
      <c r="T57">
        <v>9693900.0000059996</v>
      </c>
      <c r="U57">
        <v>9562799.9999979995</v>
      </c>
      <c r="V57">
        <v>9183800.0000030007</v>
      </c>
      <c r="W57">
        <v>9636499.9999989998</v>
      </c>
      <c r="X57">
        <v>9905900.0000010002</v>
      </c>
      <c r="Y57">
        <v>10046399.999999</v>
      </c>
      <c r="Z57">
        <v>10576899.999996001</v>
      </c>
      <c r="AA57">
        <v>10576600</v>
      </c>
      <c r="AB57">
        <v>10502400.000002</v>
      </c>
      <c r="AC57">
        <v>10340999.999996999</v>
      </c>
      <c r="AD57">
        <v>10811400.000002</v>
      </c>
      <c r="AE57">
        <v>10351300.000003001</v>
      </c>
      <c r="AF57">
        <v>10619200.000003001</v>
      </c>
    </row>
    <row r="58" spans="1:32" x14ac:dyDescent="0.3">
      <c r="A58" t="s">
        <v>3</v>
      </c>
      <c r="B58" t="s">
        <v>409</v>
      </c>
      <c r="C58" t="s">
        <v>297</v>
      </c>
      <c r="D58" t="s">
        <v>410</v>
      </c>
      <c r="E58" t="s">
        <v>298</v>
      </c>
      <c r="F58">
        <v>4711697.1373100001</v>
      </c>
      <c r="G58">
        <v>5378050.6757410001</v>
      </c>
      <c r="H58">
        <v>6101573.0615630001</v>
      </c>
      <c r="I58">
        <v>7031609.713579</v>
      </c>
      <c r="J58">
        <v>7584037.175326</v>
      </c>
      <c r="K58">
        <v>8142300.6269079996</v>
      </c>
      <c r="L58">
        <v>9104981.0790090002</v>
      </c>
      <c r="M58">
        <v>9601443.9650979992</v>
      </c>
      <c r="N58">
        <v>9619689.2633870002</v>
      </c>
      <c r="O58">
        <v>9812765.7830459997</v>
      </c>
      <c r="P58">
        <v>9997664.2249069996</v>
      </c>
      <c r="Q58">
        <v>10146744.964803001</v>
      </c>
      <c r="R58">
        <v>10161301.439998001</v>
      </c>
      <c r="S58">
        <v>10387268.349135</v>
      </c>
      <c r="T58">
        <v>9660343.8892069999</v>
      </c>
      <c r="U58">
        <v>9528865.5612840001</v>
      </c>
      <c r="V58">
        <v>9145865.1741719991</v>
      </c>
      <c r="W58">
        <v>9604055.3929699995</v>
      </c>
      <c r="X58">
        <v>9878423.6210009996</v>
      </c>
      <c r="Y58">
        <v>10023104.708041999</v>
      </c>
      <c r="Z58">
        <v>10551534.204582</v>
      </c>
      <c r="AA58">
        <v>10551666.385846</v>
      </c>
      <c r="AB58">
        <v>10474672.515179001</v>
      </c>
      <c r="AC58">
        <v>10307386.794225</v>
      </c>
      <c r="AD58">
        <v>10774390.709359</v>
      </c>
      <c r="AE58">
        <v>10315184.857945001</v>
      </c>
      <c r="AF58">
        <v>10585020.050319999</v>
      </c>
    </row>
    <row r="59" spans="1:32" x14ac:dyDescent="0.3">
      <c r="A59" t="s">
        <v>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5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5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5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5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5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5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5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5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5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5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5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5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5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5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5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5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5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5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5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5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5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5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5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5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5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5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5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5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5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5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5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5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5</v>
      </c>
      <c r="B35" t="s">
        <v>363</v>
      </c>
      <c r="C35" t="s">
        <v>297</v>
      </c>
      <c r="D35" t="s">
        <v>364</v>
      </c>
      <c r="E35" t="s">
        <v>298</v>
      </c>
      <c r="F35">
        <v>518200</v>
      </c>
      <c r="G35">
        <v>531400</v>
      </c>
      <c r="H35">
        <v>536700</v>
      </c>
      <c r="I35">
        <v>540900</v>
      </c>
      <c r="J35">
        <v>543400</v>
      </c>
      <c r="K35">
        <v>600900</v>
      </c>
      <c r="L35">
        <v>594400</v>
      </c>
      <c r="M35">
        <v>611200</v>
      </c>
      <c r="N35">
        <v>619700</v>
      </c>
      <c r="O35">
        <v>624600</v>
      </c>
      <c r="P35">
        <v>646000</v>
      </c>
      <c r="Q35">
        <v>657200</v>
      </c>
      <c r="R35">
        <v>644400</v>
      </c>
      <c r="S35">
        <v>644700</v>
      </c>
      <c r="T35">
        <v>635000</v>
      </c>
      <c r="U35">
        <v>656100</v>
      </c>
      <c r="V35">
        <v>641600</v>
      </c>
      <c r="W35">
        <v>633100</v>
      </c>
      <c r="X35">
        <v>618300</v>
      </c>
      <c r="Y35">
        <v>669600</v>
      </c>
      <c r="Z35">
        <v>663600</v>
      </c>
      <c r="AA35">
        <v>668300</v>
      </c>
      <c r="AB35">
        <v>634100</v>
      </c>
      <c r="AC35">
        <v>631800</v>
      </c>
      <c r="AD35">
        <v>642200</v>
      </c>
      <c r="AE35">
        <v>569800</v>
      </c>
      <c r="AF35">
        <v>601300</v>
      </c>
    </row>
    <row r="36" spans="1:32" x14ac:dyDescent="0.3">
      <c r="A36" t="s">
        <v>5</v>
      </c>
      <c r="B36" t="s">
        <v>365</v>
      </c>
      <c r="C36" t="s">
        <v>297</v>
      </c>
      <c r="D36" t="s">
        <v>366</v>
      </c>
      <c r="E36" t="s">
        <v>298</v>
      </c>
      <c r="F36">
        <v>518200</v>
      </c>
      <c r="G36">
        <v>531400</v>
      </c>
      <c r="H36">
        <v>536700</v>
      </c>
      <c r="I36">
        <v>540900</v>
      </c>
      <c r="J36">
        <v>543400</v>
      </c>
      <c r="K36">
        <v>600900</v>
      </c>
      <c r="L36">
        <v>594400</v>
      </c>
      <c r="M36">
        <v>611200</v>
      </c>
      <c r="N36">
        <v>619700</v>
      </c>
      <c r="O36">
        <v>624600</v>
      </c>
      <c r="P36">
        <v>646000</v>
      </c>
      <c r="Q36">
        <v>657200</v>
      </c>
      <c r="R36">
        <v>644400</v>
      </c>
      <c r="S36">
        <v>644700</v>
      </c>
      <c r="T36">
        <v>635000</v>
      </c>
      <c r="U36">
        <v>656100</v>
      </c>
      <c r="V36">
        <v>641600</v>
      </c>
      <c r="W36">
        <v>633100</v>
      </c>
      <c r="X36">
        <v>618300</v>
      </c>
      <c r="Y36">
        <v>669600</v>
      </c>
      <c r="Z36">
        <v>663600</v>
      </c>
      <c r="AA36">
        <v>668300</v>
      </c>
      <c r="AB36">
        <v>634100</v>
      </c>
      <c r="AC36">
        <v>631800</v>
      </c>
      <c r="AD36">
        <v>642200</v>
      </c>
      <c r="AE36">
        <v>569800</v>
      </c>
      <c r="AF36">
        <v>601300</v>
      </c>
    </row>
    <row r="37" spans="1:32" x14ac:dyDescent="0.3">
      <c r="A37" t="s">
        <v>5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5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5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5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5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5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5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5</v>
      </c>
      <c r="B44" t="s">
        <v>381</v>
      </c>
      <c r="C44" t="s">
        <v>297</v>
      </c>
      <c r="D44" t="s">
        <v>382</v>
      </c>
      <c r="E44" t="s">
        <v>298</v>
      </c>
      <c r="F44">
        <v>690900</v>
      </c>
      <c r="G44">
        <v>716300</v>
      </c>
      <c r="H44">
        <v>731200</v>
      </c>
      <c r="I44">
        <v>734600</v>
      </c>
      <c r="J44">
        <v>731700</v>
      </c>
      <c r="K44">
        <v>784100</v>
      </c>
      <c r="L44">
        <v>781300</v>
      </c>
      <c r="M44">
        <v>798000</v>
      </c>
      <c r="N44">
        <v>805700</v>
      </c>
      <c r="O44">
        <v>813400</v>
      </c>
      <c r="P44">
        <v>832300</v>
      </c>
      <c r="Q44">
        <v>843600</v>
      </c>
      <c r="R44">
        <v>832100</v>
      </c>
      <c r="S44">
        <v>836900</v>
      </c>
      <c r="T44">
        <v>820900</v>
      </c>
      <c r="U44">
        <v>834200</v>
      </c>
      <c r="V44">
        <v>819100</v>
      </c>
      <c r="W44">
        <v>814700</v>
      </c>
      <c r="X44">
        <v>802100</v>
      </c>
      <c r="Y44">
        <v>856200</v>
      </c>
      <c r="Z44">
        <v>851600</v>
      </c>
      <c r="AA44">
        <v>864200</v>
      </c>
      <c r="AB44">
        <v>825300</v>
      </c>
      <c r="AC44">
        <v>827600</v>
      </c>
      <c r="AD44">
        <v>850100</v>
      </c>
      <c r="AE44">
        <v>786500</v>
      </c>
      <c r="AF44">
        <v>826600</v>
      </c>
    </row>
    <row r="45" spans="1:32" x14ac:dyDescent="0.3">
      <c r="A45" t="s">
        <v>5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5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5</v>
      </c>
      <c r="B47" t="s">
        <v>387</v>
      </c>
      <c r="C47" t="s">
        <v>297</v>
      </c>
      <c r="D47" t="s">
        <v>388</v>
      </c>
      <c r="E47" t="s">
        <v>298</v>
      </c>
      <c r="F47">
        <v>12900</v>
      </c>
      <c r="G47">
        <v>13400</v>
      </c>
      <c r="H47">
        <v>13000</v>
      </c>
      <c r="I47">
        <v>9400</v>
      </c>
      <c r="J47">
        <v>10100</v>
      </c>
      <c r="K47">
        <v>6900</v>
      </c>
      <c r="L47">
        <v>5800</v>
      </c>
      <c r="M47">
        <v>5000</v>
      </c>
      <c r="N47">
        <v>2400</v>
      </c>
      <c r="O47">
        <v>4600</v>
      </c>
      <c r="P47">
        <v>3200</v>
      </c>
      <c r="Q47">
        <v>3000</v>
      </c>
      <c r="R47">
        <v>4700</v>
      </c>
      <c r="S47">
        <v>14500</v>
      </c>
      <c r="T47">
        <v>19200</v>
      </c>
      <c r="U47">
        <v>14900</v>
      </c>
      <c r="V47">
        <v>14500</v>
      </c>
      <c r="W47">
        <v>15600</v>
      </c>
      <c r="X47">
        <v>21000</v>
      </c>
      <c r="Y47">
        <v>20400</v>
      </c>
      <c r="Z47">
        <v>15100</v>
      </c>
      <c r="AA47">
        <v>19900</v>
      </c>
      <c r="AB47">
        <v>32000</v>
      </c>
      <c r="AC47">
        <v>34500</v>
      </c>
      <c r="AD47">
        <v>31700</v>
      </c>
      <c r="AE47">
        <v>25500</v>
      </c>
      <c r="AF47">
        <v>35500</v>
      </c>
    </row>
    <row r="48" spans="1:32" x14ac:dyDescent="0.3">
      <c r="A48" t="s">
        <v>5</v>
      </c>
      <c r="B48" t="s">
        <v>389</v>
      </c>
      <c r="C48" t="s">
        <v>297</v>
      </c>
      <c r="D48" t="s">
        <v>390</v>
      </c>
      <c r="E48" t="s">
        <v>298</v>
      </c>
      <c r="F48">
        <v>12900</v>
      </c>
      <c r="G48">
        <v>13400</v>
      </c>
      <c r="H48">
        <v>13000</v>
      </c>
      <c r="I48">
        <v>9400</v>
      </c>
      <c r="J48">
        <v>10100</v>
      </c>
      <c r="K48">
        <v>6900</v>
      </c>
      <c r="L48">
        <v>5800</v>
      </c>
      <c r="M48">
        <v>5000</v>
      </c>
      <c r="N48">
        <v>2400</v>
      </c>
      <c r="O48">
        <v>4600</v>
      </c>
      <c r="P48">
        <v>3200</v>
      </c>
      <c r="Q48">
        <v>3000</v>
      </c>
      <c r="R48">
        <v>4700</v>
      </c>
      <c r="S48">
        <v>14500</v>
      </c>
      <c r="T48">
        <v>19200</v>
      </c>
      <c r="U48">
        <v>14900</v>
      </c>
      <c r="V48">
        <v>14500</v>
      </c>
      <c r="W48">
        <v>15600</v>
      </c>
      <c r="X48">
        <v>21000</v>
      </c>
      <c r="Y48">
        <v>20400</v>
      </c>
      <c r="Z48">
        <v>15100</v>
      </c>
      <c r="AA48">
        <v>19900</v>
      </c>
      <c r="AB48">
        <v>32000</v>
      </c>
      <c r="AC48">
        <v>34500</v>
      </c>
      <c r="AD48">
        <v>31700</v>
      </c>
      <c r="AE48">
        <v>25500</v>
      </c>
      <c r="AF48">
        <v>35500</v>
      </c>
    </row>
    <row r="49" spans="1:32" x14ac:dyDescent="0.3">
      <c r="A49" t="s">
        <v>5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5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5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5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5</v>
      </c>
      <c r="B53" t="s">
        <v>399</v>
      </c>
      <c r="C53" t="s">
        <v>297</v>
      </c>
      <c r="D53" t="s">
        <v>400</v>
      </c>
      <c r="E53" t="s">
        <v>298</v>
      </c>
      <c r="F53">
        <v>172700</v>
      </c>
      <c r="G53">
        <v>184900</v>
      </c>
      <c r="H53">
        <v>194500</v>
      </c>
      <c r="I53">
        <v>193700</v>
      </c>
      <c r="J53">
        <v>188300</v>
      </c>
      <c r="K53">
        <v>183200</v>
      </c>
      <c r="L53">
        <v>186900</v>
      </c>
      <c r="M53">
        <v>186800</v>
      </c>
      <c r="N53">
        <v>186000</v>
      </c>
      <c r="O53">
        <v>188800</v>
      </c>
      <c r="P53">
        <v>186300</v>
      </c>
      <c r="Q53">
        <v>186400</v>
      </c>
      <c r="R53">
        <v>187700</v>
      </c>
      <c r="S53">
        <v>192200</v>
      </c>
      <c r="T53">
        <v>185900</v>
      </c>
      <c r="U53">
        <v>178100</v>
      </c>
      <c r="V53">
        <v>177500</v>
      </c>
      <c r="W53">
        <v>181600</v>
      </c>
      <c r="X53">
        <v>183800</v>
      </c>
      <c r="Y53">
        <v>186600</v>
      </c>
      <c r="Z53">
        <v>188000</v>
      </c>
      <c r="AA53">
        <v>195900</v>
      </c>
      <c r="AB53">
        <v>191200</v>
      </c>
      <c r="AC53">
        <v>195800</v>
      </c>
      <c r="AD53">
        <v>207900</v>
      </c>
      <c r="AE53">
        <v>216700</v>
      </c>
      <c r="AF53">
        <v>225300</v>
      </c>
    </row>
    <row r="54" spans="1:32" x14ac:dyDescent="0.3">
      <c r="A54" t="s">
        <v>5</v>
      </c>
      <c r="B54" t="s">
        <v>401</v>
      </c>
      <c r="C54" t="s">
        <v>297</v>
      </c>
      <c r="D54" t="s">
        <v>402</v>
      </c>
      <c r="E54" t="s">
        <v>298</v>
      </c>
      <c r="F54">
        <v>172700</v>
      </c>
      <c r="G54">
        <v>184900</v>
      </c>
      <c r="H54">
        <v>194500</v>
      </c>
      <c r="I54">
        <v>193700</v>
      </c>
      <c r="J54">
        <v>188300</v>
      </c>
      <c r="K54">
        <v>183200</v>
      </c>
      <c r="L54">
        <v>186900</v>
      </c>
      <c r="M54">
        <v>186800</v>
      </c>
      <c r="N54">
        <v>186000</v>
      </c>
      <c r="O54">
        <v>188800</v>
      </c>
      <c r="P54">
        <v>186300</v>
      </c>
      <c r="Q54">
        <v>186400</v>
      </c>
      <c r="R54">
        <v>187700</v>
      </c>
      <c r="S54">
        <v>192200</v>
      </c>
      <c r="T54">
        <v>185900</v>
      </c>
      <c r="U54">
        <v>178100</v>
      </c>
      <c r="V54">
        <v>177500</v>
      </c>
      <c r="W54">
        <v>181600</v>
      </c>
      <c r="X54">
        <v>183800</v>
      </c>
      <c r="Y54">
        <v>186600</v>
      </c>
      <c r="Z54">
        <v>188000</v>
      </c>
      <c r="AA54">
        <v>195900</v>
      </c>
      <c r="AB54">
        <v>191200</v>
      </c>
      <c r="AC54">
        <v>195800</v>
      </c>
      <c r="AD54">
        <v>207900</v>
      </c>
      <c r="AE54">
        <v>216700</v>
      </c>
      <c r="AF54">
        <v>225300</v>
      </c>
    </row>
    <row r="55" spans="1:32" x14ac:dyDescent="0.3">
      <c r="A55" t="s">
        <v>5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</v>
      </c>
      <c r="B57" t="s">
        <v>407</v>
      </c>
      <c r="C57" t="s">
        <v>297</v>
      </c>
      <c r="D57" t="s">
        <v>408</v>
      </c>
      <c r="E57" t="s">
        <v>298</v>
      </c>
      <c r="F57">
        <v>703800</v>
      </c>
      <c r="G57">
        <v>729700</v>
      </c>
      <c r="H57">
        <v>744200</v>
      </c>
      <c r="I57">
        <v>744000</v>
      </c>
      <c r="J57">
        <v>741800</v>
      </c>
      <c r="K57">
        <v>791000</v>
      </c>
      <c r="L57">
        <v>787100</v>
      </c>
      <c r="M57">
        <v>803000</v>
      </c>
      <c r="N57">
        <v>808100</v>
      </c>
      <c r="O57">
        <v>818000</v>
      </c>
      <c r="P57">
        <v>835500</v>
      </c>
      <c r="Q57">
        <v>846600</v>
      </c>
      <c r="R57">
        <v>836800</v>
      </c>
      <c r="S57">
        <v>851400</v>
      </c>
      <c r="T57">
        <v>840100</v>
      </c>
      <c r="U57">
        <v>849100</v>
      </c>
      <c r="V57">
        <v>833600</v>
      </c>
      <c r="W57">
        <v>830300</v>
      </c>
      <c r="X57">
        <v>823100</v>
      </c>
      <c r="Y57">
        <v>876600</v>
      </c>
      <c r="Z57">
        <v>866700</v>
      </c>
      <c r="AA57">
        <v>884100</v>
      </c>
      <c r="AB57">
        <v>857300</v>
      </c>
      <c r="AC57">
        <v>862100</v>
      </c>
      <c r="AD57">
        <v>881800</v>
      </c>
      <c r="AE57">
        <v>812000</v>
      </c>
      <c r="AF57">
        <v>862100</v>
      </c>
    </row>
    <row r="58" spans="1:32" x14ac:dyDescent="0.3">
      <c r="A58" t="s">
        <v>5</v>
      </c>
      <c r="B58" t="s">
        <v>409</v>
      </c>
      <c r="C58" t="s">
        <v>297</v>
      </c>
      <c r="D58" t="s">
        <v>410</v>
      </c>
      <c r="E58" t="s">
        <v>298</v>
      </c>
      <c r="F58">
        <v>703800</v>
      </c>
      <c r="G58">
        <v>729700</v>
      </c>
      <c r="H58">
        <v>744200</v>
      </c>
      <c r="I58">
        <v>744000</v>
      </c>
      <c r="J58">
        <v>741800</v>
      </c>
      <c r="K58">
        <v>791000</v>
      </c>
      <c r="L58">
        <v>787100</v>
      </c>
      <c r="M58">
        <v>803000</v>
      </c>
      <c r="N58">
        <v>808100</v>
      </c>
      <c r="O58">
        <v>818000</v>
      </c>
      <c r="P58">
        <v>835500</v>
      </c>
      <c r="Q58">
        <v>846600</v>
      </c>
      <c r="R58">
        <v>836800</v>
      </c>
      <c r="S58">
        <v>851400</v>
      </c>
      <c r="T58">
        <v>840100</v>
      </c>
      <c r="U58">
        <v>849100</v>
      </c>
      <c r="V58">
        <v>833600</v>
      </c>
      <c r="W58">
        <v>830300</v>
      </c>
      <c r="X58">
        <v>823100</v>
      </c>
      <c r="Y58">
        <v>876600</v>
      </c>
      <c r="Z58">
        <v>866700</v>
      </c>
      <c r="AA58">
        <v>884100</v>
      </c>
      <c r="AB58">
        <v>857300</v>
      </c>
      <c r="AC58">
        <v>862100</v>
      </c>
      <c r="AD58">
        <v>881800</v>
      </c>
      <c r="AE58">
        <v>812000</v>
      </c>
      <c r="AF58">
        <v>862100</v>
      </c>
    </row>
    <row r="59" spans="1:32" x14ac:dyDescent="0.3">
      <c r="A59" t="s">
        <v>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</v>
      </c>
      <c r="B2" t="s">
        <v>295</v>
      </c>
      <c r="C2" t="s">
        <v>297</v>
      </c>
      <c r="D2" t="s">
        <v>296</v>
      </c>
      <c r="E2" t="s">
        <v>298</v>
      </c>
      <c r="F2">
        <v>23701.986921325599</v>
      </c>
      <c r="G2">
        <v>23445.0411788237</v>
      </c>
      <c r="H2">
        <v>23087.800680954599</v>
      </c>
      <c r="I2">
        <v>23321.098932931702</v>
      </c>
      <c r="J2">
        <v>23682.6979136318</v>
      </c>
      <c r="K2">
        <v>22619.499374936899</v>
      </c>
      <c r="L2">
        <v>19482.5774238374</v>
      </c>
      <c r="M2">
        <v>17385.772689633101</v>
      </c>
      <c r="N2">
        <v>17690.207178052398</v>
      </c>
      <c r="O2">
        <v>17693.609573559701</v>
      </c>
      <c r="P2">
        <v>18078.4838286618</v>
      </c>
      <c r="Q2">
        <v>19259.116497570601</v>
      </c>
      <c r="R2">
        <v>21556.061960169998</v>
      </c>
      <c r="S2">
        <v>18090.777195125</v>
      </c>
      <c r="T2">
        <v>17201.422645324899</v>
      </c>
      <c r="U2">
        <v>18514.5452638182</v>
      </c>
      <c r="V2">
        <v>16794.739781164801</v>
      </c>
      <c r="W2">
        <v>15435.999207115199</v>
      </c>
      <c r="X2">
        <v>15233.637833199</v>
      </c>
      <c r="Y2">
        <v>17038.853950807101</v>
      </c>
      <c r="Z2">
        <v>17306.882990646001</v>
      </c>
      <c r="AA2">
        <v>17183.177629836999</v>
      </c>
      <c r="AB2">
        <v>17595.7061708941</v>
      </c>
      <c r="AC2">
        <v>18024.187940088901</v>
      </c>
      <c r="AD2">
        <v>18792.551349453399</v>
      </c>
      <c r="AE2">
        <v>22724.052680686102</v>
      </c>
      <c r="AF2">
        <v>5143.1755216823103</v>
      </c>
    </row>
    <row r="3" spans="1:32" x14ac:dyDescent="0.3">
      <c r="A3" t="s">
        <v>7</v>
      </c>
      <c r="B3" t="s">
        <v>299</v>
      </c>
      <c r="C3" t="s">
        <v>297</v>
      </c>
      <c r="D3" t="s">
        <v>300</v>
      </c>
      <c r="E3" t="s">
        <v>298</v>
      </c>
      <c r="F3">
        <v>21000</v>
      </c>
      <c r="G3">
        <v>20300</v>
      </c>
      <c r="H3">
        <v>20000</v>
      </c>
      <c r="I3">
        <v>22400</v>
      </c>
      <c r="J3">
        <v>23600</v>
      </c>
      <c r="K3">
        <v>22300</v>
      </c>
      <c r="L3">
        <v>23100</v>
      </c>
      <c r="M3">
        <v>15000</v>
      </c>
      <c r="N3">
        <v>12100</v>
      </c>
      <c r="O3">
        <v>11300</v>
      </c>
      <c r="P3">
        <v>13000</v>
      </c>
      <c r="Q3">
        <v>8300</v>
      </c>
      <c r="R3">
        <v>8600</v>
      </c>
      <c r="S3">
        <v>6500</v>
      </c>
      <c r="T3">
        <v>5600</v>
      </c>
      <c r="U3">
        <v>4600</v>
      </c>
      <c r="V3">
        <v>4200</v>
      </c>
      <c r="W3">
        <v>3900</v>
      </c>
      <c r="X3">
        <v>4500</v>
      </c>
      <c r="Y3">
        <v>4600</v>
      </c>
      <c r="Z3">
        <v>5100</v>
      </c>
      <c r="AA3">
        <v>5300</v>
      </c>
      <c r="AB3">
        <v>4700</v>
      </c>
      <c r="AC3">
        <v>4700</v>
      </c>
      <c r="AD3">
        <v>4200</v>
      </c>
      <c r="AE3">
        <v>3600</v>
      </c>
      <c r="AF3">
        <v>3400</v>
      </c>
    </row>
    <row r="4" spans="1:32" x14ac:dyDescent="0.3">
      <c r="A4" t="s">
        <v>7</v>
      </c>
      <c r="B4" t="s">
        <v>301</v>
      </c>
      <c r="C4" t="s">
        <v>297</v>
      </c>
      <c r="D4" t="s">
        <v>302</v>
      </c>
      <c r="E4" t="s">
        <v>298</v>
      </c>
      <c r="F4">
        <v>9591200</v>
      </c>
      <c r="G4">
        <v>10216000</v>
      </c>
      <c r="H4">
        <v>10751100</v>
      </c>
      <c r="I4">
        <v>10970300</v>
      </c>
      <c r="J4">
        <v>10531300</v>
      </c>
      <c r="K4">
        <v>10725200</v>
      </c>
      <c r="L4">
        <v>10924700</v>
      </c>
      <c r="M4">
        <v>10963000</v>
      </c>
      <c r="N4">
        <v>11044500</v>
      </c>
      <c r="O4">
        <v>11121600</v>
      </c>
      <c r="P4">
        <v>11945900</v>
      </c>
      <c r="Q4">
        <v>12602700</v>
      </c>
      <c r="R4">
        <v>13309000</v>
      </c>
      <c r="S4">
        <v>13332500</v>
      </c>
      <c r="T4">
        <v>11907500</v>
      </c>
      <c r="U4">
        <v>11601400</v>
      </c>
      <c r="V4">
        <v>11812000</v>
      </c>
      <c r="W4">
        <v>11815800</v>
      </c>
      <c r="X4">
        <v>12293800</v>
      </c>
      <c r="Y4">
        <v>13063100</v>
      </c>
      <c r="Z4">
        <v>13510500</v>
      </c>
      <c r="AA4">
        <v>13312400</v>
      </c>
      <c r="AB4">
        <v>13493700</v>
      </c>
      <c r="AC4">
        <v>14050600</v>
      </c>
      <c r="AD4">
        <v>13727700</v>
      </c>
      <c r="AE4">
        <v>13651800</v>
      </c>
      <c r="AF4">
        <v>12407398.193089699</v>
      </c>
    </row>
    <row r="5" spans="1:32" x14ac:dyDescent="0.3">
      <c r="A5" t="s">
        <v>7</v>
      </c>
      <c r="B5" t="s">
        <v>303</v>
      </c>
      <c r="C5" t="s">
        <v>297</v>
      </c>
      <c r="D5" t="s">
        <v>304</v>
      </c>
      <c r="E5" t="s">
        <v>298</v>
      </c>
      <c r="F5">
        <v>268700</v>
      </c>
      <c r="G5">
        <v>275000</v>
      </c>
      <c r="H5">
        <v>287400</v>
      </c>
      <c r="I5">
        <v>292700</v>
      </c>
      <c r="J5">
        <v>301500</v>
      </c>
      <c r="K5">
        <v>291800</v>
      </c>
      <c r="L5">
        <v>285900</v>
      </c>
      <c r="M5">
        <v>273800</v>
      </c>
      <c r="N5">
        <v>333000</v>
      </c>
      <c r="O5">
        <v>308000</v>
      </c>
      <c r="P5">
        <v>315700</v>
      </c>
      <c r="Q5">
        <v>343200</v>
      </c>
      <c r="R5">
        <v>324700</v>
      </c>
      <c r="S5">
        <v>300000</v>
      </c>
      <c r="T5">
        <v>273600</v>
      </c>
      <c r="U5">
        <v>264000</v>
      </c>
      <c r="V5">
        <v>255100</v>
      </c>
      <c r="W5">
        <v>245500</v>
      </c>
      <c r="X5">
        <v>246100</v>
      </c>
      <c r="Y5">
        <v>246900</v>
      </c>
      <c r="Z5">
        <v>255500</v>
      </c>
      <c r="AA5">
        <v>258200</v>
      </c>
      <c r="AB5">
        <v>284400</v>
      </c>
      <c r="AC5">
        <v>301600</v>
      </c>
      <c r="AD5">
        <v>307600</v>
      </c>
      <c r="AE5">
        <v>302800</v>
      </c>
      <c r="AF5">
        <v>274479.22039220098</v>
      </c>
    </row>
    <row r="6" spans="1:32" x14ac:dyDescent="0.3">
      <c r="A6" t="s">
        <v>7</v>
      </c>
      <c r="B6" t="s">
        <v>305</v>
      </c>
      <c r="C6" t="s">
        <v>297</v>
      </c>
      <c r="D6" t="s">
        <v>306</v>
      </c>
      <c r="E6" t="s">
        <v>298</v>
      </c>
      <c r="F6">
        <v>62866.189532503297</v>
      </c>
      <c r="G6">
        <v>64655.152978559803</v>
      </c>
      <c r="H6">
        <v>64012.794635428603</v>
      </c>
      <c r="I6">
        <v>61977.886410484803</v>
      </c>
      <c r="J6">
        <v>59884.481199371701</v>
      </c>
      <c r="K6">
        <v>58977.691910342997</v>
      </c>
      <c r="L6">
        <v>55647.767847194104</v>
      </c>
      <c r="M6">
        <v>54224.020061470903</v>
      </c>
      <c r="N6">
        <v>46056.560989903403</v>
      </c>
      <c r="O6">
        <v>43146.906606718301</v>
      </c>
      <c r="P6">
        <v>39928.555593427503</v>
      </c>
      <c r="Q6">
        <v>38485.511476565698</v>
      </c>
      <c r="R6">
        <v>44344.815680183499</v>
      </c>
      <c r="S6">
        <v>48351.547791469697</v>
      </c>
      <c r="T6">
        <v>39983.129152413298</v>
      </c>
      <c r="U6">
        <v>37474.574552452199</v>
      </c>
      <c r="V6">
        <v>45821.170187610303</v>
      </c>
      <c r="W6">
        <v>44896.835238757303</v>
      </c>
      <c r="X6">
        <v>44875.413035753299</v>
      </c>
      <c r="Y6">
        <v>51544.367007144399</v>
      </c>
      <c r="Z6">
        <v>52505.330081627399</v>
      </c>
      <c r="AA6">
        <v>50648.507805843401</v>
      </c>
      <c r="AB6">
        <v>55625.838262136502</v>
      </c>
      <c r="AC6">
        <v>60342.949743634097</v>
      </c>
      <c r="AD6">
        <v>58848.024523557302</v>
      </c>
      <c r="AE6">
        <v>47142.819672716098</v>
      </c>
      <c r="AF6">
        <v>36349.124290027001</v>
      </c>
    </row>
    <row r="7" spans="1:32" x14ac:dyDescent="0.3">
      <c r="A7" t="s">
        <v>7</v>
      </c>
      <c r="B7" t="s">
        <v>307</v>
      </c>
      <c r="C7" t="s">
        <v>297</v>
      </c>
      <c r="D7" t="s">
        <v>308</v>
      </c>
      <c r="E7" t="s">
        <v>298</v>
      </c>
      <c r="F7">
        <v>102156.89461749401</v>
      </c>
      <c r="G7">
        <v>106234.899537381</v>
      </c>
      <c r="H7">
        <v>110330.338749492</v>
      </c>
      <c r="I7">
        <v>113992.32728666101</v>
      </c>
      <c r="J7">
        <v>113283.636870791</v>
      </c>
      <c r="K7">
        <v>110227.402723739</v>
      </c>
      <c r="L7">
        <v>111478.35885736599</v>
      </c>
      <c r="M7">
        <v>108339.045654455</v>
      </c>
      <c r="N7">
        <v>113056.42487789399</v>
      </c>
      <c r="O7">
        <v>113017.829911885</v>
      </c>
      <c r="P7">
        <v>111861.468511835</v>
      </c>
      <c r="Q7">
        <v>112658.798705746</v>
      </c>
      <c r="R7">
        <v>106594.519498635</v>
      </c>
      <c r="S7">
        <v>109626.20987657001</v>
      </c>
      <c r="T7">
        <v>103419.22194020799</v>
      </c>
      <c r="U7">
        <v>102123.143715496</v>
      </c>
      <c r="V7">
        <v>91956.857845863895</v>
      </c>
      <c r="W7">
        <v>81941.270542084894</v>
      </c>
      <c r="X7">
        <v>74013.755566401596</v>
      </c>
      <c r="Y7">
        <v>76066.321304322802</v>
      </c>
      <c r="Z7">
        <v>74059.2533810553</v>
      </c>
      <c r="AA7">
        <v>75808.933094679902</v>
      </c>
      <c r="AB7">
        <v>80690.172770867706</v>
      </c>
      <c r="AC7">
        <v>85126.355100054701</v>
      </c>
      <c r="AD7">
        <v>82282.1177511805</v>
      </c>
      <c r="AE7">
        <v>86854.7260820683</v>
      </c>
      <c r="AF7">
        <v>79346.896994733906</v>
      </c>
    </row>
    <row r="8" spans="1:32" x14ac:dyDescent="0.3">
      <c r="A8" t="s">
        <v>7</v>
      </c>
      <c r="B8" t="s">
        <v>309</v>
      </c>
      <c r="C8" t="s">
        <v>297</v>
      </c>
      <c r="D8" t="s">
        <v>310</v>
      </c>
      <c r="E8" t="s">
        <v>298</v>
      </c>
      <c r="F8">
        <v>86100</v>
      </c>
      <c r="G8">
        <v>78900</v>
      </c>
      <c r="H8">
        <v>77600</v>
      </c>
      <c r="I8">
        <v>66800</v>
      </c>
      <c r="J8">
        <v>52300</v>
      </c>
      <c r="K8">
        <v>46100</v>
      </c>
      <c r="L8">
        <v>47400</v>
      </c>
      <c r="M8">
        <v>47100</v>
      </c>
      <c r="N8">
        <v>47100</v>
      </c>
      <c r="O8">
        <v>47400</v>
      </c>
      <c r="P8">
        <v>52600</v>
      </c>
      <c r="Q8">
        <v>58400</v>
      </c>
      <c r="R8">
        <v>59200</v>
      </c>
      <c r="S8">
        <v>61600</v>
      </c>
      <c r="T8">
        <v>58600</v>
      </c>
      <c r="U8">
        <v>58800</v>
      </c>
      <c r="V8">
        <v>57100</v>
      </c>
      <c r="W8">
        <v>53300</v>
      </c>
      <c r="X8">
        <v>52900</v>
      </c>
      <c r="Y8">
        <v>51200</v>
      </c>
      <c r="Z8">
        <v>51600</v>
      </c>
      <c r="AA8">
        <v>52400</v>
      </c>
      <c r="AB8">
        <v>52700</v>
      </c>
      <c r="AC8">
        <v>54300</v>
      </c>
      <c r="AD8">
        <v>53500</v>
      </c>
      <c r="AE8">
        <v>50900</v>
      </c>
      <c r="AF8">
        <v>22139.904798822001</v>
      </c>
    </row>
    <row r="9" spans="1:32" x14ac:dyDescent="0.3">
      <c r="A9" t="s">
        <v>7</v>
      </c>
      <c r="B9" t="s">
        <v>311</v>
      </c>
      <c r="C9" t="s">
        <v>297</v>
      </c>
      <c r="D9" t="s">
        <v>312</v>
      </c>
      <c r="E9" t="s">
        <v>298</v>
      </c>
      <c r="F9">
        <v>1243202.9453849001</v>
      </c>
      <c r="G9">
        <v>1285461.4310955501</v>
      </c>
      <c r="H9">
        <v>1263330.1684290599</v>
      </c>
      <c r="I9">
        <v>1208958.6123596299</v>
      </c>
      <c r="J9">
        <v>1202500.6452895501</v>
      </c>
      <c r="K9">
        <v>1068857.70354225</v>
      </c>
      <c r="L9">
        <v>1170239.0839957199</v>
      </c>
      <c r="M9">
        <v>1176456.3778903801</v>
      </c>
      <c r="N9">
        <v>1152280.6606289099</v>
      </c>
      <c r="O9">
        <v>1126103.74455224</v>
      </c>
      <c r="P9">
        <v>1215632.27275043</v>
      </c>
      <c r="Q9">
        <v>1237002.34933086</v>
      </c>
      <c r="R9">
        <v>1414324.1251464901</v>
      </c>
      <c r="S9">
        <v>1475569.88187659</v>
      </c>
      <c r="T9">
        <v>1314881.5120776501</v>
      </c>
      <c r="U9">
        <v>1237822.7611972</v>
      </c>
      <c r="V9">
        <v>1264131.45432597</v>
      </c>
      <c r="W9">
        <v>1295791.4121297901</v>
      </c>
      <c r="X9">
        <v>1369158.7520899901</v>
      </c>
      <c r="Y9">
        <v>1466883.8422425899</v>
      </c>
      <c r="Z9">
        <v>1484682.8177037099</v>
      </c>
      <c r="AA9">
        <v>1497309.46172276</v>
      </c>
      <c r="AB9">
        <v>1592644.6772085901</v>
      </c>
      <c r="AC9">
        <v>1618697.0948057901</v>
      </c>
      <c r="AD9">
        <v>1576434.58328542</v>
      </c>
      <c r="AE9">
        <v>1577070.7158121699</v>
      </c>
      <c r="AF9">
        <v>1382426.0248658</v>
      </c>
    </row>
    <row r="10" spans="1:32" x14ac:dyDescent="0.3">
      <c r="A10" t="s">
        <v>7</v>
      </c>
      <c r="B10" t="s">
        <v>313</v>
      </c>
      <c r="C10" t="s">
        <v>297</v>
      </c>
      <c r="D10" t="s">
        <v>314</v>
      </c>
      <c r="E10" t="s">
        <v>298</v>
      </c>
      <c r="F10">
        <v>1747440.6455375</v>
      </c>
      <c r="G10">
        <v>1793006.8332456599</v>
      </c>
      <c r="H10">
        <v>1819851.70731146</v>
      </c>
      <c r="I10">
        <v>1856663.3968959399</v>
      </c>
      <c r="J10">
        <v>1787251.8170288</v>
      </c>
      <c r="K10">
        <v>1817872.5812457199</v>
      </c>
      <c r="L10">
        <v>1871318.0880249401</v>
      </c>
      <c r="M10">
        <v>1957815.2926024999</v>
      </c>
      <c r="N10">
        <v>1941062.2327912899</v>
      </c>
      <c r="O10">
        <v>1878876.27509746</v>
      </c>
      <c r="P10">
        <v>2023388.45710295</v>
      </c>
      <c r="Q10">
        <v>2175853.5105086602</v>
      </c>
      <c r="R10">
        <v>2343484.38302891</v>
      </c>
      <c r="S10">
        <v>2438965.6154336701</v>
      </c>
      <c r="T10">
        <v>2275617.1302040801</v>
      </c>
      <c r="U10">
        <v>2281996.3155840901</v>
      </c>
      <c r="V10">
        <v>2267082.6189556001</v>
      </c>
      <c r="W10">
        <v>2321772.6724883602</v>
      </c>
      <c r="X10">
        <v>2455579.8933559102</v>
      </c>
      <c r="Y10">
        <v>2554102.53694611</v>
      </c>
      <c r="Z10">
        <v>2624264.16489563</v>
      </c>
      <c r="AA10">
        <v>2590815.4276538799</v>
      </c>
      <c r="AB10">
        <v>2710946.51223853</v>
      </c>
      <c r="AC10">
        <v>2712265.5897530001</v>
      </c>
      <c r="AD10">
        <v>2616156.4513757899</v>
      </c>
      <c r="AE10">
        <v>2598290.78053706</v>
      </c>
      <c r="AF10">
        <v>2290347.5130522498</v>
      </c>
    </row>
    <row r="11" spans="1:32" x14ac:dyDescent="0.3">
      <c r="A11" t="s">
        <v>7</v>
      </c>
      <c r="B11" t="s">
        <v>315</v>
      </c>
      <c r="C11" t="s">
        <v>297</v>
      </c>
      <c r="D11" t="s">
        <v>316</v>
      </c>
      <c r="E11" t="s">
        <v>298</v>
      </c>
      <c r="F11">
        <v>504237.700152606</v>
      </c>
      <c r="G11">
        <v>507545.40215010801</v>
      </c>
      <c r="H11">
        <v>556521.538882397</v>
      </c>
      <c r="I11">
        <v>647704.78453631501</v>
      </c>
      <c r="J11">
        <v>584751.17173925298</v>
      </c>
      <c r="K11">
        <v>749014.87770347204</v>
      </c>
      <c r="L11">
        <v>701079.00402921904</v>
      </c>
      <c r="M11">
        <v>781358.91471211403</v>
      </c>
      <c r="N11">
        <v>788781.57216238603</v>
      </c>
      <c r="O11">
        <v>752772.53054521803</v>
      </c>
      <c r="P11">
        <v>807756.18435252097</v>
      </c>
      <c r="Q11">
        <v>938851.16117779596</v>
      </c>
      <c r="R11">
        <v>929160.25788242603</v>
      </c>
      <c r="S11">
        <v>963395.73355708504</v>
      </c>
      <c r="T11">
        <v>960735.61812642799</v>
      </c>
      <c r="U11">
        <v>1044173.55438688</v>
      </c>
      <c r="V11">
        <v>1002951.1646296401</v>
      </c>
      <c r="W11">
        <v>1025981.26035857</v>
      </c>
      <c r="X11">
        <v>1086421.1412659199</v>
      </c>
      <c r="Y11">
        <v>1087218.69470352</v>
      </c>
      <c r="Z11">
        <v>1139581.34719192</v>
      </c>
      <c r="AA11">
        <v>1093505.9659311101</v>
      </c>
      <c r="AB11">
        <v>1118301.8350299399</v>
      </c>
      <c r="AC11">
        <v>1093568.49494722</v>
      </c>
      <c r="AD11">
        <v>1039721.86809037</v>
      </c>
      <c r="AE11">
        <v>1021220.06472489</v>
      </c>
      <c r="AF11">
        <v>907921.48818645603</v>
      </c>
    </row>
    <row r="12" spans="1:32" x14ac:dyDescent="0.3">
      <c r="A12" t="s">
        <v>7</v>
      </c>
      <c r="B12" t="s">
        <v>317</v>
      </c>
      <c r="C12" t="s">
        <v>297</v>
      </c>
      <c r="D12" t="s">
        <v>318</v>
      </c>
      <c r="E12" t="s">
        <v>298</v>
      </c>
      <c r="F12">
        <v>482313.494787918</v>
      </c>
      <c r="G12">
        <v>506897.93418119702</v>
      </c>
      <c r="H12">
        <v>514488.62690002302</v>
      </c>
      <c r="I12">
        <v>524471.53465320298</v>
      </c>
      <c r="J12">
        <v>499891.26214764197</v>
      </c>
      <c r="K12">
        <v>488120.19182511797</v>
      </c>
      <c r="L12">
        <v>485703.212650979</v>
      </c>
      <c r="M12">
        <v>437655.15015827998</v>
      </c>
      <c r="N12">
        <v>440039.46376980998</v>
      </c>
      <c r="O12">
        <v>463317.74431094999</v>
      </c>
      <c r="P12">
        <v>472302.069086659</v>
      </c>
      <c r="Q12">
        <v>481114.65649355599</v>
      </c>
      <c r="R12">
        <v>497846.03470768197</v>
      </c>
      <c r="S12">
        <v>508185.24899088801</v>
      </c>
      <c r="T12">
        <v>470995.74802623899</v>
      </c>
      <c r="U12">
        <v>465841.22683595697</v>
      </c>
      <c r="V12">
        <v>463834.60928914399</v>
      </c>
      <c r="W12">
        <v>469658.01310496801</v>
      </c>
      <c r="X12">
        <v>495202.19440932199</v>
      </c>
      <c r="Y12">
        <v>548813.22337761801</v>
      </c>
      <c r="Z12">
        <v>564061.94373834995</v>
      </c>
      <c r="AA12">
        <v>570875.38178833399</v>
      </c>
      <c r="AB12">
        <v>570043.80864369101</v>
      </c>
      <c r="AC12">
        <v>602364.59502371005</v>
      </c>
      <c r="AD12">
        <v>579350.16599037696</v>
      </c>
      <c r="AE12">
        <v>565002.25243612798</v>
      </c>
      <c r="AF12">
        <v>500591.53130262397</v>
      </c>
    </row>
    <row r="13" spans="1:32" x14ac:dyDescent="0.3">
      <c r="A13" t="s">
        <v>7</v>
      </c>
      <c r="B13" t="s">
        <v>319</v>
      </c>
      <c r="C13" t="s">
        <v>297</v>
      </c>
      <c r="D13" t="s">
        <v>320</v>
      </c>
      <c r="E13" t="s">
        <v>298</v>
      </c>
      <c r="F13">
        <v>604115.21994157205</v>
      </c>
      <c r="G13">
        <v>624762.43710799702</v>
      </c>
      <c r="H13">
        <v>624485.13804769097</v>
      </c>
      <c r="I13">
        <v>600594.20243323105</v>
      </c>
      <c r="J13">
        <v>532918.07052568404</v>
      </c>
      <c r="K13">
        <v>535814.86718578497</v>
      </c>
      <c r="L13">
        <v>474532.03048669198</v>
      </c>
      <c r="M13">
        <v>476346.12788622302</v>
      </c>
      <c r="N13">
        <v>416561.74286969297</v>
      </c>
      <c r="O13">
        <v>466382.99294304597</v>
      </c>
      <c r="P13">
        <v>491007.880057503</v>
      </c>
      <c r="Q13">
        <v>513965.83659512998</v>
      </c>
      <c r="R13">
        <v>536433.30925902305</v>
      </c>
      <c r="S13">
        <v>550755.834123904</v>
      </c>
      <c r="T13">
        <v>532150.62994320795</v>
      </c>
      <c r="U13">
        <v>512475.13481494703</v>
      </c>
      <c r="V13">
        <v>508430.48409710301</v>
      </c>
      <c r="W13">
        <v>494919.30519933603</v>
      </c>
      <c r="X13">
        <v>497885.74416122801</v>
      </c>
      <c r="Y13">
        <v>534686.96338296402</v>
      </c>
      <c r="Z13">
        <v>536953.762075537</v>
      </c>
      <c r="AA13">
        <v>535566.16689679702</v>
      </c>
      <c r="AB13">
        <v>532019.35054103495</v>
      </c>
      <c r="AC13">
        <v>501452.56850303698</v>
      </c>
      <c r="AD13">
        <v>519226.447927906</v>
      </c>
      <c r="AE13">
        <v>477766.67279753101</v>
      </c>
      <c r="AF13">
        <v>413069.33367209602</v>
      </c>
    </row>
    <row r="14" spans="1:32" x14ac:dyDescent="0.3">
      <c r="A14" t="s">
        <v>7</v>
      </c>
      <c r="B14" t="s">
        <v>321</v>
      </c>
      <c r="C14" t="s">
        <v>297</v>
      </c>
      <c r="D14" t="s">
        <v>322</v>
      </c>
      <c r="E14" t="s">
        <v>298</v>
      </c>
      <c r="F14">
        <v>2851999.7226585099</v>
      </c>
      <c r="G14">
        <v>3057756.3451393498</v>
      </c>
      <c r="H14">
        <v>3247878.23338788</v>
      </c>
      <c r="I14">
        <v>3358988.8028966598</v>
      </c>
      <c r="J14">
        <v>3229446.38543494</v>
      </c>
      <c r="K14">
        <v>3383486.1800550902</v>
      </c>
      <c r="L14">
        <v>3438316.4429981001</v>
      </c>
      <c r="M14">
        <v>3436350.3758847299</v>
      </c>
      <c r="N14">
        <v>3365924.69635667</v>
      </c>
      <c r="O14">
        <v>3356596.5602977602</v>
      </c>
      <c r="P14">
        <v>3558587.8111063102</v>
      </c>
      <c r="Q14">
        <v>3767216.97756217</v>
      </c>
      <c r="R14">
        <v>3968574.3488597502</v>
      </c>
      <c r="S14">
        <v>3964345.21303637</v>
      </c>
      <c r="T14">
        <v>3395832.2047697799</v>
      </c>
      <c r="U14">
        <v>3117539.5396733098</v>
      </c>
      <c r="V14">
        <v>3202056.8452444798</v>
      </c>
      <c r="W14">
        <v>3110233.1213748101</v>
      </c>
      <c r="X14">
        <v>3087330.0316352402</v>
      </c>
      <c r="Y14">
        <v>3105167.0490399702</v>
      </c>
      <c r="Z14">
        <v>3140688.5768280099</v>
      </c>
      <c r="AA14">
        <v>3014162.6894357498</v>
      </c>
      <c r="AB14">
        <v>2964070.24419537</v>
      </c>
      <c r="AC14">
        <v>3094036.9799253601</v>
      </c>
      <c r="AD14">
        <v>2932138.6158397598</v>
      </c>
      <c r="AE14">
        <v>3061525.5739207501</v>
      </c>
      <c r="AF14">
        <v>2912694.4202942299</v>
      </c>
    </row>
    <row r="15" spans="1:32" x14ac:dyDescent="0.3">
      <c r="A15" t="s">
        <v>7</v>
      </c>
      <c r="B15" t="s">
        <v>323</v>
      </c>
      <c r="C15" t="s">
        <v>297</v>
      </c>
      <c r="D15" t="s">
        <v>324</v>
      </c>
      <c r="E15" t="s">
        <v>298</v>
      </c>
      <c r="F15">
        <v>3834799.7226585099</v>
      </c>
      <c r="G15">
        <v>4118556.3451393498</v>
      </c>
      <c r="H15">
        <v>4372278.23338788</v>
      </c>
      <c r="I15">
        <v>4504888.8028966598</v>
      </c>
      <c r="J15">
        <v>4330546.3854349405</v>
      </c>
      <c r="K15">
        <v>4525586.1800550902</v>
      </c>
      <c r="L15">
        <v>4611416.4429981001</v>
      </c>
      <c r="M15">
        <v>4586550.3758847304</v>
      </c>
      <c r="N15">
        <v>4476624.69635667</v>
      </c>
      <c r="O15">
        <v>4472896.5602977602</v>
      </c>
      <c r="P15">
        <v>4747087.8111063102</v>
      </c>
      <c r="Q15">
        <v>5002416.9775621695</v>
      </c>
      <c r="R15">
        <v>5190474.3488597497</v>
      </c>
      <c r="S15">
        <v>5140245.2130363705</v>
      </c>
      <c r="T15">
        <v>4446132.2047697799</v>
      </c>
      <c r="U15">
        <v>4195739.53967332</v>
      </c>
      <c r="V15">
        <v>4278556.8452444803</v>
      </c>
      <c r="W15">
        <v>4215433.1213748101</v>
      </c>
      <c r="X15">
        <v>4250630.0316352397</v>
      </c>
      <c r="Y15">
        <v>4358067.0490399702</v>
      </c>
      <c r="Z15">
        <v>4461188.5768280104</v>
      </c>
      <c r="AA15">
        <v>4329362.6894357502</v>
      </c>
      <c r="AB15">
        <v>4264070.24419537</v>
      </c>
      <c r="AC15">
        <v>4532136.9799253596</v>
      </c>
      <c r="AD15">
        <v>4407438.6158397598</v>
      </c>
      <c r="AE15">
        <v>4145225.5739207501</v>
      </c>
      <c r="AF15">
        <v>3765931.6674112198</v>
      </c>
    </row>
    <row r="16" spans="1:32" x14ac:dyDescent="0.3">
      <c r="A16" t="s">
        <v>7</v>
      </c>
      <c r="B16" t="s">
        <v>325</v>
      </c>
      <c r="C16" t="s">
        <v>297</v>
      </c>
      <c r="D16" t="s">
        <v>326</v>
      </c>
      <c r="E16" t="s">
        <v>298</v>
      </c>
      <c r="F16">
        <v>982800</v>
      </c>
      <c r="G16">
        <v>1060800</v>
      </c>
      <c r="H16">
        <v>1124400</v>
      </c>
      <c r="I16">
        <v>1145900</v>
      </c>
      <c r="J16">
        <v>1101100</v>
      </c>
      <c r="K16">
        <v>1142100</v>
      </c>
      <c r="L16">
        <v>1173100</v>
      </c>
      <c r="M16">
        <v>1150200</v>
      </c>
      <c r="N16">
        <v>1110700</v>
      </c>
      <c r="O16">
        <v>1116300</v>
      </c>
      <c r="P16">
        <v>1188500</v>
      </c>
      <c r="Q16">
        <v>1235200</v>
      </c>
      <c r="R16">
        <v>1221900</v>
      </c>
      <c r="S16">
        <v>1175900</v>
      </c>
      <c r="T16">
        <v>1050300</v>
      </c>
      <c r="U16">
        <v>1078200</v>
      </c>
      <c r="V16">
        <v>1076500</v>
      </c>
      <c r="W16">
        <v>1105200</v>
      </c>
      <c r="X16">
        <v>1163300</v>
      </c>
      <c r="Y16">
        <v>1252900</v>
      </c>
      <c r="Z16">
        <v>1320500</v>
      </c>
      <c r="AA16">
        <v>1315200</v>
      </c>
      <c r="AB16">
        <v>1300000</v>
      </c>
      <c r="AC16">
        <v>1438100</v>
      </c>
      <c r="AD16">
        <v>1475300</v>
      </c>
      <c r="AE16">
        <v>1083700</v>
      </c>
      <c r="AF16">
        <v>853237.24711698899</v>
      </c>
    </row>
    <row r="17" spans="1:32" x14ac:dyDescent="0.3">
      <c r="A17" t="s">
        <v>7</v>
      </c>
      <c r="B17" t="s">
        <v>327</v>
      </c>
      <c r="C17" t="s">
        <v>297</v>
      </c>
      <c r="D17" t="s">
        <v>328</v>
      </c>
      <c r="E17" t="s">
        <v>298</v>
      </c>
      <c r="F17">
        <v>778639.40416871896</v>
      </c>
      <c r="G17">
        <v>836296.12206181895</v>
      </c>
      <c r="H17">
        <v>904510.15914703405</v>
      </c>
      <c r="I17">
        <v>931020.40179082099</v>
      </c>
      <c r="J17">
        <v>965823.13587758003</v>
      </c>
      <c r="K17">
        <v>974536.617916913</v>
      </c>
      <c r="L17">
        <v>992529.29727940203</v>
      </c>
      <c r="M17">
        <v>998418.41698871902</v>
      </c>
      <c r="N17">
        <v>1097808.69059075</v>
      </c>
      <c r="O17">
        <v>1141498.1435422599</v>
      </c>
      <c r="P17">
        <v>1268035.0600943</v>
      </c>
      <c r="Q17">
        <v>1281953.64958004</v>
      </c>
      <c r="R17">
        <v>1382329.21610333</v>
      </c>
      <c r="S17">
        <v>1374444.8917959</v>
      </c>
      <c r="T17">
        <v>1263423.4208493901</v>
      </c>
      <c r="U17">
        <v>1227493.1821729001</v>
      </c>
      <c r="V17">
        <v>1270028.9136506901</v>
      </c>
      <c r="W17">
        <v>1263468.99293604</v>
      </c>
      <c r="X17">
        <v>1332231.30371327</v>
      </c>
      <c r="Y17">
        <v>1425442.0454380601</v>
      </c>
      <c r="Z17">
        <v>1449794.7818738699</v>
      </c>
      <c r="AA17">
        <v>1392162.29224248</v>
      </c>
      <c r="AB17">
        <v>1382581.0411475501</v>
      </c>
      <c r="AC17">
        <v>1502317.6865692399</v>
      </c>
      <c r="AD17">
        <v>1437548.7011472599</v>
      </c>
      <c r="AE17">
        <v>1285181.6809092599</v>
      </c>
      <c r="AF17">
        <v>1099682.7539162301</v>
      </c>
    </row>
    <row r="18" spans="1:32" x14ac:dyDescent="0.3">
      <c r="A18" t="s">
        <v>7</v>
      </c>
      <c r="B18" t="s">
        <v>329</v>
      </c>
      <c r="C18" t="s">
        <v>297</v>
      </c>
      <c r="D18" t="s">
        <v>330</v>
      </c>
      <c r="E18" t="s">
        <v>298</v>
      </c>
      <c r="F18">
        <v>1471300</v>
      </c>
      <c r="G18">
        <v>1652300</v>
      </c>
      <c r="H18">
        <v>1809700</v>
      </c>
      <c r="I18">
        <v>1840900</v>
      </c>
      <c r="J18">
        <v>1715200</v>
      </c>
      <c r="K18">
        <v>1709000</v>
      </c>
      <c r="L18">
        <v>1815000</v>
      </c>
      <c r="M18">
        <v>1867100</v>
      </c>
      <c r="N18">
        <v>1978400</v>
      </c>
      <c r="O18">
        <v>2040700</v>
      </c>
      <c r="P18">
        <v>2271000</v>
      </c>
      <c r="Q18">
        <v>2434700</v>
      </c>
      <c r="R18">
        <v>2661900</v>
      </c>
      <c r="S18">
        <v>2632500</v>
      </c>
      <c r="T18">
        <v>2292200</v>
      </c>
      <c r="U18">
        <v>2315100</v>
      </c>
      <c r="V18">
        <v>2434100</v>
      </c>
      <c r="W18">
        <v>2488800</v>
      </c>
      <c r="X18">
        <v>2698900</v>
      </c>
      <c r="Y18">
        <v>3082500</v>
      </c>
      <c r="Z18">
        <v>3324100</v>
      </c>
      <c r="AA18">
        <v>3351200</v>
      </c>
      <c r="AB18">
        <v>3447200</v>
      </c>
      <c r="AC18">
        <v>3547800</v>
      </c>
      <c r="AD18">
        <v>3510200</v>
      </c>
      <c r="AE18">
        <v>3935400</v>
      </c>
      <c r="AF18">
        <v>3782528.3362898598</v>
      </c>
    </row>
    <row r="19" spans="1:32" x14ac:dyDescent="0.3">
      <c r="A19" t="s">
        <v>7</v>
      </c>
      <c r="B19" t="s">
        <v>331</v>
      </c>
      <c r="C19" t="s">
        <v>297</v>
      </c>
      <c r="D19" t="s">
        <v>332</v>
      </c>
      <c r="E19" t="s">
        <v>298</v>
      </c>
      <c r="F19">
        <v>152768.42875578199</v>
      </c>
      <c r="G19">
        <v>159390.27574804</v>
      </c>
      <c r="H19">
        <v>166443.001820987</v>
      </c>
      <c r="I19">
        <v>176291.44763300201</v>
      </c>
      <c r="J19">
        <v>172701.21091518601</v>
      </c>
      <c r="K19">
        <v>167164.46713729299</v>
      </c>
      <c r="L19">
        <v>173774.80185533201</v>
      </c>
      <c r="M19">
        <v>155651.57076362599</v>
      </c>
      <c r="N19">
        <v>154790.187753985</v>
      </c>
      <c r="O19">
        <v>146363.547289927</v>
      </c>
      <c r="P19">
        <v>152988.69844702</v>
      </c>
      <c r="Q19">
        <v>159951.05907813099</v>
      </c>
      <c r="R19">
        <v>161693.37286247601</v>
      </c>
      <c r="S19">
        <v>167825.43895122199</v>
      </c>
      <c r="T19">
        <v>151378.51511468599</v>
      </c>
      <c r="U19">
        <v>140356.882650849</v>
      </c>
      <c r="V19">
        <v>139988.50072949901</v>
      </c>
      <c r="W19">
        <v>136109.78911564601</v>
      </c>
      <c r="X19">
        <v>145481.66412288501</v>
      </c>
      <c r="Y19">
        <v>133777.49350380999</v>
      </c>
      <c r="Z19">
        <v>116472.187125921</v>
      </c>
      <c r="AA19">
        <v>105360.60108224201</v>
      </c>
      <c r="AB19">
        <v>113423.032200823</v>
      </c>
      <c r="AC19">
        <v>150893.27538196501</v>
      </c>
      <c r="AD19">
        <v>155549.475444176</v>
      </c>
      <c r="AE19">
        <v>157235.493644481</v>
      </c>
      <c r="AF19">
        <v>142931.91096967101</v>
      </c>
    </row>
    <row r="20" spans="1:32" x14ac:dyDescent="0.3">
      <c r="A20" t="s">
        <v>7</v>
      </c>
      <c r="B20" t="s">
        <v>333</v>
      </c>
      <c r="C20" t="s">
        <v>297</v>
      </c>
      <c r="D20" t="s">
        <v>334</v>
      </c>
      <c r="E20" t="s">
        <v>298</v>
      </c>
      <c r="F20">
        <v>117200</v>
      </c>
      <c r="G20">
        <v>118600</v>
      </c>
      <c r="H20">
        <v>121300</v>
      </c>
      <c r="I20">
        <v>116000</v>
      </c>
      <c r="J20">
        <v>124700</v>
      </c>
      <c r="K20">
        <v>115400</v>
      </c>
      <c r="L20">
        <v>101200</v>
      </c>
      <c r="M20">
        <v>97900</v>
      </c>
      <c r="N20">
        <v>92000</v>
      </c>
      <c r="O20">
        <v>80200</v>
      </c>
      <c r="P20">
        <v>81800</v>
      </c>
      <c r="Q20">
        <v>83000</v>
      </c>
      <c r="R20">
        <v>87600</v>
      </c>
      <c r="S20">
        <v>88900</v>
      </c>
      <c r="T20">
        <v>77800</v>
      </c>
      <c r="U20">
        <v>73400</v>
      </c>
      <c r="V20">
        <v>67800</v>
      </c>
      <c r="W20">
        <v>65700</v>
      </c>
      <c r="X20">
        <v>62700</v>
      </c>
      <c r="Y20">
        <v>62500</v>
      </c>
      <c r="Z20">
        <v>63600</v>
      </c>
      <c r="AA20">
        <v>56300</v>
      </c>
      <c r="AB20">
        <v>67485.954838790203</v>
      </c>
      <c r="AC20">
        <v>69279.209578144801</v>
      </c>
      <c r="AD20">
        <v>65379.505945280398</v>
      </c>
      <c r="AE20">
        <v>61176.202874288101</v>
      </c>
      <c r="AF20">
        <v>50574.419259005503</v>
      </c>
    </row>
    <row r="21" spans="1:32" x14ac:dyDescent="0.3">
      <c r="A21" t="s">
        <v>7</v>
      </c>
      <c r="B21" t="s">
        <v>335</v>
      </c>
      <c r="C21" t="s">
        <v>297</v>
      </c>
      <c r="D21" t="s">
        <v>336</v>
      </c>
      <c r="E21" t="s">
        <v>298</v>
      </c>
      <c r="F21">
        <v>117200</v>
      </c>
      <c r="G21">
        <v>118600</v>
      </c>
      <c r="H21">
        <v>121300</v>
      </c>
      <c r="I21">
        <v>116000</v>
      </c>
      <c r="J21">
        <v>124700</v>
      </c>
      <c r="K21">
        <v>115400</v>
      </c>
      <c r="L21">
        <v>101200</v>
      </c>
      <c r="M21">
        <v>97900</v>
      </c>
      <c r="N21">
        <v>92000</v>
      </c>
      <c r="O21">
        <v>80200</v>
      </c>
      <c r="P21">
        <v>81800</v>
      </c>
      <c r="Q21">
        <v>83000</v>
      </c>
      <c r="R21">
        <v>87600</v>
      </c>
      <c r="S21">
        <v>88900</v>
      </c>
      <c r="T21">
        <v>77800</v>
      </c>
      <c r="U21">
        <v>73400</v>
      </c>
      <c r="V21">
        <v>67800</v>
      </c>
      <c r="W21">
        <v>65700</v>
      </c>
      <c r="X21">
        <v>62700</v>
      </c>
      <c r="Y21">
        <v>62500</v>
      </c>
      <c r="Z21">
        <v>63600</v>
      </c>
      <c r="AA21">
        <v>56300</v>
      </c>
      <c r="AB21">
        <v>67500</v>
      </c>
      <c r="AC21">
        <v>69300</v>
      </c>
      <c r="AD21">
        <v>65400</v>
      </c>
      <c r="AE21">
        <v>61200</v>
      </c>
      <c r="AF21">
        <v>50602.992455263397</v>
      </c>
    </row>
    <row r="22" spans="1:32" x14ac:dyDescent="0.3">
      <c r="A22" t="s">
        <v>7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14.0451612097512</v>
      </c>
      <c r="AC22">
        <v>20.790421855167398</v>
      </c>
      <c r="AD22">
        <v>20.494054719612301</v>
      </c>
      <c r="AE22">
        <v>23.797125711944499</v>
      </c>
      <c r="AF22">
        <v>28.573196257867298</v>
      </c>
    </row>
    <row r="23" spans="1:32" x14ac:dyDescent="0.3">
      <c r="A23" t="s">
        <v>7</v>
      </c>
      <c r="B23" t="s">
        <v>339</v>
      </c>
      <c r="C23" t="s">
        <v>297</v>
      </c>
      <c r="D23" t="s">
        <v>340</v>
      </c>
      <c r="E23" t="s">
        <v>298</v>
      </c>
      <c r="F23">
        <v>228800</v>
      </c>
      <c r="G23">
        <v>250600</v>
      </c>
      <c r="H23">
        <v>254600</v>
      </c>
      <c r="I23">
        <v>216100</v>
      </c>
      <c r="J23">
        <v>211900</v>
      </c>
      <c r="K23">
        <v>204300</v>
      </c>
      <c r="L23">
        <v>176000</v>
      </c>
      <c r="M23">
        <v>157900</v>
      </c>
      <c r="N23">
        <v>158100</v>
      </c>
      <c r="O23">
        <v>144300</v>
      </c>
      <c r="P23">
        <v>142800</v>
      </c>
      <c r="Q23">
        <v>140100</v>
      </c>
      <c r="R23">
        <v>139200</v>
      </c>
      <c r="S23">
        <v>138400</v>
      </c>
      <c r="T23">
        <v>127900</v>
      </c>
      <c r="U23">
        <v>124300</v>
      </c>
      <c r="V23">
        <v>125800</v>
      </c>
      <c r="W23">
        <v>124900</v>
      </c>
      <c r="X23">
        <v>121500</v>
      </c>
      <c r="Y23">
        <v>112400</v>
      </c>
      <c r="Z23">
        <v>123500</v>
      </c>
      <c r="AA23">
        <v>140800</v>
      </c>
      <c r="AB23">
        <v>143700</v>
      </c>
      <c r="AC23">
        <v>158800</v>
      </c>
      <c r="AD23">
        <v>165500</v>
      </c>
      <c r="AE23">
        <v>173400</v>
      </c>
      <c r="AF23">
        <v>161412.173258972</v>
      </c>
    </row>
    <row r="24" spans="1:32" x14ac:dyDescent="0.3">
      <c r="A24" t="s">
        <v>7</v>
      </c>
      <c r="B24" t="s">
        <v>341</v>
      </c>
      <c r="C24" t="s">
        <v>297</v>
      </c>
      <c r="D24" t="s">
        <v>342</v>
      </c>
      <c r="E24" t="s">
        <v>298</v>
      </c>
      <c r="F24">
        <v>44100</v>
      </c>
      <c r="G24">
        <v>47100</v>
      </c>
      <c r="H24">
        <v>49800</v>
      </c>
      <c r="I24">
        <v>50700</v>
      </c>
      <c r="J24">
        <v>49100</v>
      </c>
      <c r="K24">
        <v>50000</v>
      </c>
      <c r="L24">
        <v>50600</v>
      </c>
      <c r="M24">
        <v>52600</v>
      </c>
      <c r="N24">
        <v>56200</v>
      </c>
      <c r="O24">
        <v>40700</v>
      </c>
      <c r="P24">
        <v>45700</v>
      </c>
      <c r="Q24">
        <v>34600</v>
      </c>
      <c r="R24">
        <v>35600</v>
      </c>
      <c r="S24">
        <v>45700</v>
      </c>
      <c r="T24">
        <v>48100</v>
      </c>
      <c r="U24">
        <v>45700</v>
      </c>
      <c r="V24">
        <v>39600</v>
      </c>
      <c r="W24">
        <v>47400</v>
      </c>
      <c r="X24">
        <v>53200</v>
      </c>
      <c r="Y24">
        <v>59400</v>
      </c>
      <c r="Z24">
        <v>69700</v>
      </c>
      <c r="AA24">
        <v>90589.148348637405</v>
      </c>
      <c r="AB24">
        <v>93558.524282201397</v>
      </c>
      <c r="AC24">
        <v>109251.28601928199</v>
      </c>
      <c r="AD24">
        <v>106881.11931566701</v>
      </c>
      <c r="AE24">
        <v>159441.33099442301</v>
      </c>
      <c r="AF24">
        <v>175676.67876756401</v>
      </c>
    </row>
    <row r="25" spans="1:32" x14ac:dyDescent="0.3">
      <c r="A25" t="s">
        <v>7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6989.14834863737</v>
      </c>
      <c r="AB25">
        <v>6958.5242822013697</v>
      </c>
      <c r="AC25">
        <v>7251.28601928222</v>
      </c>
      <c r="AD25">
        <v>7981.1193156665604</v>
      </c>
      <c r="AE25">
        <v>8241.3309944231096</v>
      </c>
      <c r="AF25">
        <v>1062.42990505841</v>
      </c>
    </row>
    <row r="26" spans="1:32" x14ac:dyDescent="0.3">
      <c r="A26" t="s">
        <v>7</v>
      </c>
      <c r="B26" t="s">
        <v>345</v>
      </c>
      <c r="C26" t="s">
        <v>297</v>
      </c>
      <c r="D26" t="s">
        <v>346</v>
      </c>
      <c r="E26" t="s">
        <v>298</v>
      </c>
      <c r="F26">
        <v>44100</v>
      </c>
      <c r="G26">
        <v>47100</v>
      </c>
      <c r="H26">
        <v>49800</v>
      </c>
      <c r="I26">
        <v>50700</v>
      </c>
      <c r="J26">
        <v>49100</v>
      </c>
      <c r="K26">
        <v>50000</v>
      </c>
      <c r="L26">
        <v>50600</v>
      </c>
      <c r="M26">
        <v>52600</v>
      </c>
      <c r="N26">
        <v>56200</v>
      </c>
      <c r="O26">
        <v>40700</v>
      </c>
      <c r="P26">
        <v>45700</v>
      </c>
      <c r="Q26">
        <v>34600</v>
      </c>
      <c r="R26">
        <v>35600</v>
      </c>
      <c r="S26">
        <v>45700</v>
      </c>
      <c r="T26">
        <v>48100</v>
      </c>
      <c r="U26">
        <v>45700</v>
      </c>
      <c r="V26">
        <v>39600</v>
      </c>
      <c r="W26">
        <v>47400</v>
      </c>
      <c r="X26">
        <v>53200</v>
      </c>
      <c r="Y26">
        <v>59400</v>
      </c>
      <c r="Z26">
        <v>69700</v>
      </c>
      <c r="AA26">
        <v>83600</v>
      </c>
      <c r="AB26">
        <v>86600</v>
      </c>
      <c r="AC26">
        <v>102000</v>
      </c>
      <c r="AD26">
        <v>98900</v>
      </c>
      <c r="AE26">
        <v>151200</v>
      </c>
      <c r="AF26">
        <v>174614.24886250499</v>
      </c>
    </row>
    <row r="27" spans="1:32" x14ac:dyDescent="0.3">
      <c r="A27" t="s">
        <v>7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7</v>
      </c>
      <c r="B28" t="s">
        <v>349</v>
      </c>
      <c r="C28" t="s">
        <v>297</v>
      </c>
      <c r="D28" t="s">
        <v>350</v>
      </c>
      <c r="E28" t="s">
        <v>298</v>
      </c>
      <c r="F28">
        <v>14900</v>
      </c>
      <c r="G28">
        <v>14000</v>
      </c>
      <c r="H28">
        <v>16700</v>
      </c>
      <c r="I28">
        <v>17200</v>
      </c>
      <c r="J28">
        <v>19500</v>
      </c>
      <c r="K28">
        <v>22000</v>
      </c>
      <c r="L28">
        <v>22000</v>
      </c>
      <c r="M28">
        <v>29200</v>
      </c>
      <c r="N28">
        <v>29100</v>
      </c>
      <c r="O28">
        <v>28000</v>
      </c>
      <c r="P28">
        <v>27000</v>
      </c>
      <c r="Q28">
        <v>27400</v>
      </c>
      <c r="R28">
        <v>35400</v>
      </c>
      <c r="S28">
        <v>42800</v>
      </c>
      <c r="T28">
        <v>42200</v>
      </c>
      <c r="U28">
        <v>38400</v>
      </c>
      <c r="V28">
        <v>38400</v>
      </c>
      <c r="W28">
        <v>46000</v>
      </c>
      <c r="X28">
        <v>55900</v>
      </c>
      <c r="Y28">
        <v>63700</v>
      </c>
      <c r="Z28">
        <v>56000</v>
      </c>
      <c r="AA28">
        <v>52800</v>
      </c>
      <c r="AB28">
        <v>60000</v>
      </c>
      <c r="AC28">
        <v>64800</v>
      </c>
      <c r="AD28">
        <v>68200</v>
      </c>
      <c r="AE28">
        <v>59900</v>
      </c>
      <c r="AF28">
        <v>51615.492537826103</v>
      </c>
    </row>
    <row r="29" spans="1:32" x14ac:dyDescent="0.3">
      <c r="A29" t="s">
        <v>7</v>
      </c>
      <c r="B29" t="s">
        <v>351</v>
      </c>
      <c r="C29" t="s">
        <v>297</v>
      </c>
      <c r="D29" t="s">
        <v>352</v>
      </c>
      <c r="E29" t="s">
        <v>298</v>
      </c>
      <c r="F29">
        <v>12339.337316474301</v>
      </c>
      <c r="G29">
        <v>11841.174143643701</v>
      </c>
      <c r="H29">
        <v>14573.178907204199</v>
      </c>
      <c r="I29">
        <v>14930.2513588274</v>
      </c>
      <c r="J29">
        <v>16787.400745287101</v>
      </c>
      <c r="K29">
        <v>19222.6254981397</v>
      </c>
      <c r="L29">
        <v>19167.2989703188</v>
      </c>
      <c r="M29">
        <v>26135.699758533101</v>
      </c>
      <c r="N29">
        <v>25749.985707079501</v>
      </c>
      <c r="O29">
        <v>25012.161251504</v>
      </c>
      <c r="P29">
        <v>24223.336353721199</v>
      </c>
      <c r="Q29">
        <v>25122.3382063516</v>
      </c>
      <c r="R29">
        <v>33940.960994783098</v>
      </c>
      <c r="S29">
        <v>41199.735982694001</v>
      </c>
      <c r="T29">
        <v>40582.332680044397</v>
      </c>
      <c r="U29">
        <v>37094.175921111302</v>
      </c>
      <c r="V29">
        <v>37109.844262397797</v>
      </c>
      <c r="W29">
        <v>44374.010985436202</v>
      </c>
      <c r="X29">
        <v>54115.987950762697</v>
      </c>
      <c r="Y29">
        <v>61731.529519164302</v>
      </c>
      <c r="Z29">
        <v>54001.251051569001</v>
      </c>
      <c r="AA29">
        <v>50750.150224968304</v>
      </c>
      <c r="AB29">
        <v>57807.167215246402</v>
      </c>
      <c r="AC29">
        <v>61742.104997116898</v>
      </c>
      <c r="AD29">
        <v>64860.974484241196</v>
      </c>
      <c r="AE29">
        <v>55763.248178740803</v>
      </c>
      <c r="AF29">
        <v>48553.814449565703</v>
      </c>
    </row>
    <row r="30" spans="1:32" x14ac:dyDescent="0.3">
      <c r="A30" t="s">
        <v>7</v>
      </c>
      <c r="B30" t="s">
        <v>353</v>
      </c>
      <c r="C30" t="s">
        <v>297</v>
      </c>
      <c r="D30" t="s">
        <v>354</v>
      </c>
      <c r="E30" t="s">
        <v>298</v>
      </c>
      <c r="F30">
        <v>171.16587500845</v>
      </c>
      <c r="G30">
        <v>172.46526483047899</v>
      </c>
      <c r="H30">
        <v>241.241416034152</v>
      </c>
      <c r="I30">
        <v>254.340386019172</v>
      </c>
      <c r="J30">
        <v>314.652841936154</v>
      </c>
      <c r="K30">
        <v>355.15420053718799</v>
      </c>
      <c r="L30">
        <v>324.89232886962799</v>
      </c>
      <c r="M30">
        <v>476.40243252827997</v>
      </c>
      <c r="N30">
        <v>507.14524391297402</v>
      </c>
      <c r="O30">
        <v>467.537851043427</v>
      </c>
      <c r="P30">
        <v>455.16227592197998</v>
      </c>
      <c r="Q30">
        <v>440.41422172551398</v>
      </c>
      <c r="R30">
        <v>391.416996936575</v>
      </c>
      <c r="S30">
        <v>501.55652286453397</v>
      </c>
      <c r="T30">
        <v>603.00871856577999</v>
      </c>
      <c r="U30">
        <v>582.01167210244898</v>
      </c>
      <c r="V30">
        <v>569.28144195624895</v>
      </c>
      <c r="W30">
        <v>729.79272756076705</v>
      </c>
      <c r="X30">
        <v>790.956755748462</v>
      </c>
      <c r="Y30">
        <v>783.65461042995605</v>
      </c>
      <c r="Z30">
        <v>794.25831802244295</v>
      </c>
      <c r="AA30">
        <v>781.11575576579401</v>
      </c>
      <c r="AB30">
        <v>822.70175213339701</v>
      </c>
      <c r="AC30">
        <v>1369.91036272111</v>
      </c>
      <c r="AD30">
        <v>1615.1216024780899</v>
      </c>
      <c r="AE30">
        <v>1887.59181769166</v>
      </c>
      <c r="AF30">
        <v>1423.6893846455</v>
      </c>
    </row>
    <row r="31" spans="1:32" x14ac:dyDescent="0.3">
      <c r="A31" t="s">
        <v>7</v>
      </c>
      <c r="B31" t="s">
        <v>355</v>
      </c>
      <c r="C31" t="s">
        <v>297</v>
      </c>
      <c r="D31" t="s">
        <v>356</v>
      </c>
      <c r="E31" t="s">
        <v>298</v>
      </c>
      <c r="F31">
        <v>97.679206381319503</v>
      </c>
      <c r="G31">
        <v>102.926257336124</v>
      </c>
      <c r="H31">
        <v>131.84491331769601</v>
      </c>
      <c r="I31">
        <v>134.27229503820001</v>
      </c>
      <c r="J31">
        <v>132.00503263507301</v>
      </c>
      <c r="K31">
        <v>176.18661674351199</v>
      </c>
      <c r="L31">
        <v>153.46265233042999</v>
      </c>
      <c r="M31">
        <v>232.14341316040699</v>
      </c>
      <c r="N31">
        <v>240.044809902136</v>
      </c>
      <c r="O31">
        <v>241.16594487833299</v>
      </c>
      <c r="P31">
        <v>190.44150232241299</v>
      </c>
      <c r="Q31">
        <v>234.558045974886</v>
      </c>
      <c r="R31">
        <v>271.64641357181802</v>
      </c>
      <c r="S31">
        <v>518.83466810517302</v>
      </c>
      <c r="T31">
        <v>578.43647861087004</v>
      </c>
      <c r="U31">
        <v>327.51725689237401</v>
      </c>
      <c r="V31">
        <v>327.995610334731</v>
      </c>
      <c r="W31">
        <v>448.71388195905399</v>
      </c>
      <c r="X31">
        <v>634.12293865209597</v>
      </c>
      <c r="Y31">
        <v>623.94178343205704</v>
      </c>
      <c r="Z31">
        <v>598.59633230059706</v>
      </c>
      <c r="AA31">
        <v>670.12560640520201</v>
      </c>
      <c r="AB31">
        <v>731.89892935998898</v>
      </c>
      <c r="AC31">
        <v>1169.1011777818201</v>
      </c>
      <c r="AD31">
        <v>1353.5111327531999</v>
      </c>
      <c r="AE31">
        <v>1746.3743658385099</v>
      </c>
      <c r="AF31">
        <v>1123.5540107126899</v>
      </c>
    </row>
    <row r="32" spans="1:32" x14ac:dyDescent="0.3">
      <c r="A32" t="s">
        <v>7</v>
      </c>
      <c r="B32" t="s">
        <v>357</v>
      </c>
      <c r="C32" t="s">
        <v>297</v>
      </c>
      <c r="D32" t="s">
        <v>358</v>
      </c>
      <c r="E32" t="s">
        <v>298</v>
      </c>
      <c r="F32">
        <v>2291.81760213595</v>
      </c>
      <c r="G32">
        <v>1883.4343341896799</v>
      </c>
      <c r="H32">
        <v>1753.73476344397</v>
      </c>
      <c r="I32">
        <v>1881.1359601152301</v>
      </c>
      <c r="J32">
        <v>2265.9413801416399</v>
      </c>
      <c r="K32">
        <v>2246.03368457958</v>
      </c>
      <c r="L32">
        <v>2354.3460484811098</v>
      </c>
      <c r="M32">
        <v>2355.75439577816</v>
      </c>
      <c r="N32">
        <v>2602.82423910535</v>
      </c>
      <c r="O32">
        <v>2279.1349525742698</v>
      </c>
      <c r="P32">
        <v>2131.0598680344401</v>
      </c>
      <c r="Q32">
        <v>1602.689525948</v>
      </c>
      <c r="R32">
        <v>795.97559470849501</v>
      </c>
      <c r="S32">
        <v>579.87282633626501</v>
      </c>
      <c r="T32">
        <v>436.22212277898399</v>
      </c>
      <c r="U32">
        <v>396.29514989382801</v>
      </c>
      <c r="V32">
        <v>392.87868531116902</v>
      </c>
      <c r="W32">
        <v>447.48240504396603</v>
      </c>
      <c r="X32">
        <v>358.93235483672498</v>
      </c>
      <c r="Y32">
        <v>560.87408697372496</v>
      </c>
      <c r="Z32">
        <v>605.89429810798094</v>
      </c>
      <c r="AA32">
        <v>598.60841286069603</v>
      </c>
      <c r="AB32">
        <v>638.23210326022297</v>
      </c>
      <c r="AC32">
        <v>518.88346238013105</v>
      </c>
      <c r="AD32">
        <v>370.392780527534</v>
      </c>
      <c r="AE32">
        <v>502.78563772907</v>
      </c>
      <c r="AF32">
        <v>514.43469290224095</v>
      </c>
    </row>
    <row r="33" spans="1:32" x14ac:dyDescent="0.3">
      <c r="A33" t="s">
        <v>7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7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7</v>
      </c>
      <c r="B35" t="s">
        <v>363</v>
      </c>
      <c r="C35" t="s">
        <v>297</v>
      </c>
      <c r="D35" t="s">
        <v>364</v>
      </c>
      <c r="E35" t="s">
        <v>298</v>
      </c>
      <c r="F35">
        <v>384200</v>
      </c>
      <c r="G35">
        <v>407000</v>
      </c>
      <c r="H35">
        <v>427000</v>
      </c>
      <c r="I35">
        <v>564300</v>
      </c>
      <c r="J35">
        <v>644000</v>
      </c>
      <c r="K35">
        <v>630800</v>
      </c>
      <c r="L35">
        <v>598000</v>
      </c>
      <c r="M35">
        <v>592800</v>
      </c>
      <c r="N35">
        <v>631100</v>
      </c>
      <c r="O35">
        <v>660700</v>
      </c>
      <c r="P35">
        <v>621300</v>
      </c>
      <c r="Q35">
        <v>591900</v>
      </c>
      <c r="R35">
        <v>572400</v>
      </c>
      <c r="S35">
        <v>632000</v>
      </c>
      <c r="T35">
        <v>603600</v>
      </c>
      <c r="U35">
        <v>597100</v>
      </c>
      <c r="V35">
        <v>612400</v>
      </c>
      <c r="W35">
        <v>609300</v>
      </c>
      <c r="X35">
        <v>546500</v>
      </c>
      <c r="Y35">
        <v>715000</v>
      </c>
      <c r="Z35">
        <v>750400</v>
      </c>
      <c r="AA35">
        <v>685800</v>
      </c>
      <c r="AB35">
        <v>682300</v>
      </c>
      <c r="AC35">
        <v>680600</v>
      </c>
      <c r="AD35">
        <v>591600</v>
      </c>
      <c r="AE35">
        <v>535700</v>
      </c>
      <c r="AF35">
        <v>478778.69894548302</v>
      </c>
    </row>
    <row r="36" spans="1:32" x14ac:dyDescent="0.3">
      <c r="A36" t="s">
        <v>7</v>
      </c>
      <c r="B36" t="s">
        <v>365</v>
      </c>
      <c r="C36" t="s">
        <v>297</v>
      </c>
      <c r="D36" t="s">
        <v>366</v>
      </c>
      <c r="E36" t="s">
        <v>298</v>
      </c>
      <c r="F36">
        <v>18744.685191529999</v>
      </c>
      <c r="G36">
        <v>18682.7261501424</v>
      </c>
      <c r="H36">
        <v>20309.083830788299</v>
      </c>
      <c r="I36">
        <v>20826.254482007898</v>
      </c>
      <c r="J36">
        <v>21141.234314847901</v>
      </c>
      <c r="K36">
        <v>21392.9379409545</v>
      </c>
      <c r="L36">
        <v>22377.077614270002</v>
      </c>
      <c r="M36">
        <v>25929.330251318399</v>
      </c>
      <c r="N36">
        <v>24762.462954748</v>
      </c>
      <c r="O36">
        <v>23893.708289505099</v>
      </c>
      <c r="P36">
        <v>22415.7624468822</v>
      </c>
      <c r="Q36">
        <v>19250.571381157799</v>
      </c>
      <c r="R36">
        <v>18668.792347767001</v>
      </c>
      <c r="S36">
        <v>18768.038692603801</v>
      </c>
      <c r="T36">
        <v>15463.4219183023</v>
      </c>
      <c r="U36">
        <v>14827.631969186001</v>
      </c>
      <c r="V36">
        <v>14928.8739186779</v>
      </c>
      <c r="W36">
        <v>16525.798695704601</v>
      </c>
      <c r="X36">
        <v>17293.473264037701</v>
      </c>
      <c r="Y36">
        <v>18411.1880437461</v>
      </c>
      <c r="Z36">
        <v>17841.7704730406</v>
      </c>
      <c r="AA36">
        <v>18578.148074998699</v>
      </c>
      <c r="AB36">
        <v>19038.606020056799</v>
      </c>
      <c r="AC36">
        <v>18027.247290042302</v>
      </c>
      <c r="AD36">
        <v>18358.9255842639</v>
      </c>
      <c r="AE36">
        <v>18080.463052110801</v>
      </c>
      <c r="AF36">
        <v>13988.177118089199</v>
      </c>
    </row>
    <row r="37" spans="1:32" x14ac:dyDescent="0.3">
      <c r="A37" t="s">
        <v>7</v>
      </c>
      <c r="B37" t="s">
        <v>367</v>
      </c>
      <c r="C37" t="s">
        <v>297</v>
      </c>
      <c r="D37" t="s">
        <v>368</v>
      </c>
      <c r="E37" t="s">
        <v>298</v>
      </c>
      <c r="F37">
        <v>161489.00263308801</v>
      </c>
      <c r="G37">
        <v>170172.353002132</v>
      </c>
      <c r="H37">
        <v>190922.54061401699</v>
      </c>
      <c r="I37">
        <v>211381.82114781099</v>
      </c>
      <c r="J37">
        <v>313344.85003190802</v>
      </c>
      <c r="K37">
        <v>375859.989196198</v>
      </c>
      <c r="L37">
        <v>379847.28378453199</v>
      </c>
      <c r="M37">
        <v>354845.93657391501</v>
      </c>
      <c r="N37">
        <v>337575.89280445297</v>
      </c>
      <c r="O37">
        <v>301491.45083942101</v>
      </c>
      <c r="P37">
        <v>286497.28753793798</v>
      </c>
      <c r="Q37">
        <v>284696.58205258503</v>
      </c>
      <c r="R37">
        <v>286362.85905042099</v>
      </c>
      <c r="S37">
        <v>335578.92889215198</v>
      </c>
      <c r="T37">
        <v>317030.88515686902</v>
      </c>
      <c r="U37">
        <v>281856.73127781402</v>
      </c>
      <c r="V37">
        <v>296813.60819480498</v>
      </c>
      <c r="W37">
        <v>323665.69920225302</v>
      </c>
      <c r="X37">
        <v>306997.43086466898</v>
      </c>
      <c r="Y37">
        <v>381877.61803174397</v>
      </c>
      <c r="Z37">
        <v>411675.18048001197</v>
      </c>
      <c r="AA37">
        <v>379146.99952374998</v>
      </c>
      <c r="AB37">
        <v>334152.65641673101</v>
      </c>
      <c r="AC37">
        <v>292750.66297747497</v>
      </c>
      <c r="AD37">
        <v>277383.64767295198</v>
      </c>
      <c r="AE37">
        <v>232651.31630006601</v>
      </c>
      <c r="AF37">
        <v>201559.58635084701</v>
      </c>
    </row>
    <row r="38" spans="1:32" x14ac:dyDescent="0.3">
      <c r="A38" t="s">
        <v>7</v>
      </c>
      <c r="B38" t="s">
        <v>369</v>
      </c>
      <c r="C38" t="s">
        <v>297</v>
      </c>
      <c r="D38" t="s">
        <v>370</v>
      </c>
      <c r="E38" t="s">
        <v>298</v>
      </c>
      <c r="F38">
        <v>203966.31217538199</v>
      </c>
      <c r="G38">
        <v>218144.920847726</v>
      </c>
      <c r="H38">
        <v>215768.375555195</v>
      </c>
      <c r="I38">
        <v>332091.92437018099</v>
      </c>
      <c r="J38">
        <v>309513.91565324401</v>
      </c>
      <c r="K38">
        <v>233547.072862848</v>
      </c>
      <c r="L38">
        <v>195775.63860119801</v>
      </c>
      <c r="M38">
        <v>212024.733174767</v>
      </c>
      <c r="N38">
        <v>268761.64424079901</v>
      </c>
      <c r="O38">
        <v>335314.840871074</v>
      </c>
      <c r="P38">
        <v>312386.95001517999</v>
      </c>
      <c r="Q38">
        <v>287952.84656625701</v>
      </c>
      <c r="R38">
        <v>267368.34860181197</v>
      </c>
      <c r="S38">
        <v>277653.03241524502</v>
      </c>
      <c r="T38">
        <v>271105.69292482903</v>
      </c>
      <c r="U38">
        <v>300415.63675300003</v>
      </c>
      <c r="V38">
        <v>300657.51788651699</v>
      </c>
      <c r="W38">
        <v>269108.50210204202</v>
      </c>
      <c r="X38">
        <v>222209.095871294</v>
      </c>
      <c r="Y38">
        <v>314711.19392450998</v>
      </c>
      <c r="Z38">
        <v>320883.04904694698</v>
      </c>
      <c r="AA38">
        <v>288074.85240125097</v>
      </c>
      <c r="AB38">
        <v>329108.73756321199</v>
      </c>
      <c r="AC38">
        <v>369822.08973248198</v>
      </c>
      <c r="AD38">
        <v>295857.42674278398</v>
      </c>
      <c r="AE38">
        <v>284968.22064782301</v>
      </c>
      <c r="AF38">
        <v>263230.935476546</v>
      </c>
    </row>
    <row r="39" spans="1:32" x14ac:dyDescent="0.3">
      <c r="A39" t="s">
        <v>7</v>
      </c>
      <c r="B39" t="s">
        <v>371</v>
      </c>
      <c r="C39" t="s">
        <v>297</v>
      </c>
      <c r="D39" t="s">
        <v>372</v>
      </c>
      <c r="E39" t="s">
        <v>298</v>
      </c>
      <c r="F39">
        <v>1000</v>
      </c>
      <c r="G39">
        <v>1100</v>
      </c>
      <c r="H39">
        <v>1200</v>
      </c>
      <c r="I39">
        <v>1200</v>
      </c>
      <c r="J39">
        <v>1100</v>
      </c>
      <c r="K39">
        <v>1200</v>
      </c>
      <c r="L39">
        <v>1900</v>
      </c>
      <c r="M39">
        <v>3000</v>
      </c>
      <c r="N39">
        <v>3600</v>
      </c>
      <c r="O39">
        <v>3600</v>
      </c>
      <c r="P39">
        <v>2000</v>
      </c>
      <c r="Q39">
        <v>1500</v>
      </c>
      <c r="R39">
        <v>1800</v>
      </c>
      <c r="S39">
        <v>2400</v>
      </c>
      <c r="T39">
        <v>2400</v>
      </c>
      <c r="U39">
        <v>2600</v>
      </c>
      <c r="V39">
        <v>3200</v>
      </c>
      <c r="W39">
        <v>2300</v>
      </c>
      <c r="X39">
        <v>2200</v>
      </c>
      <c r="Y39">
        <v>3200</v>
      </c>
      <c r="Z39">
        <v>3800</v>
      </c>
      <c r="AA39">
        <v>3400</v>
      </c>
      <c r="AB39">
        <v>4200</v>
      </c>
      <c r="AC39">
        <v>5300</v>
      </c>
      <c r="AD39">
        <v>5100</v>
      </c>
      <c r="AE39">
        <v>7100</v>
      </c>
      <c r="AF39">
        <v>8391.1650125519209</v>
      </c>
    </row>
    <row r="40" spans="1:32" x14ac:dyDescent="0.3">
      <c r="A40" t="s">
        <v>7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7</v>
      </c>
      <c r="B43" t="s">
        <v>379</v>
      </c>
      <c r="C43" t="s">
        <v>297</v>
      </c>
      <c r="D43" t="s">
        <v>380</v>
      </c>
      <c r="E43" t="s">
        <v>298</v>
      </c>
      <c r="F43">
        <v>1628798.01307867</v>
      </c>
      <c r="G43">
        <v>1737454.95882118</v>
      </c>
      <c r="H43">
        <v>1804712.1993190499</v>
      </c>
      <c r="I43">
        <v>1873478.90106707</v>
      </c>
      <c r="J43">
        <v>1924117.3020863701</v>
      </c>
      <c r="K43">
        <v>1966780.5006250599</v>
      </c>
      <c r="L43">
        <v>1996017.4225761599</v>
      </c>
      <c r="M43">
        <v>1963114.22731037</v>
      </c>
      <c r="N43">
        <v>1942709.79282195</v>
      </c>
      <c r="O43">
        <v>1982206.3904264399</v>
      </c>
      <c r="P43">
        <v>1917421.5161713399</v>
      </c>
      <c r="Q43">
        <v>1920040.88350243</v>
      </c>
      <c r="R43">
        <v>1917443.93803983</v>
      </c>
      <c r="S43">
        <v>1933509.22280487</v>
      </c>
      <c r="T43">
        <v>1867298.57735468</v>
      </c>
      <c r="U43">
        <v>1815185.4547361799</v>
      </c>
      <c r="V43">
        <v>1726105.2602188401</v>
      </c>
      <c r="W43">
        <v>1722264.0007928801</v>
      </c>
      <c r="X43">
        <v>1769666.3621668001</v>
      </c>
      <c r="Y43">
        <v>1866161.1460491901</v>
      </c>
      <c r="Z43">
        <v>1891493.1170093501</v>
      </c>
      <c r="AA43">
        <v>1775916.8223701599</v>
      </c>
      <c r="AB43">
        <v>1773904.29382911</v>
      </c>
      <c r="AC43">
        <v>1809975.81205991</v>
      </c>
      <c r="AD43">
        <v>1826107.4486505501</v>
      </c>
      <c r="AE43">
        <v>1823075.9473193099</v>
      </c>
      <c r="AF43">
        <v>3549025.4472089899</v>
      </c>
    </row>
    <row r="44" spans="1:32" x14ac:dyDescent="0.3">
      <c r="A44" t="s">
        <v>7</v>
      </c>
      <c r="B44" t="s">
        <v>381</v>
      </c>
      <c r="C44" t="s">
        <v>297</v>
      </c>
      <c r="D44" t="s">
        <v>382</v>
      </c>
      <c r="E44" t="s">
        <v>298</v>
      </c>
      <c r="F44">
        <v>12056200</v>
      </c>
      <c r="G44">
        <v>12837000</v>
      </c>
      <c r="H44">
        <v>13471100</v>
      </c>
      <c r="I44">
        <v>13856600</v>
      </c>
      <c r="J44">
        <v>13554600</v>
      </c>
      <c r="K44">
        <v>13764900</v>
      </c>
      <c r="L44">
        <v>13918700</v>
      </c>
      <c r="M44">
        <v>13898200</v>
      </c>
      <c r="N44">
        <v>13993700</v>
      </c>
      <c r="O44">
        <v>14097800</v>
      </c>
      <c r="P44">
        <v>14823000</v>
      </c>
      <c r="Q44">
        <v>15437700</v>
      </c>
      <c r="R44">
        <v>16140700</v>
      </c>
      <c r="S44">
        <v>16253600</v>
      </c>
      <c r="T44">
        <v>14712100</v>
      </c>
      <c r="U44">
        <v>14335700</v>
      </c>
      <c r="V44">
        <v>14460900</v>
      </c>
      <c r="W44">
        <v>14466700</v>
      </c>
      <c r="X44">
        <v>14938400</v>
      </c>
      <c r="Y44">
        <v>15981200</v>
      </c>
      <c r="Z44">
        <v>16506600</v>
      </c>
      <c r="AA44">
        <v>16148100</v>
      </c>
      <c r="AB44">
        <v>16348600</v>
      </c>
      <c r="AC44">
        <v>16978900</v>
      </c>
      <c r="AD44">
        <v>16586900</v>
      </c>
      <c r="AE44">
        <v>16504900</v>
      </c>
      <c r="AF44">
        <v>16892601.109805401</v>
      </c>
    </row>
    <row r="45" spans="1:32" x14ac:dyDescent="0.3">
      <c r="A45" t="s">
        <v>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7</v>
      </c>
      <c r="B47" t="s">
        <v>387</v>
      </c>
      <c r="C47" t="s">
        <v>297</v>
      </c>
      <c r="D47" t="s">
        <v>388</v>
      </c>
      <c r="E47" t="s">
        <v>298</v>
      </c>
      <c r="F47">
        <v>8900</v>
      </c>
      <c r="G47">
        <v>11000</v>
      </c>
      <c r="H47">
        <v>10800</v>
      </c>
      <c r="I47">
        <v>11400</v>
      </c>
      <c r="J47">
        <v>14500</v>
      </c>
      <c r="K47">
        <v>28300</v>
      </c>
      <c r="L47">
        <v>15700</v>
      </c>
      <c r="M47">
        <v>9000</v>
      </c>
      <c r="N47">
        <v>17600</v>
      </c>
      <c r="O47">
        <v>19600</v>
      </c>
      <c r="P47">
        <v>27200</v>
      </c>
      <c r="Q47">
        <v>32000</v>
      </c>
      <c r="R47">
        <v>27200</v>
      </c>
      <c r="S47">
        <v>25000</v>
      </c>
      <c r="T47">
        <v>24300</v>
      </c>
      <c r="U47">
        <v>24100</v>
      </c>
      <c r="V47">
        <v>25500</v>
      </c>
      <c r="W47">
        <v>18500</v>
      </c>
      <c r="X47">
        <v>9700</v>
      </c>
      <c r="Y47">
        <v>7200</v>
      </c>
      <c r="Z47">
        <v>8200</v>
      </c>
      <c r="AA47">
        <v>7600</v>
      </c>
      <c r="AB47">
        <v>7300</v>
      </c>
      <c r="AC47">
        <v>7200</v>
      </c>
      <c r="AD47">
        <v>6900</v>
      </c>
      <c r="AE47">
        <v>7000</v>
      </c>
      <c r="AF47">
        <v>7000</v>
      </c>
    </row>
    <row r="48" spans="1:32" x14ac:dyDescent="0.3">
      <c r="A48" t="s">
        <v>7</v>
      </c>
      <c r="B48" t="s">
        <v>389</v>
      </c>
      <c r="C48" t="s">
        <v>297</v>
      </c>
      <c r="D48" t="s">
        <v>390</v>
      </c>
      <c r="E48" t="s">
        <v>298</v>
      </c>
      <c r="F48">
        <v>1710000</v>
      </c>
      <c r="G48">
        <v>1759900</v>
      </c>
      <c r="H48">
        <v>1814700</v>
      </c>
      <c r="I48">
        <v>1869600</v>
      </c>
      <c r="J48">
        <v>1909000</v>
      </c>
      <c r="K48">
        <v>1952600</v>
      </c>
      <c r="L48">
        <v>1964000</v>
      </c>
      <c r="M48">
        <v>1984700</v>
      </c>
      <c r="N48">
        <v>1983900</v>
      </c>
      <c r="O48">
        <v>1972000</v>
      </c>
      <c r="P48">
        <v>1994500</v>
      </c>
      <c r="Q48">
        <v>1979700</v>
      </c>
      <c r="R48">
        <v>1956800</v>
      </c>
      <c r="S48">
        <v>1958700</v>
      </c>
      <c r="T48">
        <v>1982700</v>
      </c>
      <c r="U48">
        <v>1965400</v>
      </c>
      <c r="V48">
        <v>1966200</v>
      </c>
      <c r="W48">
        <v>1970300</v>
      </c>
      <c r="X48">
        <v>1993000</v>
      </c>
      <c r="Y48">
        <v>2047900</v>
      </c>
      <c r="Z48">
        <v>2071100</v>
      </c>
      <c r="AA48">
        <v>2045600</v>
      </c>
      <c r="AB48">
        <v>2030800</v>
      </c>
      <c r="AC48">
        <v>2060300</v>
      </c>
      <c r="AD48">
        <v>2058500</v>
      </c>
      <c r="AE48">
        <v>2021800</v>
      </c>
      <c r="AF48">
        <v>1866098.89019463</v>
      </c>
    </row>
    <row r="49" spans="1:32" x14ac:dyDescent="0.3">
      <c r="A49" t="s">
        <v>7</v>
      </c>
      <c r="B49" t="s">
        <v>391</v>
      </c>
      <c r="C49" t="s">
        <v>297</v>
      </c>
      <c r="D49" t="s">
        <v>392</v>
      </c>
      <c r="E49" t="s">
        <v>298</v>
      </c>
      <c r="F49">
        <v>1689800</v>
      </c>
      <c r="G49">
        <v>1736700</v>
      </c>
      <c r="H49">
        <v>1790700</v>
      </c>
      <c r="I49">
        <v>1844500</v>
      </c>
      <c r="J49">
        <v>1881300</v>
      </c>
      <c r="K49">
        <v>1911000</v>
      </c>
      <c r="L49">
        <v>1934300</v>
      </c>
      <c r="M49">
        <v>1959100</v>
      </c>
      <c r="N49">
        <v>1948400</v>
      </c>
      <c r="O49">
        <v>1929700</v>
      </c>
      <c r="P49">
        <v>1940100</v>
      </c>
      <c r="Q49">
        <v>1920500</v>
      </c>
      <c r="R49">
        <v>1900800</v>
      </c>
      <c r="S49">
        <v>1904400</v>
      </c>
      <c r="T49">
        <v>1927400</v>
      </c>
      <c r="U49">
        <v>1908700</v>
      </c>
      <c r="V49">
        <v>1904800</v>
      </c>
      <c r="W49">
        <v>1915800</v>
      </c>
      <c r="X49">
        <v>1943400</v>
      </c>
      <c r="Y49">
        <v>1991500</v>
      </c>
      <c r="Z49">
        <v>2011800</v>
      </c>
      <c r="AA49">
        <v>1984800</v>
      </c>
      <c r="AB49">
        <v>1969600</v>
      </c>
      <c r="AC49">
        <v>1996000</v>
      </c>
      <c r="AD49">
        <v>1991600</v>
      </c>
      <c r="AE49">
        <v>1949700</v>
      </c>
      <c r="AF49">
        <v>1790276.9868431501</v>
      </c>
    </row>
    <row r="50" spans="1:32" x14ac:dyDescent="0.3">
      <c r="A50" t="s">
        <v>7</v>
      </c>
      <c r="B50" t="s">
        <v>393</v>
      </c>
      <c r="C50" t="s">
        <v>297</v>
      </c>
      <c r="D50" t="s">
        <v>394</v>
      </c>
      <c r="E50" t="s">
        <v>298</v>
      </c>
      <c r="F50">
        <v>11300</v>
      </c>
      <c r="G50">
        <v>12200</v>
      </c>
      <c r="H50">
        <v>13200</v>
      </c>
      <c r="I50">
        <v>13700</v>
      </c>
      <c r="J50">
        <v>13200</v>
      </c>
      <c r="K50">
        <v>13300</v>
      </c>
      <c r="L50">
        <v>14000</v>
      </c>
      <c r="M50">
        <v>16600</v>
      </c>
      <c r="N50">
        <v>17900</v>
      </c>
      <c r="O50">
        <v>22700</v>
      </c>
      <c r="P50">
        <v>27200</v>
      </c>
      <c r="Q50">
        <v>27200</v>
      </c>
      <c r="R50">
        <v>28800</v>
      </c>
      <c r="S50">
        <v>29300</v>
      </c>
      <c r="T50">
        <v>31000</v>
      </c>
      <c r="U50">
        <v>32600</v>
      </c>
      <c r="V50">
        <v>35900</v>
      </c>
      <c r="W50">
        <v>36000</v>
      </c>
      <c r="X50">
        <v>39900</v>
      </c>
      <c r="Y50">
        <v>49200</v>
      </c>
      <c r="Z50">
        <v>51100</v>
      </c>
      <c r="AA50">
        <v>53200</v>
      </c>
      <c r="AB50">
        <v>53900</v>
      </c>
      <c r="AC50">
        <v>57100</v>
      </c>
      <c r="AD50">
        <v>60000</v>
      </c>
      <c r="AE50">
        <v>65100</v>
      </c>
      <c r="AF50">
        <v>68821.903351477493</v>
      </c>
    </row>
    <row r="51" spans="1:32" x14ac:dyDescent="0.3">
      <c r="A51" t="s">
        <v>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7</v>
      </c>
      <c r="B53" t="s">
        <v>399</v>
      </c>
      <c r="C53" t="s">
        <v>297</v>
      </c>
      <c r="D53" t="s">
        <v>400</v>
      </c>
      <c r="E53" t="s">
        <v>298</v>
      </c>
      <c r="F53">
        <v>1300</v>
      </c>
      <c r="G53">
        <v>1400</v>
      </c>
      <c r="H53">
        <v>1600</v>
      </c>
      <c r="I53">
        <v>1600</v>
      </c>
      <c r="J53">
        <v>1600</v>
      </c>
      <c r="K53">
        <v>4300</v>
      </c>
      <c r="L53">
        <v>5700</v>
      </c>
      <c r="M53">
        <v>6300</v>
      </c>
      <c r="N53">
        <v>6600</v>
      </c>
      <c r="O53">
        <v>7500</v>
      </c>
      <c r="P53">
        <v>8000</v>
      </c>
      <c r="Q53">
        <v>8900</v>
      </c>
      <c r="R53">
        <v>12100</v>
      </c>
      <c r="S53">
        <v>12800</v>
      </c>
      <c r="T53">
        <v>12500</v>
      </c>
      <c r="U53">
        <v>14500</v>
      </c>
      <c r="V53">
        <v>14600</v>
      </c>
      <c r="W53">
        <v>13700</v>
      </c>
      <c r="X53">
        <v>13200</v>
      </c>
      <c r="Y53">
        <v>14100</v>
      </c>
      <c r="Z53">
        <v>15200</v>
      </c>
      <c r="AA53">
        <v>7610.85165136263</v>
      </c>
      <c r="AB53">
        <v>7441.4757177986303</v>
      </c>
      <c r="AC53">
        <v>7548.71398071778</v>
      </c>
      <c r="AD53">
        <v>7418.8806843334396</v>
      </c>
      <c r="AE53">
        <v>6958.6690055768904</v>
      </c>
      <c r="AF53">
        <v>1157.0930073065799</v>
      </c>
    </row>
    <row r="54" spans="1:32" x14ac:dyDescent="0.3">
      <c r="A54" t="s">
        <v>7</v>
      </c>
      <c r="B54" t="s">
        <v>401</v>
      </c>
      <c r="C54" t="s">
        <v>297</v>
      </c>
      <c r="D54" t="s">
        <v>402</v>
      </c>
      <c r="E54" t="s">
        <v>298</v>
      </c>
      <c r="F54">
        <v>1300</v>
      </c>
      <c r="G54">
        <v>1400</v>
      </c>
      <c r="H54">
        <v>1600</v>
      </c>
      <c r="I54">
        <v>1600</v>
      </c>
      <c r="J54">
        <v>1600</v>
      </c>
      <c r="K54">
        <v>4300</v>
      </c>
      <c r="L54">
        <v>5700</v>
      </c>
      <c r="M54">
        <v>6300</v>
      </c>
      <c r="N54">
        <v>6600</v>
      </c>
      <c r="O54">
        <v>7500</v>
      </c>
      <c r="P54">
        <v>8000</v>
      </c>
      <c r="Q54">
        <v>8900</v>
      </c>
      <c r="R54">
        <v>12100</v>
      </c>
      <c r="S54">
        <v>12800</v>
      </c>
      <c r="T54">
        <v>12500</v>
      </c>
      <c r="U54">
        <v>14500</v>
      </c>
      <c r="V54">
        <v>14600</v>
      </c>
      <c r="W54">
        <v>13700</v>
      </c>
      <c r="X54">
        <v>13200</v>
      </c>
      <c r="Y54">
        <v>14100</v>
      </c>
      <c r="Z54">
        <v>15200</v>
      </c>
      <c r="AA54">
        <v>7610.85165136263</v>
      </c>
      <c r="AB54">
        <v>7441.4757177986303</v>
      </c>
      <c r="AC54">
        <v>7548.71398071778</v>
      </c>
      <c r="AD54">
        <v>7418.8806843334396</v>
      </c>
      <c r="AE54">
        <v>6958.6690055768904</v>
      </c>
      <c r="AF54">
        <v>1157.0930073065799</v>
      </c>
    </row>
    <row r="55" spans="1:32" x14ac:dyDescent="0.3">
      <c r="A55" t="s">
        <v>7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</v>
      </c>
      <c r="B57" t="s">
        <v>407</v>
      </c>
      <c r="C57" t="s">
        <v>297</v>
      </c>
      <c r="D57" t="s">
        <v>408</v>
      </c>
      <c r="E57" t="s">
        <v>298</v>
      </c>
      <c r="F57">
        <v>13766200</v>
      </c>
      <c r="G57">
        <v>14596900</v>
      </c>
      <c r="H57">
        <v>15285800</v>
      </c>
      <c r="I57">
        <v>15726200</v>
      </c>
      <c r="J57">
        <v>15463600</v>
      </c>
      <c r="K57">
        <v>15717500</v>
      </c>
      <c r="L57">
        <v>15882700</v>
      </c>
      <c r="M57">
        <v>15882900</v>
      </c>
      <c r="N57">
        <v>15977600</v>
      </c>
      <c r="O57">
        <v>16069800</v>
      </c>
      <c r="P57">
        <v>16817500</v>
      </c>
      <c r="Q57">
        <v>17417400</v>
      </c>
      <c r="R57">
        <v>18097500</v>
      </c>
      <c r="S57">
        <v>18212300</v>
      </c>
      <c r="T57">
        <v>16694800</v>
      </c>
      <c r="U57">
        <v>16301100</v>
      </c>
      <c r="V57">
        <v>16427100</v>
      </c>
      <c r="W57">
        <v>16437000</v>
      </c>
      <c r="X57">
        <v>16931400</v>
      </c>
      <c r="Y57">
        <v>18029100</v>
      </c>
      <c r="Z57">
        <v>18577700</v>
      </c>
      <c r="AA57">
        <v>18193700</v>
      </c>
      <c r="AB57">
        <v>18379400</v>
      </c>
      <c r="AC57">
        <v>19039200</v>
      </c>
      <c r="AD57">
        <v>18645400</v>
      </c>
      <c r="AE57">
        <v>18526700</v>
      </c>
      <c r="AF57">
        <v>18758700</v>
      </c>
    </row>
    <row r="58" spans="1:32" x14ac:dyDescent="0.3">
      <c r="A58" t="s">
        <v>7</v>
      </c>
      <c r="B58" t="s">
        <v>409</v>
      </c>
      <c r="C58" t="s">
        <v>297</v>
      </c>
      <c r="D58" t="s">
        <v>410</v>
      </c>
      <c r="E58" t="s">
        <v>298</v>
      </c>
      <c r="F58">
        <v>13766200</v>
      </c>
      <c r="G58">
        <v>14596900</v>
      </c>
      <c r="H58">
        <v>15285800</v>
      </c>
      <c r="I58">
        <v>15726200</v>
      </c>
      <c r="J58">
        <v>15463600</v>
      </c>
      <c r="K58">
        <v>15717500</v>
      </c>
      <c r="L58">
        <v>15882700</v>
      </c>
      <c r="M58">
        <v>15882900</v>
      </c>
      <c r="N58">
        <v>15977600</v>
      </c>
      <c r="O58">
        <v>16069800</v>
      </c>
      <c r="P58">
        <v>16817500</v>
      </c>
      <c r="Q58">
        <v>17417400</v>
      </c>
      <c r="R58">
        <v>18097500</v>
      </c>
      <c r="S58">
        <v>18212300</v>
      </c>
      <c r="T58">
        <v>16694800</v>
      </c>
      <c r="U58">
        <v>16301100</v>
      </c>
      <c r="V58">
        <v>16427100</v>
      </c>
      <c r="W58">
        <v>16437000</v>
      </c>
      <c r="X58">
        <v>16931400</v>
      </c>
      <c r="Y58">
        <v>18029100</v>
      </c>
      <c r="Z58">
        <v>18577700</v>
      </c>
      <c r="AA58">
        <v>18193700</v>
      </c>
      <c r="AB58">
        <v>18379400</v>
      </c>
      <c r="AC58">
        <v>19039200</v>
      </c>
      <c r="AD58">
        <v>18645400</v>
      </c>
      <c r="AE58">
        <v>18526700</v>
      </c>
      <c r="AF58">
        <v>18758700</v>
      </c>
    </row>
    <row r="59" spans="1:32" x14ac:dyDescent="0.3">
      <c r="A59" t="s">
        <v>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</v>
      </c>
      <c r="B2" t="s">
        <v>295</v>
      </c>
      <c r="C2" t="s">
        <v>297</v>
      </c>
      <c r="D2" t="s">
        <v>296</v>
      </c>
      <c r="E2" t="s">
        <v>298</v>
      </c>
      <c r="F2">
        <v>345.05336087956499</v>
      </c>
      <c r="G2">
        <v>396.31115356746898</v>
      </c>
      <c r="H2">
        <v>480.78778426180799</v>
      </c>
      <c r="I2">
        <v>547.59261549953897</v>
      </c>
      <c r="J2">
        <v>606.05626777363102</v>
      </c>
      <c r="K2">
        <v>681.66440118912101</v>
      </c>
      <c r="L2">
        <v>591.40450732909301</v>
      </c>
      <c r="M2">
        <v>451.49942250170801</v>
      </c>
      <c r="N2">
        <v>334.77513579650901</v>
      </c>
      <c r="O2">
        <v>247.44705362692</v>
      </c>
      <c r="P2">
        <v>138.80166134458801</v>
      </c>
      <c r="Q2">
        <v>129.51265008092699</v>
      </c>
      <c r="R2">
        <v>126.145272544012</v>
      </c>
      <c r="S2">
        <v>117.387683439546</v>
      </c>
      <c r="T2">
        <v>111.87565202325</v>
      </c>
      <c r="U2">
        <v>85.788998800928496</v>
      </c>
      <c r="V2">
        <v>92.253458707257195</v>
      </c>
      <c r="W2">
        <v>278.52473125463399</v>
      </c>
      <c r="X2">
        <v>441.716105876055</v>
      </c>
      <c r="Y2">
        <v>688.16871233122902</v>
      </c>
      <c r="Z2">
        <v>903.18916664437404</v>
      </c>
      <c r="AA2">
        <v>968.07540868816898</v>
      </c>
      <c r="AB2">
        <v>1017.5899418438</v>
      </c>
      <c r="AC2">
        <v>1217.24342087011</v>
      </c>
      <c r="AD2">
        <v>1557.0249506125999</v>
      </c>
      <c r="AE2">
        <v>1775.0773661861899</v>
      </c>
      <c r="AF2">
        <v>1941.40290061052</v>
      </c>
    </row>
    <row r="3" spans="1:32" x14ac:dyDescent="0.3">
      <c r="A3" t="s">
        <v>9</v>
      </c>
      <c r="B3" t="s">
        <v>299</v>
      </c>
      <c r="C3" t="s">
        <v>297</v>
      </c>
      <c r="D3" t="s">
        <v>300</v>
      </c>
      <c r="E3" t="s">
        <v>298</v>
      </c>
      <c r="F3">
        <v>1494.6827304358001</v>
      </c>
      <c r="G3">
        <v>1390.5560577671499</v>
      </c>
      <c r="H3">
        <v>1420.3351980094401</v>
      </c>
      <c r="I3">
        <v>1264.60023963255</v>
      </c>
      <c r="J3">
        <v>1245.0426592481299</v>
      </c>
      <c r="K3">
        <v>1306.0334032135099</v>
      </c>
      <c r="L3">
        <v>1792.0746756589101</v>
      </c>
      <c r="M3">
        <v>2324.0230520391301</v>
      </c>
      <c r="N3">
        <v>2547.69058195248</v>
      </c>
      <c r="O3">
        <v>2957.9949803743798</v>
      </c>
      <c r="P3">
        <v>3237.4389691716601</v>
      </c>
      <c r="Q3">
        <v>2958.2919706084799</v>
      </c>
      <c r="R3">
        <v>3233.80622929018</v>
      </c>
      <c r="S3">
        <v>3359.4943997611099</v>
      </c>
      <c r="T3">
        <v>3252.4889849955798</v>
      </c>
      <c r="U3">
        <v>2636.1328191203302</v>
      </c>
      <c r="V3">
        <v>2245.38345942355</v>
      </c>
      <c r="W3">
        <v>2588.4514009675599</v>
      </c>
      <c r="X3">
        <v>2471.1961629811999</v>
      </c>
      <c r="Y3">
        <v>2661.1567291481902</v>
      </c>
      <c r="Z3">
        <v>2822.4736694172402</v>
      </c>
      <c r="AA3">
        <v>2667.80291275951</v>
      </c>
      <c r="AB3">
        <v>2330.7662561461002</v>
      </c>
      <c r="AC3">
        <v>2575.37843113808</v>
      </c>
      <c r="AD3">
        <v>3044.61124166841</v>
      </c>
      <c r="AE3">
        <v>3469.2986049220699</v>
      </c>
      <c r="AF3">
        <v>3449.2973981988398</v>
      </c>
    </row>
    <row r="4" spans="1:32" x14ac:dyDescent="0.3">
      <c r="A4" t="s">
        <v>9</v>
      </c>
      <c r="B4" t="s">
        <v>301</v>
      </c>
      <c r="C4" t="s">
        <v>297</v>
      </c>
      <c r="D4" t="s">
        <v>302</v>
      </c>
      <c r="E4" t="s">
        <v>298</v>
      </c>
      <c r="F4">
        <v>2031980.11709492</v>
      </c>
      <c r="G4">
        <v>2139360.44439608</v>
      </c>
      <c r="H4">
        <v>2117865.5554346498</v>
      </c>
      <c r="I4">
        <v>2063357.2437261301</v>
      </c>
      <c r="J4">
        <v>1980435.3090540799</v>
      </c>
      <c r="K4">
        <v>2078486.2996930201</v>
      </c>
      <c r="L4">
        <v>2240442.9594521699</v>
      </c>
      <c r="M4">
        <v>2274260.7653293498</v>
      </c>
      <c r="N4">
        <v>2279977.0996541101</v>
      </c>
      <c r="O4">
        <v>1928254.51305423</v>
      </c>
      <c r="P4">
        <v>1734685.39579084</v>
      </c>
      <c r="Q4">
        <v>1606488.0208807599</v>
      </c>
      <c r="R4">
        <v>1498405.0460497499</v>
      </c>
      <c r="S4">
        <v>1551748.5659510801</v>
      </c>
      <c r="T4">
        <v>1302555.7708864899</v>
      </c>
      <c r="U4">
        <v>1149324.2794685599</v>
      </c>
      <c r="V4">
        <v>1099672.01908096</v>
      </c>
      <c r="W4">
        <v>1125627.4211732601</v>
      </c>
      <c r="X4">
        <v>1212486.2452942799</v>
      </c>
      <c r="Y4">
        <v>1301285.8284672301</v>
      </c>
      <c r="Z4">
        <v>1373601.8718211299</v>
      </c>
      <c r="AA4">
        <v>1344564.4829571301</v>
      </c>
      <c r="AB4">
        <v>1288730.29600473</v>
      </c>
      <c r="AC4">
        <v>1340193.96802138</v>
      </c>
      <c r="AD4">
        <v>1388452.9560795501</v>
      </c>
      <c r="AE4">
        <v>1316947.4242722699</v>
      </c>
      <c r="AF4">
        <v>1372837.2970601399</v>
      </c>
    </row>
    <row r="5" spans="1:32" x14ac:dyDescent="0.3">
      <c r="A5" t="s">
        <v>9</v>
      </c>
      <c r="B5" t="s">
        <v>303</v>
      </c>
      <c r="C5" t="s">
        <v>297</v>
      </c>
      <c r="D5" t="s">
        <v>304</v>
      </c>
      <c r="E5" t="s">
        <v>298</v>
      </c>
      <c r="F5">
        <v>179765.02191022399</v>
      </c>
      <c r="G5">
        <v>184161.47998553701</v>
      </c>
      <c r="H5">
        <v>171903.29452146401</v>
      </c>
      <c r="I5">
        <v>179712.92175400199</v>
      </c>
      <c r="J5">
        <v>182196.803914838</v>
      </c>
      <c r="K5">
        <v>180424.551800149</v>
      </c>
      <c r="L5">
        <v>201266.25107229201</v>
      </c>
      <c r="M5">
        <v>203269.60848125399</v>
      </c>
      <c r="N5">
        <v>205591.483504067</v>
      </c>
      <c r="O5">
        <v>172970.55715774299</v>
      </c>
      <c r="P5">
        <v>156407.354687179</v>
      </c>
      <c r="Q5">
        <v>140077.10729266101</v>
      </c>
      <c r="R5">
        <v>134011.90889637099</v>
      </c>
      <c r="S5">
        <v>145665.69546809199</v>
      </c>
      <c r="T5">
        <v>157490.126888887</v>
      </c>
      <c r="U5">
        <v>132983.626187457</v>
      </c>
      <c r="V5">
        <v>124310.693993679</v>
      </c>
      <c r="W5">
        <v>128175.613399176</v>
      </c>
      <c r="X5">
        <v>140679.76009262999</v>
      </c>
      <c r="Y5">
        <v>144804.67076383799</v>
      </c>
      <c r="Z5">
        <v>150749.923536627</v>
      </c>
      <c r="AA5">
        <v>148410.398641334</v>
      </c>
      <c r="AB5">
        <v>134126.78310361199</v>
      </c>
      <c r="AC5">
        <v>143594.85319437101</v>
      </c>
      <c r="AD5">
        <v>146894.19413343401</v>
      </c>
      <c r="AE5">
        <v>141939.84053374399</v>
      </c>
      <c r="AF5">
        <v>138838.07614619599</v>
      </c>
    </row>
    <row r="6" spans="1:32" x14ac:dyDescent="0.3">
      <c r="A6" t="s">
        <v>9</v>
      </c>
      <c r="B6" t="s">
        <v>305</v>
      </c>
      <c r="C6" t="s">
        <v>297</v>
      </c>
      <c r="D6" t="s">
        <v>306</v>
      </c>
      <c r="E6" t="s">
        <v>298</v>
      </c>
      <c r="F6">
        <v>185509.77240550501</v>
      </c>
      <c r="G6">
        <v>171736.71686755499</v>
      </c>
      <c r="H6">
        <v>158490.66448088901</v>
      </c>
      <c r="I6">
        <v>140152.39647831101</v>
      </c>
      <c r="J6">
        <v>134325.60844615701</v>
      </c>
      <c r="K6">
        <v>120603.598023353</v>
      </c>
      <c r="L6">
        <v>111552.44915749101</v>
      </c>
      <c r="M6">
        <v>104126.321222328</v>
      </c>
      <c r="N6">
        <v>94647.342623363598</v>
      </c>
      <c r="O6">
        <v>68260.854251926707</v>
      </c>
      <c r="P6">
        <v>63771.127645335</v>
      </c>
      <c r="Q6">
        <v>56751.260084902999</v>
      </c>
      <c r="R6">
        <v>50145.782650690002</v>
      </c>
      <c r="S6">
        <v>50943.452511806303</v>
      </c>
      <c r="T6">
        <v>44344.244944369297</v>
      </c>
      <c r="U6">
        <v>38788.347993035197</v>
      </c>
      <c r="V6">
        <v>39226.753086828197</v>
      </c>
      <c r="W6">
        <v>36109.885904243602</v>
      </c>
      <c r="X6">
        <v>36227.152463328901</v>
      </c>
      <c r="Y6">
        <v>37015.531238256903</v>
      </c>
      <c r="Z6">
        <v>41199.948032587701</v>
      </c>
      <c r="AA6">
        <v>38939.297873146999</v>
      </c>
      <c r="AB6">
        <v>38673.254873183098</v>
      </c>
      <c r="AC6">
        <v>37259.061252116502</v>
      </c>
      <c r="AD6">
        <v>37850.523742150603</v>
      </c>
      <c r="AE6">
        <v>38675.902460007397</v>
      </c>
      <c r="AF6">
        <v>33925.946127152303</v>
      </c>
    </row>
    <row r="7" spans="1:32" x14ac:dyDescent="0.3">
      <c r="A7" t="s">
        <v>9</v>
      </c>
      <c r="B7" t="s">
        <v>307</v>
      </c>
      <c r="C7" t="s">
        <v>297</v>
      </c>
      <c r="D7" t="s">
        <v>308</v>
      </c>
      <c r="E7" t="s">
        <v>298</v>
      </c>
      <c r="F7">
        <v>252459.558311017</v>
      </c>
      <c r="G7">
        <v>266994.57407384599</v>
      </c>
      <c r="H7">
        <v>259953.92205030599</v>
      </c>
      <c r="I7">
        <v>265346.15123500902</v>
      </c>
      <c r="J7">
        <v>269906.85314124898</v>
      </c>
      <c r="K7">
        <v>269246.23279707797</v>
      </c>
      <c r="L7">
        <v>298941.64644951501</v>
      </c>
      <c r="M7">
        <v>317749.92029334698</v>
      </c>
      <c r="N7">
        <v>319990.65882426902</v>
      </c>
      <c r="O7">
        <v>272936.99433817901</v>
      </c>
      <c r="P7">
        <v>241768.68635260299</v>
      </c>
      <c r="Q7">
        <v>211237.37654649699</v>
      </c>
      <c r="R7">
        <v>182405.950105111</v>
      </c>
      <c r="S7">
        <v>182842.288001671</v>
      </c>
      <c r="T7">
        <v>159620.77660589901</v>
      </c>
      <c r="U7">
        <v>138023.05710238501</v>
      </c>
      <c r="V7">
        <v>125716.38214253901</v>
      </c>
      <c r="W7">
        <v>119889.363352271</v>
      </c>
      <c r="X7">
        <v>118033.945699469</v>
      </c>
      <c r="Y7">
        <v>117087.041327472</v>
      </c>
      <c r="Z7">
        <v>117133.937660189</v>
      </c>
      <c r="AA7">
        <v>110940.229698797</v>
      </c>
      <c r="AB7">
        <v>110949.599783656</v>
      </c>
      <c r="AC7">
        <v>108031.537259605</v>
      </c>
      <c r="AD7">
        <v>112968.93141066399</v>
      </c>
      <c r="AE7">
        <v>111045.296126702</v>
      </c>
      <c r="AF7">
        <v>113387.429147845</v>
      </c>
    </row>
    <row r="8" spans="1:32" x14ac:dyDescent="0.3">
      <c r="A8" t="s">
        <v>9</v>
      </c>
      <c r="B8" t="s">
        <v>309</v>
      </c>
      <c r="C8" t="s">
        <v>297</v>
      </c>
      <c r="D8" t="s">
        <v>310</v>
      </c>
      <c r="E8" t="s">
        <v>298</v>
      </c>
      <c r="F8">
        <v>7970.6821288374904</v>
      </c>
      <c r="G8">
        <v>8107.5183715661196</v>
      </c>
      <c r="H8">
        <v>7486.91572903003</v>
      </c>
      <c r="I8">
        <v>9208.0742905597799</v>
      </c>
      <c r="J8">
        <v>8153.3030528978197</v>
      </c>
      <c r="K8">
        <v>7778.3046938994703</v>
      </c>
      <c r="L8">
        <v>10018.779775354</v>
      </c>
      <c r="M8">
        <v>10768.416503022199</v>
      </c>
      <c r="N8">
        <v>11280.2844146478</v>
      </c>
      <c r="O8">
        <v>8718.4567219570999</v>
      </c>
      <c r="P8">
        <v>8266.2120641215297</v>
      </c>
      <c r="Q8">
        <v>8357.1714346326207</v>
      </c>
      <c r="R8">
        <v>11173.024952221</v>
      </c>
      <c r="S8">
        <v>8429.3144348644892</v>
      </c>
      <c r="T8">
        <v>25143.217912253898</v>
      </c>
      <c r="U8">
        <v>15975.942242406099</v>
      </c>
      <c r="V8">
        <v>12369.010805689901</v>
      </c>
      <c r="W8">
        <v>13220.738884926001</v>
      </c>
      <c r="X8">
        <v>8030.7981468287098</v>
      </c>
      <c r="Y8">
        <v>10913.0514296603</v>
      </c>
      <c r="Z8">
        <v>12785.6635965389</v>
      </c>
      <c r="AA8">
        <v>13397.302638483899</v>
      </c>
      <c r="AB8">
        <v>11314.5854439958</v>
      </c>
      <c r="AC8">
        <v>10649.697030331899</v>
      </c>
      <c r="AD8">
        <v>11833.062673360901</v>
      </c>
      <c r="AE8">
        <v>8855.8808219797793</v>
      </c>
      <c r="AF8">
        <v>7094.1960718744604</v>
      </c>
    </row>
    <row r="9" spans="1:32" x14ac:dyDescent="0.3">
      <c r="A9" t="s">
        <v>9</v>
      </c>
      <c r="B9" t="s">
        <v>311</v>
      </c>
      <c r="C9" t="s">
        <v>297</v>
      </c>
      <c r="D9" t="s">
        <v>312</v>
      </c>
      <c r="E9" t="s">
        <v>298</v>
      </c>
      <c r="F9">
        <v>130684.825408081</v>
      </c>
      <c r="G9">
        <v>137691.21530892499</v>
      </c>
      <c r="H9">
        <v>138174.16661878899</v>
      </c>
      <c r="I9">
        <v>143195.479699672</v>
      </c>
      <c r="J9">
        <v>137995.66416569601</v>
      </c>
      <c r="K9">
        <v>148304.61591763201</v>
      </c>
      <c r="L9">
        <v>159741.142209265</v>
      </c>
      <c r="M9">
        <v>164915.770877173</v>
      </c>
      <c r="N9">
        <v>166358.68561532101</v>
      </c>
      <c r="O9">
        <v>144617.21516619</v>
      </c>
      <c r="P9">
        <v>135274.72667820699</v>
      </c>
      <c r="Q9">
        <v>126296.399060717</v>
      </c>
      <c r="R9">
        <v>129165.930692404</v>
      </c>
      <c r="S9">
        <v>130888.871813078</v>
      </c>
      <c r="T9">
        <v>114810.741488026</v>
      </c>
      <c r="U9">
        <v>93610.480904857104</v>
      </c>
      <c r="V9">
        <v>90108.349621020301</v>
      </c>
      <c r="W9">
        <v>88485.762444893306</v>
      </c>
      <c r="X9">
        <v>94208.540217974107</v>
      </c>
      <c r="Y9">
        <v>104537.303107999</v>
      </c>
      <c r="Z9">
        <v>112084.949741016</v>
      </c>
      <c r="AA9">
        <v>107156.557915588</v>
      </c>
      <c r="AB9">
        <v>103643.49351147701</v>
      </c>
      <c r="AC9">
        <v>106150.360734191</v>
      </c>
      <c r="AD9">
        <v>112176.63689766001</v>
      </c>
      <c r="AE9">
        <v>105899.032543737</v>
      </c>
      <c r="AF9">
        <v>117098.680221919</v>
      </c>
    </row>
    <row r="10" spans="1:32" x14ac:dyDescent="0.3">
      <c r="A10" t="s">
        <v>9</v>
      </c>
      <c r="B10" t="s">
        <v>313</v>
      </c>
      <c r="C10" t="s">
        <v>297</v>
      </c>
      <c r="D10" t="s">
        <v>314</v>
      </c>
      <c r="E10" t="s">
        <v>298</v>
      </c>
      <c r="F10">
        <v>198900.589191023</v>
      </c>
      <c r="G10">
        <v>206930.37944433701</v>
      </c>
      <c r="H10">
        <v>207420.252548844</v>
      </c>
      <c r="I10">
        <v>216667.116437077</v>
      </c>
      <c r="J10">
        <v>215517.389315612</v>
      </c>
      <c r="K10">
        <v>236152.76458973999</v>
      </c>
      <c r="L10">
        <v>257226.86743959901</v>
      </c>
      <c r="M10">
        <v>272794.61819074798</v>
      </c>
      <c r="N10">
        <v>277095.930369735</v>
      </c>
      <c r="O10">
        <v>239194.07892798699</v>
      </c>
      <c r="P10">
        <v>221180.58418157301</v>
      </c>
      <c r="Q10">
        <v>203845.35031591199</v>
      </c>
      <c r="R10">
        <v>197412.50997712999</v>
      </c>
      <c r="S10">
        <v>201031.36084383301</v>
      </c>
      <c r="T10">
        <v>186096.82157253899</v>
      </c>
      <c r="U10">
        <v>154664.542918391</v>
      </c>
      <c r="V10">
        <v>144364.16514373201</v>
      </c>
      <c r="W10">
        <v>143266.63768878701</v>
      </c>
      <c r="X10">
        <v>152678.86431060301</v>
      </c>
      <c r="Y10">
        <v>166974.02800442101</v>
      </c>
      <c r="Z10">
        <v>178198.44905019901</v>
      </c>
      <c r="AA10">
        <v>173679.64543585901</v>
      </c>
      <c r="AB10">
        <v>165821.144926515</v>
      </c>
      <c r="AC10">
        <v>170312.62075192301</v>
      </c>
      <c r="AD10">
        <v>175268.98604578999</v>
      </c>
      <c r="AE10">
        <v>172926.251804478</v>
      </c>
      <c r="AF10">
        <v>187959.46743399699</v>
      </c>
    </row>
    <row r="11" spans="1:32" x14ac:dyDescent="0.3">
      <c r="A11" t="s">
        <v>9</v>
      </c>
      <c r="B11" t="s">
        <v>315</v>
      </c>
      <c r="C11" t="s">
        <v>297</v>
      </c>
      <c r="D11" t="s">
        <v>316</v>
      </c>
      <c r="E11" t="s">
        <v>298</v>
      </c>
      <c r="F11">
        <v>68215.763782942493</v>
      </c>
      <c r="G11">
        <v>69239.164135412095</v>
      </c>
      <c r="H11">
        <v>69246.085930054294</v>
      </c>
      <c r="I11">
        <v>73471.636737404697</v>
      </c>
      <c r="J11">
        <v>77521.725149916194</v>
      </c>
      <c r="K11">
        <v>87848.148672107505</v>
      </c>
      <c r="L11">
        <v>97485.725230333803</v>
      </c>
      <c r="M11">
        <v>107878.847313575</v>
      </c>
      <c r="N11">
        <v>110737.244754413</v>
      </c>
      <c r="O11">
        <v>94576.863761796994</v>
      </c>
      <c r="P11">
        <v>85905.857503365696</v>
      </c>
      <c r="Q11">
        <v>77548.951255195396</v>
      </c>
      <c r="R11">
        <v>68246.579284726206</v>
      </c>
      <c r="S11">
        <v>70142.489030755605</v>
      </c>
      <c r="T11">
        <v>71286.080084513596</v>
      </c>
      <c r="U11">
        <v>61054.062013534101</v>
      </c>
      <c r="V11">
        <v>54255.815522711397</v>
      </c>
      <c r="W11">
        <v>54780.875243893897</v>
      </c>
      <c r="X11">
        <v>58470.3240926293</v>
      </c>
      <c r="Y11">
        <v>62436.7248964217</v>
      </c>
      <c r="Z11">
        <v>66113.499309182502</v>
      </c>
      <c r="AA11">
        <v>66523.087520271001</v>
      </c>
      <c r="AB11">
        <v>62177.651415038497</v>
      </c>
      <c r="AC11">
        <v>64162.260017732398</v>
      </c>
      <c r="AD11">
        <v>63092.349148130197</v>
      </c>
      <c r="AE11">
        <v>67027.219260740399</v>
      </c>
      <c r="AF11">
        <v>70860.787212078096</v>
      </c>
    </row>
    <row r="12" spans="1:32" x14ac:dyDescent="0.3">
      <c r="A12" t="s">
        <v>9</v>
      </c>
      <c r="B12" t="s">
        <v>317</v>
      </c>
      <c r="C12" t="s">
        <v>297</v>
      </c>
      <c r="D12" t="s">
        <v>318</v>
      </c>
      <c r="E12" t="s">
        <v>298</v>
      </c>
      <c r="F12">
        <v>155116.42535704601</v>
      </c>
      <c r="G12">
        <v>164038.03867785499</v>
      </c>
      <c r="H12">
        <v>160541.446623653</v>
      </c>
      <c r="I12">
        <v>157261.17500512599</v>
      </c>
      <c r="J12">
        <v>158854.02294591299</v>
      </c>
      <c r="K12">
        <v>164654.06934052799</v>
      </c>
      <c r="L12">
        <v>201149.83756133399</v>
      </c>
      <c r="M12">
        <v>227831.93448171701</v>
      </c>
      <c r="N12">
        <v>247200.92287839201</v>
      </c>
      <c r="O12">
        <v>219079.75268011901</v>
      </c>
      <c r="P12">
        <v>214033.71196903399</v>
      </c>
      <c r="Q12">
        <v>193977.194139258</v>
      </c>
      <c r="R12">
        <v>170149.16289476401</v>
      </c>
      <c r="S12">
        <v>172850.902979081</v>
      </c>
      <c r="T12">
        <v>146289.70970401401</v>
      </c>
      <c r="U12">
        <v>125429.887575243</v>
      </c>
      <c r="V12">
        <v>121163.752012115</v>
      </c>
      <c r="W12">
        <v>118743.47933242</v>
      </c>
      <c r="X12">
        <v>125065.91181814999</v>
      </c>
      <c r="Y12">
        <v>130372.98385781101</v>
      </c>
      <c r="Z12">
        <v>133544.04509135699</v>
      </c>
      <c r="AA12">
        <v>131081.64508625201</v>
      </c>
      <c r="AB12">
        <v>121670.96762874399</v>
      </c>
      <c r="AC12">
        <v>126678.90997319399</v>
      </c>
      <c r="AD12">
        <v>129653.732298641</v>
      </c>
      <c r="AE12">
        <v>126865.24489282</v>
      </c>
      <c r="AF12">
        <v>139010.48420732599</v>
      </c>
    </row>
    <row r="13" spans="1:32" x14ac:dyDescent="0.3">
      <c r="A13" t="s">
        <v>9</v>
      </c>
      <c r="B13" t="s">
        <v>319</v>
      </c>
      <c r="C13" t="s">
        <v>297</v>
      </c>
      <c r="D13" t="s">
        <v>320</v>
      </c>
      <c r="E13" t="s">
        <v>298</v>
      </c>
      <c r="F13">
        <v>195895.79044540299</v>
      </c>
      <c r="G13">
        <v>204785.55503614599</v>
      </c>
      <c r="H13">
        <v>202600.742601479</v>
      </c>
      <c r="I13">
        <v>203010.43673150201</v>
      </c>
      <c r="J13">
        <v>181281.22531872001</v>
      </c>
      <c r="K13">
        <v>185131.82036755799</v>
      </c>
      <c r="L13">
        <v>190117.07741685401</v>
      </c>
      <c r="M13">
        <v>200264.683255827</v>
      </c>
      <c r="N13">
        <v>178871.625997667</v>
      </c>
      <c r="O13">
        <v>150164.09333911401</v>
      </c>
      <c r="P13">
        <v>135259.94256108999</v>
      </c>
      <c r="Q13">
        <v>122787.145611427</v>
      </c>
      <c r="R13">
        <v>114470.99853559201</v>
      </c>
      <c r="S13">
        <v>118471.707707405</v>
      </c>
      <c r="T13">
        <v>93700.388219871704</v>
      </c>
      <c r="U13">
        <v>74988.067716290505</v>
      </c>
      <c r="V13">
        <v>74821.903535698002</v>
      </c>
      <c r="W13">
        <v>78507.983183468299</v>
      </c>
      <c r="X13">
        <v>82415.144676494907</v>
      </c>
      <c r="Y13">
        <v>85870.773194152105</v>
      </c>
      <c r="Z13">
        <v>88469.493429014095</v>
      </c>
      <c r="AA13">
        <v>86517.4271510369</v>
      </c>
      <c r="AB13">
        <v>82952.053887716698</v>
      </c>
      <c r="AC13">
        <v>88097.548227696199</v>
      </c>
      <c r="AD13">
        <v>91446.607145339294</v>
      </c>
      <c r="AE13">
        <v>84130.194209729205</v>
      </c>
      <c r="AF13">
        <v>93990.676398679003</v>
      </c>
    </row>
    <row r="14" spans="1:32" x14ac:dyDescent="0.3">
      <c r="A14" t="s">
        <v>9</v>
      </c>
      <c r="B14" t="s">
        <v>321</v>
      </c>
      <c r="C14" t="s">
        <v>297</v>
      </c>
      <c r="D14" t="s">
        <v>322</v>
      </c>
      <c r="E14" t="s">
        <v>298</v>
      </c>
      <c r="F14">
        <v>204280.898858587</v>
      </c>
      <c r="G14">
        <v>233948.38723925801</v>
      </c>
      <c r="H14">
        <v>240925.833015207</v>
      </c>
      <c r="I14">
        <v>233858.928761624</v>
      </c>
      <c r="J14">
        <v>229786.17072836001</v>
      </c>
      <c r="K14">
        <v>250670.67025762799</v>
      </c>
      <c r="L14">
        <v>252130.425595184</v>
      </c>
      <c r="M14">
        <v>226658.017873748</v>
      </c>
      <c r="N14">
        <v>221457.19130132001</v>
      </c>
      <c r="O14">
        <v>174197.51159594799</v>
      </c>
      <c r="P14">
        <v>142698.72209664501</v>
      </c>
      <c r="Q14">
        <v>142654.09147930099</v>
      </c>
      <c r="R14">
        <v>146903.74429879701</v>
      </c>
      <c r="S14">
        <v>162198.624198623</v>
      </c>
      <c r="T14">
        <v>132874.09716435301</v>
      </c>
      <c r="U14">
        <v>119425.60956826901</v>
      </c>
      <c r="V14">
        <v>113161.11179311101</v>
      </c>
      <c r="W14">
        <v>110169.438229294</v>
      </c>
      <c r="X14">
        <v>118734.74279149</v>
      </c>
      <c r="Y14">
        <v>134489.888956329</v>
      </c>
      <c r="Z14">
        <v>142248.047271749</v>
      </c>
      <c r="AA14">
        <v>133650.098035576</v>
      </c>
      <c r="AB14">
        <v>131323.550483347</v>
      </c>
      <c r="AC14">
        <v>134312.17068281001</v>
      </c>
      <c r="AD14">
        <v>137626.402900316</v>
      </c>
      <c r="AE14">
        <v>135259.63944222199</v>
      </c>
      <c r="AF14">
        <v>141082.0056868</v>
      </c>
    </row>
    <row r="15" spans="1:32" x14ac:dyDescent="0.3">
      <c r="A15" t="s">
        <v>9</v>
      </c>
      <c r="B15" t="s">
        <v>323</v>
      </c>
      <c r="C15" t="s">
        <v>297</v>
      </c>
      <c r="D15" t="s">
        <v>324</v>
      </c>
      <c r="E15" t="s">
        <v>298</v>
      </c>
      <c r="F15">
        <v>313556.29133916099</v>
      </c>
      <c r="G15">
        <v>354708.96241615602</v>
      </c>
      <c r="H15">
        <v>361625.19003586803</v>
      </c>
      <c r="I15">
        <v>349303.77572118398</v>
      </c>
      <c r="J15">
        <v>337839.391867931</v>
      </c>
      <c r="K15">
        <v>370599.38568810798</v>
      </c>
      <c r="L15">
        <v>384032.913725577</v>
      </c>
      <c r="M15">
        <v>349310.439379494</v>
      </c>
      <c r="N15">
        <v>340782.40451419802</v>
      </c>
      <c r="O15">
        <v>273840.06210351601</v>
      </c>
      <c r="P15">
        <v>233091.41414706199</v>
      </c>
      <c r="Q15">
        <v>226547.95061497201</v>
      </c>
      <c r="R15">
        <v>223958.033740632</v>
      </c>
      <c r="S15">
        <v>236988.22242138899</v>
      </c>
      <c r="T15">
        <v>196421.85309927899</v>
      </c>
      <c r="U15">
        <v>177317.872340109</v>
      </c>
      <c r="V15">
        <v>167937.31289735399</v>
      </c>
      <c r="W15">
        <v>171061.19971734</v>
      </c>
      <c r="X15">
        <v>187518.36815339001</v>
      </c>
      <c r="Y15">
        <v>209676.55977838399</v>
      </c>
      <c r="Z15">
        <v>221952.70567940001</v>
      </c>
      <c r="AA15">
        <v>210796.224395597</v>
      </c>
      <c r="AB15">
        <v>203975.22859348799</v>
      </c>
      <c r="AC15">
        <v>213315.04656683601</v>
      </c>
      <c r="AD15">
        <v>219775.83676034899</v>
      </c>
      <c r="AE15">
        <v>215490.32109507101</v>
      </c>
      <c r="AF15">
        <v>222835.32206041701</v>
      </c>
    </row>
    <row r="16" spans="1:32" x14ac:dyDescent="0.3">
      <c r="A16" t="s">
        <v>9</v>
      </c>
      <c r="B16" t="s">
        <v>325</v>
      </c>
      <c r="C16" t="s">
        <v>297</v>
      </c>
      <c r="D16" t="s">
        <v>326</v>
      </c>
      <c r="E16" t="s">
        <v>298</v>
      </c>
      <c r="F16">
        <v>109275.392480574</v>
      </c>
      <c r="G16">
        <v>120760.575176898</v>
      </c>
      <c r="H16">
        <v>120699.357020661</v>
      </c>
      <c r="I16">
        <v>115444.84695956</v>
      </c>
      <c r="J16">
        <v>108053.221139571</v>
      </c>
      <c r="K16">
        <v>119928.71543048001</v>
      </c>
      <c r="L16">
        <v>131902.488130393</v>
      </c>
      <c r="M16">
        <v>122652.421505746</v>
      </c>
      <c r="N16">
        <v>119325.21321287801</v>
      </c>
      <c r="O16">
        <v>99642.550507568099</v>
      </c>
      <c r="P16">
        <v>90392.6920504179</v>
      </c>
      <c r="Q16">
        <v>83893.859135670398</v>
      </c>
      <c r="R16">
        <v>77054.289441834902</v>
      </c>
      <c r="S16">
        <v>74789.598222765795</v>
      </c>
      <c r="T16">
        <v>63547.755934926798</v>
      </c>
      <c r="U16">
        <v>57892.262771840098</v>
      </c>
      <c r="V16">
        <v>54776.201104243199</v>
      </c>
      <c r="W16">
        <v>60891.761488045799</v>
      </c>
      <c r="X16">
        <v>68783.625361900005</v>
      </c>
      <c r="Y16">
        <v>75186.670822055399</v>
      </c>
      <c r="Z16">
        <v>79704.658407651194</v>
      </c>
      <c r="AA16">
        <v>77146.126360020498</v>
      </c>
      <c r="AB16">
        <v>72651.678110141103</v>
      </c>
      <c r="AC16">
        <v>79002.875884025998</v>
      </c>
      <c r="AD16">
        <v>82149.433860033096</v>
      </c>
      <c r="AE16">
        <v>80230.681652849496</v>
      </c>
      <c r="AF16">
        <v>81753.316373616806</v>
      </c>
    </row>
    <row r="17" spans="1:32" x14ac:dyDescent="0.3">
      <c r="A17" t="s">
        <v>9</v>
      </c>
      <c r="B17" t="s">
        <v>327</v>
      </c>
      <c r="C17" t="s">
        <v>297</v>
      </c>
      <c r="D17" t="s">
        <v>328</v>
      </c>
      <c r="E17" t="s">
        <v>298</v>
      </c>
      <c r="F17">
        <v>184422.289212907</v>
      </c>
      <c r="G17">
        <v>205135.28950744201</v>
      </c>
      <c r="H17">
        <v>204897.413278511</v>
      </c>
      <c r="I17">
        <v>197287.61998886999</v>
      </c>
      <c r="J17">
        <v>184802.84509030401</v>
      </c>
      <c r="K17">
        <v>196241.95237660801</v>
      </c>
      <c r="L17">
        <v>207257.83327400099</v>
      </c>
      <c r="M17">
        <v>199535.73264701801</v>
      </c>
      <c r="N17">
        <v>207773.23886982101</v>
      </c>
      <c r="O17">
        <v>188242.651845699</v>
      </c>
      <c r="P17">
        <v>176593.50401750099</v>
      </c>
      <c r="Q17">
        <v>167167.03406081701</v>
      </c>
      <c r="R17">
        <v>158831.72941432</v>
      </c>
      <c r="S17">
        <v>158006.23730357501</v>
      </c>
      <c r="T17">
        <v>112122.060778777</v>
      </c>
      <c r="U17">
        <v>105959.77986915001</v>
      </c>
      <c r="V17">
        <v>113056.82116703699</v>
      </c>
      <c r="W17">
        <v>117469.017442475</v>
      </c>
      <c r="X17">
        <v>127821.45052765901</v>
      </c>
      <c r="Y17">
        <v>140244.33656917099</v>
      </c>
      <c r="Z17">
        <v>154295.389644582</v>
      </c>
      <c r="AA17">
        <v>154671.22887053801</v>
      </c>
      <c r="AB17">
        <v>151609.666636401</v>
      </c>
      <c r="AC17">
        <v>161160.76702728201</v>
      </c>
      <c r="AD17">
        <v>162097.166226929</v>
      </c>
      <c r="AE17">
        <v>154506.15224070501</v>
      </c>
      <c r="AF17">
        <v>169945.80231200901</v>
      </c>
    </row>
    <row r="18" spans="1:32" x14ac:dyDescent="0.3">
      <c r="A18" t="s">
        <v>9</v>
      </c>
      <c r="B18" t="s">
        <v>329</v>
      </c>
      <c r="C18" t="s">
        <v>297</v>
      </c>
      <c r="D18" t="s">
        <v>330</v>
      </c>
      <c r="E18" t="s">
        <v>298</v>
      </c>
      <c r="F18">
        <v>303906.99996211199</v>
      </c>
      <c r="G18">
        <v>314494.309637731</v>
      </c>
      <c r="H18">
        <v>326480.25954456098</v>
      </c>
      <c r="I18">
        <v>288784.70482998498</v>
      </c>
      <c r="J18">
        <v>252849.84138035501</v>
      </c>
      <c r="K18">
        <v>292678.43195195298</v>
      </c>
      <c r="L18">
        <v>320618.941266031</v>
      </c>
      <c r="M18">
        <v>331972.10582570598</v>
      </c>
      <c r="N18">
        <v>342712.61892208701</v>
      </c>
      <c r="O18">
        <v>292309.32491225703</v>
      </c>
      <c r="P18">
        <v>244589.24851846401</v>
      </c>
      <c r="Q18">
        <v>238949.42376611501</v>
      </c>
      <c r="R18">
        <v>223843.97018311999</v>
      </c>
      <c r="S18">
        <v>243077.85781655999</v>
      </c>
      <c r="T18">
        <v>152256.51237313199</v>
      </c>
      <c r="U18">
        <v>159300.05364120301</v>
      </c>
      <c r="V18">
        <v>149327.497420478</v>
      </c>
      <c r="W18">
        <v>172156.60845525301</v>
      </c>
      <c r="X18">
        <v>204964.682964851</v>
      </c>
      <c r="Y18">
        <v>227664.48113777701</v>
      </c>
      <c r="Z18">
        <v>241742.14866781901</v>
      </c>
      <c r="AA18">
        <v>243819.721444592</v>
      </c>
      <c r="AB18">
        <v>235972.64738173599</v>
      </c>
      <c r="AC18">
        <v>249823.36636724399</v>
      </c>
      <c r="AD18">
        <v>267968.662490847</v>
      </c>
      <c r="AE18">
        <v>229809.59850548199</v>
      </c>
      <c r="AF18">
        <v>229996.29927549901</v>
      </c>
    </row>
    <row r="19" spans="1:32" x14ac:dyDescent="0.3">
      <c r="A19" t="s">
        <v>9</v>
      </c>
      <c r="B19" t="s">
        <v>331</v>
      </c>
      <c r="C19" t="s">
        <v>297</v>
      </c>
      <c r="D19" t="s">
        <v>332</v>
      </c>
      <c r="E19" t="s">
        <v>298</v>
      </c>
      <c r="F19">
        <v>54476.696831680398</v>
      </c>
      <c r="G19">
        <v>58267.620377902596</v>
      </c>
      <c r="H19">
        <v>56465.454020040997</v>
      </c>
      <c r="I19">
        <v>56622.8712545003</v>
      </c>
      <c r="J19">
        <v>54708.024580102101</v>
      </c>
      <c r="K19">
        <v>54975.188064048998</v>
      </c>
      <c r="L19">
        <v>58260.362314122103</v>
      </c>
      <c r="M19">
        <v>56636.985048885203</v>
      </c>
      <c r="N19">
        <v>54030.588735864199</v>
      </c>
      <c r="O19">
        <v>42537.686775730697</v>
      </c>
      <c r="P19">
        <v>39723.609646873803</v>
      </c>
      <c r="Q19">
        <v>36791.007013570998</v>
      </c>
      <c r="R19">
        <v>32001.9746998019</v>
      </c>
      <c r="S19">
        <v>33441.5264628</v>
      </c>
      <c r="T19">
        <v>29070.058787471498</v>
      </c>
      <c r="U19">
        <v>25893.101882889401</v>
      </c>
      <c r="V19">
        <v>27377.726875812801</v>
      </c>
      <c r="W19">
        <v>27026.893812896498</v>
      </c>
      <c r="X19">
        <v>29050.166440871599</v>
      </c>
      <c r="Y19">
        <v>30662.371166288201</v>
      </c>
      <c r="Z19">
        <v>33530.167432811097</v>
      </c>
      <c r="AA19">
        <v>32311.361721491001</v>
      </c>
      <c r="AB19">
        <v>31664.363745684401</v>
      </c>
      <c r="AC19">
        <v>31270.560370779702</v>
      </c>
      <c r="AD19">
        <v>32695.253152047098</v>
      </c>
      <c r="AE19">
        <v>32702.741581554801</v>
      </c>
      <c r="AF19">
        <v>35853.597879142602</v>
      </c>
    </row>
    <row r="20" spans="1:32" x14ac:dyDescent="0.3">
      <c r="A20" t="s">
        <v>9</v>
      </c>
      <c r="B20" t="s">
        <v>333</v>
      </c>
      <c r="C20" t="s">
        <v>297</v>
      </c>
      <c r="D20" t="s">
        <v>334</v>
      </c>
      <c r="E20" t="s">
        <v>298</v>
      </c>
      <c r="F20">
        <v>29159.545081690099</v>
      </c>
      <c r="G20">
        <v>23910.991646998998</v>
      </c>
      <c r="H20">
        <v>23177.717339673502</v>
      </c>
      <c r="I20">
        <v>22356.3900972419</v>
      </c>
      <c r="J20">
        <v>25013.2872495478</v>
      </c>
      <c r="K20">
        <v>30448.296668527899</v>
      </c>
      <c r="L20">
        <v>28803.081835421199</v>
      </c>
      <c r="M20">
        <v>26550.9634940467</v>
      </c>
      <c r="N20">
        <v>24959.767779734299</v>
      </c>
      <c r="O20">
        <v>27458.691774594801</v>
      </c>
      <c r="P20">
        <v>31195.760622638201</v>
      </c>
      <c r="Q20">
        <v>36181.560806928501</v>
      </c>
      <c r="R20">
        <v>53628.179144834401</v>
      </c>
      <c r="S20">
        <v>54452.326097019497</v>
      </c>
      <c r="T20">
        <v>64828.198088486897</v>
      </c>
      <c r="U20">
        <v>52814.275469529799</v>
      </c>
      <c r="V20">
        <v>58124.314245823</v>
      </c>
      <c r="W20">
        <v>59908.959730439201</v>
      </c>
      <c r="X20">
        <v>48549.631400317798</v>
      </c>
      <c r="Y20">
        <v>49237.713324016499</v>
      </c>
      <c r="Z20">
        <v>55039.9235117442</v>
      </c>
      <c r="AA20">
        <v>51344.350117769704</v>
      </c>
      <c r="AB20">
        <v>42626.505010952103</v>
      </c>
      <c r="AC20">
        <v>45273.6851132148</v>
      </c>
      <c r="AD20">
        <v>54172.745304051503</v>
      </c>
      <c r="AE20">
        <v>55180.701795390203</v>
      </c>
      <c r="AF20">
        <v>61336.6912073735</v>
      </c>
    </row>
    <row r="21" spans="1:32" x14ac:dyDescent="0.3">
      <c r="A21" t="s">
        <v>9</v>
      </c>
      <c r="B21" t="s">
        <v>335</v>
      </c>
      <c r="C21" t="s">
        <v>297</v>
      </c>
      <c r="D21" t="s">
        <v>336</v>
      </c>
      <c r="E21" t="s">
        <v>298</v>
      </c>
      <c r="F21">
        <v>49657.1642184218</v>
      </c>
      <c r="G21">
        <v>47686.545259391001</v>
      </c>
      <c r="H21">
        <v>52391.957596920598</v>
      </c>
      <c r="I21">
        <v>57489.617365832899</v>
      </c>
      <c r="J21">
        <v>68774.907167228201</v>
      </c>
      <c r="K21">
        <v>84820.771636129604</v>
      </c>
      <c r="L21">
        <v>86465.026095681402</v>
      </c>
      <c r="M21">
        <v>83413.303563157897</v>
      </c>
      <c r="N21">
        <v>82277.400419408805</v>
      </c>
      <c r="O21">
        <v>87590.052874428497</v>
      </c>
      <c r="P21">
        <v>96800.849876029693</v>
      </c>
      <c r="Q21">
        <v>102201.436677604</v>
      </c>
      <c r="R21">
        <v>116726.037478738</v>
      </c>
      <c r="S21">
        <v>119706.785663573</v>
      </c>
      <c r="T21">
        <v>126206.143855478</v>
      </c>
      <c r="U21">
        <v>106586.620773784</v>
      </c>
      <c r="V21">
        <v>109959.658341741</v>
      </c>
      <c r="W21">
        <v>106548.753688597</v>
      </c>
      <c r="X21">
        <v>91796.948996645806</v>
      </c>
      <c r="Y21">
        <v>92548.679602733304</v>
      </c>
      <c r="Z21">
        <v>101721.53510348999</v>
      </c>
      <c r="AA21">
        <v>98240.536820953304</v>
      </c>
      <c r="AB21">
        <v>89552.540851238999</v>
      </c>
      <c r="AC21">
        <v>92327.370879559196</v>
      </c>
      <c r="AD21">
        <v>106202.33054219</v>
      </c>
      <c r="AE21">
        <v>109213.313623768</v>
      </c>
      <c r="AF21">
        <v>117433.58878375799</v>
      </c>
    </row>
    <row r="22" spans="1:32" x14ac:dyDescent="0.3">
      <c r="A22" t="s">
        <v>9</v>
      </c>
      <c r="B22" t="s">
        <v>337</v>
      </c>
      <c r="C22" t="s">
        <v>297</v>
      </c>
      <c r="D22" t="s">
        <v>338</v>
      </c>
      <c r="E22" t="s">
        <v>298</v>
      </c>
      <c r="F22">
        <v>20497.619136731799</v>
      </c>
      <c r="G22">
        <v>23775.553612391901</v>
      </c>
      <c r="H22">
        <v>29214.240257246998</v>
      </c>
      <c r="I22">
        <v>35133.227268590999</v>
      </c>
      <c r="J22">
        <v>43761.6199176804</v>
      </c>
      <c r="K22">
        <v>54372.474967601702</v>
      </c>
      <c r="L22">
        <v>57661.944260260199</v>
      </c>
      <c r="M22">
        <v>56862.340069111196</v>
      </c>
      <c r="N22">
        <v>57317.632639674397</v>
      </c>
      <c r="O22">
        <v>60131.361099833703</v>
      </c>
      <c r="P22">
        <v>65605.089253391503</v>
      </c>
      <c r="Q22">
        <v>66019.875870675096</v>
      </c>
      <c r="R22">
        <v>63097.8583339037</v>
      </c>
      <c r="S22">
        <v>65254.459566553604</v>
      </c>
      <c r="T22">
        <v>61377.945766991201</v>
      </c>
      <c r="U22">
        <v>53772.345304254603</v>
      </c>
      <c r="V22">
        <v>51835.344095918103</v>
      </c>
      <c r="W22">
        <v>46639.793958157599</v>
      </c>
      <c r="X22">
        <v>43247.317596328001</v>
      </c>
      <c r="Y22">
        <v>43310.966278716798</v>
      </c>
      <c r="Z22">
        <v>46681.611591745801</v>
      </c>
      <c r="AA22">
        <v>46896.186703183601</v>
      </c>
      <c r="AB22">
        <v>46926.035840286902</v>
      </c>
      <c r="AC22">
        <v>47053.685766344403</v>
      </c>
      <c r="AD22">
        <v>52029.585238138599</v>
      </c>
      <c r="AE22">
        <v>54032.6118283779</v>
      </c>
      <c r="AF22">
        <v>56096.897576384399</v>
      </c>
    </row>
    <row r="23" spans="1:32" x14ac:dyDescent="0.3">
      <c r="A23" t="s">
        <v>9</v>
      </c>
      <c r="B23" t="s">
        <v>339</v>
      </c>
      <c r="C23" t="s">
        <v>297</v>
      </c>
      <c r="D23" t="s">
        <v>340</v>
      </c>
      <c r="E23" t="s">
        <v>298</v>
      </c>
      <c r="F23">
        <v>4075422.8267803299</v>
      </c>
      <c r="G23">
        <v>4020589.2639212902</v>
      </c>
      <c r="H23">
        <v>3905316.98951995</v>
      </c>
      <c r="I23">
        <v>3686959.81718201</v>
      </c>
      <c r="J23">
        <v>3375327.5273751798</v>
      </c>
      <c r="K23">
        <v>3304930.9339331598</v>
      </c>
      <c r="L23">
        <v>3228155.8015568</v>
      </c>
      <c r="M23">
        <v>3143100.7781926901</v>
      </c>
      <c r="N23">
        <v>3049031.0698601301</v>
      </c>
      <c r="O23">
        <v>3020810.9887707299</v>
      </c>
      <c r="P23">
        <v>3059169.4005179899</v>
      </c>
      <c r="Q23">
        <v>3019793.7040275298</v>
      </c>
      <c r="R23">
        <v>3114566.5845849402</v>
      </c>
      <c r="S23">
        <v>3228755.20639676</v>
      </c>
      <c r="T23">
        <v>3060475.2436170802</v>
      </c>
      <c r="U23">
        <v>2627490.5797619</v>
      </c>
      <c r="V23">
        <v>2851253.1702479501</v>
      </c>
      <c r="W23">
        <v>2975348.12191892</v>
      </c>
      <c r="X23">
        <v>3117485.6393051501</v>
      </c>
      <c r="Y23">
        <v>3046726.4213276799</v>
      </c>
      <c r="Z23">
        <v>3229703.2554079299</v>
      </c>
      <c r="AA23">
        <v>3280082.8542362102</v>
      </c>
      <c r="AB23">
        <v>3035110.4955172502</v>
      </c>
      <c r="AC23">
        <v>3302443.3838208499</v>
      </c>
      <c r="AD23">
        <v>4002278.5184323601</v>
      </c>
      <c r="AE23">
        <v>4190376.82556496</v>
      </c>
      <c r="AF23">
        <v>4343988.8860466704</v>
      </c>
    </row>
    <row r="24" spans="1:32" x14ac:dyDescent="0.3">
      <c r="A24" t="s">
        <v>9</v>
      </c>
      <c r="B24" t="s">
        <v>341</v>
      </c>
      <c r="C24" t="s">
        <v>297</v>
      </c>
      <c r="D24" t="s">
        <v>342</v>
      </c>
      <c r="E24" t="s">
        <v>298</v>
      </c>
      <c r="F24">
        <v>1059481.54469622</v>
      </c>
      <c r="G24">
        <v>1095176.9346785101</v>
      </c>
      <c r="H24">
        <v>1094579.31874576</v>
      </c>
      <c r="I24">
        <v>1091505.96683315</v>
      </c>
      <c r="J24">
        <v>1087071.11720198</v>
      </c>
      <c r="K24">
        <v>1170119.7058667999</v>
      </c>
      <c r="L24">
        <v>1149654.27940072</v>
      </c>
      <c r="M24">
        <v>1059886.9167680501</v>
      </c>
      <c r="N24">
        <v>983188.17005621199</v>
      </c>
      <c r="O24">
        <v>1015700.99966168</v>
      </c>
      <c r="P24">
        <v>1086021.6051272801</v>
      </c>
      <c r="Q24">
        <v>1022501.76260157</v>
      </c>
      <c r="R24">
        <v>1081586.15338988</v>
      </c>
      <c r="S24">
        <v>1063681.85926315</v>
      </c>
      <c r="T24">
        <v>921701.02620512096</v>
      </c>
      <c r="U24">
        <v>928055.727440182</v>
      </c>
      <c r="V24">
        <v>912895.35641736502</v>
      </c>
      <c r="W24">
        <v>928886.21117451298</v>
      </c>
      <c r="X24">
        <v>934292.33630025201</v>
      </c>
      <c r="Y24">
        <v>939896.98491376697</v>
      </c>
      <c r="Z24">
        <v>1006967.9408577</v>
      </c>
      <c r="AA24">
        <v>1007758.24251149</v>
      </c>
      <c r="AB24">
        <v>962162.87041448895</v>
      </c>
      <c r="AC24">
        <v>932215.51145689702</v>
      </c>
      <c r="AD24">
        <v>930290.485736556</v>
      </c>
      <c r="AE24">
        <v>762830.53347758704</v>
      </c>
      <c r="AF24">
        <v>812023.63367635501</v>
      </c>
    </row>
    <row r="25" spans="1:32" x14ac:dyDescent="0.3">
      <c r="A25" t="s">
        <v>9</v>
      </c>
      <c r="B25" t="s">
        <v>343</v>
      </c>
      <c r="C25" t="s">
        <v>297</v>
      </c>
      <c r="D25" t="s">
        <v>344</v>
      </c>
      <c r="E25" t="s">
        <v>298</v>
      </c>
      <c r="F25">
        <v>16017.743863056099</v>
      </c>
      <c r="G25">
        <v>15509.803285075701</v>
      </c>
      <c r="H25">
        <v>15601.691826385701</v>
      </c>
      <c r="I25">
        <v>13564.7756547266</v>
      </c>
      <c r="J25">
        <v>11910.516862552</v>
      </c>
      <c r="K25">
        <v>13454.9753628655</v>
      </c>
      <c r="L25">
        <v>12164.857339399499</v>
      </c>
      <c r="M25">
        <v>11730.581648821701</v>
      </c>
      <c r="N25">
        <v>11262.745359373899</v>
      </c>
      <c r="O25">
        <v>11167.499855394</v>
      </c>
      <c r="P25">
        <v>12268.827674533901</v>
      </c>
      <c r="Q25">
        <v>10783.000968395299</v>
      </c>
      <c r="R25">
        <v>10332.440582855001</v>
      </c>
      <c r="S25">
        <v>8795.0458998423401</v>
      </c>
      <c r="T25">
        <v>7071.6542506692404</v>
      </c>
      <c r="U25">
        <v>6488.6116902559197</v>
      </c>
      <c r="V25">
        <v>5567.3242433306104</v>
      </c>
      <c r="W25">
        <v>8121.2853106926996</v>
      </c>
      <c r="X25">
        <v>10975.4902181981</v>
      </c>
      <c r="Y25">
        <v>13590.5650085088</v>
      </c>
      <c r="Z25">
        <v>16130.0748503095</v>
      </c>
      <c r="AA25">
        <v>16642.741931623499</v>
      </c>
      <c r="AB25">
        <v>16539.080098423899</v>
      </c>
      <c r="AC25">
        <v>16395.678775698099</v>
      </c>
      <c r="AD25">
        <v>17141.542995595501</v>
      </c>
      <c r="AE25">
        <v>15959.1389701023</v>
      </c>
      <c r="AF25">
        <v>15122.1499264946</v>
      </c>
    </row>
    <row r="26" spans="1:32" x14ac:dyDescent="0.3">
      <c r="A26" t="s">
        <v>9</v>
      </c>
      <c r="B26" t="s">
        <v>345</v>
      </c>
      <c r="C26" t="s">
        <v>297</v>
      </c>
      <c r="D26" t="s">
        <v>346</v>
      </c>
      <c r="E26" t="s">
        <v>298</v>
      </c>
      <c r="F26">
        <v>630567.06697307795</v>
      </c>
      <c r="G26">
        <v>663386.38562182104</v>
      </c>
      <c r="H26">
        <v>682159.40344772895</v>
      </c>
      <c r="I26">
        <v>669204.13947063405</v>
      </c>
      <c r="J26">
        <v>687757.764043228</v>
      </c>
      <c r="K26">
        <v>738217.34802303999</v>
      </c>
      <c r="L26">
        <v>729187.40849059995</v>
      </c>
      <c r="M26">
        <v>698111.81148251297</v>
      </c>
      <c r="N26">
        <v>661303.46228907898</v>
      </c>
      <c r="O26">
        <v>696260.53566086397</v>
      </c>
      <c r="P26">
        <v>787159.14147491998</v>
      </c>
      <c r="Q26">
        <v>707401.29847750894</v>
      </c>
      <c r="R26">
        <v>699514.358456366</v>
      </c>
      <c r="S26">
        <v>663869.05548683496</v>
      </c>
      <c r="T26">
        <v>491017.56825630501</v>
      </c>
      <c r="U26">
        <v>479555.962635295</v>
      </c>
      <c r="V26">
        <v>454557.56620176102</v>
      </c>
      <c r="W26">
        <v>440769.01734641002</v>
      </c>
      <c r="X26">
        <v>424218.80272913002</v>
      </c>
      <c r="Y26">
        <v>396975.56152004399</v>
      </c>
      <c r="Z26">
        <v>403742.45475367602</v>
      </c>
      <c r="AA26">
        <v>408515.36200530798</v>
      </c>
      <c r="AB26">
        <v>398099.17772492202</v>
      </c>
      <c r="AC26">
        <v>383223.76496107603</v>
      </c>
      <c r="AD26">
        <v>373026.90852969</v>
      </c>
      <c r="AE26">
        <v>298761.209991407</v>
      </c>
      <c r="AF26">
        <v>336179.394895131</v>
      </c>
    </row>
    <row r="27" spans="1:32" x14ac:dyDescent="0.3">
      <c r="A27" t="s">
        <v>9</v>
      </c>
      <c r="B27" t="s">
        <v>347</v>
      </c>
      <c r="C27" t="s">
        <v>297</v>
      </c>
      <c r="D27" t="s">
        <v>348</v>
      </c>
      <c r="E27" t="s">
        <v>298</v>
      </c>
      <c r="F27">
        <v>412896.73386008799</v>
      </c>
      <c r="G27">
        <v>416280.74577160802</v>
      </c>
      <c r="H27">
        <v>396818.22347164497</v>
      </c>
      <c r="I27">
        <v>408737.05170779402</v>
      </c>
      <c r="J27">
        <v>387402.8362962</v>
      </c>
      <c r="K27">
        <v>418447.38248089101</v>
      </c>
      <c r="L27">
        <v>408302.01357072301</v>
      </c>
      <c r="M27">
        <v>350044.52363671601</v>
      </c>
      <c r="N27">
        <v>310621.96240775997</v>
      </c>
      <c r="O27">
        <v>308272.96414541698</v>
      </c>
      <c r="P27">
        <v>286593.635977828</v>
      </c>
      <c r="Q27">
        <v>304317.46315566398</v>
      </c>
      <c r="R27">
        <v>371739.354350654</v>
      </c>
      <c r="S27">
        <v>391017.75787647499</v>
      </c>
      <c r="T27">
        <v>423611.80369814701</v>
      </c>
      <c r="U27">
        <v>442011.15311463102</v>
      </c>
      <c r="V27">
        <v>452770.46597227303</v>
      </c>
      <c r="W27">
        <v>479995.90851741098</v>
      </c>
      <c r="X27">
        <v>499098.043352924</v>
      </c>
      <c r="Y27">
        <v>529330.858385214</v>
      </c>
      <c r="Z27">
        <v>587095.41125371202</v>
      </c>
      <c r="AA27">
        <v>582600.13857455901</v>
      </c>
      <c r="AB27">
        <v>547524.612591143</v>
      </c>
      <c r="AC27">
        <v>532596.06772012298</v>
      </c>
      <c r="AD27">
        <v>540122.03421127098</v>
      </c>
      <c r="AE27">
        <v>448110.18451607798</v>
      </c>
      <c r="AF27">
        <v>460722.08885473001</v>
      </c>
    </row>
    <row r="28" spans="1:32" x14ac:dyDescent="0.3">
      <c r="A28" t="s">
        <v>9</v>
      </c>
      <c r="B28" t="s">
        <v>349</v>
      </c>
      <c r="C28" t="s">
        <v>297</v>
      </c>
      <c r="D28" t="s">
        <v>350</v>
      </c>
      <c r="E28" t="s">
        <v>298</v>
      </c>
      <c r="F28">
        <v>42011.338818862903</v>
      </c>
      <c r="G28">
        <v>35429.468741187702</v>
      </c>
      <c r="H28">
        <v>33080.1966981839</v>
      </c>
      <c r="I28">
        <v>32008.847355251699</v>
      </c>
      <c r="J28">
        <v>37879.547167006996</v>
      </c>
      <c r="K28">
        <v>53642.993941011599</v>
      </c>
      <c r="L28">
        <v>52158.953738400203</v>
      </c>
      <c r="M28">
        <v>43138.242688699502</v>
      </c>
      <c r="N28">
        <v>40593.797493587197</v>
      </c>
      <c r="O28">
        <v>45979.900122115301</v>
      </c>
      <c r="P28">
        <v>50042.903525112299</v>
      </c>
      <c r="Q28">
        <v>50145.566270128402</v>
      </c>
      <c r="R28">
        <v>54029.324987410502</v>
      </c>
      <c r="S28">
        <v>59502.845298013002</v>
      </c>
      <c r="T28">
        <v>52628.030019895297</v>
      </c>
      <c r="U28">
        <v>43959.752002917798</v>
      </c>
      <c r="V28">
        <v>37773.7573717134</v>
      </c>
      <c r="W28">
        <v>37408.356263629998</v>
      </c>
      <c r="X28">
        <v>36520.723614679198</v>
      </c>
      <c r="Y28">
        <v>39950.539368517297</v>
      </c>
      <c r="Z28">
        <v>47439.636762517701</v>
      </c>
      <c r="AA28">
        <v>51577.743831920699</v>
      </c>
      <c r="AB28">
        <v>48495.362656568301</v>
      </c>
      <c r="AC28">
        <v>48887.636792334699</v>
      </c>
      <c r="AD28">
        <v>51744.986795837103</v>
      </c>
      <c r="AE28">
        <v>47345.218385379303</v>
      </c>
      <c r="AF28">
        <v>47128.887846821999</v>
      </c>
    </row>
    <row r="29" spans="1:32" x14ac:dyDescent="0.3">
      <c r="A29" t="s">
        <v>9</v>
      </c>
      <c r="B29" t="s">
        <v>351</v>
      </c>
      <c r="C29" t="s">
        <v>297</v>
      </c>
      <c r="D29" t="s">
        <v>352</v>
      </c>
      <c r="E29" t="s">
        <v>298</v>
      </c>
      <c r="F29">
        <v>32183.717953536401</v>
      </c>
      <c r="G29">
        <v>27194.207097388498</v>
      </c>
      <c r="H29">
        <v>25537.0216603644</v>
      </c>
      <c r="I29">
        <v>23711.6324526996</v>
      </c>
      <c r="J29">
        <v>25523.772175936501</v>
      </c>
      <c r="K29">
        <v>35533.644530638703</v>
      </c>
      <c r="L29">
        <v>34437.5456230868</v>
      </c>
      <c r="M29">
        <v>28937.961768606801</v>
      </c>
      <c r="N29">
        <v>27643.639445713899</v>
      </c>
      <c r="O29">
        <v>30958.639457424899</v>
      </c>
      <c r="P29">
        <v>32281.0635066904</v>
      </c>
      <c r="Q29">
        <v>31619.384039699198</v>
      </c>
      <c r="R29">
        <v>34323.997762270803</v>
      </c>
      <c r="S29">
        <v>39275.584910558799</v>
      </c>
      <c r="T29">
        <v>34800.645892946297</v>
      </c>
      <c r="U29">
        <v>28233.0428519458</v>
      </c>
      <c r="V29">
        <v>24408.578177955798</v>
      </c>
      <c r="W29">
        <v>23905.8529679358</v>
      </c>
      <c r="X29">
        <v>23173.1830513643</v>
      </c>
      <c r="Y29">
        <v>24477.083312021899</v>
      </c>
      <c r="Z29">
        <v>28024.114803190299</v>
      </c>
      <c r="AA29">
        <v>30328.1834599094</v>
      </c>
      <c r="AB29">
        <v>27956.976805841001</v>
      </c>
      <c r="AC29">
        <v>28529.090197960399</v>
      </c>
      <c r="AD29">
        <v>31959.825714823499</v>
      </c>
      <c r="AE29">
        <v>31840.0053925434</v>
      </c>
      <c r="AF29">
        <v>31323.7164265834</v>
      </c>
    </row>
    <row r="30" spans="1:32" x14ac:dyDescent="0.3">
      <c r="A30" t="s">
        <v>9</v>
      </c>
      <c r="B30" t="s">
        <v>353</v>
      </c>
      <c r="C30" t="s">
        <v>297</v>
      </c>
      <c r="D30" t="s">
        <v>354</v>
      </c>
      <c r="E30" t="s">
        <v>298</v>
      </c>
      <c r="F30">
        <v>308.416499066097</v>
      </c>
      <c r="G30">
        <v>220.57788179907399</v>
      </c>
      <c r="H30">
        <v>214.85926369518299</v>
      </c>
      <c r="I30">
        <v>218.05047685722701</v>
      </c>
      <c r="J30">
        <v>262.92020579982801</v>
      </c>
      <c r="K30">
        <v>466.36492336371202</v>
      </c>
      <c r="L30">
        <v>516.28915500423</v>
      </c>
      <c r="M30">
        <v>439.55824406985499</v>
      </c>
      <c r="N30">
        <v>416.56266720053497</v>
      </c>
      <c r="O30">
        <v>484.34074479673001</v>
      </c>
      <c r="P30">
        <v>669.93488094506097</v>
      </c>
      <c r="Q30">
        <v>724.93454705751799</v>
      </c>
      <c r="R30">
        <v>828.82008222319496</v>
      </c>
      <c r="S30">
        <v>885.20568272133698</v>
      </c>
      <c r="T30">
        <v>633.57368786786196</v>
      </c>
      <c r="U30">
        <v>663.44930406523304</v>
      </c>
      <c r="V30">
        <v>542.34998600118797</v>
      </c>
      <c r="W30">
        <v>423.746090382673</v>
      </c>
      <c r="X30">
        <v>417.94422427175698</v>
      </c>
      <c r="Y30">
        <v>477.43369174040498</v>
      </c>
      <c r="Z30">
        <v>544.45174045081899</v>
      </c>
      <c r="AA30">
        <v>462.60054158688303</v>
      </c>
      <c r="AB30">
        <v>476.50361636283202</v>
      </c>
      <c r="AC30">
        <v>375.65022990239402</v>
      </c>
      <c r="AD30">
        <v>329.74419734612002</v>
      </c>
      <c r="AE30">
        <v>268.602075957799</v>
      </c>
      <c r="AF30">
        <v>340.17030760512199</v>
      </c>
    </row>
    <row r="31" spans="1:32" x14ac:dyDescent="0.3">
      <c r="A31" t="s">
        <v>9</v>
      </c>
      <c r="B31" t="s">
        <v>355</v>
      </c>
      <c r="C31" t="s">
        <v>297</v>
      </c>
      <c r="D31" t="s">
        <v>356</v>
      </c>
      <c r="E31" t="s">
        <v>298</v>
      </c>
      <c r="F31">
        <v>1291.0559226487301</v>
      </c>
      <c r="G31">
        <v>1029.8454047935199</v>
      </c>
      <c r="H31">
        <v>965.51491424033497</v>
      </c>
      <c r="I31">
        <v>1002.37298557834</v>
      </c>
      <c r="J31">
        <v>1450.14242278605</v>
      </c>
      <c r="K31">
        <v>2388.47485849127</v>
      </c>
      <c r="L31">
        <v>2444.1978745283</v>
      </c>
      <c r="M31">
        <v>2124.0418914797701</v>
      </c>
      <c r="N31">
        <v>1987.19590283254</v>
      </c>
      <c r="O31">
        <v>2378.1089743033799</v>
      </c>
      <c r="P31">
        <v>3029.1952683873801</v>
      </c>
      <c r="Q31">
        <v>2972.56324028878</v>
      </c>
      <c r="R31">
        <v>3107.7880326489799</v>
      </c>
      <c r="S31">
        <v>2870.3769630813399</v>
      </c>
      <c r="T31">
        <v>2575.4841285081202</v>
      </c>
      <c r="U31">
        <v>1816.0527540584401</v>
      </c>
      <c r="V31">
        <v>1291.2246982183599</v>
      </c>
      <c r="W31">
        <v>1218.22289395846</v>
      </c>
      <c r="X31">
        <v>982.88967407687198</v>
      </c>
      <c r="Y31">
        <v>1033.4826540766001</v>
      </c>
      <c r="Z31">
        <v>1469.57238667967</v>
      </c>
      <c r="AA31">
        <v>1666.02686187518</v>
      </c>
      <c r="AB31">
        <v>1524.7877840179201</v>
      </c>
      <c r="AC31">
        <v>1498.27236888882</v>
      </c>
      <c r="AD31">
        <v>1360.16205286236</v>
      </c>
      <c r="AE31">
        <v>685.63577588706801</v>
      </c>
      <c r="AF31">
        <v>1090.68690600331</v>
      </c>
    </row>
    <row r="32" spans="1:32" x14ac:dyDescent="0.3">
      <c r="A32" t="s">
        <v>9</v>
      </c>
      <c r="B32" t="s">
        <v>357</v>
      </c>
      <c r="C32" t="s">
        <v>297</v>
      </c>
      <c r="D32" t="s">
        <v>358</v>
      </c>
      <c r="E32" t="s">
        <v>298</v>
      </c>
      <c r="F32">
        <v>7982.7515910108305</v>
      </c>
      <c r="G32">
        <v>6593.9901273547403</v>
      </c>
      <c r="H32">
        <v>5830.2042452898504</v>
      </c>
      <c r="I32">
        <v>6391.7875388553302</v>
      </c>
      <c r="J32">
        <v>9738.4617233424797</v>
      </c>
      <c r="K32">
        <v>14094.698171943301</v>
      </c>
      <c r="L32">
        <v>13683.3544374302</v>
      </c>
      <c r="M32">
        <v>10707.653314767</v>
      </c>
      <c r="N32">
        <v>9752.8164281050504</v>
      </c>
      <c r="O32">
        <v>11447.8651323007</v>
      </c>
      <c r="P32">
        <v>13406.065458675899</v>
      </c>
      <c r="Q32">
        <v>13978.8235814935</v>
      </c>
      <c r="R32">
        <v>14751.8779705049</v>
      </c>
      <c r="S32">
        <v>15086.8611530936</v>
      </c>
      <c r="T32">
        <v>13152.1309926631</v>
      </c>
      <c r="U32">
        <v>11555.4024702686</v>
      </c>
      <c r="V32">
        <v>9985.9176935593896</v>
      </c>
      <c r="W32">
        <v>10575.0384312851</v>
      </c>
      <c r="X32">
        <v>10744.2735968937</v>
      </c>
      <c r="Y32">
        <v>12781.265325692801</v>
      </c>
      <c r="Z32">
        <v>16150.2201488997</v>
      </c>
      <c r="AA32">
        <v>17769.248423096102</v>
      </c>
      <c r="AB32">
        <v>17003.397275138799</v>
      </c>
      <c r="AC32">
        <v>16883.336412467299</v>
      </c>
      <c r="AD32">
        <v>16346.1213242097</v>
      </c>
      <c r="AE32">
        <v>12717.083904317</v>
      </c>
      <c r="AF32">
        <v>12514.5682652306</v>
      </c>
    </row>
    <row r="33" spans="1:32" x14ac:dyDescent="0.3">
      <c r="A33" t="s">
        <v>9</v>
      </c>
      <c r="B33" t="s">
        <v>359</v>
      </c>
      <c r="C33" t="s">
        <v>297</v>
      </c>
      <c r="D33" t="s">
        <v>360</v>
      </c>
      <c r="E33" t="s">
        <v>298</v>
      </c>
      <c r="F33">
        <v>245.39685260083201</v>
      </c>
      <c r="G33">
        <v>390.84822985183899</v>
      </c>
      <c r="H33">
        <v>532.59661459419306</v>
      </c>
      <c r="I33">
        <v>685.00390126127297</v>
      </c>
      <c r="J33">
        <v>904.25063914217299</v>
      </c>
      <c r="K33">
        <v>1159.8114565746</v>
      </c>
      <c r="L33">
        <v>1077.5666483507</v>
      </c>
      <c r="M33">
        <v>929.02746977613003</v>
      </c>
      <c r="N33">
        <v>793.58304973519398</v>
      </c>
      <c r="O33">
        <v>710.94581328963295</v>
      </c>
      <c r="P33">
        <v>656.64441041357804</v>
      </c>
      <c r="Q33">
        <v>849.86086158942499</v>
      </c>
      <c r="R33">
        <v>1016.84113976263</v>
      </c>
      <c r="S33">
        <v>1384.8165885578001</v>
      </c>
      <c r="T33">
        <v>1466.19531790992</v>
      </c>
      <c r="U33">
        <v>1691.8046225796099</v>
      </c>
      <c r="V33">
        <v>1545.68681597868</v>
      </c>
      <c r="W33">
        <v>1285.4958800678701</v>
      </c>
      <c r="X33">
        <v>1202.43306807256</v>
      </c>
      <c r="Y33">
        <v>1181.2743849856199</v>
      </c>
      <c r="Z33">
        <v>1251.2776832972399</v>
      </c>
      <c r="AA33">
        <v>1351.6845454531699</v>
      </c>
      <c r="AB33">
        <v>1533.69717520776</v>
      </c>
      <c r="AC33">
        <v>1601.2875831157301</v>
      </c>
      <c r="AD33">
        <v>1749.1335065953999</v>
      </c>
      <c r="AE33">
        <v>1833.8912366740999</v>
      </c>
      <c r="AF33">
        <v>1859.74594139959</v>
      </c>
    </row>
    <row r="34" spans="1:32" x14ac:dyDescent="0.3">
      <c r="A34" t="s">
        <v>9</v>
      </c>
      <c r="B34" t="s">
        <v>361</v>
      </c>
      <c r="C34" t="s">
        <v>297</v>
      </c>
      <c r="D34" t="s">
        <v>362</v>
      </c>
      <c r="E34" t="s">
        <v>298</v>
      </c>
      <c r="F34">
        <v>139525.235536736</v>
      </c>
      <c r="G34">
        <v>141695.44121782601</v>
      </c>
      <c r="H34">
        <v>137988.07088829501</v>
      </c>
      <c r="I34">
        <v>140190.33765058999</v>
      </c>
      <c r="J34">
        <v>137538.96259207799</v>
      </c>
      <c r="K34">
        <v>152021.70872789601</v>
      </c>
      <c r="L34">
        <v>140061.98712340099</v>
      </c>
      <c r="M34">
        <v>117917.362187983</v>
      </c>
      <c r="N34">
        <v>99875.742621011595</v>
      </c>
      <c r="O34">
        <v>96335.923624052302</v>
      </c>
      <c r="P34">
        <v>92429.327614643</v>
      </c>
      <c r="Q34">
        <v>84588.070017658698</v>
      </c>
      <c r="R34">
        <v>89830.778266501802</v>
      </c>
      <c r="S34">
        <v>87454.508101846703</v>
      </c>
      <c r="T34">
        <v>83052.199212680993</v>
      </c>
      <c r="U34">
        <v>74391.683284514205</v>
      </c>
      <c r="V34">
        <v>67501.253262777507</v>
      </c>
      <c r="W34">
        <v>68015.685960853996</v>
      </c>
      <c r="X34">
        <v>58456.745775152398</v>
      </c>
      <c r="Y34">
        <v>55383.674729927698</v>
      </c>
      <c r="Z34">
        <v>59450.691388102299</v>
      </c>
      <c r="AA34">
        <v>57425.0216091658</v>
      </c>
      <c r="AB34">
        <v>52029.875126054503</v>
      </c>
      <c r="AC34">
        <v>48342.639012154403</v>
      </c>
      <c r="AD34">
        <v>51037.543531361298</v>
      </c>
      <c r="AE34">
        <v>33538.403125056997</v>
      </c>
      <c r="AF34">
        <v>29055.774204417801</v>
      </c>
    </row>
    <row r="35" spans="1:32" x14ac:dyDescent="0.3">
      <c r="A35" t="s">
        <v>9</v>
      </c>
      <c r="B35" t="s">
        <v>363</v>
      </c>
      <c r="C35" t="s">
        <v>297</v>
      </c>
      <c r="D35" t="s">
        <v>364</v>
      </c>
      <c r="E35" t="s">
        <v>298</v>
      </c>
      <c r="F35">
        <v>278970.85460907401</v>
      </c>
      <c r="G35">
        <v>283615.25374051702</v>
      </c>
      <c r="H35">
        <v>282777.92322901502</v>
      </c>
      <c r="I35">
        <v>287091.969253811</v>
      </c>
      <c r="J35">
        <v>290719.57083840901</v>
      </c>
      <c r="K35">
        <v>327436.36888486199</v>
      </c>
      <c r="L35">
        <v>348168.30206799897</v>
      </c>
      <c r="M35">
        <v>359302.946970572</v>
      </c>
      <c r="N35">
        <v>346865.73171512602</v>
      </c>
      <c r="O35">
        <v>353867.85340082098</v>
      </c>
      <c r="P35">
        <v>366194.042765675</v>
      </c>
      <c r="Q35">
        <v>381328.013470195</v>
      </c>
      <c r="R35">
        <v>411791.87099205097</v>
      </c>
      <c r="S35">
        <v>465276.39485396998</v>
      </c>
      <c r="T35">
        <v>482181.26509087801</v>
      </c>
      <c r="U35">
        <v>501089.19155845599</v>
      </c>
      <c r="V35">
        <v>499166.048448321</v>
      </c>
      <c r="W35">
        <v>478613.94963792298</v>
      </c>
      <c r="X35">
        <v>490419.18814407598</v>
      </c>
      <c r="Y35">
        <v>500362.184998171</v>
      </c>
      <c r="Z35">
        <v>535646.59436152398</v>
      </c>
      <c r="AA35">
        <v>518390.75576597999</v>
      </c>
      <c r="AB35">
        <v>519734.02186991298</v>
      </c>
      <c r="AC35">
        <v>508902.804500698</v>
      </c>
      <c r="AD35">
        <v>525343.30684088299</v>
      </c>
      <c r="AE35">
        <v>507040.94022326497</v>
      </c>
      <c r="AF35">
        <v>526794.96200709802</v>
      </c>
    </row>
    <row r="36" spans="1:32" x14ac:dyDescent="0.3">
      <c r="A36" t="s">
        <v>9</v>
      </c>
      <c r="B36" t="s">
        <v>365</v>
      </c>
      <c r="C36" t="s">
        <v>297</v>
      </c>
      <c r="D36" t="s">
        <v>366</v>
      </c>
      <c r="E36" t="s">
        <v>298</v>
      </c>
      <c r="F36">
        <v>66451.318761778995</v>
      </c>
      <c r="G36">
        <v>66066.472314362603</v>
      </c>
      <c r="H36">
        <v>66559.665729713</v>
      </c>
      <c r="I36">
        <v>63059.7585723144</v>
      </c>
      <c r="J36">
        <v>59566.578559167603</v>
      </c>
      <c r="K36">
        <v>63838.381054406702</v>
      </c>
      <c r="L36">
        <v>62979.819726586102</v>
      </c>
      <c r="M36">
        <v>63833.340212135001</v>
      </c>
      <c r="N36">
        <v>60740.960632932198</v>
      </c>
      <c r="O36">
        <v>61190.948205383502</v>
      </c>
      <c r="P36">
        <v>61021.443774681698</v>
      </c>
      <c r="Q36">
        <v>68259.3414342701</v>
      </c>
      <c r="R36">
        <v>75919.029243953395</v>
      </c>
      <c r="S36">
        <v>91787.224631705394</v>
      </c>
      <c r="T36">
        <v>98365.670875776399</v>
      </c>
      <c r="U36">
        <v>100750.140627974</v>
      </c>
      <c r="V36">
        <v>104836.731459427</v>
      </c>
      <c r="W36">
        <v>95663.997733749798</v>
      </c>
      <c r="X36">
        <v>94337.284744105404</v>
      </c>
      <c r="Y36">
        <v>93680.904480174504</v>
      </c>
      <c r="Z36">
        <v>97296.8178111046</v>
      </c>
      <c r="AA36">
        <v>91014.3942062977</v>
      </c>
      <c r="AB36">
        <v>91550.402214013506</v>
      </c>
      <c r="AC36">
        <v>90553.145769812501</v>
      </c>
      <c r="AD36">
        <v>96228.447709444998</v>
      </c>
      <c r="AE36">
        <v>91979.786442395198</v>
      </c>
      <c r="AF36">
        <v>95077.874802201695</v>
      </c>
    </row>
    <row r="37" spans="1:32" x14ac:dyDescent="0.3">
      <c r="A37" t="s">
        <v>9</v>
      </c>
      <c r="B37" t="s">
        <v>367</v>
      </c>
      <c r="C37" t="s">
        <v>297</v>
      </c>
      <c r="D37" t="s">
        <v>368</v>
      </c>
      <c r="E37" t="s">
        <v>298</v>
      </c>
      <c r="F37">
        <v>15619.432521316099</v>
      </c>
      <c r="G37">
        <v>14880.3707988242</v>
      </c>
      <c r="H37">
        <v>13515.3341732931</v>
      </c>
      <c r="I37">
        <v>13886.7564060164</v>
      </c>
      <c r="J37">
        <v>27887.171386179401</v>
      </c>
      <c r="K37">
        <v>45005.929947251898</v>
      </c>
      <c r="L37">
        <v>43694.862160185599</v>
      </c>
      <c r="M37">
        <v>33778.373263055502</v>
      </c>
      <c r="N37">
        <v>30122.941475066898</v>
      </c>
      <c r="O37">
        <v>33212.4693194871</v>
      </c>
      <c r="P37">
        <v>36143.603199247802</v>
      </c>
      <c r="Q37">
        <v>43851.558660087503</v>
      </c>
      <c r="R37">
        <v>50865.888596249897</v>
      </c>
      <c r="S37">
        <v>53445.1751815362</v>
      </c>
      <c r="T37">
        <v>50099.787601899799</v>
      </c>
      <c r="U37">
        <v>47046.158762382001</v>
      </c>
      <c r="V37">
        <v>43281.932649419497</v>
      </c>
      <c r="W37">
        <v>40268.438948588897</v>
      </c>
      <c r="X37">
        <v>40034.4146392529</v>
      </c>
      <c r="Y37">
        <v>43400.428570125601</v>
      </c>
      <c r="Z37">
        <v>50100.946117801301</v>
      </c>
      <c r="AA37">
        <v>56164.211012172404</v>
      </c>
      <c r="AB37">
        <v>53635.006033398997</v>
      </c>
      <c r="AC37">
        <v>58075.5019362249</v>
      </c>
      <c r="AD37">
        <v>60180.447039887003</v>
      </c>
      <c r="AE37">
        <v>57506.550732889402</v>
      </c>
      <c r="AF37">
        <v>60307.622875503199</v>
      </c>
    </row>
    <row r="38" spans="1:32" x14ac:dyDescent="0.3">
      <c r="A38" t="s">
        <v>9</v>
      </c>
      <c r="B38" t="s">
        <v>369</v>
      </c>
      <c r="C38" t="s">
        <v>297</v>
      </c>
      <c r="D38" t="s">
        <v>370</v>
      </c>
      <c r="E38" t="s">
        <v>298</v>
      </c>
      <c r="F38">
        <v>196900.103325979</v>
      </c>
      <c r="G38">
        <v>202668.41062733001</v>
      </c>
      <c r="H38">
        <v>202702.92332600901</v>
      </c>
      <c r="I38">
        <v>210145.454275481</v>
      </c>
      <c r="J38">
        <v>203265.82089306199</v>
      </c>
      <c r="K38">
        <v>218592.057883203</v>
      </c>
      <c r="L38">
        <v>241493.62018122801</v>
      </c>
      <c r="M38">
        <v>261691.23349538201</v>
      </c>
      <c r="N38">
        <v>256001.829607127</v>
      </c>
      <c r="O38">
        <v>259464.43587595</v>
      </c>
      <c r="P38">
        <v>269028.99579174502</v>
      </c>
      <c r="Q38">
        <v>269217.11337583797</v>
      </c>
      <c r="R38">
        <v>285006.95315184799</v>
      </c>
      <c r="S38">
        <v>320043.995040729</v>
      </c>
      <c r="T38">
        <v>333715.80661320197</v>
      </c>
      <c r="U38">
        <v>353292.89216809999</v>
      </c>
      <c r="V38">
        <v>351047.38433947501</v>
      </c>
      <c r="W38">
        <v>342681.51295558398</v>
      </c>
      <c r="X38">
        <v>356047.48876071803</v>
      </c>
      <c r="Y38">
        <v>363280.85194787098</v>
      </c>
      <c r="Z38">
        <v>388248.83043261798</v>
      </c>
      <c r="AA38">
        <v>371212.15054751001</v>
      </c>
      <c r="AB38">
        <v>374548.61362250103</v>
      </c>
      <c r="AC38">
        <v>360274.15679466003</v>
      </c>
      <c r="AD38">
        <v>368934.412091551</v>
      </c>
      <c r="AE38">
        <v>357554.60304798</v>
      </c>
      <c r="AF38">
        <v>371409.464329393</v>
      </c>
    </row>
    <row r="39" spans="1:32" x14ac:dyDescent="0.3">
      <c r="A39" t="s">
        <v>9</v>
      </c>
      <c r="B39" t="s">
        <v>371</v>
      </c>
      <c r="C39" t="s">
        <v>297</v>
      </c>
      <c r="D39" t="s">
        <v>372</v>
      </c>
      <c r="E39" t="s">
        <v>298</v>
      </c>
      <c r="F39">
        <v>67838.448019017407</v>
      </c>
      <c r="G39">
        <v>62906.882983144496</v>
      </c>
      <c r="H39">
        <v>58431.396916389203</v>
      </c>
      <c r="I39">
        <v>59507.4795002725</v>
      </c>
      <c r="J39">
        <v>77038.242539698898</v>
      </c>
      <c r="K39">
        <v>100962.10227635399</v>
      </c>
      <c r="L39">
        <v>93392.277445014406</v>
      </c>
      <c r="M39">
        <v>76873.994659058197</v>
      </c>
      <c r="N39">
        <v>67636.714475905203</v>
      </c>
      <c r="O39">
        <v>74224.4592580717</v>
      </c>
      <c r="P39">
        <v>87493.120777241202</v>
      </c>
      <c r="Q39">
        <v>100373.262083954</v>
      </c>
      <c r="R39">
        <v>115982.98936989201</v>
      </c>
      <c r="S39">
        <v>125120.03929566299</v>
      </c>
      <c r="T39">
        <v>111664.898856675</v>
      </c>
      <c r="U39">
        <v>92662.439742823393</v>
      </c>
      <c r="V39">
        <v>80731.839309701594</v>
      </c>
      <c r="W39">
        <v>75672.354147006597</v>
      </c>
      <c r="X39">
        <v>72430.926478519104</v>
      </c>
      <c r="Y39">
        <v>73761.756717087803</v>
      </c>
      <c r="Z39">
        <v>84949.585676170798</v>
      </c>
      <c r="AA39">
        <v>89959.408149160095</v>
      </c>
      <c r="AB39">
        <v>84317.798162137798</v>
      </c>
      <c r="AC39">
        <v>87759.246018063903</v>
      </c>
      <c r="AD39">
        <v>93070.146076141406</v>
      </c>
      <c r="AE39">
        <v>93534.646684260399</v>
      </c>
      <c r="AF39">
        <v>94838.539044442907</v>
      </c>
    </row>
    <row r="40" spans="1:32" x14ac:dyDescent="0.3">
      <c r="A40" t="s">
        <v>9</v>
      </c>
      <c r="B40" t="s">
        <v>373</v>
      </c>
      <c r="C40" t="s">
        <v>297</v>
      </c>
      <c r="D40" t="s">
        <v>374</v>
      </c>
      <c r="E40" t="s">
        <v>298</v>
      </c>
      <c r="F40">
        <v>266358.98533866799</v>
      </c>
      <c r="G40">
        <v>229758.11104951799</v>
      </c>
      <c r="H40">
        <v>224582.443493814</v>
      </c>
      <c r="I40">
        <v>231613.99746295801</v>
      </c>
      <c r="J40">
        <v>222804.96068901999</v>
      </c>
      <c r="K40">
        <v>228771.55659416399</v>
      </c>
      <c r="L40">
        <v>247863.87186008701</v>
      </c>
      <c r="M40">
        <v>250945.816676833</v>
      </c>
      <c r="N40">
        <v>253605.756451302</v>
      </c>
      <c r="O40">
        <v>269475.05798543798</v>
      </c>
      <c r="P40">
        <v>282018.75429559202</v>
      </c>
      <c r="Q40">
        <v>265051.03239094501</v>
      </c>
      <c r="R40">
        <v>293331.34073138598</v>
      </c>
      <c r="S40">
        <v>309037.17285840202</v>
      </c>
      <c r="T40">
        <v>248272.82383362699</v>
      </c>
      <c r="U40">
        <v>218476.83543005399</v>
      </c>
      <c r="V40">
        <v>196594.553373759</v>
      </c>
      <c r="W40">
        <v>199546.94385416401</v>
      </c>
      <c r="X40">
        <v>181568.06314858</v>
      </c>
      <c r="Y40">
        <v>173749.78711197199</v>
      </c>
      <c r="Z40">
        <v>176577.91493768201</v>
      </c>
      <c r="AA40">
        <v>172839.11147177199</v>
      </c>
      <c r="AB40">
        <v>150281.22976692399</v>
      </c>
      <c r="AC40">
        <v>155958.90895948</v>
      </c>
      <c r="AD40">
        <v>177217.08493941301</v>
      </c>
      <c r="AE40">
        <v>167428.44325080901</v>
      </c>
      <c r="AF40">
        <v>179074.661968773</v>
      </c>
    </row>
    <row r="41" spans="1:32" x14ac:dyDescent="0.3">
      <c r="A41" t="s">
        <v>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9</v>
      </c>
      <c r="B43" t="s">
        <v>379</v>
      </c>
      <c r="C43" t="s">
        <v>297</v>
      </c>
      <c r="D43" t="s">
        <v>380</v>
      </c>
      <c r="E43" t="s">
        <v>298</v>
      </c>
      <c r="F43">
        <v>1042186.90734612</v>
      </c>
      <c r="G43">
        <v>1001290.81817878</v>
      </c>
      <c r="H43">
        <v>988157.96874201298</v>
      </c>
      <c r="I43">
        <v>932913.41049414896</v>
      </c>
      <c r="J43">
        <v>844231.934741862</v>
      </c>
      <c r="K43">
        <v>882241.73413197603</v>
      </c>
      <c r="L43">
        <v>869563.84862413199</v>
      </c>
      <c r="M43">
        <v>862717.58098675695</v>
      </c>
      <c r="N43">
        <v>816269.88940632204</v>
      </c>
      <c r="O43">
        <v>778899.01884224301</v>
      </c>
      <c r="P43">
        <v>759129.18900592101</v>
      </c>
      <c r="Q43">
        <v>924567.42291376996</v>
      </c>
      <c r="R43">
        <v>1093001.5411020201</v>
      </c>
      <c r="S43">
        <v>1319138.1921195099</v>
      </c>
      <c r="T43">
        <v>1374587.31405864</v>
      </c>
      <c r="U43">
        <v>1425219.9227280901</v>
      </c>
      <c r="V43">
        <v>1496814.0799912999</v>
      </c>
      <c r="W43">
        <v>1514320.5836825101</v>
      </c>
      <c r="X43">
        <v>1510919.9088032399</v>
      </c>
      <c r="Y43">
        <v>1532090.9936545801</v>
      </c>
      <c r="Z43">
        <v>1657207.9866746101</v>
      </c>
      <c r="AA43">
        <v>1578147.72337577</v>
      </c>
      <c r="AB43">
        <v>1620202.66281584</v>
      </c>
      <c r="AC43">
        <v>1604767.7537380401</v>
      </c>
      <c r="AD43">
        <v>1726581.55030357</v>
      </c>
      <c r="AE43">
        <v>1653205.80625185</v>
      </c>
      <c r="AF43">
        <v>1745894.35005793</v>
      </c>
    </row>
    <row r="44" spans="1:32" x14ac:dyDescent="0.3">
      <c r="A44" t="s">
        <v>9</v>
      </c>
      <c r="B44" t="s">
        <v>381</v>
      </c>
      <c r="C44" t="s">
        <v>297</v>
      </c>
      <c r="D44" t="s">
        <v>382</v>
      </c>
      <c r="E44" t="s">
        <v>298</v>
      </c>
      <c r="F44">
        <v>8950326.5384810008</v>
      </c>
      <c r="G44">
        <v>9004859.6959353909</v>
      </c>
      <c r="H44">
        <v>8862097.1515549608</v>
      </c>
      <c r="I44">
        <v>8548740.0973611791</v>
      </c>
      <c r="J44">
        <v>8106471.4158315798</v>
      </c>
      <c r="K44">
        <v>8390101.6292858403</v>
      </c>
      <c r="L44">
        <v>8449857.6431523096</v>
      </c>
      <c r="M44">
        <v>8275127.1895983703</v>
      </c>
      <c r="N44">
        <v>8016766.9342759596</v>
      </c>
      <c r="O44">
        <v>7667145.8547924701</v>
      </c>
      <c r="P44">
        <v>7599624.3127396302</v>
      </c>
      <c r="Q44">
        <v>7547315.0740288496</v>
      </c>
      <c r="R44">
        <v>7824698.9040304897</v>
      </c>
      <c r="S44">
        <v>8270595.8648199998</v>
      </c>
      <c r="T44">
        <v>7746389.7613995103</v>
      </c>
      <c r="U44">
        <v>7162222.8289819499</v>
      </c>
      <c r="V44">
        <v>7373698.0581845604</v>
      </c>
      <c r="W44">
        <v>7515507.6033731401</v>
      </c>
      <c r="X44">
        <v>7710472.7643742198</v>
      </c>
      <c r="Y44">
        <v>7746961.2829895597</v>
      </c>
      <c r="Z44">
        <v>8251361.6559052505</v>
      </c>
      <c r="AA44">
        <v>8170539.5119127203</v>
      </c>
      <c r="AB44">
        <v>7846052.5832285397</v>
      </c>
      <c r="AC44">
        <v>8113515.0623194901</v>
      </c>
      <c r="AD44">
        <v>9041767.5407698806</v>
      </c>
      <c r="AE44">
        <v>8875764.7142443806</v>
      </c>
      <c r="AF44">
        <v>9256459.2280770093</v>
      </c>
    </row>
    <row r="45" spans="1:32" x14ac:dyDescent="0.3">
      <c r="A45" t="s">
        <v>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9</v>
      </c>
      <c r="B47" t="s">
        <v>387</v>
      </c>
      <c r="C47" t="s">
        <v>297</v>
      </c>
      <c r="D47" t="s">
        <v>388</v>
      </c>
      <c r="E47" t="s">
        <v>298</v>
      </c>
      <c r="F47">
        <v>222311.64070838899</v>
      </c>
      <c r="G47">
        <v>201652.05576515201</v>
      </c>
      <c r="H47">
        <v>212361.09157527401</v>
      </c>
      <c r="I47">
        <v>207367.555828401</v>
      </c>
      <c r="J47">
        <v>203786.53631362499</v>
      </c>
      <c r="K47">
        <v>203377.87253289201</v>
      </c>
      <c r="L47">
        <v>208553.33352109199</v>
      </c>
      <c r="M47">
        <v>211292.31594707401</v>
      </c>
      <c r="N47">
        <v>211301.90693982999</v>
      </c>
      <c r="O47">
        <v>207663.169980495</v>
      </c>
      <c r="P47">
        <v>199184.90577511399</v>
      </c>
      <c r="Q47">
        <v>188638.90131750901</v>
      </c>
      <c r="R47">
        <v>212272.206136016</v>
      </c>
      <c r="S47">
        <v>204692.96776279801</v>
      </c>
      <c r="T47">
        <v>216765.757245969</v>
      </c>
      <c r="U47">
        <v>200811.73836802301</v>
      </c>
      <c r="V47">
        <v>188032.44979962401</v>
      </c>
      <c r="W47">
        <v>173278.338627419</v>
      </c>
      <c r="X47">
        <v>143102.575099462</v>
      </c>
      <c r="Y47">
        <v>119866.122590653</v>
      </c>
      <c r="Z47">
        <v>106369.841568242</v>
      </c>
      <c r="AA47">
        <v>104730.666888629</v>
      </c>
      <c r="AB47">
        <v>86516.347666338101</v>
      </c>
      <c r="AC47">
        <v>93426.361672401006</v>
      </c>
      <c r="AD47">
        <v>120011.428268601</v>
      </c>
      <c r="AE47">
        <v>148473.257390087</v>
      </c>
      <c r="AF47">
        <v>169238.79792281199</v>
      </c>
    </row>
    <row r="48" spans="1:32" x14ac:dyDescent="0.3">
      <c r="A48" t="s">
        <v>9</v>
      </c>
      <c r="B48" t="s">
        <v>389</v>
      </c>
      <c r="C48" t="s">
        <v>297</v>
      </c>
      <c r="D48" t="s">
        <v>390</v>
      </c>
      <c r="E48" t="s">
        <v>298</v>
      </c>
      <c r="F48">
        <v>333618.294132535</v>
      </c>
      <c r="G48">
        <v>307783.77663045202</v>
      </c>
      <c r="H48">
        <v>318948.46083191998</v>
      </c>
      <c r="I48">
        <v>309597.03377289599</v>
      </c>
      <c r="J48">
        <v>302599.24984296499</v>
      </c>
      <c r="K48">
        <v>303548.06887888198</v>
      </c>
      <c r="L48">
        <v>309163.22184320202</v>
      </c>
      <c r="M48">
        <v>316640.37859499402</v>
      </c>
      <c r="N48">
        <v>315176.29563794698</v>
      </c>
      <c r="O48">
        <v>310552.95365000202</v>
      </c>
      <c r="P48">
        <v>306196.93110790098</v>
      </c>
      <c r="Q48">
        <v>288527.79599116399</v>
      </c>
      <c r="R48">
        <v>315946.43075881101</v>
      </c>
      <c r="S48">
        <v>307366.126152943</v>
      </c>
      <c r="T48">
        <v>322296.25341342698</v>
      </c>
      <c r="U48">
        <v>289797.02100294502</v>
      </c>
      <c r="V48">
        <v>274117.97143767501</v>
      </c>
      <c r="W48">
        <v>260433.891262344</v>
      </c>
      <c r="X48">
        <v>225253.12894470201</v>
      </c>
      <c r="Y48">
        <v>199177.78048296401</v>
      </c>
      <c r="Z48">
        <v>185654.73183268</v>
      </c>
      <c r="AA48">
        <v>183329.980209726</v>
      </c>
      <c r="AB48">
        <v>159683.05408064101</v>
      </c>
      <c r="AC48">
        <v>169630.784046179</v>
      </c>
      <c r="AD48">
        <v>206325.79029134</v>
      </c>
      <c r="AE48">
        <v>242120.873126961</v>
      </c>
      <c r="AF48">
        <v>273592.80283434299</v>
      </c>
    </row>
    <row r="49" spans="1:32" x14ac:dyDescent="0.3">
      <c r="A49" t="s">
        <v>9</v>
      </c>
      <c r="B49" t="s">
        <v>391</v>
      </c>
      <c r="C49" t="s">
        <v>297</v>
      </c>
      <c r="D49" t="s">
        <v>392</v>
      </c>
      <c r="E49" t="s">
        <v>298</v>
      </c>
      <c r="F49">
        <v>77030.366850186605</v>
      </c>
      <c r="G49">
        <v>73481.914748523996</v>
      </c>
      <c r="H49">
        <v>71894.524270149195</v>
      </c>
      <c r="I49">
        <v>66833.781307369398</v>
      </c>
      <c r="J49">
        <v>64869.434755728398</v>
      </c>
      <c r="K49">
        <v>67415.686579683505</v>
      </c>
      <c r="L49">
        <v>67975.644413561502</v>
      </c>
      <c r="M49">
        <v>69965.013900356498</v>
      </c>
      <c r="N49">
        <v>68985.510622729897</v>
      </c>
      <c r="O49">
        <v>67280.476244691905</v>
      </c>
      <c r="P49">
        <v>69585.380861344296</v>
      </c>
      <c r="Q49">
        <v>63633.717156394101</v>
      </c>
      <c r="R49">
        <v>65128.743895222098</v>
      </c>
      <c r="S49">
        <v>64719.604512566002</v>
      </c>
      <c r="T49">
        <v>69235.502904086097</v>
      </c>
      <c r="U49">
        <v>58837.724950845899</v>
      </c>
      <c r="V49">
        <v>57465.990530274197</v>
      </c>
      <c r="W49">
        <v>56526.388495000101</v>
      </c>
      <c r="X49">
        <v>53908.443818062602</v>
      </c>
      <c r="Y49">
        <v>49219.077559179503</v>
      </c>
      <c r="Z49">
        <v>49105.018471567797</v>
      </c>
      <c r="AA49">
        <v>49299.492263994798</v>
      </c>
      <c r="AB49">
        <v>45836.213796424199</v>
      </c>
      <c r="AC49">
        <v>46275.940409174997</v>
      </c>
      <c r="AD49">
        <v>48124.763561841202</v>
      </c>
      <c r="AE49">
        <v>49823.109297867602</v>
      </c>
      <c r="AF49">
        <v>51702.619279987302</v>
      </c>
    </row>
    <row r="50" spans="1:32" x14ac:dyDescent="0.3">
      <c r="A50" t="s">
        <v>9</v>
      </c>
      <c r="B50" t="s">
        <v>393</v>
      </c>
      <c r="C50" t="s">
        <v>297</v>
      </c>
      <c r="D50" t="s">
        <v>394</v>
      </c>
      <c r="E50" t="s">
        <v>298</v>
      </c>
      <c r="F50">
        <v>34276.286573959696</v>
      </c>
      <c r="G50">
        <v>32649.806116776501</v>
      </c>
      <c r="H50">
        <v>34692.844986497403</v>
      </c>
      <c r="I50">
        <v>35395.696637125598</v>
      </c>
      <c r="J50">
        <v>33943.278773611302</v>
      </c>
      <c r="K50">
        <v>32754.509766306601</v>
      </c>
      <c r="L50">
        <v>32634.243908548098</v>
      </c>
      <c r="M50">
        <v>35383.048747563502</v>
      </c>
      <c r="N50">
        <v>34888.8780753869</v>
      </c>
      <c r="O50">
        <v>35609.307424815001</v>
      </c>
      <c r="P50">
        <v>37426.6444714432</v>
      </c>
      <c r="Q50">
        <v>36255.177517261603</v>
      </c>
      <c r="R50">
        <v>38545.480727572998</v>
      </c>
      <c r="S50">
        <v>37953.553877578699</v>
      </c>
      <c r="T50">
        <v>36294.993263371798</v>
      </c>
      <c r="U50">
        <v>30147.557684076099</v>
      </c>
      <c r="V50">
        <v>28619.531107776798</v>
      </c>
      <c r="W50">
        <v>30629.164139925098</v>
      </c>
      <c r="X50">
        <v>28242.1100271781</v>
      </c>
      <c r="Y50">
        <v>30092.580333131202</v>
      </c>
      <c r="Z50">
        <v>30179.871792869599</v>
      </c>
      <c r="AA50">
        <v>29299.821057101599</v>
      </c>
      <c r="AB50">
        <v>27330.492617878801</v>
      </c>
      <c r="AC50">
        <v>29928.481964603099</v>
      </c>
      <c r="AD50">
        <v>38189.598460897199</v>
      </c>
      <c r="AE50">
        <v>43824.5064390068</v>
      </c>
      <c r="AF50">
        <v>52651.385631543199</v>
      </c>
    </row>
    <row r="51" spans="1:32" x14ac:dyDescent="0.3">
      <c r="A51" t="s">
        <v>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9</v>
      </c>
      <c r="B53" t="s">
        <v>399</v>
      </c>
      <c r="C53" t="s">
        <v>297</v>
      </c>
      <c r="D53" t="s">
        <v>400</v>
      </c>
      <c r="E53" t="s">
        <v>298</v>
      </c>
      <c r="F53">
        <v>68340.403039977493</v>
      </c>
      <c r="G53">
        <v>64005.442899155401</v>
      </c>
      <c r="H53">
        <v>58882.565875204004</v>
      </c>
      <c r="I53">
        <v>49479.215714491504</v>
      </c>
      <c r="J53">
        <v>46597.556689643199</v>
      </c>
      <c r="K53">
        <v>50091.3790257004</v>
      </c>
      <c r="L53">
        <v>50757.040321407098</v>
      </c>
      <c r="M53">
        <v>48159.721131100501</v>
      </c>
      <c r="N53">
        <v>43248.7447691161</v>
      </c>
      <c r="O53">
        <v>41698.901498701198</v>
      </c>
      <c r="P53">
        <v>38427.066785560703</v>
      </c>
      <c r="Q53">
        <v>35868.229117705603</v>
      </c>
      <c r="R53">
        <v>35569.612911879602</v>
      </c>
      <c r="S53">
        <v>35864.080704345201</v>
      </c>
      <c r="T53">
        <v>37175.130940130002</v>
      </c>
      <c r="U53">
        <v>34353.826406093802</v>
      </c>
      <c r="V53">
        <v>32254.577452297199</v>
      </c>
      <c r="W53">
        <v>33081.654735249002</v>
      </c>
      <c r="X53">
        <v>32607.592918329799</v>
      </c>
      <c r="Y53">
        <v>32232.7286394568</v>
      </c>
      <c r="Z53">
        <v>33771.536045870103</v>
      </c>
      <c r="AA53">
        <v>31543.0003858932</v>
      </c>
      <c r="AB53">
        <v>29275.545461968199</v>
      </c>
      <c r="AC53">
        <v>29215.6197234438</v>
      </c>
      <c r="AD53">
        <v>31256.238004118801</v>
      </c>
      <c r="AE53">
        <v>24968.832552495998</v>
      </c>
      <c r="AF53">
        <v>26216.6975416038</v>
      </c>
    </row>
    <row r="54" spans="1:32" x14ac:dyDescent="0.3">
      <c r="A54" t="s">
        <v>9</v>
      </c>
      <c r="B54" t="s">
        <v>401</v>
      </c>
      <c r="C54" t="s">
        <v>297</v>
      </c>
      <c r="D54" t="s">
        <v>402</v>
      </c>
      <c r="E54" t="s">
        <v>298</v>
      </c>
      <c r="F54">
        <v>163703.57828794501</v>
      </c>
      <c r="G54">
        <v>178767.63597008199</v>
      </c>
      <c r="H54">
        <v>204532.32560196301</v>
      </c>
      <c r="I54">
        <v>215865.94264223301</v>
      </c>
      <c r="J54">
        <v>230592.915458498</v>
      </c>
      <c r="K54">
        <v>257682.267843409</v>
      </c>
      <c r="L54">
        <v>267139.80556441098</v>
      </c>
      <c r="M54">
        <v>288451.12928959599</v>
      </c>
      <c r="N54">
        <v>278245.64764643699</v>
      </c>
      <c r="O54">
        <v>293755.05595969601</v>
      </c>
      <c r="P54">
        <v>294150.45104348002</v>
      </c>
      <c r="Q54">
        <v>289579.95541300502</v>
      </c>
      <c r="R54">
        <v>294774.12223596399</v>
      </c>
      <c r="S54">
        <v>302225.95635723398</v>
      </c>
      <c r="T54">
        <v>278641.03994457697</v>
      </c>
      <c r="U54">
        <v>259811.29546044601</v>
      </c>
      <c r="V54">
        <v>271615.61912208103</v>
      </c>
      <c r="W54">
        <v>251272.28241896399</v>
      </c>
      <c r="X54">
        <v>220327.009027172</v>
      </c>
      <c r="Y54">
        <v>192450.03056793701</v>
      </c>
      <c r="Z54">
        <v>174337.214798514</v>
      </c>
      <c r="AA54">
        <v>161986.140743172</v>
      </c>
      <c r="AB54">
        <v>162154.474315067</v>
      </c>
      <c r="AC54">
        <v>166116.974588996</v>
      </c>
      <c r="AD54">
        <v>189412.947690147</v>
      </c>
      <c r="AE54">
        <v>181756.61763893999</v>
      </c>
      <c r="AF54">
        <v>187335.40124269799</v>
      </c>
    </row>
    <row r="55" spans="1:32" x14ac:dyDescent="0.3">
      <c r="A55" t="s">
        <v>9</v>
      </c>
      <c r="B55" t="s">
        <v>403</v>
      </c>
      <c r="C55" t="s">
        <v>297</v>
      </c>
      <c r="D55" t="s">
        <v>404</v>
      </c>
      <c r="E55" t="s">
        <v>298</v>
      </c>
      <c r="F55">
        <v>95363.175247967796</v>
      </c>
      <c r="G55">
        <v>114762.19307092699</v>
      </c>
      <c r="H55">
        <v>145649.75972675899</v>
      </c>
      <c r="I55">
        <v>166386.72692774201</v>
      </c>
      <c r="J55">
        <v>183995.35876885499</v>
      </c>
      <c r="K55">
        <v>207590.88881770801</v>
      </c>
      <c r="L55">
        <v>216382.76524300399</v>
      </c>
      <c r="M55">
        <v>240291.408158495</v>
      </c>
      <c r="N55">
        <v>234996.902877321</v>
      </c>
      <c r="O55">
        <v>252056.15446099499</v>
      </c>
      <c r="P55">
        <v>255723.38425791901</v>
      </c>
      <c r="Q55">
        <v>253711.72629529901</v>
      </c>
      <c r="R55">
        <v>259204.50932408401</v>
      </c>
      <c r="S55">
        <v>266361.87565288902</v>
      </c>
      <c r="T55">
        <v>241465.90900444699</v>
      </c>
      <c r="U55">
        <v>225457.469054352</v>
      </c>
      <c r="V55">
        <v>239361.041669784</v>
      </c>
      <c r="W55">
        <v>218190.62768371499</v>
      </c>
      <c r="X55">
        <v>187719.41610884201</v>
      </c>
      <c r="Y55">
        <v>160217.30192848001</v>
      </c>
      <c r="Z55">
        <v>140565.67875264399</v>
      </c>
      <c r="AA55">
        <v>130443.140357279</v>
      </c>
      <c r="AB55">
        <v>132878.928853099</v>
      </c>
      <c r="AC55">
        <v>136901.35486555201</v>
      </c>
      <c r="AD55">
        <v>158156.70968602801</v>
      </c>
      <c r="AE55">
        <v>156787.785086444</v>
      </c>
      <c r="AF55">
        <v>161118.703701094</v>
      </c>
    </row>
    <row r="56" spans="1:32" x14ac:dyDescent="0.3">
      <c r="A56" t="s">
        <v>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</v>
      </c>
      <c r="B57" t="s">
        <v>407</v>
      </c>
      <c r="C57" t="s">
        <v>297</v>
      </c>
      <c r="D57" t="s">
        <v>408</v>
      </c>
      <c r="E57" t="s">
        <v>298</v>
      </c>
      <c r="F57">
        <v>9552595.0309701599</v>
      </c>
      <c r="G57">
        <v>9545847.4439781103</v>
      </c>
      <c r="H57">
        <v>9420553.73068114</v>
      </c>
      <c r="I57">
        <v>9109913.85609442</v>
      </c>
      <c r="J57">
        <v>8656865.3435950205</v>
      </c>
      <c r="K57">
        <v>8946652.2102120705</v>
      </c>
      <c r="L57">
        <v>9034613.8139550202</v>
      </c>
      <c r="M57">
        <v>8879424.7383822799</v>
      </c>
      <c r="N57">
        <v>8615625.7811552491</v>
      </c>
      <c r="O57">
        <v>8278652.2192375101</v>
      </c>
      <c r="P57">
        <v>8217708.2120782305</v>
      </c>
      <c r="Q57">
        <v>8138233.8473589802</v>
      </c>
      <c r="R57">
        <v>8483332.1714491695</v>
      </c>
      <c r="S57">
        <v>8942490.5343953501</v>
      </c>
      <c r="T57">
        <v>8367626.37363159</v>
      </c>
      <c r="U57">
        <v>7719587.2704725899</v>
      </c>
      <c r="V57">
        <v>7900432.9633234804</v>
      </c>
      <c r="W57">
        <v>8024561.5313149104</v>
      </c>
      <c r="X57">
        <v>8154869.7761012996</v>
      </c>
      <c r="Y57">
        <v>8150733.9873840502</v>
      </c>
      <c r="Z57">
        <v>8636984.6224581096</v>
      </c>
      <c r="AA57">
        <v>8547937.88000389</v>
      </c>
      <c r="AB57">
        <v>8175803.0377788497</v>
      </c>
      <c r="AC57">
        <v>8461339.6036866307</v>
      </c>
      <c r="AD57">
        <v>9452559.2834516298</v>
      </c>
      <c r="AE57">
        <v>9310583.4215962198</v>
      </c>
      <c r="AF57">
        <v>9735389.4850722495</v>
      </c>
    </row>
    <row r="58" spans="1:32" x14ac:dyDescent="0.3">
      <c r="A58" t="s">
        <v>9</v>
      </c>
      <c r="B58" t="s">
        <v>409</v>
      </c>
      <c r="C58" t="s">
        <v>297</v>
      </c>
      <c r="D58" t="s">
        <v>410</v>
      </c>
      <c r="E58" t="s">
        <v>298</v>
      </c>
      <c r="F58">
        <v>9550303.8179522008</v>
      </c>
      <c r="G58">
        <v>9542401.5836153608</v>
      </c>
      <c r="H58">
        <v>9405628.05588069</v>
      </c>
      <c r="I58">
        <v>9089951.1285970397</v>
      </c>
      <c r="J58">
        <v>8631875.6263635606</v>
      </c>
      <c r="K58">
        <v>8922421.2547588795</v>
      </c>
      <c r="L58">
        <v>9006884.7368556</v>
      </c>
      <c r="M58">
        <v>8842713.3848701995</v>
      </c>
      <c r="N58">
        <v>8585548.9863652103</v>
      </c>
      <c r="O58">
        <v>8247173.8664279198</v>
      </c>
      <c r="P58">
        <v>8187839.9981431197</v>
      </c>
      <c r="Q58">
        <v>8100893.9024109598</v>
      </c>
      <c r="R58">
        <v>8433976.6755206902</v>
      </c>
      <c r="S58">
        <v>8886999.1638313495</v>
      </c>
      <c r="T58">
        <v>8316958.8386465702</v>
      </c>
      <c r="U58">
        <v>7670496.6854149504</v>
      </c>
      <c r="V58">
        <v>7844410.5829959903</v>
      </c>
      <c r="W58">
        <v>7975488.4384896504</v>
      </c>
      <c r="X58">
        <v>8117293.9564675</v>
      </c>
      <c r="Y58">
        <v>8119888.8505844995</v>
      </c>
      <c r="Z58">
        <v>8613594.3026756104</v>
      </c>
      <c r="AA58">
        <v>8526708.6035942193</v>
      </c>
      <c r="AB58">
        <v>8156016.8670760999</v>
      </c>
      <c r="AC58">
        <v>8439104.7553251497</v>
      </c>
      <c r="AD58">
        <v>9425310.4160006307</v>
      </c>
      <c r="AE58">
        <v>9285314.0306221396</v>
      </c>
      <c r="AF58">
        <v>9709126.6928801201</v>
      </c>
    </row>
    <row r="59" spans="1:32" x14ac:dyDescent="0.3">
      <c r="A59" t="s">
        <v>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11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</v>
      </c>
      <c r="B39" t="s">
        <v>371</v>
      </c>
      <c r="C39" t="s">
        <v>297</v>
      </c>
      <c r="D39" t="s">
        <v>372</v>
      </c>
      <c r="E39" t="s">
        <v>298</v>
      </c>
      <c r="F39">
        <v>501421.3</v>
      </c>
      <c r="G39">
        <v>514489.59999999998</v>
      </c>
      <c r="H39">
        <v>523959.6</v>
      </c>
      <c r="I39">
        <v>538352.19999999995</v>
      </c>
      <c r="J39">
        <v>522550.2</v>
      </c>
      <c r="K39">
        <v>546374.30000000005</v>
      </c>
      <c r="L39">
        <v>509792.6</v>
      </c>
      <c r="M39">
        <v>525605.6</v>
      </c>
      <c r="N39">
        <v>524804.1</v>
      </c>
      <c r="O39">
        <v>539449.59999999998</v>
      </c>
      <c r="P39">
        <v>566877.4</v>
      </c>
      <c r="Q39">
        <v>614748.9</v>
      </c>
      <c r="R39">
        <v>599921.80000000005</v>
      </c>
      <c r="S39">
        <v>583472.5</v>
      </c>
      <c r="T39">
        <v>566482.4</v>
      </c>
      <c r="U39">
        <v>569437.69999999995</v>
      </c>
      <c r="V39">
        <v>514851.9</v>
      </c>
      <c r="W39">
        <v>530645.4</v>
      </c>
      <c r="X39">
        <v>509854.9</v>
      </c>
      <c r="Y39">
        <v>506073.2</v>
      </c>
      <c r="Z39">
        <v>515050.1</v>
      </c>
      <c r="AA39">
        <v>540527.19999999995</v>
      </c>
      <c r="AB39">
        <v>572286.69999999995</v>
      </c>
      <c r="AC39">
        <v>546267.30000000005</v>
      </c>
      <c r="AD39">
        <v>536174.6</v>
      </c>
      <c r="AE39">
        <v>531405.69999999995</v>
      </c>
      <c r="AF39">
        <v>519312.3</v>
      </c>
    </row>
    <row r="40" spans="1:32" x14ac:dyDescent="0.3">
      <c r="A40" t="s">
        <v>11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</v>
      </c>
      <c r="B44" t="s">
        <v>381</v>
      </c>
      <c r="C44" t="s">
        <v>297</v>
      </c>
      <c r="D44" t="s">
        <v>382</v>
      </c>
      <c r="E44" t="s">
        <v>298</v>
      </c>
      <c r="F44">
        <v>501421.3</v>
      </c>
      <c r="G44">
        <v>514489.59999999998</v>
      </c>
      <c r="H44">
        <v>523959.6</v>
      </c>
      <c r="I44">
        <v>538352.19999999995</v>
      </c>
      <c r="J44">
        <v>522550.2</v>
      </c>
      <c r="K44">
        <v>546374.30000000005</v>
      </c>
      <c r="L44">
        <v>509792.6</v>
      </c>
      <c r="M44">
        <v>525605.6</v>
      </c>
      <c r="N44">
        <v>524804.1</v>
      </c>
      <c r="O44">
        <v>539449.59999999998</v>
      </c>
      <c r="P44">
        <v>566877.4</v>
      </c>
      <c r="Q44">
        <v>614748.9</v>
      </c>
      <c r="R44">
        <v>599921.80000000005</v>
      </c>
      <c r="S44">
        <v>583472.5</v>
      </c>
      <c r="T44">
        <v>566482.4</v>
      </c>
      <c r="U44">
        <v>569437.69999999995</v>
      </c>
      <c r="V44">
        <v>514851.9</v>
      </c>
      <c r="W44">
        <v>530645.4</v>
      </c>
      <c r="X44">
        <v>509854.9</v>
      </c>
      <c r="Y44">
        <v>506073.2</v>
      </c>
      <c r="Z44">
        <v>515050.1</v>
      </c>
      <c r="AA44">
        <v>540527.19999999995</v>
      </c>
      <c r="AB44">
        <v>572286.69999999995</v>
      </c>
      <c r="AC44">
        <v>546267.30000000005</v>
      </c>
      <c r="AD44">
        <v>536174.6</v>
      </c>
      <c r="AE44">
        <v>531405.69999999995</v>
      </c>
      <c r="AF44">
        <v>519312.3</v>
      </c>
    </row>
    <row r="45" spans="1:32" x14ac:dyDescent="0.3">
      <c r="A45" t="s">
        <v>11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11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11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11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11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</v>
      </c>
      <c r="B57" t="s">
        <v>407</v>
      </c>
      <c r="C57" t="s">
        <v>297</v>
      </c>
      <c r="D57" t="s">
        <v>408</v>
      </c>
      <c r="E57" t="s">
        <v>298</v>
      </c>
      <c r="F57">
        <v>501421.3</v>
      </c>
      <c r="G57">
        <v>514489.59999999998</v>
      </c>
      <c r="H57">
        <v>523959.6</v>
      </c>
      <c r="I57">
        <v>538352.19999999995</v>
      </c>
      <c r="J57">
        <v>522550.2</v>
      </c>
      <c r="K57">
        <v>546374.30000000005</v>
      </c>
      <c r="L57">
        <v>509792.6</v>
      </c>
      <c r="M57">
        <v>525605.6</v>
      </c>
      <c r="N57">
        <v>524804.1</v>
      </c>
      <c r="O57">
        <v>539449.59999999998</v>
      </c>
      <c r="P57">
        <v>566877.4</v>
      </c>
      <c r="Q57">
        <v>614748.9</v>
      </c>
      <c r="R57">
        <v>599921.80000000005</v>
      </c>
      <c r="S57">
        <v>583472.5</v>
      </c>
      <c r="T57">
        <v>566482.4</v>
      </c>
      <c r="U57">
        <v>569437.69999999995</v>
      </c>
      <c r="V57">
        <v>514851.9</v>
      </c>
      <c r="W57">
        <v>530645.4</v>
      </c>
      <c r="X57">
        <v>509854.9</v>
      </c>
      <c r="Y57">
        <v>506073.2</v>
      </c>
      <c r="Z57">
        <v>515050.1</v>
      </c>
      <c r="AA57">
        <v>540527.19999999995</v>
      </c>
      <c r="AB57">
        <v>572286.69999999995</v>
      </c>
      <c r="AC57">
        <v>546267.30000000005</v>
      </c>
      <c r="AD57">
        <v>536174.6</v>
      </c>
      <c r="AE57">
        <v>531405.69999999995</v>
      </c>
      <c r="AF57">
        <v>519312.3</v>
      </c>
    </row>
    <row r="58" spans="1:32" x14ac:dyDescent="0.3">
      <c r="A58" t="s">
        <v>11</v>
      </c>
      <c r="B58" t="s">
        <v>409</v>
      </c>
      <c r="C58" t="s">
        <v>297</v>
      </c>
      <c r="D58" t="s">
        <v>410</v>
      </c>
      <c r="E58" t="s">
        <v>298</v>
      </c>
      <c r="F58">
        <v>501421.3</v>
      </c>
      <c r="G58">
        <v>514489.59999999998</v>
      </c>
      <c r="H58">
        <v>523959.6</v>
      </c>
      <c r="I58">
        <v>538352.19999999995</v>
      </c>
      <c r="J58">
        <v>522550.2</v>
      </c>
      <c r="K58">
        <v>546374.30000000005</v>
      </c>
      <c r="L58">
        <v>509792.6</v>
      </c>
      <c r="M58">
        <v>525605.6</v>
      </c>
      <c r="N58">
        <v>524804.1</v>
      </c>
      <c r="O58">
        <v>539449.59999999998</v>
      </c>
      <c r="P58">
        <v>566877.4</v>
      </c>
      <c r="Q58">
        <v>614748.9</v>
      </c>
      <c r="R58">
        <v>599921.80000000005</v>
      </c>
      <c r="S58">
        <v>583472.5</v>
      </c>
      <c r="T58">
        <v>566482.4</v>
      </c>
      <c r="U58">
        <v>569437.69999999995</v>
      </c>
      <c r="V58">
        <v>514851.9</v>
      </c>
      <c r="W58">
        <v>530645.4</v>
      </c>
      <c r="X58">
        <v>509854.9</v>
      </c>
      <c r="Y58">
        <v>506073.2</v>
      </c>
      <c r="Z58">
        <v>515050.1</v>
      </c>
      <c r="AA58">
        <v>540527.19999999995</v>
      </c>
      <c r="AB58">
        <v>572286.69999999995</v>
      </c>
      <c r="AC58">
        <v>546267.30000000005</v>
      </c>
      <c r="AD58">
        <v>536174.6</v>
      </c>
      <c r="AE58">
        <v>531405.69999999995</v>
      </c>
      <c r="AF58">
        <v>519312.3</v>
      </c>
    </row>
    <row r="59" spans="1:32" x14ac:dyDescent="0.3">
      <c r="A59" t="s">
        <v>11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</v>
      </c>
      <c r="B2" t="s">
        <v>295</v>
      </c>
      <c r="C2" t="s">
        <v>297</v>
      </c>
      <c r="D2" t="s">
        <v>296</v>
      </c>
      <c r="E2" t="s">
        <v>298</v>
      </c>
      <c r="F2">
        <v>24047.0402822051</v>
      </c>
      <c r="G2">
        <v>23841.352332391201</v>
      </c>
      <c r="H2">
        <v>23568.588465216399</v>
      </c>
      <c r="I2">
        <v>23868.691548431201</v>
      </c>
      <c r="J2">
        <v>24288.754181405398</v>
      </c>
      <c r="K2">
        <v>23301.163776126101</v>
      </c>
      <c r="L2">
        <v>20073.981931166501</v>
      </c>
      <c r="M2">
        <v>17837.2721121348</v>
      </c>
      <c r="N2">
        <v>18024.982313848901</v>
      </c>
      <c r="O2">
        <v>17941.056627186699</v>
      </c>
      <c r="P2">
        <v>18217.285490006299</v>
      </c>
      <c r="Q2">
        <v>19388.6291476515</v>
      </c>
      <c r="R2">
        <v>21682.207232714001</v>
      </c>
      <c r="S2">
        <v>18208.164878564501</v>
      </c>
      <c r="T2">
        <v>17313.298297348101</v>
      </c>
      <c r="U2">
        <v>18600.334262619101</v>
      </c>
      <c r="V2">
        <v>16886.993239872099</v>
      </c>
      <c r="W2">
        <v>15714.523938369801</v>
      </c>
      <c r="X2">
        <v>15675.353939075099</v>
      </c>
      <c r="Y2">
        <v>17727.022663138399</v>
      </c>
      <c r="Z2">
        <v>18210.0721572904</v>
      </c>
      <c r="AA2">
        <v>18151.253038525199</v>
      </c>
      <c r="AB2">
        <v>18613.296112737899</v>
      </c>
      <c r="AC2">
        <v>19241.431360958999</v>
      </c>
      <c r="AD2">
        <v>20349.576300066001</v>
      </c>
      <c r="AE2">
        <v>24499.130046872298</v>
      </c>
      <c r="AF2">
        <v>7084.5784222928296</v>
      </c>
    </row>
    <row r="3" spans="1:32" x14ac:dyDescent="0.3">
      <c r="A3" t="s">
        <v>13</v>
      </c>
      <c r="B3" t="s">
        <v>299</v>
      </c>
      <c r="C3" t="s">
        <v>297</v>
      </c>
      <c r="D3" t="s">
        <v>300</v>
      </c>
      <c r="E3" t="s">
        <v>298</v>
      </c>
      <c r="F3">
        <v>22494.682730435801</v>
      </c>
      <c r="G3">
        <v>21690.556057767099</v>
      </c>
      <c r="H3">
        <v>21420.335198009401</v>
      </c>
      <c r="I3">
        <v>23664.600239632498</v>
      </c>
      <c r="J3">
        <v>24845.042659248102</v>
      </c>
      <c r="K3">
        <v>23606.0334032135</v>
      </c>
      <c r="L3">
        <v>24892.0746756589</v>
      </c>
      <c r="M3">
        <v>17324.023052039101</v>
      </c>
      <c r="N3">
        <v>14647.6905819525</v>
      </c>
      <c r="O3">
        <v>14257.9949803744</v>
      </c>
      <c r="P3">
        <v>16237.438969171701</v>
      </c>
      <c r="Q3">
        <v>11258.291970608499</v>
      </c>
      <c r="R3">
        <v>11833.8062292902</v>
      </c>
      <c r="S3">
        <v>9859.4943997611099</v>
      </c>
      <c r="T3">
        <v>8852.4889849955798</v>
      </c>
      <c r="U3">
        <v>7236.1328191203302</v>
      </c>
      <c r="V3">
        <v>6445.3834594235504</v>
      </c>
      <c r="W3">
        <v>6488.4514009675604</v>
      </c>
      <c r="X3">
        <v>6971.1961629812004</v>
      </c>
      <c r="Y3">
        <v>7261.1567291481897</v>
      </c>
      <c r="Z3">
        <v>7922.4736694172398</v>
      </c>
      <c r="AA3">
        <v>7967.80291275951</v>
      </c>
      <c r="AB3">
        <v>7030.7662561461002</v>
      </c>
      <c r="AC3">
        <v>7275.3784311380796</v>
      </c>
      <c r="AD3">
        <v>7244.61124166841</v>
      </c>
      <c r="AE3">
        <v>7069.2986049220699</v>
      </c>
      <c r="AF3">
        <v>6849.2973981988398</v>
      </c>
    </row>
    <row r="4" spans="1:32" x14ac:dyDescent="0.3">
      <c r="A4" t="s">
        <v>13</v>
      </c>
      <c r="B4" t="s">
        <v>301</v>
      </c>
      <c r="C4" t="s">
        <v>297</v>
      </c>
      <c r="D4" t="s">
        <v>302</v>
      </c>
      <c r="E4" t="s">
        <v>298</v>
      </c>
      <c r="F4">
        <v>11623180.1170949</v>
      </c>
      <c r="G4">
        <v>12355360.444396099</v>
      </c>
      <c r="H4">
        <v>12868965.5554346</v>
      </c>
      <c r="I4">
        <v>13033657.243726101</v>
      </c>
      <c r="J4">
        <v>12511735.309054101</v>
      </c>
      <c r="K4">
        <v>12803686.299693</v>
      </c>
      <c r="L4">
        <v>13165142.959452201</v>
      </c>
      <c r="M4">
        <v>13237260.765329299</v>
      </c>
      <c r="N4">
        <v>13324477.099654101</v>
      </c>
      <c r="O4">
        <v>13049854.5130542</v>
      </c>
      <c r="P4">
        <v>13680585.3957908</v>
      </c>
      <c r="Q4">
        <v>14209188.0208808</v>
      </c>
      <c r="R4">
        <v>14807405.0460498</v>
      </c>
      <c r="S4">
        <v>14884248.5659511</v>
      </c>
      <c r="T4">
        <v>13210055.770886499</v>
      </c>
      <c r="U4">
        <v>12750724.2794686</v>
      </c>
      <c r="V4">
        <v>12911672.019081</v>
      </c>
      <c r="W4">
        <v>12941427.421173301</v>
      </c>
      <c r="X4">
        <v>13506286.245294301</v>
      </c>
      <c r="Y4">
        <v>14364385.8284672</v>
      </c>
      <c r="Z4">
        <v>14884101.8718211</v>
      </c>
      <c r="AA4">
        <v>14656964.4829571</v>
      </c>
      <c r="AB4">
        <v>14782430.2960047</v>
      </c>
      <c r="AC4">
        <v>15390793.9680214</v>
      </c>
      <c r="AD4">
        <v>15116152.9560796</v>
      </c>
      <c r="AE4">
        <v>14968747.424272301</v>
      </c>
      <c r="AF4">
        <v>13780235.4901499</v>
      </c>
    </row>
    <row r="5" spans="1:32" x14ac:dyDescent="0.3">
      <c r="A5" t="s">
        <v>13</v>
      </c>
      <c r="B5" t="s">
        <v>303</v>
      </c>
      <c r="C5" t="s">
        <v>297</v>
      </c>
      <c r="D5" t="s">
        <v>304</v>
      </c>
      <c r="E5" t="s">
        <v>298</v>
      </c>
      <c r="F5">
        <v>448465.02191022399</v>
      </c>
      <c r="G5">
        <v>459161.47998553701</v>
      </c>
      <c r="H5">
        <v>459303.29452146398</v>
      </c>
      <c r="I5">
        <v>472412.92175400199</v>
      </c>
      <c r="J5">
        <v>483696.803914838</v>
      </c>
      <c r="K5">
        <v>472224.55180014903</v>
      </c>
      <c r="L5">
        <v>487166.25107229198</v>
      </c>
      <c r="M5">
        <v>477069.60848125402</v>
      </c>
      <c r="N5">
        <v>538591.48350406694</v>
      </c>
      <c r="O5">
        <v>480970.55715774302</v>
      </c>
      <c r="P5">
        <v>472107.35468717897</v>
      </c>
      <c r="Q5">
        <v>483277.10729266203</v>
      </c>
      <c r="R5">
        <v>458711.90889637102</v>
      </c>
      <c r="S5">
        <v>445665.69546809199</v>
      </c>
      <c r="T5">
        <v>431090.12688888703</v>
      </c>
      <c r="U5">
        <v>396983.626187457</v>
      </c>
      <c r="V5">
        <v>379410.69399367901</v>
      </c>
      <c r="W5">
        <v>373675.61339917599</v>
      </c>
      <c r="X5">
        <v>386779.76009262999</v>
      </c>
      <c r="Y5">
        <v>391704.67076383799</v>
      </c>
      <c r="Z5">
        <v>406249.92353662697</v>
      </c>
      <c r="AA5">
        <v>406610.39864133397</v>
      </c>
      <c r="AB5">
        <v>418526.78310361202</v>
      </c>
      <c r="AC5">
        <v>445194.85319437098</v>
      </c>
      <c r="AD5">
        <v>454494.19413343398</v>
      </c>
      <c r="AE5">
        <v>444739.84053374402</v>
      </c>
      <c r="AF5">
        <v>413317.29653839697</v>
      </c>
    </row>
    <row r="6" spans="1:32" x14ac:dyDescent="0.3">
      <c r="A6" t="s">
        <v>13</v>
      </c>
      <c r="B6" t="s">
        <v>305</v>
      </c>
      <c r="C6" t="s">
        <v>297</v>
      </c>
      <c r="D6" t="s">
        <v>306</v>
      </c>
      <c r="E6" t="s">
        <v>298</v>
      </c>
      <c r="F6">
        <v>248375.961938008</v>
      </c>
      <c r="G6">
        <v>236391.86984611501</v>
      </c>
      <c r="H6">
        <v>222503.459116318</v>
      </c>
      <c r="I6">
        <v>202130.28288879601</v>
      </c>
      <c r="J6">
        <v>194210.08964552899</v>
      </c>
      <c r="K6">
        <v>179581.28993369601</v>
      </c>
      <c r="L6">
        <v>167200.21700468601</v>
      </c>
      <c r="M6">
        <v>158350.341283799</v>
      </c>
      <c r="N6">
        <v>140703.903613267</v>
      </c>
      <c r="O6">
        <v>111407.76085864499</v>
      </c>
      <c r="P6">
        <v>103699.683238763</v>
      </c>
      <c r="Q6">
        <v>95236.771561468704</v>
      </c>
      <c r="R6">
        <v>94490.598330873501</v>
      </c>
      <c r="S6">
        <v>99295.000303276</v>
      </c>
      <c r="T6">
        <v>84327.374096782602</v>
      </c>
      <c r="U6">
        <v>76262.922545487396</v>
      </c>
      <c r="V6">
        <v>85047.923274438494</v>
      </c>
      <c r="W6">
        <v>81006.721143000803</v>
      </c>
      <c r="X6">
        <v>81102.565499082193</v>
      </c>
      <c r="Y6">
        <v>88559.898245401404</v>
      </c>
      <c r="Z6">
        <v>93705.278114215107</v>
      </c>
      <c r="AA6">
        <v>89587.805678990306</v>
      </c>
      <c r="AB6">
        <v>94299.093135319607</v>
      </c>
      <c r="AC6">
        <v>97602.010995750607</v>
      </c>
      <c r="AD6">
        <v>96698.548265707897</v>
      </c>
      <c r="AE6">
        <v>85818.722132723502</v>
      </c>
      <c r="AF6">
        <v>70275.070417179304</v>
      </c>
    </row>
    <row r="7" spans="1:32" x14ac:dyDescent="0.3">
      <c r="A7" t="s">
        <v>13</v>
      </c>
      <c r="B7" t="s">
        <v>307</v>
      </c>
      <c r="C7" t="s">
        <v>297</v>
      </c>
      <c r="D7" t="s">
        <v>308</v>
      </c>
      <c r="E7" t="s">
        <v>298</v>
      </c>
      <c r="F7">
        <v>354616.45292851102</v>
      </c>
      <c r="G7">
        <v>373229.47361122799</v>
      </c>
      <c r="H7">
        <v>370284.26079979801</v>
      </c>
      <c r="I7">
        <v>379338.47852166998</v>
      </c>
      <c r="J7">
        <v>383190.49001204001</v>
      </c>
      <c r="K7">
        <v>379473.63552081701</v>
      </c>
      <c r="L7">
        <v>410420.00530688098</v>
      </c>
      <c r="M7">
        <v>426088.965947802</v>
      </c>
      <c r="N7">
        <v>433047.083702164</v>
      </c>
      <c r="O7">
        <v>385954.82425006398</v>
      </c>
      <c r="P7">
        <v>353630.15486443799</v>
      </c>
      <c r="Q7">
        <v>323896.175252243</v>
      </c>
      <c r="R7">
        <v>289000.46960374602</v>
      </c>
      <c r="S7">
        <v>292468.497878241</v>
      </c>
      <c r="T7">
        <v>263039.99854610697</v>
      </c>
      <c r="U7">
        <v>240146.200817882</v>
      </c>
      <c r="V7">
        <v>217673.23998840299</v>
      </c>
      <c r="W7">
        <v>201830.633894356</v>
      </c>
      <c r="X7">
        <v>192047.701265871</v>
      </c>
      <c r="Y7">
        <v>193153.36263179401</v>
      </c>
      <c r="Z7">
        <v>191193.19104124501</v>
      </c>
      <c r="AA7">
        <v>186749.16279347599</v>
      </c>
      <c r="AB7">
        <v>191639.77255452401</v>
      </c>
      <c r="AC7">
        <v>193157.89235966001</v>
      </c>
      <c r="AD7">
        <v>195251.049161845</v>
      </c>
      <c r="AE7">
        <v>197900.02220877001</v>
      </c>
      <c r="AF7">
        <v>192734.326142579</v>
      </c>
    </row>
    <row r="8" spans="1:32" x14ac:dyDescent="0.3">
      <c r="A8" t="s">
        <v>13</v>
      </c>
      <c r="B8" t="s">
        <v>309</v>
      </c>
      <c r="C8" t="s">
        <v>297</v>
      </c>
      <c r="D8" t="s">
        <v>310</v>
      </c>
      <c r="E8" t="s">
        <v>298</v>
      </c>
      <c r="F8">
        <v>94070.682128837507</v>
      </c>
      <c r="G8">
        <v>87007.518371566097</v>
      </c>
      <c r="H8">
        <v>85086.915729030006</v>
      </c>
      <c r="I8">
        <v>76008.074290559802</v>
      </c>
      <c r="J8">
        <v>60453.303052897798</v>
      </c>
      <c r="K8">
        <v>53878.304693899503</v>
      </c>
      <c r="L8">
        <v>57418.779775354</v>
      </c>
      <c r="M8">
        <v>57868.416503022199</v>
      </c>
      <c r="N8">
        <v>58380.284414647802</v>
      </c>
      <c r="O8">
        <v>56118.456721957104</v>
      </c>
      <c r="P8">
        <v>60866.212064121501</v>
      </c>
      <c r="Q8">
        <v>66757.171434632604</v>
      </c>
      <c r="R8">
        <v>70373.024952221007</v>
      </c>
      <c r="S8">
        <v>70029.3144348645</v>
      </c>
      <c r="T8">
        <v>83743.217912253895</v>
      </c>
      <c r="U8">
        <v>74775.942242406105</v>
      </c>
      <c r="V8">
        <v>69469.010805689904</v>
      </c>
      <c r="W8">
        <v>66520.738884926002</v>
      </c>
      <c r="X8">
        <v>60930.798146828703</v>
      </c>
      <c r="Y8">
        <v>62113.0514296603</v>
      </c>
      <c r="Z8">
        <v>64385.6635965389</v>
      </c>
      <c r="AA8">
        <v>65797.302638483903</v>
      </c>
      <c r="AB8">
        <v>64014.585443995697</v>
      </c>
      <c r="AC8">
        <v>64949.697030331903</v>
      </c>
      <c r="AD8">
        <v>65333.062673360902</v>
      </c>
      <c r="AE8">
        <v>59755.880821979801</v>
      </c>
      <c r="AF8">
        <v>29234.100870696398</v>
      </c>
    </row>
    <row r="9" spans="1:32" x14ac:dyDescent="0.3">
      <c r="A9" t="s">
        <v>13</v>
      </c>
      <c r="B9" t="s">
        <v>311</v>
      </c>
      <c r="C9" t="s">
        <v>297</v>
      </c>
      <c r="D9" t="s">
        <v>312</v>
      </c>
      <c r="E9" t="s">
        <v>298</v>
      </c>
      <c r="F9">
        <v>1373887.77079298</v>
      </c>
      <c r="G9">
        <v>1423152.6464044801</v>
      </c>
      <c r="H9">
        <v>1401504.3350478499</v>
      </c>
      <c r="I9">
        <v>1352154.0920593</v>
      </c>
      <c r="J9">
        <v>1340496.3094552399</v>
      </c>
      <c r="K9">
        <v>1217162.31945988</v>
      </c>
      <c r="L9">
        <v>1329980.2262049799</v>
      </c>
      <c r="M9">
        <v>1341372.14876755</v>
      </c>
      <c r="N9">
        <v>1318639.3462442299</v>
      </c>
      <c r="O9">
        <v>1270720.9597184299</v>
      </c>
      <c r="P9">
        <v>1350906.9994286399</v>
      </c>
      <c r="Q9">
        <v>1363298.7483915801</v>
      </c>
      <c r="R9">
        <v>1543490.0558388899</v>
      </c>
      <c r="S9">
        <v>1606458.75368966</v>
      </c>
      <c r="T9">
        <v>1429692.25356567</v>
      </c>
      <c r="U9">
        <v>1331433.24210206</v>
      </c>
      <c r="V9">
        <v>1354239.8039469901</v>
      </c>
      <c r="W9">
        <v>1384277.1745746799</v>
      </c>
      <c r="X9">
        <v>1463367.2923079601</v>
      </c>
      <c r="Y9">
        <v>1571421.1453505901</v>
      </c>
      <c r="Z9">
        <v>1596767.76744472</v>
      </c>
      <c r="AA9">
        <v>1604466.01963835</v>
      </c>
      <c r="AB9">
        <v>1696288.1707200699</v>
      </c>
      <c r="AC9">
        <v>1724847.45553998</v>
      </c>
      <c r="AD9">
        <v>1688611.2201830801</v>
      </c>
      <c r="AE9">
        <v>1682969.7483559099</v>
      </c>
      <c r="AF9">
        <v>1499524.70508772</v>
      </c>
    </row>
    <row r="10" spans="1:32" x14ac:dyDescent="0.3">
      <c r="A10" t="s">
        <v>13</v>
      </c>
      <c r="B10" t="s">
        <v>313</v>
      </c>
      <c r="C10" t="s">
        <v>297</v>
      </c>
      <c r="D10" t="s">
        <v>314</v>
      </c>
      <c r="E10" t="s">
        <v>298</v>
      </c>
      <c r="F10">
        <v>1946341.23472853</v>
      </c>
      <c r="G10">
        <v>1999937.21269</v>
      </c>
      <c r="H10">
        <v>2027271.9598602999</v>
      </c>
      <c r="I10">
        <v>2073330.51333302</v>
      </c>
      <c r="J10">
        <v>2002769.2063444101</v>
      </c>
      <c r="K10">
        <v>2054025.3458354599</v>
      </c>
      <c r="L10">
        <v>2128544.95546454</v>
      </c>
      <c r="M10">
        <v>2230609.9107932402</v>
      </c>
      <c r="N10">
        <v>2218158.16316103</v>
      </c>
      <c r="O10">
        <v>2118070.3540254398</v>
      </c>
      <c r="P10">
        <v>2244569.0412845202</v>
      </c>
      <c r="Q10">
        <v>2379698.8608245701</v>
      </c>
      <c r="R10">
        <v>2540896.8930060398</v>
      </c>
      <c r="S10">
        <v>2639996.9762774999</v>
      </c>
      <c r="T10">
        <v>2461713.95177662</v>
      </c>
      <c r="U10">
        <v>2436660.8585024802</v>
      </c>
      <c r="V10">
        <v>2411446.7840993302</v>
      </c>
      <c r="W10">
        <v>2465039.3101771502</v>
      </c>
      <c r="X10">
        <v>2608258.7576665101</v>
      </c>
      <c r="Y10">
        <v>2721076.56495053</v>
      </c>
      <c r="Z10">
        <v>2802462.6139458301</v>
      </c>
      <c r="AA10">
        <v>2764495.07308973</v>
      </c>
      <c r="AB10">
        <v>2876767.65716505</v>
      </c>
      <c r="AC10">
        <v>2882578.2105049202</v>
      </c>
      <c r="AD10">
        <v>2791425.4374215798</v>
      </c>
      <c r="AE10">
        <v>2771217.0323415399</v>
      </c>
      <c r="AF10">
        <v>2478306.98048625</v>
      </c>
    </row>
    <row r="11" spans="1:32" x14ac:dyDescent="0.3">
      <c r="A11" t="s">
        <v>13</v>
      </c>
      <c r="B11" t="s">
        <v>315</v>
      </c>
      <c r="C11" t="s">
        <v>297</v>
      </c>
      <c r="D11" t="s">
        <v>316</v>
      </c>
      <c r="E11" t="s">
        <v>298</v>
      </c>
      <c r="F11">
        <v>572453.46393554902</v>
      </c>
      <c r="G11">
        <v>576784.56628551998</v>
      </c>
      <c r="H11">
        <v>625767.62481245201</v>
      </c>
      <c r="I11">
        <v>721176.42127371999</v>
      </c>
      <c r="J11">
        <v>662272.896889169</v>
      </c>
      <c r="K11">
        <v>836863.02637557895</v>
      </c>
      <c r="L11">
        <v>798564.72925955302</v>
      </c>
      <c r="M11">
        <v>889237.76202568901</v>
      </c>
      <c r="N11">
        <v>899518.81691679999</v>
      </c>
      <c r="O11">
        <v>847349.394307015</v>
      </c>
      <c r="P11">
        <v>893662.041855886</v>
      </c>
      <c r="Q11">
        <v>1016400.11243299</v>
      </c>
      <c r="R11">
        <v>997406.83716715197</v>
      </c>
      <c r="S11">
        <v>1033538.22258784</v>
      </c>
      <c r="T11">
        <v>1032021.69821094</v>
      </c>
      <c r="U11">
        <v>1105227.61640042</v>
      </c>
      <c r="V11">
        <v>1057206.9801523499</v>
      </c>
      <c r="W11">
        <v>1080762.13560247</v>
      </c>
      <c r="X11">
        <v>1144891.46535854</v>
      </c>
      <c r="Y11">
        <v>1149655.4195999401</v>
      </c>
      <c r="Z11">
        <v>1205694.8465011001</v>
      </c>
      <c r="AA11">
        <v>1160029.05345139</v>
      </c>
      <c r="AB11">
        <v>1180479.4864449799</v>
      </c>
      <c r="AC11">
        <v>1157730.75496495</v>
      </c>
      <c r="AD11">
        <v>1102814.2172385</v>
      </c>
      <c r="AE11">
        <v>1088247.2839856299</v>
      </c>
      <c r="AF11">
        <v>978782.27539853402</v>
      </c>
    </row>
    <row r="12" spans="1:32" x14ac:dyDescent="0.3">
      <c r="A12" t="s">
        <v>13</v>
      </c>
      <c r="B12" t="s">
        <v>317</v>
      </c>
      <c r="C12" t="s">
        <v>297</v>
      </c>
      <c r="D12" t="s">
        <v>318</v>
      </c>
      <c r="E12" t="s">
        <v>298</v>
      </c>
      <c r="F12">
        <v>637429.92014496401</v>
      </c>
      <c r="G12">
        <v>670935.97285905201</v>
      </c>
      <c r="H12">
        <v>675030.07352367602</v>
      </c>
      <c r="I12">
        <v>681732.70965832903</v>
      </c>
      <c r="J12">
        <v>658745.28509355499</v>
      </c>
      <c r="K12">
        <v>652774.26116564602</v>
      </c>
      <c r="L12">
        <v>686853.05021231296</v>
      </c>
      <c r="M12">
        <v>665487.08463999699</v>
      </c>
      <c r="N12">
        <v>687240.38664820301</v>
      </c>
      <c r="O12">
        <v>682397.49699106906</v>
      </c>
      <c r="P12">
        <v>686335.78105569305</v>
      </c>
      <c r="Q12">
        <v>675091.85063281294</v>
      </c>
      <c r="R12">
        <v>667995.19760244701</v>
      </c>
      <c r="S12">
        <v>681036.15196996904</v>
      </c>
      <c r="T12">
        <v>617285.45773025195</v>
      </c>
      <c r="U12">
        <v>591271.11441120005</v>
      </c>
      <c r="V12">
        <v>584998.36130125902</v>
      </c>
      <c r="W12">
        <v>588401.49243738805</v>
      </c>
      <c r="X12">
        <v>620268.10622747103</v>
      </c>
      <c r="Y12">
        <v>679186.20723542897</v>
      </c>
      <c r="Z12">
        <v>697605.98882970703</v>
      </c>
      <c r="AA12">
        <v>701957.02687458601</v>
      </c>
      <c r="AB12">
        <v>691714.77627243497</v>
      </c>
      <c r="AC12">
        <v>729043.50499690499</v>
      </c>
      <c r="AD12">
        <v>709003.89828901796</v>
      </c>
      <c r="AE12">
        <v>691867.497328948</v>
      </c>
      <c r="AF12">
        <v>639602.01550994895</v>
      </c>
    </row>
    <row r="13" spans="1:32" x14ac:dyDescent="0.3">
      <c r="A13" t="s">
        <v>13</v>
      </c>
      <c r="B13" t="s">
        <v>319</v>
      </c>
      <c r="C13" t="s">
        <v>297</v>
      </c>
      <c r="D13" t="s">
        <v>320</v>
      </c>
      <c r="E13" t="s">
        <v>298</v>
      </c>
      <c r="F13">
        <v>800011.01038697502</v>
      </c>
      <c r="G13">
        <v>829547.99214414298</v>
      </c>
      <c r="H13">
        <v>827085.88064917002</v>
      </c>
      <c r="I13">
        <v>803604.639164733</v>
      </c>
      <c r="J13">
        <v>714199.29584440403</v>
      </c>
      <c r="K13">
        <v>720946.68755334301</v>
      </c>
      <c r="L13">
        <v>664649.10790354502</v>
      </c>
      <c r="M13">
        <v>676610.81114204996</v>
      </c>
      <c r="N13">
        <v>595433.36886735901</v>
      </c>
      <c r="O13">
        <v>616547.08628216002</v>
      </c>
      <c r="P13">
        <v>626267.822618593</v>
      </c>
      <c r="Q13">
        <v>636752.98220655695</v>
      </c>
      <c r="R13">
        <v>650904.30779461504</v>
      </c>
      <c r="S13">
        <v>669227.54183130898</v>
      </c>
      <c r="T13">
        <v>625851.01816307998</v>
      </c>
      <c r="U13">
        <v>587463.20253123704</v>
      </c>
      <c r="V13">
        <v>583252.38763280096</v>
      </c>
      <c r="W13">
        <v>573427.28838280495</v>
      </c>
      <c r="X13">
        <v>580300.88883772295</v>
      </c>
      <c r="Y13">
        <v>620557.73657711595</v>
      </c>
      <c r="Z13">
        <v>625423.25550455204</v>
      </c>
      <c r="AA13">
        <v>622083.59404783405</v>
      </c>
      <c r="AB13">
        <v>614971.40442875202</v>
      </c>
      <c r="AC13">
        <v>589550.11673073296</v>
      </c>
      <c r="AD13">
        <v>610673.05507324496</v>
      </c>
      <c r="AE13">
        <v>561896.86700725998</v>
      </c>
      <c r="AF13">
        <v>507060.010070775</v>
      </c>
    </row>
    <row r="14" spans="1:32" x14ac:dyDescent="0.3">
      <c r="A14" t="s">
        <v>13</v>
      </c>
      <c r="B14" t="s">
        <v>321</v>
      </c>
      <c r="C14" t="s">
        <v>297</v>
      </c>
      <c r="D14" t="s">
        <v>322</v>
      </c>
      <c r="E14" t="s">
        <v>298</v>
      </c>
      <c r="F14">
        <v>3056280.6215170999</v>
      </c>
      <c r="G14">
        <v>3291704.7323786099</v>
      </c>
      <c r="H14">
        <v>3488804.06640309</v>
      </c>
      <c r="I14">
        <v>3592847.7316582799</v>
      </c>
      <c r="J14">
        <v>3459232.5561632998</v>
      </c>
      <c r="K14">
        <v>3634156.8503127201</v>
      </c>
      <c r="L14">
        <v>3690446.8685932802</v>
      </c>
      <c r="M14">
        <v>3663008.39375848</v>
      </c>
      <c r="N14">
        <v>3587381.8876579902</v>
      </c>
      <c r="O14">
        <v>3530794.0718937102</v>
      </c>
      <c r="P14">
        <v>3701286.5332029499</v>
      </c>
      <c r="Q14">
        <v>3909871.0690414798</v>
      </c>
      <c r="R14">
        <v>4115478.0931585501</v>
      </c>
      <c r="S14">
        <v>4126543.837235</v>
      </c>
      <c r="T14">
        <v>3528706.30193413</v>
      </c>
      <c r="U14">
        <v>3236965.1492415802</v>
      </c>
      <c r="V14">
        <v>3315217.9570376002</v>
      </c>
      <c r="W14">
        <v>3220402.5596041</v>
      </c>
      <c r="X14">
        <v>3206064.7744267299</v>
      </c>
      <c r="Y14">
        <v>3239656.9379962902</v>
      </c>
      <c r="Z14">
        <v>3282936.6240997599</v>
      </c>
      <c r="AA14">
        <v>3147812.7874713298</v>
      </c>
      <c r="AB14">
        <v>3095393.7946787202</v>
      </c>
      <c r="AC14">
        <v>3228349.1506081698</v>
      </c>
      <c r="AD14">
        <v>3069765.0187400701</v>
      </c>
      <c r="AE14">
        <v>3196785.2133629699</v>
      </c>
      <c r="AF14">
        <v>3053776.4259810299</v>
      </c>
    </row>
    <row r="15" spans="1:32" x14ac:dyDescent="0.3">
      <c r="A15" t="s">
        <v>13</v>
      </c>
      <c r="B15" t="s">
        <v>323</v>
      </c>
      <c r="C15" t="s">
        <v>297</v>
      </c>
      <c r="D15" t="s">
        <v>324</v>
      </c>
      <c r="E15" t="s">
        <v>298</v>
      </c>
      <c r="F15">
        <v>4148356.0139976698</v>
      </c>
      <c r="G15">
        <v>4473265.3075555004</v>
      </c>
      <c r="H15">
        <v>4733903.4234237503</v>
      </c>
      <c r="I15">
        <v>4854192.5786178401</v>
      </c>
      <c r="J15">
        <v>4668385.7773028696</v>
      </c>
      <c r="K15">
        <v>4896185.5657431995</v>
      </c>
      <c r="L15">
        <v>4995449.3567236802</v>
      </c>
      <c r="M15">
        <v>4935860.8152642297</v>
      </c>
      <c r="N15">
        <v>4817407.1008708701</v>
      </c>
      <c r="O15">
        <v>4746736.6224012701</v>
      </c>
      <c r="P15">
        <v>4980179.2252533697</v>
      </c>
      <c r="Q15">
        <v>5228964.92817715</v>
      </c>
      <c r="R15">
        <v>5414432.3826003904</v>
      </c>
      <c r="S15">
        <v>5377233.4354577595</v>
      </c>
      <c r="T15">
        <v>4642554.05786906</v>
      </c>
      <c r="U15">
        <v>4373057.4120134199</v>
      </c>
      <c r="V15">
        <v>4446494.1581418402</v>
      </c>
      <c r="W15">
        <v>4386494.3210921502</v>
      </c>
      <c r="X15">
        <v>4438148.39978862</v>
      </c>
      <c r="Y15">
        <v>4567743.6088183504</v>
      </c>
      <c r="Z15">
        <v>4683141.2825074103</v>
      </c>
      <c r="AA15">
        <v>4540158.9138313504</v>
      </c>
      <c r="AB15">
        <v>4468045.4727888601</v>
      </c>
      <c r="AC15">
        <v>4745452.0264921896</v>
      </c>
      <c r="AD15">
        <v>4627214.4526001103</v>
      </c>
      <c r="AE15">
        <v>4360715.8950158199</v>
      </c>
      <c r="AF15">
        <v>3988766.98947164</v>
      </c>
    </row>
    <row r="16" spans="1:32" x14ac:dyDescent="0.3">
      <c r="A16" t="s">
        <v>13</v>
      </c>
      <c r="B16" t="s">
        <v>325</v>
      </c>
      <c r="C16" t="s">
        <v>297</v>
      </c>
      <c r="D16" t="s">
        <v>326</v>
      </c>
      <c r="E16" t="s">
        <v>298</v>
      </c>
      <c r="F16">
        <v>1092075.3924805699</v>
      </c>
      <c r="G16">
        <v>1181560.5751769</v>
      </c>
      <c r="H16">
        <v>1245099.3570206601</v>
      </c>
      <c r="I16">
        <v>1261344.8469595599</v>
      </c>
      <c r="J16">
        <v>1209153.22113957</v>
      </c>
      <c r="K16">
        <v>1262028.71543048</v>
      </c>
      <c r="L16">
        <v>1305002.4881303899</v>
      </c>
      <c r="M16">
        <v>1272852.4215057499</v>
      </c>
      <c r="N16">
        <v>1230025.2132128801</v>
      </c>
      <c r="O16">
        <v>1215942.5505075699</v>
      </c>
      <c r="P16">
        <v>1278892.69205042</v>
      </c>
      <c r="Q16">
        <v>1319093.8591356699</v>
      </c>
      <c r="R16">
        <v>1298954.28944183</v>
      </c>
      <c r="S16">
        <v>1250689.59822277</v>
      </c>
      <c r="T16">
        <v>1113847.7559349299</v>
      </c>
      <c r="U16">
        <v>1136092.26277184</v>
      </c>
      <c r="V16">
        <v>1131276.20110424</v>
      </c>
      <c r="W16">
        <v>1166091.76148805</v>
      </c>
      <c r="X16">
        <v>1232083.6253619001</v>
      </c>
      <c r="Y16">
        <v>1328086.67082206</v>
      </c>
      <c r="Z16">
        <v>1400204.65840765</v>
      </c>
      <c r="AA16">
        <v>1392346.1263600199</v>
      </c>
      <c r="AB16">
        <v>1372651.6781101399</v>
      </c>
      <c r="AC16">
        <v>1517102.87588403</v>
      </c>
      <c r="AD16">
        <v>1557449.43386003</v>
      </c>
      <c r="AE16">
        <v>1163930.68165285</v>
      </c>
      <c r="AF16">
        <v>934990.56349060498</v>
      </c>
    </row>
    <row r="17" spans="1:32" x14ac:dyDescent="0.3">
      <c r="A17" t="s">
        <v>13</v>
      </c>
      <c r="B17" t="s">
        <v>327</v>
      </c>
      <c r="C17" t="s">
        <v>297</v>
      </c>
      <c r="D17" t="s">
        <v>328</v>
      </c>
      <c r="E17" t="s">
        <v>298</v>
      </c>
      <c r="F17">
        <v>963061.69338162604</v>
      </c>
      <c r="G17">
        <v>1041431.4115692599</v>
      </c>
      <c r="H17">
        <v>1109407.5724255501</v>
      </c>
      <c r="I17">
        <v>1128308.0217796899</v>
      </c>
      <c r="J17">
        <v>1150625.98096788</v>
      </c>
      <c r="K17">
        <v>1170778.5702935201</v>
      </c>
      <c r="L17">
        <v>1199787.1305533999</v>
      </c>
      <c r="M17">
        <v>1197954.1496357401</v>
      </c>
      <c r="N17">
        <v>1305581.92946058</v>
      </c>
      <c r="O17">
        <v>1329740.79538796</v>
      </c>
      <c r="P17">
        <v>1444628.5641117999</v>
      </c>
      <c r="Q17">
        <v>1449120.68364086</v>
      </c>
      <c r="R17">
        <v>1541160.9455176501</v>
      </c>
      <c r="S17">
        <v>1532451.1290994801</v>
      </c>
      <c r="T17">
        <v>1375545.48162817</v>
      </c>
      <c r="U17">
        <v>1333452.96204205</v>
      </c>
      <c r="V17">
        <v>1383085.73481773</v>
      </c>
      <c r="W17">
        <v>1380938.01037851</v>
      </c>
      <c r="X17">
        <v>1460052.7542409301</v>
      </c>
      <c r="Y17">
        <v>1565686.3820072301</v>
      </c>
      <c r="Z17">
        <v>1604090.1715184499</v>
      </c>
      <c r="AA17">
        <v>1546833.5211130099</v>
      </c>
      <c r="AB17">
        <v>1534190.70778395</v>
      </c>
      <c r="AC17">
        <v>1663478.45359652</v>
      </c>
      <c r="AD17">
        <v>1599645.8673741899</v>
      </c>
      <c r="AE17">
        <v>1439687.83314997</v>
      </c>
      <c r="AF17">
        <v>1269628.55622824</v>
      </c>
    </row>
    <row r="18" spans="1:32" x14ac:dyDescent="0.3">
      <c r="A18" t="s">
        <v>13</v>
      </c>
      <c r="B18" t="s">
        <v>329</v>
      </c>
      <c r="C18" t="s">
        <v>297</v>
      </c>
      <c r="D18" t="s">
        <v>330</v>
      </c>
      <c r="E18" t="s">
        <v>298</v>
      </c>
      <c r="F18">
        <v>1775206.9999621101</v>
      </c>
      <c r="G18">
        <v>1966794.30963773</v>
      </c>
      <c r="H18">
        <v>2136180.2595445602</v>
      </c>
      <c r="I18">
        <v>2129684.7048299802</v>
      </c>
      <c r="J18">
        <v>1968049.8413803601</v>
      </c>
      <c r="K18">
        <v>2001678.4319519501</v>
      </c>
      <c r="L18">
        <v>2135618.9412660301</v>
      </c>
      <c r="M18">
        <v>2199072.1058257101</v>
      </c>
      <c r="N18">
        <v>2321112.6189220902</v>
      </c>
      <c r="O18">
        <v>2333009.3249122598</v>
      </c>
      <c r="P18">
        <v>2515589.24851846</v>
      </c>
      <c r="Q18">
        <v>2673649.4237661101</v>
      </c>
      <c r="R18">
        <v>2885743.9701831201</v>
      </c>
      <c r="S18">
        <v>2875577.8578165602</v>
      </c>
      <c r="T18">
        <v>2444456.5123731298</v>
      </c>
      <c r="U18">
        <v>2474400.0536412001</v>
      </c>
      <c r="V18">
        <v>2583427.49742048</v>
      </c>
      <c r="W18">
        <v>2660956.60845525</v>
      </c>
      <c r="X18">
        <v>2903864.6829648502</v>
      </c>
      <c r="Y18">
        <v>3310164.48113778</v>
      </c>
      <c r="Z18">
        <v>3565842.1486678198</v>
      </c>
      <c r="AA18">
        <v>3595019.72144459</v>
      </c>
      <c r="AB18">
        <v>3683172.6473817402</v>
      </c>
      <c r="AC18">
        <v>3797623.36636724</v>
      </c>
      <c r="AD18">
        <v>3778168.6624908498</v>
      </c>
      <c r="AE18">
        <v>4165209.5985054802</v>
      </c>
      <c r="AF18">
        <v>4012524.6355653601</v>
      </c>
    </row>
    <row r="19" spans="1:32" x14ac:dyDescent="0.3">
      <c r="A19" t="s">
        <v>13</v>
      </c>
      <c r="B19" t="s">
        <v>331</v>
      </c>
      <c r="C19" t="s">
        <v>297</v>
      </c>
      <c r="D19" t="s">
        <v>332</v>
      </c>
      <c r="E19" t="s">
        <v>298</v>
      </c>
      <c r="F19">
        <v>207245.12558746201</v>
      </c>
      <c r="G19">
        <v>217657.896125942</v>
      </c>
      <c r="H19">
        <v>222908.45584102799</v>
      </c>
      <c r="I19">
        <v>232914.31888750201</v>
      </c>
      <c r="J19">
        <v>227409.23549528801</v>
      </c>
      <c r="K19">
        <v>222139.65520134199</v>
      </c>
      <c r="L19">
        <v>232035.16416945399</v>
      </c>
      <c r="M19">
        <v>212288.55581251101</v>
      </c>
      <c r="N19">
        <v>208820.776489849</v>
      </c>
      <c r="O19">
        <v>188901.23406565801</v>
      </c>
      <c r="P19">
        <v>192712.30809389401</v>
      </c>
      <c r="Q19">
        <v>196742.066091702</v>
      </c>
      <c r="R19">
        <v>193695.34756227801</v>
      </c>
      <c r="S19">
        <v>201266.96541402201</v>
      </c>
      <c r="T19">
        <v>180448.57390215699</v>
      </c>
      <c r="U19">
        <v>166249.98453373901</v>
      </c>
      <c r="V19">
        <v>167366.22760531199</v>
      </c>
      <c r="W19">
        <v>163136.682928542</v>
      </c>
      <c r="X19">
        <v>174531.83056375699</v>
      </c>
      <c r="Y19">
        <v>164439.864670098</v>
      </c>
      <c r="Z19">
        <v>150002.35455873201</v>
      </c>
      <c r="AA19">
        <v>137671.96280373301</v>
      </c>
      <c r="AB19">
        <v>145087.39594650699</v>
      </c>
      <c r="AC19">
        <v>182163.83575274399</v>
      </c>
      <c r="AD19">
        <v>188244.72859622299</v>
      </c>
      <c r="AE19">
        <v>189938.23522603599</v>
      </c>
      <c r="AF19">
        <v>178785.508848814</v>
      </c>
    </row>
    <row r="20" spans="1:32" x14ac:dyDescent="0.3">
      <c r="A20" t="s">
        <v>13</v>
      </c>
      <c r="B20" t="s">
        <v>333</v>
      </c>
      <c r="C20" t="s">
        <v>297</v>
      </c>
      <c r="D20" t="s">
        <v>334</v>
      </c>
      <c r="E20" t="s">
        <v>298</v>
      </c>
      <c r="F20">
        <v>146359.54508169001</v>
      </c>
      <c r="G20">
        <v>142510.991646999</v>
      </c>
      <c r="H20">
        <v>144477.71733967299</v>
      </c>
      <c r="I20">
        <v>138356.39009724199</v>
      </c>
      <c r="J20">
        <v>149713.28724954801</v>
      </c>
      <c r="K20">
        <v>145848.296668528</v>
      </c>
      <c r="L20">
        <v>130003.08183542101</v>
      </c>
      <c r="M20">
        <v>124450.963494047</v>
      </c>
      <c r="N20">
        <v>116959.767779734</v>
      </c>
      <c r="O20">
        <v>107658.691774595</v>
      </c>
      <c r="P20">
        <v>112995.760622638</v>
      </c>
      <c r="Q20">
        <v>119181.560806928</v>
      </c>
      <c r="R20">
        <v>141228.17914483399</v>
      </c>
      <c r="S20">
        <v>143352.32609702001</v>
      </c>
      <c r="T20">
        <v>142628.198088487</v>
      </c>
      <c r="U20">
        <v>126214.27546953</v>
      </c>
      <c r="V20">
        <v>125924.314245823</v>
      </c>
      <c r="W20">
        <v>125608.959730439</v>
      </c>
      <c r="X20">
        <v>111249.631400318</v>
      </c>
      <c r="Y20">
        <v>111737.71332401699</v>
      </c>
      <c r="Z20">
        <v>118639.923511744</v>
      </c>
      <c r="AA20">
        <v>107644.35011776999</v>
      </c>
      <c r="AB20">
        <v>110112.45984974199</v>
      </c>
      <c r="AC20">
        <v>114552.89469135999</v>
      </c>
      <c r="AD20">
        <v>119552.251249332</v>
      </c>
      <c r="AE20">
        <v>116356.904669678</v>
      </c>
      <c r="AF20">
        <v>111911.110466379</v>
      </c>
    </row>
    <row r="21" spans="1:32" x14ac:dyDescent="0.3">
      <c r="A21" t="s">
        <v>13</v>
      </c>
      <c r="B21" t="s">
        <v>335</v>
      </c>
      <c r="C21" t="s">
        <v>297</v>
      </c>
      <c r="D21" t="s">
        <v>336</v>
      </c>
      <c r="E21" t="s">
        <v>298</v>
      </c>
      <c r="F21">
        <v>166857.164218422</v>
      </c>
      <c r="G21">
        <v>166286.54525939099</v>
      </c>
      <c r="H21">
        <v>173691.95759692101</v>
      </c>
      <c r="I21">
        <v>173489.61736583299</v>
      </c>
      <c r="J21">
        <v>193474.907167228</v>
      </c>
      <c r="K21">
        <v>200220.77163613</v>
      </c>
      <c r="L21">
        <v>187665.02609568101</v>
      </c>
      <c r="M21">
        <v>181313.303563158</v>
      </c>
      <c r="N21">
        <v>174277.40041940901</v>
      </c>
      <c r="O21">
        <v>167790.05287442799</v>
      </c>
      <c r="P21">
        <v>178600.84987603</v>
      </c>
      <c r="Q21">
        <v>185201.43667760401</v>
      </c>
      <c r="R21">
        <v>204326.037478738</v>
      </c>
      <c r="S21">
        <v>208606.78566357301</v>
      </c>
      <c r="T21">
        <v>204006.143855478</v>
      </c>
      <c r="U21">
        <v>179986.620773784</v>
      </c>
      <c r="V21">
        <v>177759.65834174099</v>
      </c>
      <c r="W21">
        <v>172248.753688597</v>
      </c>
      <c r="X21">
        <v>154496.94899664601</v>
      </c>
      <c r="Y21">
        <v>155048.679602733</v>
      </c>
      <c r="Z21">
        <v>165321.53510348999</v>
      </c>
      <c r="AA21">
        <v>154540.53682095301</v>
      </c>
      <c r="AB21">
        <v>157052.540851239</v>
      </c>
      <c r="AC21">
        <v>161627.37087955899</v>
      </c>
      <c r="AD21">
        <v>171602.33054219</v>
      </c>
      <c r="AE21">
        <v>170413.31362376799</v>
      </c>
      <c r="AF21">
        <v>168036.581239021</v>
      </c>
    </row>
    <row r="22" spans="1:32" x14ac:dyDescent="0.3">
      <c r="A22" t="s">
        <v>13</v>
      </c>
      <c r="B22" t="s">
        <v>337</v>
      </c>
      <c r="C22" t="s">
        <v>297</v>
      </c>
      <c r="D22" t="s">
        <v>338</v>
      </c>
      <c r="E22" t="s">
        <v>298</v>
      </c>
      <c r="F22">
        <v>20497.619136731799</v>
      </c>
      <c r="G22">
        <v>23775.553612391901</v>
      </c>
      <c r="H22">
        <v>29214.240257246998</v>
      </c>
      <c r="I22">
        <v>35133.227268590999</v>
      </c>
      <c r="J22">
        <v>43761.6199176804</v>
      </c>
      <c r="K22">
        <v>54372.474967601702</v>
      </c>
      <c r="L22">
        <v>57661.944260260199</v>
      </c>
      <c r="M22">
        <v>56862.340069111196</v>
      </c>
      <c r="N22">
        <v>57317.632639674397</v>
      </c>
      <c r="O22">
        <v>60131.361099833703</v>
      </c>
      <c r="P22">
        <v>65605.089253391503</v>
      </c>
      <c r="Q22">
        <v>66019.875870675096</v>
      </c>
      <c r="R22">
        <v>63097.8583339037</v>
      </c>
      <c r="S22">
        <v>65254.459566553604</v>
      </c>
      <c r="T22">
        <v>61377.945766991201</v>
      </c>
      <c r="U22">
        <v>53772.345304254603</v>
      </c>
      <c r="V22">
        <v>51835.344095918103</v>
      </c>
      <c r="W22">
        <v>46639.793958157599</v>
      </c>
      <c r="X22">
        <v>43247.317596328001</v>
      </c>
      <c r="Y22">
        <v>43310.966278716798</v>
      </c>
      <c r="Z22">
        <v>46681.611591745801</v>
      </c>
      <c r="AA22">
        <v>46896.186703183601</v>
      </c>
      <c r="AB22">
        <v>46940.081001496699</v>
      </c>
      <c r="AC22">
        <v>47074.476188199602</v>
      </c>
      <c r="AD22">
        <v>52050.079292858201</v>
      </c>
      <c r="AE22">
        <v>54056.408954089798</v>
      </c>
      <c r="AF22">
        <v>56125.4707726423</v>
      </c>
    </row>
    <row r="23" spans="1:32" x14ac:dyDescent="0.3">
      <c r="A23" t="s">
        <v>13</v>
      </c>
      <c r="B23" t="s">
        <v>339</v>
      </c>
      <c r="C23" t="s">
        <v>297</v>
      </c>
      <c r="D23" t="s">
        <v>340</v>
      </c>
      <c r="E23" t="s">
        <v>298</v>
      </c>
      <c r="F23">
        <v>4304222.8267803304</v>
      </c>
      <c r="G23">
        <v>4271189.2639212897</v>
      </c>
      <c r="H23">
        <v>4159916.98951995</v>
      </c>
      <c r="I23">
        <v>3903059.81718201</v>
      </c>
      <c r="J23">
        <v>3587227.5273751798</v>
      </c>
      <c r="K23">
        <v>3509230.9339331598</v>
      </c>
      <c r="L23">
        <v>3404155.8015568</v>
      </c>
      <c r="M23">
        <v>3301000.7781926901</v>
      </c>
      <c r="N23">
        <v>3207131.0698601301</v>
      </c>
      <c r="O23">
        <v>3165110.9887707299</v>
      </c>
      <c r="P23">
        <v>3201969.4005179899</v>
      </c>
      <c r="Q23">
        <v>3159893.7040275298</v>
      </c>
      <c r="R23">
        <v>3253766.5845849402</v>
      </c>
      <c r="S23">
        <v>3367155.20639676</v>
      </c>
      <c r="T23">
        <v>3188375.2436170802</v>
      </c>
      <c r="U23">
        <v>2751790.5797619</v>
      </c>
      <c r="V23">
        <v>2977053.1702479501</v>
      </c>
      <c r="W23">
        <v>3100248.12191892</v>
      </c>
      <c r="X23">
        <v>3238985.6393051501</v>
      </c>
      <c r="Y23">
        <v>3159126.4213276799</v>
      </c>
      <c r="Z23">
        <v>3353203.2554079299</v>
      </c>
      <c r="AA23">
        <v>3420882.8542362102</v>
      </c>
      <c r="AB23">
        <v>3178810.4955172502</v>
      </c>
      <c r="AC23">
        <v>3461243.3838208499</v>
      </c>
      <c r="AD23">
        <v>4167778.5184323601</v>
      </c>
      <c r="AE23">
        <v>4363776.82556496</v>
      </c>
      <c r="AF23">
        <v>4505401.0593056399</v>
      </c>
    </row>
    <row r="24" spans="1:32" x14ac:dyDescent="0.3">
      <c r="A24" t="s">
        <v>13</v>
      </c>
      <c r="B24" t="s">
        <v>341</v>
      </c>
      <c r="C24" t="s">
        <v>297</v>
      </c>
      <c r="D24" t="s">
        <v>342</v>
      </c>
      <c r="E24" t="s">
        <v>298</v>
      </c>
      <c r="F24">
        <v>1103581.54469622</v>
      </c>
      <c r="G24">
        <v>1142276.9346785101</v>
      </c>
      <c r="H24">
        <v>1144379.31874576</v>
      </c>
      <c r="I24">
        <v>1142205.96683315</v>
      </c>
      <c r="J24">
        <v>1136171.11720198</v>
      </c>
      <c r="K24">
        <v>1220119.7058667999</v>
      </c>
      <c r="L24">
        <v>1200254.27940072</v>
      </c>
      <c r="M24">
        <v>1112486.9167680501</v>
      </c>
      <c r="N24">
        <v>1039388.17005621</v>
      </c>
      <c r="O24">
        <v>1056400.9996616801</v>
      </c>
      <c r="P24">
        <v>1131721.6051272801</v>
      </c>
      <c r="Q24">
        <v>1057101.76260157</v>
      </c>
      <c r="R24">
        <v>1117186.15338988</v>
      </c>
      <c r="S24">
        <v>1109381.85926315</v>
      </c>
      <c r="T24">
        <v>969801.02620512096</v>
      </c>
      <c r="U24">
        <v>973755.727440182</v>
      </c>
      <c r="V24">
        <v>952495.35641736502</v>
      </c>
      <c r="W24">
        <v>976286.21117451298</v>
      </c>
      <c r="X24">
        <v>987492.33630025201</v>
      </c>
      <c r="Y24">
        <v>999296.98491376697</v>
      </c>
      <c r="Z24">
        <v>1076667.9408577001</v>
      </c>
      <c r="AA24">
        <v>1098347.3908601301</v>
      </c>
      <c r="AB24">
        <v>1055721.3946966899</v>
      </c>
      <c r="AC24">
        <v>1041466.79747618</v>
      </c>
      <c r="AD24">
        <v>1037171.6050522201</v>
      </c>
      <c r="AE24">
        <v>922271.86447201006</v>
      </c>
      <c r="AF24">
        <v>987700.31244391901</v>
      </c>
    </row>
    <row r="25" spans="1:32" x14ac:dyDescent="0.3">
      <c r="A25" t="s">
        <v>13</v>
      </c>
      <c r="B25" t="s">
        <v>343</v>
      </c>
      <c r="C25" t="s">
        <v>297</v>
      </c>
      <c r="D25" t="s">
        <v>344</v>
      </c>
      <c r="E25" t="s">
        <v>298</v>
      </c>
      <c r="F25">
        <v>16017.743863056099</v>
      </c>
      <c r="G25">
        <v>15509.803285075701</v>
      </c>
      <c r="H25">
        <v>15601.691826385701</v>
      </c>
      <c r="I25">
        <v>13564.7756547266</v>
      </c>
      <c r="J25">
        <v>11910.516862552</v>
      </c>
      <c r="K25">
        <v>13454.9753628655</v>
      </c>
      <c r="L25">
        <v>12164.857339399499</v>
      </c>
      <c r="M25">
        <v>11730.581648821701</v>
      </c>
      <c r="N25">
        <v>11262.745359373899</v>
      </c>
      <c r="O25">
        <v>11167.499855394</v>
      </c>
      <c r="P25">
        <v>12268.827674533901</v>
      </c>
      <c r="Q25">
        <v>10783.000968395299</v>
      </c>
      <c r="R25">
        <v>10332.440582855001</v>
      </c>
      <c r="S25">
        <v>8795.0458998423401</v>
      </c>
      <c r="T25">
        <v>7071.6542506692404</v>
      </c>
      <c r="U25">
        <v>6488.6116902559197</v>
      </c>
      <c r="V25">
        <v>5567.3242433306104</v>
      </c>
      <c r="W25">
        <v>8121.2853106926996</v>
      </c>
      <c r="X25">
        <v>10975.4902181981</v>
      </c>
      <c r="Y25">
        <v>13590.5650085088</v>
      </c>
      <c r="Z25">
        <v>16130.0748503095</v>
      </c>
      <c r="AA25">
        <v>23631.890280260901</v>
      </c>
      <c r="AB25">
        <v>23497.6043806253</v>
      </c>
      <c r="AC25">
        <v>23646.9647949803</v>
      </c>
      <c r="AD25">
        <v>25122.662311262</v>
      </c>
      <c r="AE25">
        <v>24200.4699645254</v>
      </c>
      <c r="AF25">
        <v>16184.579831552999</v>
      </c>
    </row>
    <row r="26" spans="1:32" x14ac:dyDescent="0.3">
      <c r="A26" t="s">
        <v>13</v>
      </c>
      <c r="B26" t="s">
        <v>345</v>
      </c>
      <c r="C26" t="s">
        <v>297</v>
      </c>
      <c r="D26" t="s">
        <v>346</v>
      </c>
      <c r="E26" t="s">
        <v>298</v>
      </c>
      <c r="F26">
        <v>674667.06697307795</v>
      </c>
      <c r="G26">
        <v>710486.38562182104</v>
      </c>
      <c r="H26">
        <v>731959.40344772895</v>
      </c>
      <c r="I26">
        <v>719904.13947063405</v>
      </c>
      <c r="J26">
        <v>736857.764043228</v>
      </c>
      <c r="K26">
        <v>788217.34802303999</v>
      </c>
      <c r="L26">
        <v>779787.40849059995</v>
      </c>
      <c r="M26">
        <v>750711.81148251297</v>
      </c>
      <c r="N26">
        <v>717503.46228907898</v>
      </c>
      <c r="O26">
        <v>736960.53566086397</v>
      </c>
      <c r="P26">
        <v>832859.14147491998</v>
      </c>
      <c r="Q26">
        <v>742001.29847750894</v>
      </c>
      <c r="R26">
        <v>735114.358456366</v>
      </c>
      <c r="S26">
        <v>709569.05548683496</v>
      </c>
      <c r="T26">
        <v>539117.56825630495</v>
      </c>
      <c r="U26">
        <v>525255.962635295</v>
      </c>
      <c r="V26">
        <v>494157.56620176102</v>
      </c>
      <c r="W26">
        <v>488169.01734641002</v>
      </c>
      <c r="X26">
        <v>477418.80272913002</v>
      </c>
      <c r="Y26">
        <v>456375.56152004399</v>
      </c>
      <c r="Z26">
        <v>473442.45475367602</v>
      </c>
      <c r="AA26">
        <v>492115.36200530798</v>
      </c>
      <c r="AB26">
        <v>484699.17772492202</v>
      </c>
      <c r="AC26">
        <v>485223.76496107603</v>
      </c>
      <c r="AD26">
        <v>471926.90852969</v>
      </c>
      <c r="AE26">
        <v>449961.209991407</v>
      </c>
      <c r="AF26">
        <v>510793.64375763602</v>
      </c>
    </row>
    <row r="27" spans="1:32" x14ac:dyDescent="0.3">
      <c r="A27" t="s">
        <v>13</v>
      </c>
      <c r="B27" t="s">
        <v>347</v>
      </c>
      <c r="C27" t="s">
        <v>297</v>
      </c>
      <c r="D27" t="s">
        <v>348</v>
      </c>
      <c r="E27" t="s">
        <v>298</v>
      </c>
      <c r="F27">
        <v>412896.73386008799</v>
      </c>
      <c r="G27">
        <v>416280.74577160802</v>
      </c>
      <c r="H27">
        <v>396818.22347164497</v>
      </c>
      <c r="I27">
        <v>408737.05170779402</v>
      </c>
      <c r="J27">
        <v>387402.8362962</v>
      </c>
      <c r="K27">
        <v>418447.38248089101</v>
      </c>
      <c r="L27">
        <v>408302.01357072301</v>
      </c>
      <c r="M27">
        <v>350044.52363671601</v>
      </c>
      <c r="N27">
        <v>310621.96240775997</v>
      </c>
      <c r="O27">
        <v>308272.96414541698</v>
      </c>
      <c r="P27">
        <v>286593.635977828</v>
      </c>
      <c r="Q27">
        <v>304317.46315566398</v>
      </c>
      <c r="R27">
        <v>371739.354350654</v>
      </c>
      <c r="S27">
        <v>391017.75787647499</v>
      </c>
      <c r="T27">
        <v>423611.80369814701</v>
      </c>
      <c r="U27">
        <v>442011.15311463102</v>
      </c>
      <c r="V27">
        <v>452770.46597227303</v>
      </c>
      <c r="W27">
        <v>479995.90851741098</v>
      </c>
      <c r="X27">
        <v>499098.043352924</v>
      </c>
      <c r="Y27">
        <v>529330.858385214</v>
      </c>
      <c r="Z27">
        <v>587095.41125371202</v>
      </c>
      <c r="AA27">
        <v>582600.13857455901</v>
      </c>
      <c r="AB27">
        <v>547524.612591143</v>
      </c>
      <c r="AC27">
        <v>532596.06772012298</v>
      </c>
      <c r="AD27">
        <v>540122.03421127098</v>
      </c>
      <c r="AE27">
        <v>448110.18451607798</v>
      </c>
      <c r="AF27">
        <v>460722.08885473001</v>
      </c>
    </row>
    <row r="28" spans="1:32" x14ac:dyDescent="0.3">
      <c r="A28" t="s">
        <v>13</v>
      </c>
      <c r="B28" t="s">
        <v>349</v>
      </c>
      <c r="C28" t="s">
        <v>297</v>
      </c>
      <c r="D28" t="s">
        <v>350</v>
      </c>
      <c r="E28" t="s">
        <v>298</v>
      </c>
      <c r="F28">
        <v>56911.338818862903</v>
      </c>
      <c r="G28">
        <v>49429.468741187702</v>
      </c>
      <c r="H28">
        <v>49780.1966981839</v>
      </c>
      <c r="I28">
        <v>49208.847355251797</v>
      </c>
      <c r="J28">
        <v>57379.547167006996</v>
      </c>
      <c r="K28">
        <v>75642.993941011606</v>
      </c>
      <c r="L28">
        <v>74158.953738400203</v>
      </c>
      <c r="M28">
        <v>72338.242688699494</v>
      </c>
      <c r="N28">
        <v>69693.797493587204</v>
      </c>
      <c r="O28">
        <v>73979.900122115301</v>
      </c>
      <c r="P28">
        <v>77042.903525112299</v>
      </c>
      <c r="Q28">
        <v>77545.566270128402</v>
      </c>
      <c r="R28">
        <v>89429.324987410495</v>
      </c>
      <c r="S28">
        <v>102302.845298013</v>
      </c>
      <c r="T28">
        <v>94828.030019895305</v>
      </c>
      <c r="U28">
        <v>82359.752002917798</v>
      </c>
      <c r="V28">
        <v>76173.757371713393</v>
      </c>
      <c r="W28">
        <v>83408.356263630005</v>
      </c>
      <c r="X28">
        <v>92420.723614679198</v>
      </c>
      <c r="Y28">
        <v>103650.539368517</v>
      </c>
      <c r="Z28">
        <v>103439.636762518</v>
      </c>
      <c r="AA28">
        <v>104377.74383192101</v>
      </c>
      <c r="AB28">
        <v>108495.362656568</v>
      </c>
      <c r="AC28">
        <v>113687.636792335</v>
      </c>
      <c r="AD28">
        <v>119944.986795837</v>
      </c>
      <c r="AE28">
        <v>107245.218385379</v>
      </c>
      <c r="AF28">
        <v>98744.380384648102</v>
      </c>
    </row>
    <row r="29" spans="1:32" x14ac:dyDescent="0.3">
      <c r="A29" t="s">
        <v>13</v>
      </c>
      <c r="B29" t="s">
        <v>351</v>
      </c>
      <c r="C29" t="s">
        <v>297</v>
      </c>
      <c r="D29" t="s">
        <v>352</v>
      </c>
      <c r="E29" t="s">
        <v>298</v>
      </c>
      <c r="F29">
        <v>44523.0552700107</v>
      </c>
      <c r="G29">
        <v>39035.381241032199</v>
      </c>
      <c r="H29">
        <v>40110.2005675685</v>
      </c>
      <c r="I29">
        <v>38641.883811526997</v>
      </c>
      <c r="J29">
        <v>42311.172921223602</v>
      </c>
      <c r="K29">
        <v>54756.270028778403</v>
      </c>
      <c r="L29">
        <v>53604.8445934056</v>
      </c>
      <c r="M29">
        <v>55073.661527140001</v>
      </c>
      <c r="N29">
        <v>53393.6251527934</v>
      </c>
      <c r="O29">
        <v>55970.8007089288</v>
      </c>
      <c r="P29">
        <v>56504.399860411497</v>
      </c>
      <c r="Q29">
        <v>56741.722246050798</v>
      </c>
      <c r="R29">
        <v>68264.958757053901</v>
      </c>
      <c r="S29">
        <v>80475.320893252894</v>
      </c>
      <c r="T29">
        <v>75382.9785729906</v>
      </c>
      <c r="U29">
        <v>65327.218773057197</v>
      </c>
      <c r="V29">
        <v>61518.422440353599</v>
      </c>
      <c r="W29">
        <v>68279.863953371998</v>
      </c>
      <c r="X29">
        <v>77289.171002126997</v>
      </c>
      <c r="Y29">
        <v>86208.612831186096</v>
      </c>
      <c r="Z29">
        <v>82025.365854759293</v>
      </c>
      <c r="AA29">
        <v>81078.333684877696</v>
      </c>
      <c r="AB29">
        <v>85764.144021087399</v>
      </c>
      <c r="AC29">
        <v>90271.195195077395</v>
      </c>
      <c r="AD29">
        <v>96820.800199064703</v>
      </c>
      <c r="AE29">
        <v>87603.253571284105</v>
      </c>
      <c r="AF29">
        <v>79877.530876149001</v>
      </c>
    </row>
    <row r="30" spans="1:32" x14ac:dyDescent="0.3">
      <c r="A30" t="s">
        <v>13</v>
      </c>
      <c r="B30" t="s">
        <v>353</v>
      </c>
      <c r="C30" t="s">
        <v>297</v>
      </c>
      <c r="D30" t="s">
        <v>354</v>
      </c>
      <c r="E30" t="s">
        <v>298</v>
      </c>
      <c r="F30">
        <v>479.582374074548</v>
      </c>
      <c r="G30">
        <v>393.04314662955301</v>
      </c>
      <c r="H30">
        <v>456.10067972933399</v>
      </c>
      <c r="I30">
        <v>472.39086287639998</v>
      </c>
      <c r="J30">
        <v>577.57304773598196</v>
      </c>
      <c r="K30">
        <v>821.51912390090001</v>
      </c>
      <c r="L30">
        <v>841.18148387385804</v>
      </c>
      <c r="M30">
        <v>915.96067659813502</v>
      </c>
      <c r="N30">
        <v>923.70791111351002</v>
      </c>
      <c r="O30">
        <v>951.878595840157</v>
      </c>
      <c r="P30">
        <v>1125.09715686704</v>
      </c>
      <c r="Q30">
        <v>1165.34876878303</v>
      </c>
      <c r="R30">
        <v>1220.23707915977</v>
      </c>
      <c r="S30">
        <v>1386.7622055858701</v>
      </c>
      <c r="T30">
        <v>1236.58240643364</v>
      </c>
      <c r="U30">
        <v>1245.46097616768</v>
      </c>
      <c r="V30">
        <v>1111.6314279574401</v>
      </c>
      <c r="W30">
        <v>1153.5388179434401</v>
      </c>
      <c r="X30">
        <v>1208.90098002022</v>
      </c>
      <c r="Y30">
        <v>1261.0883021703601</v>
      </c>
      <c r="Z30">
        <v>1338.71005847326</v>
      </c>
      <c r="AA30">
        <v>1243.7162973526799</v>
      </c>
      <c r="AB30">
        <v>1299.20536849623</v>
      </c>
      <c r="AC30">
        <v>1745.56059262351</v>
      </c>
      <c r="AD30">
        <v>1944.8657998242099</v>
      </c>
      <c r="AE30">
        <v>2156.1938936494498</v>
      </c>
      <c r="AF30">
        <v>1763.8596922506199</v>
      </c>
    </row>
    <row r="31" spans="1:32" x14ac:dyDescent="0.3">
      <c r="A31" t="s">
        <v>13</v>
      </c>
      <c r="B31" t="s">
        <v>355</v>
      </c>
      <c r="C31" t="s">
        <v>297</v>
      </c>
      <c r="D31" t="s">
        <v>356</v>
      </c>
      <c r="E31" t="s">
        <v>298</v>
      </c>
      <c r="F31">
        <v>1388.7351290300501</v>
      </c>
      <c r="G31">
        <v>1132.7716621296499</v>
      </c>
      <c r="H31">
        <v>1097.35982755803</v>
      </c>
      <c r="I31">
        <v>1136.64528061654</v>
      </c>
      <c r="J31">
        <v>1582.14745542112</v>
      </c>
      <c r="K31">
        <v>2564.66147523478</v>
      </c>
      <c r="L31">
        <v>2597.66052685873</v>
      </c>
      <c r="M31">
        <v>2356.1853046401702</v>
      </c>
      <c r="N31">
        <v>2227.2407127346701</v>
      </c>
      <c r="O31">
        <v>2619.2749191817202</v>
      </c>
      <c r="P31">
        <v>3219.6367707098002</v>
      </c>
      <c r="Q31">
        <v>3207.1212862636598</v>
      </c>
      <c r="R31">
        <v>3379.4344462208001</v>
      </c>
      <c r="S31">
        <v>3389.2116311865102</v>
      </c>
      <c r="T31">
        <v>3153.9206071189901</v>
      </c>
      <c r="U31">
        <v>2143.5700109508098</v>
      </c>
      <c r="V31">
        <v>1619.22030855309</v>
      </c>
      <c r="W31">
        <v>1666.93677591751</v>
      </c>
      <c r="X31">
        <v>1617.01261272897</v>
      </c>
      <c r="Y31">
        <v>1657.42443750866</v>
      </c>
      <c r="Z31">
        <v>2068.1687189802601</v>
      </c>
      <c r="AA31">
        <v>2336.1524682803802</v>
      </c>
      <c r="AB31">
        <v>2256.6867133779101</v>
      </c>
      <c r="AC31">
        <v>2667.3735466706398</v>
      </c>
      <c r="AD31">
        <v>2713.6731856155602</v>
      </c>
      <c r="AE31">
        <v>2432.0101417255801</v>
      </c>
      <c r="AF31">
        <v>2214.2409167159999</v>
      </c>
    </row>
    <row r="32" spans="1:32" x14ac:dyDescent="0.3">
      <c r="A32" t="s">
        <v>13</v>
      </c>
      <c r="B32" t="s">
        <v>357</v>
      </c>
      <c r="C32" t="s">
        <v>297</v>
      </c>
      <c r="D32" t="s">
        <v>358</v>
      </c>
      <c r="E32" t="s">
        <v>298</v>
      </c>
      <c r="F32">
        <v>10274.569193146801</v>
      </c>
      <c r="G32">
        <v>8477.4244615444204</v>
      </c>
      <c r="H32">
        <v>7583.9390087338197</v>
      </c>
      <c r="I32">
        <v>8272.9234989705601</v>
      </c>
      <c r="J32">
        <v>12004.403103484099</v>
      </c>
      <c r="K32">
        <v>16340.7318565229</v>
      </c>
      <c r="L32">
        <v>16037.7004859113</v>
      </c>
      <c r="M32">
        <v>13063.4077105451</v>
      </c>
      <c r="N32">
        <v>12355.6406672104</v>
      </c>
      <c r="O32">
        <v>13727.000084875001</v>
      </c>
      <c r="P32">
        <v>15537.1253267103</v>
      </c>
      <c r="Q32">
        <v>15581.5131074415</v>
      </c>
      <c r="R32">
        <v>15547.8535652134</v>
      </c>
      <c r="S32">
        <v>15666.733979429901</v>
      </c>
      <c r="T32">
        <v>13588.3531154421</v>
      </c>
      <c r="U32">
        <v>11951.6976201625</v>
      </c>
      <c r="V32">
        <v>10378.7963788706</v>
      </c>
      <c r="W32">
        <v>11022.5208363291</v>
      </c>
      <c r="X32">
        <v>11103.205951730401</v>
      </c>
      <c r="Y32">
        <v>13342.1394126666</v>
      </c>
      <c r="Z32">
        <v>16756.1144470076</v>
      </c>
      <c r="AA32">
        <v>18367.856835956802</v>
      </c>
      <c r="AB32">
        <v>17641.629378399</v>
      </c>
      <c r="AC32">
        <v>17402.2198748474</v>
      </c>
      <c r="AD32">
        <v>16716.514104737202</v>
      </c>
      <c r="AE32">
        <v>13219.869542046101</v>
      </c>
      <c r="AF32">
        <v>13029.0029581328</v>
      </c>
    </row>
    <row r="33" spans="1:32" x14ac:dyDescent="0.3">
      <c r="A33" t="s">
        <v>13</v>
      </c>
      <c r="B33" t="s">
        <v>359</v>
      </c>
      <c r="C33" t="s">
        <v>297</v>
      </c>
      <c r="D33" t="s">
        <v>360</v>
      </c>
      <c r="E33" t="s">
        <v>298</v>
      </c>
      <c r="F33">
        <v>245.39685260083201</v>
      </c>
      <c r="G33">
        <v>390.84822985183899</v>
      </c>
      <c r="H33">
        <v>532.59661459419306</v>
      </c>
      <c r="I33">
        <v>685.00390126127297</v>
      </c>
      <c r="J33">
        <v>904.25063914217299</v>
      </c>
      <c r="K33">
        <v>1159.8114565746</v>
      </c>
      <c r="L33">
        <v>1077.5666483507</v>
      </c>
      <c r="M33">
        <v>929.02746977613003</v>
      </c>
      <c r="N33">
        <v>793.58304973519398</v>
      </c>
      <c r="O33">
        <v>710.94581328963295</v>
      </c>
      <c r="P33">
        <v>656.64441041357804</v>
      </c>
      <c r="Q33">
        <v>849.86086158942499</v>
      </c>
      <c r="R33">
        <v>1016.84113976263</v>
      </c>
      <c r="S33">
        <v>1384.8165885578001</v>
      </c>
      <c r="T33">
        <v>1466.19531790992</v>
      </c>
      <c r="U33">
        <v>1691.8046225796099</v>
      </c>
      <c r="V33">
        <v>1545.68681597868</v>
      </c>
      <c r="W33">
        <v>1285.4958800678701</v>
      </c>
      <c r="X33">
        <v>1202.43306807256</v>
      </c>
      <c r="Y33">
        <v>1181.2743849856199</v>
      </c>
      <c r="Z33">
        <v>1251.2776832972399</v>
      </c>
      <c r="AA33">
        <v>1351.6845454531699</v>
      </c>
      <c r="AB33">
        <v>1533.69717520776</v>
      </c>
      <c r="AC33">
        <v>1601.2875831157301</v>
      </c>
      <c r="AD33">
        <v>1749.1335065953999</v>
      </c>
      <c r="AE33">
        <v>1833.8912366740999</v>
      </c>
      <c r="AF33">
        <v>1859.74594139959</v>
      </c>
    </row>
    <row r="34" spans="1:32" x14ac:dyDescent="0.3">
      <c r="A34" t="s">
        <v>13</v>
      </c>
      <c r="B34" t="s">
        <v>361</v>
      </c>
      <c r="C34" t="s">
        <v>297</v>
      </c>
      <c r="D34" t="s">
        <v>362</v>
      </c>
      <c r="E34" t="s">
        <v>298</v>
      </c>
      <c r="F34">
        <v>139525.235536736</v>
      </c>
      <c r="G34">
        <v>141695.44121782601</v>
      </c>
      <c r="H34">
        <v>137988.07088829501</v>
      </c>
      <c r="I34">
        <v>140190.33765058999</v>
      </c>
      <c r="J34">
        <v>137538.96259207799</v>
      </c>
      <c r="K34">
        <v>152021.70872789601</v>
      </c>
      <c r="L34">
        <v>140061.98712340099</v>
      </c>
      <c r="M34">
        <v>117917.362187983</v>
      </c>
      <c r="N34">
        <v>99875.742621011595</v>
      </c>
      <c r="O34">
        <v>96335.923624052302</v>
      </c>
      <c r="P34">
        <v>92429.327614643</v>
      </c>
      <c r="Q34">
        <v>84588.070017658698</v>
      </c>
      <c r="R34">
        <v>89830.778266501802</v>
      </c>
      <c r="S34">
        <v>87454.508101846703</v>
      </c>
      <c r="T34">
        <v>83052.199212680993</v>
      </c>
      <c r="U34">
        <v>74391.683284514205</v>
      </c>
      <c r="V34">
        <v>67501.253262777507</v>
      </c>
      <c r="W34">
        <v>68015.685960853996</v>
      </c>
      <c r="X34">
        <v>58456.745775152398</v>
      </c>
      <c r="Y34">
        <v>55383.674729927698</v>
      </c>
      <c r="Z34">
        <v>59450.691388102299</v>
      </c>
      <c r="AA34">
        <v>57425.0216091658</v>
      </c>
      <c r="AB34">
        <v>52029.875126054503</v>
      </c>
      <c r="AC34">
        <v>48342.639012154403</v>
      </c>
      <c r="AD34">
        <v>51037.543531361298</v>
      </c>
      <c r="AE34">
        <v>33538.403125056997</v>
      </c>
      <c r="AF34">
        <v>29055.774204417801</v>
      </c>
    </row>
    <row r="35" spans="1:32" x14ac:dyDescent="0.3">
      <c r="A35" t="s">
        <v>13</v>
      </c>
      <c r="B35" t="s">
        <v>363</v>
      </c>
      <c r="C35" t="s">
        <v>297</v>
      </c>
      <c r="D35" t="s">
        <v>364</v>
      </c>
      <c r="E35" t="s">
        <v>298</v>
      </c>
      <c r="F35">
        <v>1181370.8546090701</v>
      </c>
      <c r="G35">
        <v>1222015.25374052</v>
      </c>
      <c r="H35">
        <v>1246477.9232290101</v>
      </c>
      <c r="I35">
        <v>1392291.9692538099</v>
      </c>
      <c r="J35">
        <v>1478119.5708384099</v>
      </c>
      <c r="K35">
        <v>1559136.3688848601</v>
      </c>
      <c r="L35">
        <v>1540568.302068</v>
      </c>
      <c r="M35">
        <v>1563302.9469705699</v>
      </c>
      <c r="N35">
        <v>1597665.7317151299</v>
      </c>
      <c r="O35">
        <v>1639167.8534008199</v>
      </c>
      <c r="P35">
        <v>1633494.04276567</v>
      </c>
      <c r="Q35">
        <v>1630428.0134701999</v>
      </c>
      <c r="R35">
        <v>1628591.87099205</v>
      </c>
      <c r="S35">
        <v>1741976.39485397</v>
      </c>
      <c r="T35">
        <v>1720781.26509088</v>
      </c>
      <c r="U35">
        <v>1754289.19155846</v>
      </c>
      <c r="V35">
        <v>1753166.04844832</v>
      </c>
      <c r="W35">
        <v>1721013.9496379199</v>
      </c>
      <c r="X35">
        <v>1655219.1881440801</v>
      </c>
      <c r="Y35">
        <v>1884962.18499817</v>
      </c>
      <c r="Z35">
        <v>1949646.5943615199</v>
      </c>
      <c r="AA35">
        <v>1872490.7557659801</v>
      </c>
      <c r="AB35">
        <v>1836134.0218699099</v>
      </c>
      <c r="AC35">
        <v>1821302.8045007</v>
      </c>
      <c r="AD35">
        <v>1759143.3068408801</v>
      </c>
      <c r="AE35">
        <v>1612540.9402232601</v>
      </c>
      <c r="AF35">
        <v>1606873.6609525799</v>
      </c>
    </row>
    <row r="36" spans="1:32" x14ac:dyDescent="0.3">
      <c r="A36" t="s">
        <v>13</v>
      </c>
      <c r="B36" t="s">
        <v>365</v>
      </c>
      <c r="C36" t="s">
        <v>297</v>
      </c>
      <c r="D36" t="s">
        <v>366</v>
      </c>
      <c r="E36" t="s">
        <v>298</v>
      </c>
      <c r="F36">
        <v>603396.00395330903</v>
      </c>
      <c r="G36">
        <v>616149.19846450503</v>
      </c>
      <c r="H36">
        <v>623568.74956050096</v>
      </c>
      <c r="I36">
        <v>624786.01305432199</v>
      </c>
      <c r="J36">
        <v>624107.812874016</v>
      </c>
      <c r="K36">
        <v>686131.31899536098</v>
      </c>
      <c r="L36">
        <v>679756.89734085603</v>
      </c>
      <c r="M36">
        <v>700962.67046345305</v>
      </c>
      <c r="N36">
        <v>705203.42358767998</v>
      </c>
      <c r="O36">
        <v>709684.65649488894</v>
      </c>
      <c r="P36">
        <v>729437.20622156397</v>
      </c>
      <c r="Q36">
        <v>744709.91281542799</v>
      </c>
      <c r="R36">
        <v>738987.82159171999</v>
      </c>
      <c r="S36">
        <v>755255.26332430902</v>
      </c>
      <c r="T36">
        <v>748829.09279407898</v>
      </c>
      <c r="U36">
        <v>771677.77259715996</v>
      </c>
      <c r="V36">
        <v>761365.60537810496</v>
      </c>
      <c r="W36">
        <v>745289.796429454</v>
      </c>
      <c r="X36">
        <v>729930.75800814305</v>
      </c>
      <c r="Y36">
        <v>781692.09252392105</v>
      </c>
      <c r="Z36">
        <v>778738.58828414499</v>
      </c>
      <c r="AA36">
        <v>777892.54228129599</v>
      </c>
      <c r="AB36">
        <v>744689.00823407003</v>
      </c>
      <c r="AC36">
        <v>740380.39305985498</v>
      </c>
      <c r="AD36">
        <v>756787.37329370901</v>
      </c>
      <c r="AE36">
        <v>679860.24949450605</v>
      </c>
      <c r="AF36">
        <v>710366.05192029104</v>
      </c>
    </row>
    <row r="37" spans="1:32" x14ac:dyDescent="0.3">
      <c r="A37" t="s">
        <v>13</v>
      </c>
      <c r="B37" t="s">
        <v>367</v>
      </c>
      <c r="C37" t="s">
        <v>297</v>
      </c>
      <c r="D37" t="s">
        <v>368</v>
      </c>
      <c r="E37" t="s">
        <v>298</v>
      </c>
      <c r="F37">
        <v>177108.435154404</v>
      </c>
      <c r="G37">
        <v>185052.72380095601</v>
      </c>
      <c r="H37">
        <v>204437.87478730999</v>
      </c>
      <c r="I37">
        <v>225268.57755382801</v>
      </c>
      <c r="J37">
        <v>341232.021418088</v>
      </c>
      <c r="K37">
        <v>420865.91914344998</v>
      </c>
      <c r="L37">
        <v>423542.14594471798</v>
      </c>
      <c r="M37">
        <v>388624.30983697</v>
      </c>
      <c r="N37">
        <v>367698.83427951997</v>
      </c>
      <c r="O37">
        <v>334703.920158908</v>
      </c>
      <c r="P37">
        <v>322640.89073718502</v>
      </c>
      <c r="Q37">
        <v>328548.14071267302</v>
      </c>
      <c r="R37">
        <v>337228.74764667102</v>
      </c>
      <c r="S37">
        <v>389024.10407368798</v>
      </c>
      <c r="T37">
        <v>367130.67275876901</v>
      </c>
      <c r="U37">
        <v>328902.89004019601</v>
      </c>
      <c r="V37">
        <v>340095.54084422399</v>
      </c>
      <c r="W37">
        <v>363934.13815084199</v>
      </c>
      <c r="X37">
        <v>347031.84550392203</v>
      </c>
      <c r="Y37">
        <v>425278.04660186998</v>
      </c>
      <c r="Z37">
        <v>461776.12659781298</v>
      </c>
      <c r="AA37">
        <v>435311.21053592302</v>
      </c>
      <c r="AB37">
        <v>387787.66245012998</v>
      </c>
      <c r="AC37">
        <v>350826.16491370002</v>
      </c>
      <c r="AD37">
        <v>337564.094712839</v>
      </c>
      <c r="AE37">
        <v>290157.86703295598</v>
      </c>
      <c r="AF37">
        <v>261867.20922635001</v>
      </c>
    </row>
    <row r="38" spans="1:32" x14ac:dyDescent="0.3">
      <c r="A38" t="s">
        <v>13</v>
      </c>
      <c r="B38" t="s">
        <v>369</v>
      </c>
      <c r="C38" t="s">
        <v>297</v>
      </c>
      <c r="D38" t="s">
        <v>370</v>
      </c>
      <c r="E38" t="s">
        <v>298</v>
      </c>
      <c r="F38">
        <v>400866.41550136101</v>
      </c>
      <c r="G38">
        <v>420813.33147505601</v>
      </c>
      <c r="H38">
        <v>418471.29888120398</v>
      </c>
      <c r="I38">
        <v>542237.37864566105</v>
      </c>
      <c r="J38">
        <v>512779.736546306</v>
      </c>
      <c r="K38">
        <v>452139.13074605103</v>
      </c>
      <c r="L38">
        <v>437269.25878242502</v>
      </c>
      <c r="M38">
        <v>473715.96667014901</v>
      </c>
      <c r="N38">
        <v>524763.47384792496</v>
      </c>
      <c r="O38">
        <v>594779.27674702404</v>
      </c>
      <c r="P38">
        <v>581415.94580692495</v>
      </c>
      <c r="Q38">
        <v>557169.95994209498</v>
      </c>
      <c r="R38">
        <v>552375.30175365997</v>
      </c>
      <c r="S38">
        <v>597697.02745597297</v>
      </c>
      <c r="T38">
        <v>604821.49953803001</v>
      </c>
      <c r="U38">
        <v>653708.52892109996</v>
      </c>
      <c r="V38">
        <v>651704.90222599194</v>
      </c>
      <c r="W38">
        <v>611790.01505762595</v>
      </c>
      <c r="X38">
        <v>578256.58463201101</v>
      </c>
      <c r="Y38">
        <v>677992.04587238096</v>
      </c>
      <c r="Z38">
        <v>709131.87947956601</v>
      </c>
      <c r="AA38">
        <v>659287.00294876099</v>
      </c>
      <c r="AB38">
        <v>703657.35118571296</v>
      </c>
      <c r="AC38">
        <v>730096.24652714306</v>
      </c>
      <c r="AD38">
        <v>664791.83883433498</v>
      </c>
      <c r="AE38">
        <v>642522.82369580294</v>
      </c>
      <c r="AF38">
        <v>634640.39980593906</v>
      </c>
    </row>
    <row r="39" spans="1:32" x14ac:dyDescent="0.3">
      <c r="A39" t="s">
        <v>13</v>
      </c>
      <c r="B39" t="s">
        <v>371</v>
      </c>
      <c r="C39" t="s">
        <v>297</v>
      </c>
      <c r="D39" t="s">
        <v>372</v>
      </c>
      <c r="E39" t="s">
        <v>298</v>
      </c>
      <c r="F39">
        <v>570259.74801901798</v>
      </c>
      <c r="G39">
        <v>578496.482983144</v>
      </c>
      <c r="H39">
        <v>583590.99691638898</v>
      </c>
      <c r="I39">
        <v>599059.67950027203</v>
      </c>
      <c r="J39">
        <v>600688.44253969903</v>
      </c>
      <c r="K39">
        <v>648536.40227635403</v>
      </c>
      <c r="L39">
        <v>605084.87744501396</v>
      </c>
      <c r="M39">
        <v>605479.59465905803</v>
      </c>
      <c r="N39">
        <v>596040.81447590503</v>
      </c>
      <c r="O39">
        <v>617274.05925807205</v>
      </c>
      <c r="P39">
        <v>656370.52077724098</v>
      </c>
      <c r="Q39">
        <v>716622.16208395397</v>
      </c>
      <c r="R39">
        <v>717704.78936989198</v>
      </c>
      <c r="S39">
        <v>710992.53929566301</v>
      </c>
      <c r="T39">
        <v>680547.29885667504</v>
      </c>
      <c r="U39">
        <v>664700.13974282297</v>
      </c>
      <c r="V39">
        <v>598783.73930970195</v>
      </c>
      <c r="W39">
        <v>608617.75414700701</v>
      </c>
      <c r="X39">
        <v>584485.82647851901</v>
      </c>
      <c r="Y39">
        <v>583034.956717088</v>
      </c>
      <c r="Z39">
        <v>603799.68567617098</v>
      </c>
      <c r="AA39">
        <v>633886.60814916005</v>
      </c>
      <c r="AB39">
        <v>660804.49816213804</v>
      </c>
      <c r="AC39">
        <v>639326.54601806402</v>
      </c>
      <c r="AD39">
        <v>634344.74607614102</v>
      </c>
      <c r="AE39">
        <v>632040.34668425994</v>
      </c>
      <c r="AF39">
        <v>622542.00405699504</v>
      </c>
    </row>
    <row r="40" spans="1:32" x14ac:dyDescent="0.3">
      <c r="A40" t="s">
        <v>13</v>
      </c>
      <c r="B40" t="s">
        <v>373</v>
      </c>
      <c r="C40" t="s">
        <v>297</v>
      </c>
      <c r="D40" t="s">
        <v>374</v>
      </c>
      <c r="E40" t="s">
        <v>298</v>
      </c>
      <c r="F40">
        <v>266358.98533866799</v>
      </c>
      <c r="G40">
        <v>229758.11104951799</v>
      </c>
      <c r="H40">
        <v>224582.443493814</v>
      </c>
      <c r="I40">
        <v>231613.99746295801</v>
      </c>
      <c r="J40">
        <v>222804.96068901999</v>
      </c>
      <c r="K40">
        <v>228771.55659416399</v>
      </c>
      <c r="L40">
        <v>247863.87186008701</v>
      </c>
      <c r="M40">
        <v>250945.816676833</v>
      </c>
      <c r="N40">
        <v>253605.756451302</v>
      </c>
      <c r="O40">
        <v>269475.05798543798</v>
      </c>
      <c r="P40">
        <v>282018.75429559202</v>
      </c>
      <c r="Q40">
        <v>265051.03239094501</v>
      </c>
      <c r="R40">
        <v>293331.34073138598</v>
      </c>
      <c r="S40">
        <v>309037.17285840202</v>
      </c>
      <c r="T40">
        <v>248272.82383362699</v>
      </c>
      <c r="U40">
        <v>218476.83543005399</v>
      </c>
      <c r="V40">
        <v>196594.553373759</v>
      </c>
      <c r="W40">
        <v>199546.94385416401</v>
      </c>
      <c r="X40">
        <v>181568.06314858</v>
      </c>
      <c r="Y40">
        <v>173749.78711197199</v>
      </c>
      <c r="Z40">
        <v>176577.91493768201</v>
      </c>
      <c r="AA40">
        <v>172839.11147177199</v>
      </c>
      <c r="AB40">
        <v>150281.22976692399</v>
      </c>
      <c r="AC40">
        <v>155958.90895948</v>
      </c>
      <c r="AD40">
        <v>177217.08493941301</v>
      </c>
      <c r="AE40">
        <v>167428.44325080901</v>
      </c>
      <c r="AF40">
        <v>179074.661968773</v>
      </c>
    </row>
    <row r="41" spans="1:32" x14ac:dyDescent="0.3">
      <c r="A41" t="s">
        <v>13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13</v>
      </c>
      <c r="B43" t="s">
        <v>379</v>
      </c>
      <c r="C43" t="s">
        <v>297</v>
      </c>
      <c r="D43" t="s">
        <v>380</v>
      </c>
      <c r="E43" t="s">
        <v>298</v>
      </c>
      <c r="F43">
        <v>2670984.9204247901</v>
      </c>
      <c r="G43">
        <v>2738745.7769999499</v>
      </c>
      <c r="H43">
        <v>2792870.1680610599</v>
      </c>
      <c r="I43">
        <v>2806392.3115612199</v>
      </c>
      <c r="J43">
        <v>2768349.2368282299</v>
      </c>
      <c r="K43">
        <v>2849022.2347570402</v>
      </c>
      <c r="L43">
        <v>2865581.2712002899</v>
      </c>
      <c r="M43">
        <v>2825831.80829712</v>
      </c>
      <c r="N43">
        <v>2758979.68222827</v>
      </c>
      <c r="O43">
        <v>2761105.40926868</v>
      </c>
      <c r="P43">
        <v>2676550.7051772601</v>
      </c>
      <c r="Q43">
        <v>2844608.3064162</v>
      </c>
      <c r="R43">
        <v>3010445.47914185</v>
      </c>
      <c r="S43">
        <v>3252647.4149243901</v>
      </c>
      <c r="T43">
        <v>3241885.8914133101</v>
      </c>
      <c r="U43">
        <v>3240405.3774642702</v>
      </c>
      <c r="V43">
        <v>3222919.3402101402</v>
      </c>
      <c r="W43">
        <v>3236584.5844753999</v>
      </c>
      <c r="X43">
        <v>3280586.27097004</v>
      </c>
      <c r="Y43">
        <v>3398252.1397037799</v>
      </c>
      <c r="Z43">
        <v>3548701.1036839699</v>
      </c>
      <c r="AA43">
        <v>3354064.5457459302</v>
      </c>
      <c r="AB43">
        <v>3394106.95664495</v>
      </c>
      <c r="AC43">
        <v>3414743.5657979501</v>
      </c>
      <c r="AD43">
        <v>3552688.9989541201</v>
      </c>
      <c r="AE43">
        <v>3476281.7535711601</v>
      </c>
      <c r="AF43">
        <v>5294919.7972669201</v>
      </c>
    </row>
    <row r="44" spans="1:32" x14ac:dyDescent="0.3">
      <c r="A44" t="s">
        <v>13</v>
      </c>
      <c r="B44" t="s">
        <v>381</v>
      </c>
      <c r="C44" t="s">
        <v>297</v>
      </c>
      <c r="D44" t="s">
        <v>382</v>
      </c>
      <c r="E44" t="s">
        <v>298</v>
      </c>
      <c r="F44">
        <v>22198847.838481002</v>
      </c>
      <c r="G44">
        <v>23072649.2959354</v>
      </c>
      <c r="H44">
        <v>23588356.751555</v>
      </c>
      <c r="I44">
        <v>23678292.297361199</v>
      </c>
      <c r="J44">
        <v>22915321.615831599</v>
      </c>
      <c r="K44">
        <v>23485475.929285798</v>
      </c>
      <c r="L44">
        <v>23659650.243152302</v>
      </c>
      <c r="M44">
        <v>23496932.789598402</v>
      </c>
      <c r="N44">
        <v>23340971.034276001</v>
      </c>
      <c r="O44">
        <v>23117795.4547925</v>
      </c>
      <c r="P44">
        <v>23821801.712739602</v>
      </c>
      <c r="Q44">
        <v>24443363.9740288</v>
      </c>
      <c r="R44">
        <v>25397420.704030499</v>
      </c>
      <c r="S44">
        <v>25944568.36482</v>
      </c>
      <c r="T44">
        <v>23845872.161399499</v>
      </c>
      <c r="U44">
        <v>22901560.528981999</v>
      </c>
      <c r="V44">
        <v>23168549.9581846</v>
      </c>
      <c r="W44">
        <v>23327553.003373101</v>
      </c>
      <c r="X44">
        <v>23960827.664374199</v>
      </c>
      <c r="Y44">
        <v>25090434.482989602</v>
      </c>
      <c r="Z44">
        <v>26124611.7559052</v>
      </c>
      <c r="AA44">
        <v>25723366.711912699</v>
      </c>
      <c r="AB44">
        <v>25592239.283228502</v>
      </c>
      <c r="AC44">
        <v>26466282.362319499</v>
      </c>
      <c r="AD44">
        <v>27014942.140769899</v>
      </c>
      <c r="AE44">
        <v>26698570.414244398</v>
      </c>
      <c r="AF44">
        <v>27494972.6378824</v>
      </c>
    </row>
    <row r="45" spans="1:32" x14ac:dyDescent="0.3">
      <c r="A45" t="s">
        <v>13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13</v>
      </c>
      <c r="B47" t="s">
        <v>387</v>
      </c>
      <c r="C47" t="s">
        <v>297</v>
      </c>
      <c r="D47" t="s">
        <v>388</v>
      </c>
      <c r="E47" t="s">
        <v>298</v>
      </c>
      <c r="F47">
        <v>244111.64070838899</v>
      </c>
      <c r="G47">
        <v>226052.05576515201</v>
      </c>
      <c r="H47">
        <v>236161.09157527401</v>
      </c>
      <c r="I47">
        <v>228167.555828401</v>
      </c>
      <c r="J47">
        <v>228386.53631362499</v>
      </c>
      <c r="K47">
        <v>238577.87253289201</v>
      </c>
      <c r="L47">
        <v>230053.33352109199</v>
      </c>
      <c r="M47">
        <v>225292.31594707401</v>
      </c>
      <c r="N47">
        <v>231301.90693982999</v>
      </c>
      <c r="O47">
        <v>231863.169980495</v>
      </c>
      <c r="P47">
        <v>229584.90577511399</v>
      </c>
      <c r="Q47">
        <v>223638.90131750901</v>
      </c>
      <c r="R47">
        <v>244172.206136016</v>
      </c>
      <c r="S47">
        <v>244192.96776279801</v>
      </c>
      <c r="T47">
        <v>260265.757245969</v>
      </c>
      <c r="U47">
        <v>239811.73836802301</v>
      </c>
      <c r="V47">
        <v>228032.44979962401</v>
      </c>
      <c r="W47">
        <v>207378.338627419</v>
      </c>
      <c r="X47">
        <v>173802.575099462</v>
      </c>
      <c r="Y47">
        <v>147466.12259065299</v>
      </c>
      <c r="Z47">
        <v>129669.841568242</v>
      </c>
      <c r="AA47">
        <v>132230.666888629</v>
      </c>
      <c r="AB47">
        <v>125816.347666338</v>
      </c>
      <c r="AC47">
        <v>135126.36167240099</v>
      </c>
      <c r="AD47">
        <v>158611.42826860101</v>
      </c>
      <c r="AE47">
        <v>180973.257390087</v>
      </c>
      <c r="AF47">
        <v>211738.79792281199</v>
      </c>
    </row>
    <row r="48" spans="1:32" x14ac:dyDescent="0.3">
      <c r="A48" t="s">
        <v>13</v>
      </c>
      <c r="B48" t="s">
        <v>389</v>
      </c>
      <c r="C48" t="s">
        <v>297</v>
      </c>
      <c r="D48" t="s">
        <v>390</v>
      </c>
      <c r="E48" t="s">
        <v>298</v>
      </c>
      <c r="F48">
        <v>2056518.29413254</v>
      </c>
      <c r="G48">
        <v>2081083.77663045</v>
      </c>
      <c r="H48">
        <v>2146648.4608319202</v>
      </c>
      <c r="I48">
        <v>2188597.0337728998</v>
      </c>
      <c r="J48">
        <v>2221699.2498429702</v>
      </c>
      <c r="K48">
        <v>2263048.0688788798</v>
      </c>
      <c r="L48">
        <v>2278963.2218431998</v>
      </c>
      <c r="M48">
        <v>2306340.3785949899</v>
      </c>
      <c r="N48">
        <v>2301476.2956379498</v>
      </c>
      <c r="O48">
        <v>2287152.95365</v>
      </c>
      <c r="P48">
        <v>2303896.9311079001</v>
      </c>
      <c r="Q48">
        <v>2271227.79599116</v>
      </c>
      <c r="R48">
        <v>2277446.4307588101</v>
      </c>
      <c r="S48">
        <v>2280566.1261529401</v>
      </c>
      <c r="T48">
        <v>2324196.2534134299</v>
      </c>
      <c r="U48">
        <v>2270097.0210029501</v>
      </c>
      <c r="V48">
        <v>2254817.9714376698</v>
      </c>
      <c r="W48">
        <v>2246333.8912623399</v>
      </c>
      <c r="X48">
        <v>2239253.1289447001</v>
      </c>
      <c r="Y48">
        <v>2267477.7804829599</v>
      </c>
      <c r="Z48">
        <v>2271854.7318326798</v>
      </c>
      <c r="AA48">
        <v>2248829.9802097301</v>
      </c>
      <c r="AB48">
        <v>2222483.05408064</v>
      </c>
      <c r="AC48">
        <v>2264430.7840461801</v>
      </c>
      <c r="AD48">
        <v>2296525.7902913401</v>
      </c>
      <c r="AE48">
        <v>2289420.8731269599</v>
      </c>
      <c r="AF48">
        <v>2175191.6930289702</v>
      </c>
    </row>
    <row r="49" spans="1:32" x14ac:dyDescent="0.3">
      <c r="A49" t="s">
        <v>13</v>
      </c>
      <c r="B49" t="s">
        <v>391</v>
      </c>
      <c r="C49" t="s">
        <v>297</v>
      </c>
      <c r="D49" t="s">
        <v>392</v>
      </c>
      <c r="E49" t="s">
        <v>298</v>
      </c>
      <c r="F49">
        <v>1766830.3668501901</v>
      </c>
      <c r="G49">
        <v>1810181.9147485199</v>
      </c>
      <c r="H49">
        <v>1862594.5242701501</v>
      </c>
      <c r="I49">
        <v>1911333.7813073699</v>
      </c>
      <c r="J49">
        <v>1946169.43475573</v>
      </c>
      <c r="K49">
        <v>1978415.6865796801</v>
      </c>
      <c r="L49">
        <v>2002275.6444135599</v>
      </c>
      <c r="M49">
        <v>2029065.0139003601</v>
      </c>
      <c r="N49">
        <v>2017385.51062273</v>
      </c>
      <c r="O49">
        <v>1996980.4762446899</v>
      </c>
      <c r="P49">
        <v>2009685.3808613401</v>
      </c>
      <c r="Q49">
        <v>1984133.71715639</v>
      </c>
      <c r="R49">
        <v>1965928.7438952201</v>
      </c>
      <c r="S49">
        <v>1969119.60451257</v>
      </c>
      <c r="T49">
        <v>1996635.5029040901</v>
      </c>
      <c r="U49">
        <v>1967537.72495085</v>
      </c>
      <c r="V49">
        <v>1962265.9905302699</v>
      </c>
      <c r="W49">
        <v>1972326.3884950001</v>
      </c>
      <c r="X49">
        <v>1997308.44381806</v>
      </c>
      <c r="Y49">
        <v>2040719.0775591801</v>
      </c>
      <c r="Z49">
        <v>2060905.01847157</v>
      </c>
      <c r="AA49">
        <v>2034099.492264</v>
      </c>
      <c r="AB49">
        <v>2015436.21379642</v>
      </c>
      <c r="AC49">
        <v>2042275.94040918</v>
      </c>
      <c r="AD49">
        <v>2039724.7635618399</v>
      </c>
      <c r="AE49">
        <v>1999523.10929787</v>
      </c>
      <c r="AF49">
        <v>1841979.6061231401</v>
      </c>
    </row>
    <row r="50" spans="1:32" x14ac:dyDescent="0.3">
      <c r="A50" t="s">
        <v>13</v>
      </c>
      <c r="B50" t="s">
        <v>393</v>
      </c>
      <c r="C50" t="s">
        <v>297</v>
      </c>
      <c r="D50" t="s">
        <v>394</v>
      </c>
      <c r="E50" t="s">
        <v>298</v>
      </c>
      <c r="F50">
        <v>45576.286573959696</v>
      </c>
      <c r="G50">
        <v>44849.806116776497</v>
      </c>
      <c r="H50">
        <v>47892.844986497403</v>
      </c>
      <c r="I50">
        <v>49095.696637125598</v>
      </c>
      <c r="J50">
        <v>47143.278773611302</v>
      </c>
      <c r="K50">
        <v>46054.509766306597</v>
      </c>
      <c r="L50">
        <v>46634.243908548102</v>
      </c>
      <c r="M50">
        <v>51983.048747563502</v>
      </c>
      <c r="N50">
        <v>52788.8780753869</v>
      </c>
      <c r="O50">
        <v>58309.307424815001</v>
      </c>
      <c r="P50">
        <v>64626.6444714432</v>
      </c>
      <c r="Q50">
        <v>63455.177517261603</v>
      </c>
      <c r="R50">
        <v>67345.480727572998</v>
      </c>
      <c r="S50">
        <v>67253.553877578699</v>
      </c>
      <c r="T50">
        <v>67294.993263371798</v>
      </c>
      <c r="U50">
        <v>62747.557684076099</v>
      </c>
      <c r="V50">
        <v>64519.531107776798</v>
      </c>
      <c r="W50">
        <v>66629.164139925095</v>
      </c>
      <c r="X50">
        <v>68142.110027178103</v>
      </c>
      <c r="Y50">
        <v>79292.580333131205</v>
      </c>
      <c r="Z50">
        <v>81279.871792869599</v>
      </c>
      <c r="AA50">
        <v>82499.821057101595</v>
      </c>
      <c r="AB50">
        <v>81230.492617878801</v>
      </c>
      <c r="AC50">
        <v>87028.481964603096</v>
      </c>
      <c r="AD50">
        <v>98189.598460897207</v>
      </c>
      <c r="AE50">
        <v>108924.506439007</v>
      </c>
      <c r="AF50">
        <v>121473.288983021</v>
      </c>
    </row>
    <row r="51" spans="1:32" x14ac:dyDescent="0.3">
      <c r="A51" t="s">
        <v>13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13</v>
      </c>
      <c r="B53" t="s">
        <v>399</v>
      </c>
      <c r="C53" t="s">
        <v>297</v>
      </c>
      <c r="D53" t="s">
        <v>400</v>
      </c>
      <c r="E53" t="s">
        <v>298</v>
      </c>
      <c r="F53">
        <v>242340.403039978</v>
      </c>
      <c r="G53">
        <v>250305.44289915499</v>
      </c>
      <c r="H53">
        <v>254982.56587520399</v>
      </c>
      <c r="I53">
        <v>244779.21571449199</v>
      </c>
      <c r="J53">
        <v>236497.55668964301</v>
      </c>
      <c r="K53">
        <v>237591.37902570001</v>
      </c>
      <c r="L53">
        <v>243357.040321407</v>
      </c>
      <c r="M53">
        <v>241259.72113110099</v>
      </c>
      <c r="N53">
        <v>235848.74476911599</v>
      </c>
      <c r="O53">
        <v>237998.90149870099</v>
      </c>
      <c r="P53">
        <v>232727.06678556101</v>
      </c>
      <c r="Q53">
        <v>231168.22911770601</v>
      </c>
      <c r="R53">
        <v>235369.61291187999</v>
      </c>
      <c r="S53">
        <v>240864.08070434499</v>
      </c>
      <c r="T53">
        <v>235575.13094013001</v>
      </c>
      <c r="U53">
        <v>226953.82640609401</v>
      </c>
      <c r="V53">
        <v>224354.577452297</v>
      </c>
      <c r="W53">
        <v>228381.654735249</v>
      </c>
      <c r="X53">
        <v>229607.59291832999</v>
      </c>
      <c r="Y53">
        <v>232932.728639457</v>
      </c>
      <c r="Z53">
        <v>236971.53604586999</v>
      </c>
      <c r="AA53">
        <v>235053.852037256</v>
      </c>
      <c r="AB53">
        <v>227917.02117976701</v>
      </c>
      <c r="AC53">
        <v>232564.33370416201</v>
      </c>
      <c r="AD53">
        <v>246575.118688452</v>
      </c>
      <c r="AE53">
        <v>248627.50155807301</v>
      </c>
      <c r="AF53">
        <v>252673.79054891001</v>
      </c>
    </row>
    <row r="54" spans="1:32" x14ac:dyDescent="0.3">
      <c r="A54" t="s">
        <v>13</v>
      </c>
      <c r="B54" t="s">
        <v>401</v>
      </c>
      <c r="C54" t="s">
        <v>297</v>
      </c>
      <c r="D54" t="s">
        <v>402</v>
      </c>
      <c r="E54" t="s">
        <v>298</v>
      </c>
      <c r="F54">
        <v>337703.57828794501</v>
      </c>
      <c r="G54">
        <v>365067.63597008202</v>
      </c>
      <c r="H54">
        <v>400632.32560196298</v>
      </c>
      <c r="I54">
        <v>411165.94264223299</v>
      </c>
      <c r="J54">
        <v>420492.915458498</v>
      </c>
      <c r="K54">
        <v>445182.26784340898</v>
      </c>
      <c r="L54">
        <v>459739.80556441098</v>
      </c>
      <c r="M54">
        <v>481551.12928959599</v>
      </c>
      <c r="N54">
        <v>470845.64764643699</v>
      </c>
      <c r="O54">
        <v>490055.05595969601</v>
      </c>
      <c r="P54">
        <v>488450.45104348002</v>
      </c>
      <c r="Q54">
        <v>484879.95541300502</v>
      </c>
      <c r="R54">
        <v>494574.12223596399</v>
      </c>
      <c r="S54">
        <v>507225.95635723398</v>
      </c>
      <c r="T54">
        <v>477041.03994457697</v>
      </c>
      <c r="U54">
        <v>452411.29546044598</v>
      </c>
      <c r="V54">
        <v>463715.61912208103</v>
      </c>
      <c r="W54">
        <v>446572.28241896402</v>
      </c>
      <c r="X54">
        <v>417327.009027172</v>
      </c>
      <c r="Y54">
        <v>393150.03056793701</v>
      </c>
      <c r="Z54">
        <v>377537.21479851397</v>
      </c>
      <c r="AA54">
        <v>365496.99239453499</v>
      </c>
      <c r="AB54">
        <v>360795.95003286598</v>
      </c>
      <c r="AC54">
        <v>369465.68856971402</v>
      </c>
      <c r="AD54">
        <v>404731.82837448001</v>
      </c>
      <c r="AE54">
        <v>405415.28664451698</v>
      </c>
      <c r="AF54">
        <v>413792.49425000499</v>
      </c>
    </row>
    <row r="55" spans="1:32" x14ac:dyDescent="0.3">
      <c r="A55" t="s">
        <v>13</v>
      </c>
      <c r="B55" t="s">
        <v>403</v>
      </c>
      <c r="C55" t="s">
        <v>297</v>
      </c>
      <c r="D55" t="s">
        <v>404</v>
      </c>
      <c r="E55" t="s">
        <v>298</v>
      </c>
      <c r="F55">
        <v>95363.175247967796</v>
      </c>
      <c r="G55">
        <v>114762.19307092699</v>
      </c>
      <c r="H55">
        <v>145649.75972675899</v>
      </c>
      <c r="I55">
        <v>166386.72692774201</v>
      </c>
      <c r="J55">
        <v>183995.35876885499</v>
      </c>
      <c r="K55">
        <v>207590.88881770801</v>
      </c>
      <c r="L55">
        <v>216382.76524300399</v>
      </c>
      <c r="M55">
        <v>240291.408158495</v>
      </c>
      <c r="N55">
        <v>234996.902877321</v>
      </c>
      <c r="O55">
        <v>252056.15446099499</v>
      </c>
      <c r="P55">
        <v>255723.38425791901</v>
      </c>
      <c r="Q55">
        <v>253711.72629529901</v>
      </c>
      <c r="R55">
        <v>259204.50932408401</v>
      </c>
      <c r="S55">
        <v>266361.87565288902</v>
      </c>
      <c r="T55">
        <v>241465.90900444699</v>
      </c>
      <c r="U55">
        <v>225457.469054352</v>
      </c>
      <c r="V55">
        <v>239361.041669784</v>
      </c>
      <c r="W55">
        <v>218190.62768371499</v>
      </c>
      <c r="X55">
        <v>187719.41610884201</v>
      </c>
      <c r="Y55">
        <v>160217.30192848001</v>
      </c>
      <c r="Z55">
        <v>140565.67875264399</v>
      </c>
      <c r="AA55">
        <v>130443.140357279</v>
      </c>
      <c r="AB55">
        <v>132878.928853099</v>
      </c>
      <c r="AC55">
        <v>136901.35486555201</v>
      </c>
      <c r="AD55">
        <v>158156.70968602801</v>
      </c>
      <c r="AE55">
        <v>156787.785086444</v>
      </c>
      <c r="AF55">
        <v>161118.703701094</v>
      </c>
    </row>
    <row r="56" spans="1:32" x14ac:dyDescent="0.3">
      <c r="A56" t="s">
        <v>13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</v>
      </c>
      <c r="B57" t="s">
        <v>407</v>
      </c>
      <c r="C57" t="s">
        <v>297</v>
      </c>
      <c r="D57" t="s">
        <v>408</v>
      </c>
      <c r="E57" t="s">
        <v>298</v>
      </c>
      <c r="F57">
        <v>24524016.330970202</v>
      </c>
      <c r="G57">
        <v>25386937.043978099</v>
      </c>
      <c r="H57">
        <v>25974513.3306811</v>
      </c>
      <c r="I57">
        <v>26118466.056094401</v>
      </c>
      <c r="J57">
        <v>25384815.543595001</v>
      </c>
      <c r="K57">
        <v>26001526.510212101</v>
      </c>
      <c r="L57">
        <v>26214206.413954999</v>
      </c>
      <c r="M57">
        <v>26090930.3383823</v>
      </c>
      <c r="N57">
        <v>25926129.881155301</v>
      </c>
      <c r="O57">
        <v>25705901.8192375</v>
      </c>
      <c r="P57">
        <v>26437585.612078201</v>
      </c>
      <c r="Q57">
        <v>27016982.747359</v>
      </c>
      <c r="R57">
        <v>28017553.9714492</v>
      </c>
      <c r="S57">
        <v>28589663.0343954</v>
      </c>
      <c r="T57">
        <v>26469008.773631599</v>
      </c>
      <c r="U57">
        <v>25439224.9704726</v>
      </c>
      <c r="V57">
        <v>25675984.863323499</v>
      </c>
      <c r="W57">
        <v>25822506.931314901</v>
      </c>
      <c r="X57">
        <v>26419224.676101301</v>
      </c>
      <c r="Y57">
        <v>27562507.187384099</v>
      </c>
      <c r="Z57">
        <v>28596434.722458102</v>
      </c>
      <c r="AA57">
        <v>28166265.080003899</v>
      </c>
      <c r="AB57">
        <v>27984789.737778801</v>
      </c>
      <c r="AC57">
        <v>28908906.903686602</v>
      </c>
      <c r="AD57">
        <v>29515933.8834516</v>
      </c>
      <c r="AE57">
        <v>29180689.121596199</v>
      </c>
      <c r="AF57">
        <v>29875501.785072301</v>
      </c>
    </row>
    <row r="58" spans="1:32" x14ac:dyDescent="0.3">
      <c r="A58" t="s">
        <v>13</v>
      </c>
      <c r="B58" t="s">
        <v>409</v>
      </c>
      <c r="C58" t="s">
        <v>297</v>
      </c>
      <c r="D58" t="s">
        <v>410</v>
      </c>
      <c r="E58" t="s">
        <v>298</v>
      </c>
      <c r="F58">
        <v>24521725.117952202</v>
      </c>
      <c r="G58">
        <v>25383491.183615401</v>
      </c>
      <c r="H58">
        <v>25959587.655880701</v>
      </c>
      <c r="I58">
        <v>26098503.328597002</v>
      </c>
      <c r="J58">
        <v>25359825.826363601</v>
      </c>
      <c r="K58">
        <v>25977295.554758899</v>
      </c>
      <c r="L58">
        <v>26186477.336855602</v>
      </c>
      <c r="M58">
        <v>26054218.984870199</v>
      </c>
      <c r="N58">
        <v>25896053.086365201</v>
      </c>
      <c r="O58">
        <v>25674423.4664279</v>
      </c>
      <c r="P58">
        <v>26407717.398143101</v>
      </c>
      <c r="Q58">
        <v>26979642.802411001</v>
      </c>
      <c r="R58">
        <v>27968198.4755207</v>
      </c>
      <c r="S58">
        <v>28534171.663831402</v>
      </c>
      <c r="T58">
        <v>26418341.2386466</v>
      </c>
      <c r="U58">
        <v>25390134.385414898</v>
      </c>
      <c r="V58">
        <v>25619962.482996002</v>
      </c>
      <c r="W58">
        <v>25773433.8384896</v>
      </c>
      <c r="X58">
        <v>26381648.8564675</v>
      </c>
      <c r="Y58">
        <v>27531662.050584499</v>
      </c>
      <c r="Z58">
        <v>28573044.402675599</v>
      </c>
      <c r="AA58">
        <v>28145035.803594202</v>
      </c>
      <c r="AB58">
        <v>27965003.567076098</v>
      </c>
      <c r="AC58">
        <v>28886672.055325098</v>
      </c>
      <c r="AD58">
        <v>29488685.016000599</v>
      </c>
      <c r="AE58">
        <v>29155419.730622102</v>
      </c>
      <c r="AF58">
        <v>29849238.992880099</v>
      </c>
    </row>
    <row r="59" spans="1:32" x14ac:dyDescent="0.3">
      <c r="A59" t="s">
        <v>13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</v>
      </c>
      <c r="B2" t="s">
        <v>295</v>
      </c>
      <c r="C2" t="s">
        <v>297</v>
      </c>
      <c r="D2" t="s">
        <v>296</v>
      </c>
      <c r="E2" t="s">
        <v>298</v>
      </c>
      <c r="F2">
        <v>8010.8019050605699</v>
      </c>
      <c r="G2">
        <v>8881.1268225709591</v>
      </c>
      <c r="H2">
        <v>10342.0301399994</v>
      </c>
      <c r="I2">
        <v>12211.142789305901</v>
      </c>
      <c r="J2">
        <v>12460.101725587099</v>
      </c>
      <c r="K2">
        <v>13874.6170783502</v>
      </c>
      <c r="L2">
        <v>13111.246481153201</v>
      </c>
      <c r="M2">
        <v>10468.5542653099</v>
      </c>
      <c r="N2">
        <v>8742.3427287613304</v>
      </c>
      <c r="O2">
        <v>8216.5953583391092</v>
      </c>
      <c r="P2">
        <v>6817.7801157220101</v>
      </c>
      <c r="Q2">
        <v>6806.63556430261</v>
      </c>
      <c r="R2">
        <v>6530.0809458424801</v>
      </c>
      <c r="S2">
        <v>6369.0459887390198</v>
      </c>
      <c r="T2">
        <v>5944.2150910036498</v>
      </c>
      <c r="U2">
        <v>5691.77836290287</v>
      </c>
      <c r="V2">
        <v>5643.5224661270004</v>
      </c>
      <c r="W2">
        <v>5975.8708279615003</v>
      </c>
      <c r="X2">
        <v>6643.8503230850702</v>
      </c>
      <c r="Y2">
        <v>7410.9263123771098</v>
      </c>
      <c r="Z2">
        <v>7467.7589470676203</v>
      </c>
      <c r="AA2">
        <v>8245.9435129726608</v>
      </c>
      <c r="AB2">
        <v>8232.7988872119295</v>
      </c>
      <c r="AC2">
        <v>7866.4888832408596</v>
      </c>
      <c r="AD2">
        <v>8469.7607637413203</v>
      </c>
      <c r="AE2">
        <v>8098.3111238102101</v>
      </c>
      <c r="AF2">
        <v>8816.0729182404793</v>
      </c>
    </row>
    <row r="3" spans="1:32" x14ac:dyDescent="0.3">
      <c r="A3" t="s">
        <v>15</v>
      </c>
      <c r="B3" t="s">
        <v>299</v>
      </c>
      <c r="C3" t="s">
        <v>297</v>
      </c>
      <c r="D3" t="s">
        <v>300</v>
      </c>
      <c r="E3" t="s">
        <v>298</v>
      </c>
      <c r="F3">
        <v>3714.7122619067</v>
      </c>
      <c r="G3">
        <v>3834.2342242621198</v>
      </c>
      <c r="H3">
        <v>4052.7811432013</v>
      </c>
      <c r="I3">
        <v>4170.1123198456198</v>
      </c>
      <c r="J3">
        <v>4120.7216938535803</v>
      </c>
      <c r="K3">
        <v>4468.0268385334402</v>
      </c>
      <c r="L3">
        <v>4399.9629283723998</v>
      </c>
      <c r="M3">
        <v>3974.1541111266702</v>
      </c>
      <c r="N3">
        <v>3736.3057064152999</v>
      </c>
      <c r="O3">
        <v>3798.9688156273101</v>
      </c>
      <c r="P3">
        <v>3943.9955309648599</v>
      </c>
      <c r="Q3">
        <v>3545.56252117231</v>
      </c>
      <c r="R3">
        <v>3116.32896792468</v>
      </c>
      <c r="S3">
        <v>2976.7947037652598</v>
      </c>
      <c r="T3">
        <v>2379.8893968755301</v>
      </c>
      <c r="U3">
        <v>2173.8630885162402</v>
      </c>
      <c r="V3">
        <v>1890.26874791762</v>
      </c>
      <c r="W3">
        <v>1919.0371631088999</v>
      </c>
      <c r="X3">
        <v>1961.4613326462099</v>
      </c>
      <c r="Y3">
        <v>1982.9279494407599</v>
      </c>
      <c r="Z3">
        <v>1943.7773540937701</v>
      </c>
      <c r="AA3">
        <v>2021.10236232854</v>
      </c>
      <c r="AB3">
        <v>1978.7988721233201</v>
      </c>
      <c r="AC3">
        <v>1856.11989222177</v>
      </c>
      <c r="AD3">
        <v>1908.40449188461</v>
      </c>
      <c r="AE3">
        <v>1745.57902610734</v>
      </c>
      <c r="AF3">
        <v>1743.02763566826</v>
      </c>
    </row>
    <row r="4" spans="1:32" x14ac:dyDescent="0.3">
      <c r="A4" t="s">
        <v>15</v>
      </c>
      <c r="B4" t="s">
        <v>301</v>
      </c>
      <c r="C4" t="s">
        <v>297</v>
      </c>
      <c r="D4" t="s">
        <v>302</v>
      </c>
      <c r="E4" t="s">
        <v>298</v>
      </c>
      <c r="F4">
        <v>1463746.37360376</v>
      </c>
      <c r="G4">
        <v>1590103.3746440001</v>
      </c>
      <c r="H4">
        <v>1727204.3762245399</v>
      </c>
      <c r="I4">
        <v>1793090.17198253</v>
      </c>
      <c r="J4">
        <v>1579989.19274593</v>
      </c>
      <c r="K4">
        <v>1724182.99471755</v>
      </c>
      <c r="L4">
        <v>1716870.3310552</v>
      </c>
      <c r="M4">
        <v>1519676.7977890901</v>
      </c>
      <c r="N4">
        <v>1498571.8453484301</v>
      </c>
      <c r="O4">
        <v>1523937.9763462599</v>
      </c>
      <c r="P4">
        <v>1503024.74108749</v>
      </c>
      <c r="Q4">
        <v>1469406.66634992</v>
      </c>
      <c r="R4">
        <v>1380509.76457505</v>
      </c>
      <c r="S4">
        <v>1321066.80358372</v>
      </c>
      <c r="T4">
        <v>995471.06166636106</v>
      </c>
      <c r="U4">
        <v>955624.931460844</v>
      </c>
      <c r="V4">
        <v>899399.81835134095</v>
      </c>
      <c r="W4">
        <v>930095.85325555503</v>
      </c>
      <c r="X4">
        <v>935915.26464293699</v>
      </c>
      <c r="Y4">
        <v>1000307.18997717</v>
      </c>
      <c r="Z4">
        <v>1109040.1996786401</v>
      </c>
      <c r="AA4">
        <v>1138349.19014368</v>
      </c>
      <c r="AB4">
        <v>1170701.4173954499</v>
      </c>
      <c r="AC4">
        <v>1051876.9287541001</v>
      </c>
      <c r="AD4">
        <v>1110609.1329113599</v>
      </c>
      <c r="AE4">
        <v>949150.68257758406</v>
      </c>
      <c r="AF4">
        <v>1022402.28876653</v>
      </c>
    </row>
    <row r="5" spans="1:32" x14ac:dyDescent="0.3">
      <c r="A5" t="s">
        <v>15</v>
      </c>
      <c r="B5" t="s">
        <v>303</v>
      </c>
      <c r="C5" t="s">
        <v>297</v>
      </c>
      <c r="D5" t="s">
        <v>304</v>
      </c>
      <c r="E5" t="s">
        <v>298</v>
      </c>
      <c r="F5">
        <v>192968.45913590101</v>
      </c>
      <c r="G5">
        <v>207233.78361081</v>
      </c>
      <c r="H5">
        <v>225370.26113315701</v>
      </c>
      <c r="I5">
        <v>249959.16941621399</v>
      </c>
      <c r="J5">
        <v>234164.07293988499</v>
      </c>
      <c r="K5">
        <v>246886.0143595</v>
      </c>
      <c r="L5">
        <v>252666.45877434101</v>
      </c>
      <c r="M5">
        <v>225596.46574366</v>
      </c>
      <c r="N5">
        <v>226026.65295878201</v>
      </c>
      <c r="O5">
        <v>231977.90946843999</v>
      </c>
      <c r="P5">
        <v>216936.51625762499</v>
      </c>
      <c r="Q5">
        <v>204874.23637327901</v>
      </c>
      <c r="R5">
        <v>195277.19912376101</v>
      </c>
      <c r="S5">
        <v>192348.965371061</v>
      </c>
      <c r="T5">
        <v>187784.35180348001</v>
      </c>
      <c r="U5">
        <v>176783.11076717699</v>
      </c>
      <c r="V5">
        <v>166808.80100774101</v>
      </c>
      <c r="W5">
        <v>173376.213943234</v>
      </c>
      <c r="X5">
        <v>174494.603176712</v>
      </c>
      <c r="Y5">
        <v>175525.289910016</v>
      </c>
      <c r="Z5">
        <v>173898.413462222</v>
      </c>
      <c r="AA5">
        <v>172241.42057475401</v>
      </c>
      <c r="AB5">
        <v>167360.75988099899</v>
      </c>
      <c r="AC5">
        <v>162346.93310515801</v>
      </c>
      <c r="AD5">
        <v>172573.02349285901</v>
      </c>
      <c r="AE5">
        <v>146484.41049401299</v>
      </c>
      <c r="AF5">
        <v>147747.38116600699</v>
      </c>
    </row>
    <row r="6" spans="1:32" x14ac:dyDescent="0.3">
      <c r="A6" t="s">
        <v>15</v>
      </c>
      <c r="B6" t="s">
        <v>305</v>
      </c>
      <c r="C6" t="s">
        <v>297</v>
      </c>
      <c r="D6" t="s">
        <v>306</v>
      </c>
      <c r="E6" t="s">
        <v>298</v>
      </c>
      <c r="F6">
        <v>36959.694209017303</v>
      </c>
      <c r="G6">
        <v>34863.295702974799</v>
      </c>
      <c r="H6">
        <v>34919.000120040997</v>
      </c>
      <c r="I6">
        <v>32345.626088679899</v>
      </c>
      <c r="J6">
        <v>28384.9820550523</v>
      </c>
      <c r="K6">
        <v>26297.319292035601</v>
      </c>
      <c r="L6">
        <v>22274.808419831901</v>
      </c>
      <c r="M6">
        <v>17986.287230617701</v>
      </c>
      <c r="N6">
        <v>16052.6164890739</v>
      </c>
      <c r="O6">
        <v>13069.893289011599</v>
      </c>
      <c r="P6">
        <v>13343.390867538699</v>
      </c>
      <c r="Q6">
        <v>12210.840397752399</v>
      </c>
      <c r="R6">
        <v>11095.4142606652</v>
      </c>
      <c r="S6">
        <v>10182.877715729201</v>
      </c>
      <c r="T6">
        <v>7311.0641449634704</v>
      </c>
      <c r="U6">
        <v>6093.24792478171</v>
      </c>
      <c r="V6">
        <v>6437.4034960995004</v>
      </c>
      <c r="W6">
        <v>6651.9386878986597</v>
      </c>
      <c r="X6">
        <v>6860.9303284055304</v>
      </c>
      <c r="Y6">
        <v>7497.6765420272104</v>
      </c>
      <c r="Z6">
        <v>9079.3748145966692</v>
      </c>
      <c r="AA6">
        <v>8907.4423673769707</v>
      </c>
      <c r="AB6">
        <v>9157.4809449160002</v>
      </c>
      <c r="AC6">
        <v>8123.91393510951</v>
      </c>
      <c r="AD6">
        <v>8356.1809814578301</v>
      </c>
      <c r="AE6">
        <v>7956.7819686360599</v>
      </c>
      <c r="AF6">
        <v>6900.54769395115</v>
      </c>
    </row>
    <row r="7" spans="1:32" x14ac:dyDescent="0.3">
      <c r="A7" t="s">
        <v>15</v>
      </c>
      <c r="B7" t="s">
        <v>307</v>
      </c>
      <c r="C7" t="s">
        <v>297</v>
      </c>
      <c r="D7" t="s">
        <v>308</v>
      </c>
      <c r="E7" t="s">
        <v>298</v>
      </c>
      <c r="F7">
        <v>67132.633369268005</v>
      </c>
      <c r="G7">
        <v>74586.991962076805</v>
      </c>
      <c r="H7">
        <v>78668.633640055501</v>
      </c>
      <c r="I7">
        <v>82014.482667462697</v>
      </c>
      <c r="J7">
        <v>76102.890555666905</v>
      </c>
      <c r="K7">
        <v>78232.806409983794</v>
      </c>
      <c r="L7">
        <v>77709.084496459996</v>
      </c>
      <c r="M7">
        <v>70981.210761864902</v>
      </c>
      <c r="N7">
        <v>70848.720665017099</v>
      </c>
      <c r="O7">
        <v>71461.535170741394</v>
      </c>
      <c r="P7">
        <v>69245.915934625198</v>
      </c>
      <c r="Q7">
        <v>65581.607046822799</v>
      </c>
      <c r="R7">
        <v>58975.981487588302</v>
      </c>
      <c r="S7">
        <v>54032.2064765205</v>
      </c>
      <c r="T7">
        <v>35374.364198559197</v>
      </c>
      <c r="U7">
        <v>28427.416211395899</v>
      </c>
      <c r="V7">
        <v>22544.5406040528</v>
      </c>
      <c r="W7">
        <v>22539.8705512331</v>
      </c>
      <c r="X7">
        <v>20820.010947530998</v>
      </c>
      <c r="Y7">
        <v>21228.9885742197</v>
      </c>
      <c r="Z7">
        <v>20886.484611195399</v>
      </c>
      <c r="AA7">
        <v>20794.0349208179</v>
      </c>
      <c r="AB7">
        <v>21027.105180201699</v>
      </c>
      <c r="AC7">
        <v>19565.599364474001</v>
      </c>
      <c r="AD7">
        <v>20354.3946898051</v>
      </c>
      <c r="AE7">
        <v>17525.521529995902</v>
      </c>
      <c r="AF7">
        <v>18930.824001817698</v>
      </c>
    </row>
    <row r="8" spans="1:32" x14ac:dyDescent="0.3">
      <c r="A8" t="s">
        <v>15</v>
      </c>
      <c r="B8" t="s">
        <v>309</v>
      </c>
      <c r="C8" t="s">
        <v>297</v>
      </c>
      <c r="D8" t="s">
        <v>310</v>
      </c>
      <c r="E8" t="s">
        <v>298</v>
      </c>
      <c r="F8">
        <v>4167.8749810161598</v>
      </c>
      <c r="G8">
        <v>4520.5230803971199</v>
      </c>
      <c r="H8">
        <v>4857.0178927648003</v>
      </c>
      <c r="I8">
        <v>6588.6260616673299</v>
      </c>
      <c r="J8">
        <v>5694.6180864039297</v>
      </c>
      <c r="K8">
        <v>5734.6714729528503</v>
      </c>
      <c r="L8">
        <v>6685.9291152109699</v>
      </c>
      <c r="M8">
        <v>5786.9500413243004</v>
      </c>
      <c r="N8">
        <v>5432.3141876489999</v>
      </c>
      <c r="O8">
        <v>4658.0715963379198</v>
      </c>
      <c r="P8">
        <v>4428.3679269220902</v>
      </c>
      <c r="Q8">
        <v>3603.5739588384299</v>
      </c>
      <c r="R8">
        <v>4325.0114211059399</v>
      </c>
      <c r="S8">
        <v>2109.82175752782</v>
      </c>
      <c r="T8">
        <v>5646.2721532666501</v>
      </c>
      <c r="U8">
        <v>3197.3952546866099</v>
      </c>
      <c r="V8">
        <v>2115.8848641157201</v>
      </c>
      <c r="W8">
        <v>2226.7697203268399</v>
      </c>
      <c r="X8">
        <v>1200.10627322139</v>
      </c>
      <c r="Y8">
        <v>1728.6160102005799</v>
      </c>
      <c r="Z8">
        <v>2094.2497648011299</v>
      </c>
      <c r="AA8">
        <v>2264.3618129544798</v>
      </c>
      <c r="AB8">
        <v>2070.31878526425</v>
      </c>
      <c r="AC8">
        <v>1764.78504941234</v>
      </c>
      <c r="AD8">
        <v>2043.58824478051</v>
      </c>
      <c r="AE8">
        <v>1284.9184428218</v>
      </c>
      <c r="AF8">
        <v>1017.51471658358</v>
      </c>
    </row>
    <row r="9" spans="1:32" x14ac:dyDescent="0.3">
      <c r="A9" t="s">
        <v>15</v>
      </c>
      <c r="B9" t="s">
        <v>311</v>
      </c>
      <c r="C9" t="s">
        <v>297</v>
      </c>
      <c r="D9" t="s">
        <v>312</v>
      </c>
      <c r="E9" t="s">
        <v>298</v>
      </c>
      <c r="F9">
        <v>253189.80058975</v>
      </c>
      <c r="G9">
        <v>267099.59842230601</v>
      </c>
      <c r="H9">
        <v>276017.03962117998</v>
      </c>
      <c r="I9">
        <v>281218.29623541899</v>
      </c>
      <c r="J9">
        <v>258446.48968449599</v>
      </c>
      <c r="K9">
        <v>257917.80901043399</v>
      </c>
      <c r="L9">
        <v>275056.62505017797</v>
      </c>
      <c r="M9">
        <v>253764.410944086</v>
      </c>
      <c r="N9">
        <v>245095.830203299</v>
      </c>
      <c r="O9">
        <v>256425.625791837</v>
      </c>
      <c r="P9">
        <v>260659.10997339099</v>
      </c>
      <c r="Q9">
        <v>240068.379389504</v>
      </c>
      <c r="R9">
        <v>241670.58908974999</v>
      </c>
      <c r="S9">
        <v>231378.93604682101</v>
      </c>
      <c r="T9">
        <v>180794.44272124601</v>
      </c>
      <c r="U9">
        <v>153324.35459729299</v>
      </c>
      <c r="V9">
        <v>162827.37659598599</v>
      </c>
      <c r="W9">
        <v>158175.400650889</v>
      </c>
      <c r="X9">
        <v>152764.88120534501</v>
      </c>
      <c r="Y9">
        <v>167139.01721982399</v>
      </c>
      <c r="Z9">
        <v>199669.532517921</v>
      </c>
      <c r="AA9">
        <v>211224.97875934301</v>
      </c>
      <c r="AB9">
        <v>219594.83401250601</v>
      </c>
      <c r="AC9">
        <v>184941.49461220301</v>
      </c>
      <c r="AD9">
        <v>203465.61911164701</v>
      </c>
      <c r="AE9">
        <v>175123.90373693701</v>
      </c>
      <c r="AF9">
        <v>198922.746240165</v>
      </c>
    </row>
    <row r="10" spans="1:32" x14ac:dyDescent="0.3">
      <c r="A10" t="s">
        <v>15</v>
      </c>
      <c r="B10" t="s">
        <v>313</v>
      </c>
      <c r="C10" t="s">
        <v>297</v>
      </c>
      <c r="D10" t="s">
        <v>314</v>
      </c>
      <c r="E10" t="s">
        <v>298</v>
      </c>
      <c r="F10">
        <v>437767.12915334897</v>
      </c>
      <c r="G10">
        <v>455890.64201863302</v>
      </c>
      <c r="H10">
        <v>476972.35586538998</v>
      </c>
      <c r="I10">
        <v>498465.67148777703</v>
      </c>
      <c r="J10">
        <v>465054.74490609003</v>
      </c>
      <c r="K10">
        <v>489966.74582960299</v>
      </c>
      <c r="L10">
        <v>507339.524171311</v>
      </c>
      <c r="M10">
        <v>469759.34791821899</v>
      </c>
      <c r="N10">
        <v>459490.03518500301</v>
      </c>
      <c r="O10">
        <v>474072.70617405401</v>
      </c>
      <c r="P10">
        <v>476724.32863050798</v>
      </c>
      <c r="Q10">
        <v>455898.13527302898</v>
      </c>
      <c r="R10">
        <v>441880.26086206298</v>
      </c>
      <c r="S10">
        <v>430271.56480775197</v>
      </c>
      <c r="T10">
        <v>366833.61402049399</v>
      </c>
      <c r="U10">
        <v>332509.893407322</v>
      </c>
      <c r="V10">
        <v>341537.98866890097</v>
      </c>
      <c r="W10">
        <v>338773.67138533201</v>
      </c>
      <c r="X10">
        <v>331127.64234989998</v>
      </c>
      <c r="Y10">
        <v>354253.86003376602</v>
      </c>
      <c r="Z10">
        <v>417724.24356631603</v>
      </c>
      <c r="AA10">
        <v>439447.22517494601</v>
      </c>
      <c r="AB10">
        <v>451290.66735241603</v>
      </c>
      <c r="AC10">
        <v>383343.92675711401</v>
      </c>
      <c r="AD10">
        <v>399779.05036873999</v>
      </c>
      <c r="AE10">
        <v>362651.68050503498</v>
      </c>
      <c r="AF10">
        <v>400238.32271619199</v>
      </c>
    </row>
    <row r="11" spans="1:32" x14ac:dyDescent="0.3">
      <c r="A11" t="s">
        <v>15</v>
      </c>
      <c r="B11" t="s">
        <v>315</v>
      </c>
      <c r="C11" t="s">
        <v>297</v>
      </c>
      <c r="D11" t="s">
        <v>316</v>
      </c>
      <c r="E11" t="s">
        <v>298</v>
      </c>
      <c r="F11">
        <v>184577.32856359999</v>
      </c>
      <c r="G11">
        <v>188791.043596328</v>
      </c>
      <c r="H11">
        <v>200955.31624421</v>
      </c>
      <c r="I11">
        <v>217247.375252358</v>
      </c>
      <c r="J11">
        <v>206608.25522159401</v>
      </c>
      <c r="K11">
        <v>232048.936819169</v>
      </c>
      <c r="L11">
        <v>232282.899121133</v>
      </c>
      <c r="M11">
        <v>215994.93697413299</v>
      </c>
      <c r="N11">
        <v>214394.20498170401</v>
      </c>
      <c r="O11">
        <v>217647.08038221701</v>
      </c>
      <c r="P11">
        <v>216065.21865711699</v>
      </c>
      <c r="Q11">
        <v>215829.755883526</v>
      </c>
      <c r="R11">
        <v>200209.67177231301</v>
      </c>
      <c r="S11">
        <v>198892.62876093099</v>
      </c>
      <c r="T11">
        <v>186039.171299248</v>
      </c>
      <c r="U11">
        <v>179185.53881002899</v>
      </c>
      <c r="V11">
        <v>178710.61207291501</v>
      </c>
      <c r="W11">
        <v>180598.27073444301</v>
      </c>
      <c r="X11">
        <v>178362.76114455599</v>
      </c>
      <c r="Y11">
        <v>187114.842813942</v>
      </c>
      <c r="Z11">
        <v>218054.71104839499</v>
      </c>
      <c r="AA11">
        <v>228222.246415603</v>
      </c>
      <c r="AB11">
        <v>231695.833339909</v>
      </c>
      <c r="AC11">
        <v>198402.43214491001</v>
      </c>
      <c r="AD11">
        <v>196313.43125709301</v>
      </c>
      <c r="AE11">
        <v>187527.77676809899</v>
      </c>
      <c r="AF11">
        <v>201315.576476027</v>
      </c>
    </row>
    <row r="12" spans="1:32" x14ac:dyDescent="0.3">
      <c r="A12" t="s">
        <v>15</v>
      </c>
      <c r="B12" t="s">
        <v>317</v>
      </c>
      <c r="C12" t="s">
        <v>297</v>
      </c>
      <c r="D12" t="s">
        <v>318</v>
      </c>
      <c r="E12" t="s">
        <v>298</v>
      </c>
      <c r="F12">
        <v>68196.764168064503</v>
      </c>
      <c r="G12">
        <v>73619.357589896201</v>
      </c>
      <c r="H12">
        <v>77578.347261466406</v>
      </c>
      <c r="I12">
        <v>78990.288328752693</v>
      </c>
      <c r="J12">
        <v>72371.523266491698</v>
      </c>
      <c r="K12">
        <v>75185.119993482804</v>
      </c>
      <c r="L12">
        <v>76256.6614049169</v>
      </c>
      <c r="M12">
        <v>67744.325427499396</v>
      </c>
      <c r="N12">
        <v>68101.936922373294</v>
      </c>
      <c r="O12">
        <v>68569.067115555707</v>
      </c>
      <c r="P12">
        <v>71181.0679551012</v>
      </c>
      <c r="Q12">
        <v>70757.990058124997</v>
      </c>
      <c r="R12">
        <v>64118.175348097902</v>
      </c>
      <c r="S12">
        <v>60383.194111780998</v>
      </c>
      <c r="T12">
        <v>42121.737492545799</v>
      </c>
      <c r="U12">
        <v>41327.776886605403</v>
      </c>
      <c r="V12">
        <v>41197.745163480198</v>
      </c>
      <c r="W12">
        <v>42050.908434692101</v>
      </c>
      <c r="X12">
        <v>42320.729120677301</v>
      </c>
      <c r="Y12">
        <v>46012.201006102499</v>
      </c>
      <c r="Z12">
        <v>50106.401900106102</v>
      </c>
      <c r="AA12">
        <v>51425.889410427502</v>
      </c>
      <c r="AB12">
        <v>54189.138503327202</v>
      </c>
      <c r="AC12">
        <v>49971.772684079297</v>
      </c>
      <c r="AD12">
        <v>51228.823690652898</v>
      </c>
      <c r="AE12">
        <v>44390.961366106902</v>
      </c>
      <c r="AF12">
        <v>51948.442231458597</v>
      </c>
    </row>
    <row r="13" spans="1:32" x14ac:dyDescent="0.3">
      <c r="A13" t="s">
        <v>15</v>
      </c>
      <c r="B13" t="s">
        <v>319</v>
      </c>
      <c r="C13" t="s">
        <v>297</v>
      </c>
      <c r="D13" t="s">
        <v>320</v>
      </c>
      <c r="E13" t="s">
        <v>298</v>
      </c>
      <c r="F13">
        <v>69003.832216364506</v>
      </c>
      <c r="G13">
        <v>74421.562412018902</v>
      </c>
      <c r="H13">
        <v>82109.851293401895</v>
      </c>
      <c r="I13">
        <v>88065.216257411899</v>
      </c>
      <c r="J13">
        <v>71601.720021091503</v>
      </c>
      <c r="K13">
        <v>77228.243851979394</v>
      </c>
      <c r="L13">
        <v>73256.121061731305</v>
      </c>
      <c r="M13">
        <v>69225.5190092915</v>
      </c>
      <c r="N13">
        <v>64280.732142618202</v>
      </c>
      <c r="O13">
        <v>66579.135733560004</v>
      </c>
      <c r="P13">
        <v>68954.3575405593</v>
      </c>
      <c r="Q13">
        <v>67304.948432206103</v>
      </c>
      <c r="R13">
        <v>61782.248101277997</v>
      </c>
      <c r="S13">
        <v>55830.69701186</v>
      </c>
      <c r="T13">
        <v>34791.584975584301</v>
      </c>
      <c r="U13">
        <v>28306.577001863599</v>
      </c>
      <c r="V13">
        <v>24220.810649889001</v>
      </c>
      <c r="W13">
        <v>25573.760370338499</v>
      </c>
      <c r="X13">
        <v>25770.763454871601</v>
      </c>
      <c r="Y13">
        <v>27239.068446207199</v>
      </c>
      <c r="Z13">
        <v>28626.108251743</v>
      </c>
      <c r="AA13">
        <v>29172.4430176106</v>
      </c>
      <c r="AB13">
        <v>30414.401138522699</v>
      </c>
      <c r="AC13">
        <v>28974.508470004501</v>
      </c>
      <c r="AD13">
        <v>30478.543784943999</v>
      </c>
      <c r="AE13">
        <v>24700.948736795799</v>
      </c>
      <c r="AF13">
        <v>27737.003536586599</v>
      </c>
    </row>
    <row r="14" spans="1:32" x14ac:dyDescent="0.3">
      <c r="A14" t="s">
        <v>15</v>
      </c>
      <c r="B14" t="s">
        <v>321</v>
      </c>
      <c r="C14" t="s">
        <v>297</v>
      </c>
      <c r="D14" t="s">
        <v>322</v>
      </c>
      <c r="E14" t="s">
        <v>298</v>
      </c>
      <c r="F14">
        <v>201122.34691973301</v>
      </c>
      <c r="G14">
        <v>230372.69756297601</v>
      </c>
      <c r="H14">
        <v>251123.038117285</v>
      </c>
      <c r="I14">
        <v>247301.61656801999</v>
      </c>
      <c r="J14">
        <v>213991.45610283001</v>
      </c>
      <c r="K14">
        <v>232182.074243123</v>
      </c>
      <c r="L14">
        <v>216903.126191049</v>
      </c>
      <c r="M14">
        <v>171839.55892351799</v>
      </c>
      <c r="N14">
        <v>167811.497780734</v>
      </c>
      <c r="O14">
        <v>162649.639482567</v>
      </c>
      <c r="P14">
        <v>148490.335109696</v>
      </c>
      <c r="Q14">
        <v>140250.467870547</v>
      </c>
      <c r="R14">
        <v>132662.190071144</v>
      </c>
      <c r="S14">
        <v>124176.075690414</v>
      </c>
      <c r="T14">
        <v>82628.048107638504</v>
      </c>
      <c r="U14">
        <v>78512.8305548957</v>
      </c>
      <c r="V14">
        <v>68794.885809579806</v>
      </c>
      <c r="W14">
        <v>64221.170430497499</v>
      </c>
      <c r="X14">
        <v>62291.877758709299</v>
      </c>
      <c r="Y14">
        <v>69747.354287183494</v>
      </c>
      <c r="Z14">
        <v>78224.631086877605</v>
      </c>
      <c r="AA14">
        <v>74533.584246377795</v>
      </c>
      <c r="AB14">
        <v>79177.782071245398</v>
      </c>
      <c r="AC14">
        <v>69655.994573996402</v>
      </c>
      <c r="AD14">
        <v>72546.942431332398</v>
      </c>
      <c r="AE14">
        <v>63159.427270121203</v>
      </c>
      <c r="AF14">
        <v>68554.870112555902</v>
      </c>
    </row>
    <row r="15" spans="1:32" x14ac:dyDescent="0.3">
      <c r="A15" t="s">
        <v>15</v>
      </c>
      <c r="B15" t="s">
        <v>323</v>
      </c>
      <c r="C15" t="s">
        <v>297</v>
      </c>
      <c r="D15" t="s">
        <v>324</v>
      </c>
      <c r="E15" t="s">
        <v>298</v>
      </c>
      <c r="F15">
        <v>293506.73536330601</v>
      </c>
      <c r="G15">
        <v>335393.19835889898</v>
      </c>
      <c r="H15">
        <v>359488.87697828602</v>
      </c>
      <c r="I15">
        <v>353115.53068967798</v>
      </c>
      <c r="J15">
        <v>302092.89996207203</v>
      </c>
      <c r="K15">
        <v>331149.67989272799</v>
      </c>
      <c r="L15">
        <v>317483.76940342598</v>
      </c>
      <c r="M15">
        <v>248693.80032475901</v>
      </c>
      <c r="N15">
        <v>239208.102324596</v>
      </c>
      <c r="O15">
        <v>233069.18912542099</v>
      </c>
      <c r="P15">
        <v>218557.12508169</v>
      </c>
      <c r="Q15">
        <v>210663.07228283101</v>
      </c>
      <c r="R15">
        <v>198270.604663306</v>
      </c>
      <c r="S15">
        <v>183621.21420723401</v>
      </c>
      <c r="T15">
        <v>128059.147484524</v>
      </c>
      <c r="U15">
        <v>125129.87524523</v>
      </c>
      <c r="V15">
        <v>112168.853344009</v>
      </c>
      <c r="W15">
        <v>112102.248563292</v>
      </c>
      <c r="X15">
        <v>110977.09677303099</v>
      </c>
      <c r="Y15">
        <v>121415.348240286</v>
      </c>
      <c r="Z15">
        <v>132686.37476344701</v>
      </c>
      <c r="AA15">
        <v>129343.08169976799</v>
      </c>
      <c r="AB15">
        <v>135006.041418037</v>
      </c>
      <c r="AC15">
        <v>122725.368137055</v>
      </c>
      <c r="AD15">
        <v>127623.71405304399</v>
      </c>
      <c r="AE15">
        <v>110821.408943506</v>
      </c>
      <c r="AF15">
        <v>117761.31455798099</v>
      </c>
    </row>
    <row r="16" spans="1:32" x14ac:dyDescent="0.3">
      <c r="A16" t="s">
        <v>15</v>
      </c>
      <c r="B16" t="s">
        <v>325</v>
      </c>
      <c r="C16" t="s">
        <v>297</v>
      </c>
      <c r="D16" t="s">
        <v>326</v>
      </c>
      <c r="E16" t="s">
        <v>298</v>
      </c>
      <c r="F16">
        <v>92384.388443573203</v>
      </c>
      <c r="G16">
        <v>105020.500795923</v>
      </c>
      <c r="H16">
        <v>108365.838861001</v>
      </c>
      <c r="I16">
        <v>105813.914121657</v>
      </c>
      <c r="J16">
        <v>88101.443859241903</v>
      </c>
      <c r="K16">
        <v>98967.605649604404</v>
      </c>
      <c r="L16">
        <v>100580.64321237701</v>
      </c>
      <c r="M16">
        <v>76854.241401241205</v>
      </c>
      <c r="N16">
        <v>71396.604543861395</v>
      </c>
      <c r="O16">
        <v>70419.549642854006</v>
      </c>
      <c r="P16">
        <v>70066.7899719946</v>
      </c>
      <c r="Q16">
        <v>70412.604412283807</v>
      </c>
      <c r="R16">
        <v>65608.414592161702</v>
      </c>
      <c r="S16">
        <v>59445.138516819701</v>
      </c>
      <c r="T16">
        <v>45431.099376885701</v>
      </c>
      <c r="U16">
        <v>46617.044690334202</v>
      </c>
      <c r="V16">
        <v>43373.967534429597</v>
      </c>
      <c r="W16">
        <v>47881.078132793999</v>
      </c>
      <c r="X16">
        <v>48685.219014321803</v>
      </c>
      <c r="Y16">
        <v>51667.993953102297</v>
      </c>
      <c r="Z16">
        <v>54461.743676569196</v>
      </c>
      <c r="AA16">
        <v>54809.497453390599</v>
      </c>
      <c r="AB16">
        <v>55828.2593467919</v>
      </c>
      <c r="AC16">
        <v>53069.373563058703</v>
      </c>
      <c r="AD16">
        <v>55076.771621711203</v>
      </c>
      <c r="AE16">
        <v>47661.9816733845</v>
      </c>
      <c r="AF16">
        <v>49206.444445424997</v>
      </c>
    </row>
    <row r="17" spans="1:32" x14ac:dyDescent="0.3">
      <c r="A17" t="s">
        <v>15</v>
      </c>
      <c r="B17" t="s">
        <v>327</v>
      </c>
      <c r="C17" t="s">
        <v>297</v>
      </c>
      <c r="D17" t="s">
        <v>328</v>
      </c>
      <c r="E17" t="s">
        <v>298</v>
      </c>
      <c r="F17">
        <v>104800.267655827</v>
      </c>
      <c r="G17">
        <v>113983.309972306</v>
      </c>
      <c r="H17">
        <v>135337.14561323501</v>
      </c>
      <c r="I17">
        <v>153238.86847948399</v>
      </c>
      <c r="J17">
        <v>113415.9561937</v>
      </c>
      <c r="K17">
        <v>145158.315351325</v>
      </c>
      <c r="L17">
        <v>127656.21872148399</v>
      </c>
      <c r="M17">
        <v>112843.69931113</v>
      </c>
      <c r="N17">
        <v>115173.702503989</v>
      </c>
      <c r="O17">
        <v>118761.024069316</v>
      </c>
      <c r="P17">
        <v>126953.06116950999</v>
      </c>
      <c r="Q17">
        <v>131355.05092447199</v>
      </c>
      <c r="R17">
        <v>113828.293998119</v>
      </c>
      <c r="S17">
        <v>101218.990593874</v>
      </c>
      <c r="T17">
        <v>61608.6414696793</v>
      </c>
      <c r="U17">
        <v>73330.827329708001</v>
      </c>
      <c r="V17">
        <v>49749.552969385899</v>
      </c>
      <c r="W17">
        <v>51185.7728314165</v>
      </c>
      <c r="X17">
        <v>51088.124841256598</v>
      </c>
      <c r="Y17">
        <v>55249.463870085303</v>
      </c>
      <c r="Z17">
        <v>62261.735706540501</v>
      </c>
      <c r="AA17">
        <v>64528.796466090898</v>
      </c>
      <c r="AB17">
        <v>69485.448300645701</v>
      </c>
      <c r="AC17">
        <v>65119.575354402499</v>
      </c>
      <c r="AD17">
        <v>66472.878655500404</v>
      </c>
      <c r="AE17">
        <v>55740.780393510999</v>
      </c>
      <c r="AF17">
        <v>63672.405471932499</v>
      </c>
    </row>
    <row r="18" spans="1:32" x14ac:dyDescent="0.3">
      <c r="A18" t="s">
        <v>15</v>
      </c>
      <c r="B18" t="s">
        <v>329</v>
      </c>
      <c r="C18" t="s">
        <v>297</v>
      </c>
      <c r="D18" t="s">
        <v>330</v>
      </c>
      <c r="E18" t="s">
        <v>298</v>
      </c>
      <c r="F18">
        <v>116673.280039095</v>
      </c>
      <c r="G18">
        <v>136207.093156535</v>
      </c>
      <c r="H18">
        <v>168102.806788507</v>
      </c>
      <c r="I18">
        <v>163691.16594965101</v>
      </c>
      <c r="J18">
        <v>135654.55280205299</v>
      </c>
      <c r="K18">
        <v>171006.71228075601</v>
      </c>
      <c r="L18">
        <v>178845.66708145101</v>
      </c>
      <c r="M18">
        <v>166602.27057463699</v>
      </c>
      <c r="N18">
        <v>176167.40520677599</v>
      </c>
      <c r="O18">
        <v>191212.524279693</v>
      </c>
      <c r="P18">
        <v>185248.05278060201</v>
      </c>
      <c r="Q18">
        <v>198381.107724901</v>
      </c>
      <c r="R18">
        <v>189654.556262717</v>
      </c>
      <c r="S18">
        <v>191944.743261778</v>
      </c>
      <c r="T18">
        <v>98575.080908657299</v>
      </c>
      <c r="U18">
        <v>116727.081191185</v>
      </c>
      <c r="V18">
        <v>107719.322991136</v>
      </c>
      <c r="W18">
        <v>131057.170961936</v>
      </c>
      <c r="X18">
        <v>146877.04120219999</v>
      </c>
      <c r="Y18">
        <v>165452.99269944101</v>
      </c>
      <c r="Z18">
        <v>185278.37062754601</v>
      </c>
      <c r="AA18">
        <v>193300.792933266</v>
      </c>
      <c r="AB18">
        <v>203923.89864358699</v>
      </c>
      <c r="AC18">
        <v>185936.105575108</v>
      </c>
      <c r="AD18">
        <v>205812.97729683199</v>
      </c>
      <c r="AE18">
        <v>154651.67300445301</v>
      </c>
      <c r="AF18">
        <v>158815.14878410799</v>
      </c>
    </row>
    <row r="19" spans="1:32" x14ac:dyDescent="0.3">
      <c r="A19" t="s">
        <v>15</v>
      </c>
      <c r="B19" t="s">
        <v>331</v>
      </c>
      <c r="C19" t="s">
        <v>297</v>
      </c>
      <c r="D19" t="s">
        <v>332</v>
      </c>
      <c r="E19" t="s">
        <v>298</v>
      </c>
      <c r="F19">
        <v>72569.703312554193</v>
      </c>
      <c r="G19">
        <v>79383.616779458302</v>
      </c>
      <c r="H19">
        <v>83800.079638233598</v>
      </c>
      <c r="I19">
        <v>86615.526555754695</v>
      </c>
      <c r="J19">
        <v>75451.231957420503</v>
      </c>
      <c r="K19">
        <v>77337.365983207506</v>
      </c>
      <c r="L19">
        <v>76696.088405034403</v>
      </c>
      <c r="M19">
        <v>64456.921446086897</v>
      </c>
      <c r="N19">
        <v>57789.626762551299</v>
      </c>
      <c r="O19">
        <v>50506.920324127001</v>
      </c>
      <c r="P19">
        <v>51452.556942805997</v>
      </c>
      <c r="Q19">
        <v>48776.103877661801</v>
      </c>
      <c r="R19">
        <v>41302.019046347799</v>
      </c>
      <c r="S19">
        <v>39122.5282686055</v>
      </c>
      <c r="T19">
        <v>27365.203014606301</v>
      </c>
      <c r="U19">
        <v>23791.730240889199</v>
      </c>
      <c r="V19">
        <v>24898.9145925302</v>
      </c>
      <c r="W19">
        <v>24557.527805855701</v>
      </c>
      <c r="X19">
        <v>24378.216175128699</v>
      </c>
      <c r="Y19">
        <v>24703.684644819001</v>
      </c>
      <c r="Z19">
        <v>26398.442210128502</v>
      </c>
      <c r="AA19">
        <v>26923.701765662201</v>
      </c>
      <c r="AB19">
        <v>26776.157247536001</v>
      </c>
      <c r="AC19">
        <v>24004.4403221793</v>
      </c>
      <c r="AD19">
        <v>25885.957652741301</v>
      </c>
      <c r="AE19">
        <v>22941.5971927098</v>
      </c>
      <c r="AF19">
        <v>27633.383889915702</v>
      </c>
    </row>
    <row r="20" spans="1:32" x14ac:dyDescent="0.3">
      <c r="A20" t="s">
        <v>15</v>
      </c>
      <c r="B20" t="s">
        <v>333</v>
      </c>
      <c r="C20" t="s">
        <v>297</v>
      </c>
      <c r="D20" t="s">
        <v>334</v>
      </c>
      <c r="E20" t="s">
        <v>298</v>
      </c>
      <c r="F20">
        <v>73751.847788131607</v>
      </c>
      <c r="G20">
        <v>71198.293597483993</v>
      </c>
      <c r="H20">
        <v>73229.933936162997</v>
      </c>
      <c r="I20">
        <v>77544.578040182998</v>
      </c>
      <c r="J20">
        <v>74127.951502231605</v>
      </c>
      <c r="K20">
        <v>77380.348563711799</v>
      </c>
      <c r="L20">
        <v>75586.232351732993</v>
      </c>
      <c r="M20">
        <v>72867.651113135697</v>
      </c>
      <c r="N20">
        <v>72491.908766125096</v>
      </c>
      <c r="O20">
        <v>76539.760954389203</v>
      </c>
      <c r="P20">
        <v>84867.889040628797</v>
      </c>
      <c r="Q20">
        <v>79055.759207018797</v>
      </c>
      <c r="R20">
        <v>85258.041101264796</v>
      </c>
      <c r="S20">
        <v>70538.876086771605</v>
      </c>
      <c r="T20">
        <v>65160.139531790199</v>
      </c>
      <c r="U20">
        <v>50962.432142618498</v>
      </c>
      <c r="V20">
        <v>52406.830886722099</v>
      </c>
      <c r="W20">
        <v>56353.451438381599</v>
      </c>
      <c r="X20">
        <v>49051.9970156825</v>
      </c>
      <c r="Y20">
        <v>49218.917024781796</v>
      </c>
      <c r="Z20">
        <v>52300.2788471924</v>
      </c>
      <c r="AA20">
        <v>50416.422577085003</v>
      </c>
      <c r="AB20">
        <v>45818.913699514298</v>
      </c>
      <c r="AC20">
        <v>43933.379368214199</v>
      </c>
      <c r="AD20">
        <v>50484.373394465103</v>
      </c>
      <c r="AE20">
        <v>45130.600367741397</v>
      </c>
      <c r="AF20">
        <v>49017.798605111602</v>
      </c>
    </row>
    <row r="21" spans="1:32" x14ac:dyDescent="0.3">
      <c r="A21" t="s">
        <v>15</v>
      </c>
      <c r="B21" t="s">
        <v>335</v>
      </c>
      <c r="C21" t="s">
        <v>297</v>
      </c>
      <c r="D21" t="s">
        <v>336</v>
      </c>
      <c r="E21" t="s">
        <v>298</v>
      </c>
      <c r="F21">
        <v>83711.476934797902</v>
      </c>
      <c r="G21">
        <v>82666.967399568995</v>
      </c>
      <c r="H21">
        <v>85911.1033472446</v>
      </c>
      <c r="I21">
        <v>92341.6608085029</v>
      </c>
      <c r="J21">
        <v>89007.658961075897</v>
      </c>
      <c r="K21">
        <v>93073.387973428995</v>
      </c>
      <c r="L21">
        <v>92104.8379327578</v>
      </c>
      <c r="M21">
        <v>88442.956515618804</v>
      </c>
      <c r="N21">
        <v>87689.371235631203</v>
      </c>
      <c r="O21">
        <v>91349.727082029407</v>
      </c>
      <c r="P21">
        <v>99268.710307376896</v>
      </c>
      <c r="Q21">
        <v>93159.327654587003</v>
      </c>
      <c r="R21">
        <v>98516.480259328004</v>
      </c>
      <c r="S21">
        <v>83847.108981169906</v>
      </c>
      <c r="T21">
        <v>77510.630969769307</v>
      </c>
      <c r="U21">
        <v>63106.8094488879</v>
      </c>
      <c r="V21">
        <v>65032.510198878401</v>
      </c>
      <c r="W21">
        <v>71449.484495447803</v>
      </c>
      <c r="X21">
        <v>66365.485443883095</v>
      </c>
      <c r="Y21">
        <v>69380.012649400305</v>
      </c>
      <c r="Z21">
        <v>75590.973236262798</v>
      </c>
      <c r="AA21">
        <v>75214.963710780707</v>
      </c>
      <c r="AB21">
        <v>70136.344294046707</v>
      </c>
      <c r="AC21">
        <v>66933.723999444206</v>
      </c>
      <c r="AD21">
        <v>75397.096717877896</v>
      </c>
      <c r="AE21">
        <v>68754.915498453702</v>
      </c>
      <c r="AF21">
        <v>74257.7758694699</v>
      </c>
    </row>
    <row r="22" spans="1:32" x14ac:dyDescent="0.3">
      <c r="A22" t="s">
        <v>15</v>
      </c>
      <c r="B22" t="s">
        <v>337</v>
      </c>
      <c r="C22" t="s">
        <v>297</v>
      </c>
      <c r="D22" t="s">
        <v>338</v>
      </c>
      <c r="E22" t="s">
        <v>298</v>
      </c>
      <c r="F22">
        <v>9959.6291466662606</v>
      </c>
      <c r="G22">
        <v>11468.673802085001</v>
      </c>
      <c r="H22">
        <v>12681.169411081501</v>
      </c>
      <c r="I22">
        <v>14797.0827683198</v>
      </c>
      <c r="J22">
        <v>14879.707458844299</v>
      </c>
      <c r="K22">
        <v>15693.039409717199</v>
      </c>
      <c r="L22">
        <v>16518.6055810248</v>
      </c>
      <c r="M22">
        <v>15575.3054024831</v>
      </c>
      <c r="N22">
        <v>15197.462469506099</v>
      </c>
      <c r="O22">
        <v>14809.9661276402</v>
      </c>
      <c r="P22">
        <v>14400.8212667481</v>
      </c>
      <c r="Q22">
        <v>14103.568447568299</v>
      </c>
      <c r="R22">
        <v>13258.4391580632</v>
      </c>
      <c r="S22">
        <v>13308.232894398299</v>
      </c>
      <c r="T22">
        <v>12350.491437979101</v>
      </c>
      <c r="U22">
        <v>12144.3773062694</v>
      </c>
      <c r="V22">
        <v>12625.679312156401</v>
      </c>
      <c r="W22">
        <v>15096.033057066201</v>
      </c>
      <c r="X22">
        <v>17313.488428200599</v>
      </c>
      <c r="Y22">
        <v>20161.0956246186</v>
      </c>
      <c r="Z22">
        <v>23290.694389070399</v>
      </c>
      <c r="AA22">
        <v>24798.5411336957</v>
      </c>
      <c r="AB22">
        <v>24317.430594532401</v>
      </c>
      <c r="AC22">
        <v>23000.34463123</v>
      </c>
      <c r="AD22">
        <v>24912.7233234128</v>
      </c>
      <c r="AE22">
        <v>23624.315130712301</v>
      </c>
      <c r="AF22">
        <v>25239.977264358298</v>
      </c>
    </row>
    <row r="23" spans="1:32" x14ac:dyDescent="0.3">
      <c r="A23" t="s">
        <v>15</v>
      </c>
      <c r="B23" t="s">
        <v>339</v>
      </c>
      <c r="C23" t="s">
        <v>297</v>
      </c>
      <c r="D23" t="s">
        <v>340</v>
      </c>
      <c r="E23" t="s">
        <v>298</v>
      </c>
      <c r="F23">
        <v>99852.359689711797</v>
      </c>
      <c r="G23">
        <v>111935.528954881</v>
      </c>
      <c r="H23">
        <v>104209.311543723</v>
      </c>
      <c r="I23">
        <v>104568.127725244</v>
      </c>
      <c r="J23">
        <v>92608.135226065904</v>
      </c>
      <c r="K23">
        <v>92589.472039678498</v>
      </c>
      <c r="L23">
        <v>87123.939173594001</v>
      </c>
      <c r="M23">
        <v>74486.774791639094</v>
      </c>
      <c r="N23">
        <v>71048.136530811098</v>
      </c>
      <c r="O23">
        <v>68714.064993951193</v>
      </c>
      <c r="P23">
        <v>68098.209335240797</v>
      </c>
      <c r="Q23">
        <v>64545.185394660897</v>
      </c>
      <c r="R23">
        <v>53188.219447794901</v>
      </c>
      <c r="S23">
        <v>51780.8472870978</v>
      </c>
      <c r="T23">
        <v>40974.786501929302</v>
      </c>
      <c r="U23">
        <v>39002.832710552997</v>
      </c>
      <c r="V23">
        <v>44373.8638824585</v>
      </c>
      <c r="W23">
        <v>48136.853807587198</v>
      </c>
      <c r="X23">
        <v>56891.850744528398</v>
      </c>
      <c r="Y23">
        <v>57550.353079907502</v>
      </c>
      <c r="Z23">
        <v>61535.288015420199</v>
      </c>
      <c r="AA23">
        <v>67202.393546306994</v>
      </c>
      <c r="AB23">
        <v>70459.211248839696</v>
      </c>
      <c r="AC23">
        <v>64910.693281523003</v>
      </c>
      <c r="AD23">
        <v>67031.035430996504</v>
      </c>
      <c r="AE23">
        <v>58192.782840908301</v>
      </c>
      <c r="AF23">
        <v>62370.371731136896</v>
      </c>
    </row>
    <row r="24" spans="1:32" x14ac:dyDescent="0.3">
      <c r="A24" t="s">
        <v>15</v>
      </c>
      <c r="B24" t="s">
        <v>341</v>
      </c>
      <c r="C24" t="s">
        <v>297</v>
      </c>
      <c r="D24" t="s">
        <v>342</v>
      </c>
      <c r="E24" t="s">
        <v>298</v>
      </c>
      <c r="F24">
        <v>695738.50372832105</v>
      </c>
      <c r="G24">
        <v>747487.98543159605</v>
      </c>
      <c r="H24">
        <v>770355.28166010999</v>
      </c>
      <c r="I24">
        <v>815476.27307439805</v>
      </c>
      <c r="J24">
        <v>771457.73043689504</v>
      </c>
      <c r="K24">
        <v>787594.81135218695</v>
      </c>
      <c r="L24">
        <v>812795.60570024396</v>
      </c>
      <c r="M24">
        <v>786330.11194228497</v>
      </c>
      <c r="N24">
        <v>822052.88416319003</v>
      </c>
      <c r="O24">
        <v>846531.07591428806</v>
      </c>
      <c r="P24">
        <v>916267.23825136898</v>
      </c>
      <c r="Q24">
        <v>857451.59236337896</v>
      </c>
      <c r="R24">
        <v>773810.70809101395</v>
      </c>
      <c r="S24">
        <v>743927.91533639794</v>
      </c>
      <c r="T24">
        <v>585739.31459230301</v>
      </c>
      <c r="U24">
        <v>559915.42381556297</v>
      </c>
      <c r="V24">
        <v>519257.567355095</v>
      </c>
      <c r="W24">
        <v>561704.58873624704</v>
      </c>
      <c r="X24">
        <v>609557.42572765797</v>
      </c>
      <c r="Y24">
        <v>637391.81148141902</v>
      </c>
      <c r="Z24">
        <v>648596.42722593201</v>
      </c>
      <c r="AA24">
        <v>657005.92388475896</v>
      </c>
      <c r="AB24">
        <v>650060.07664485194</v>
      </c>
      <c r="AC24">
        <v>644870.33421072899</v>
      </c>
      <c r="AD24">
        <v>689844.87970260798</v>
      </c>
      <c r="AE24">
        <v>654793.219001299</v>
      </c>
      <c r="AF24">
        <v>725099.97109018895</v>
      </c>
    </row>
    <row r="25" spans="1:32" x14ac:dyDescent="0.3">
      <c r="A25" t="s">
        <v>15</v>
      </c>
      <c r="B25" t="s">
        <v>343</v>
      </c>
      <c r="C25" t="s">
        <v>297</v>
      </c>
      <c r="D25" t="s">
        <v>344</v>
      </c>
      <c r="E25" t="s">
        <v>298</v>
      </c>
      <c r="F25">
        <v>18554.329863704799</v>
      </c>
      <c r="G25">
        <v>19387.791990288799</v>
      </c>
      <c r="H25">
        <v>20638.876742075699</v>
      </c>
      <c r="I25">
        <v>20729.499283118399</v>
      </c>
      <c r="J25">
        <v>18233.213221209</v>
      </c>
      <c r="K25">
        <v>19940.644743719899</v>
      </c>
      <c r="L25">
        <v>18897.087477593701</v>
      </c>
      <c r="M25">
        <v>16814.927169561499</v>
      </c>
      <c r="N25">
        <v>17259.296394417299</v>
      </c>
      <c r="O25">
        <v>17685.735885407201</v>
      </c>
      <c r="P25">
        <v>19190.520982562801</v>
      </c>
      <c r="Q25">
        <v>16675.949870157601</v>
      </c>
      <c r="R25">
        <v>13611.1095427213</v>
      </c>
      <c r="S25">
        <v>11072.513982312001</v>
      </c>
      <c r="T25">
        <v>7216.6175772038296</v>
      </c>
      <c r="U25">
        <v>7014.9312404941002</v>
      </c>
      <c r="V25">
        <v>5770.4289354513303</v>
      </c>
      <c r="W25">
        <v>6785.5218000751702</v>
      </c>
      <c r="X25">
        <v>7772.3573997917401</v>
      </c>
      <c r="Y25">
        <v>9152.1464864012505</v>
      </c>
      <c r="Z25">
        <v>10105.774986132799</v>
      </c>
      <c r="AA25">
        <v>10871.330943196301</v>
      </c>
      <c r="AB25">
        <v>11648.226681509001</v>
      </c>
      <c r="AC25">
        <v>10467.6143226965</v>
      </c>
      <c r="AD25">
        <v>11211.625668758799</v>
      </c>
      <c r="AE25">
        <v>10151.106944040601</v>
      </c>
      <c r="AF25">
        <v>9967.3352656678999</v>
      </c>
    </row>
    <row r="26" spans="1:32" x14ac:dyDescent="0.3">
      <c r="A26" t="s">
        <v>15</v>
      </c>
      <c r="B26" t="s">
        <v>345</v>
      </c>
      <c r="C26" t="s">
        <v>297</v>
      </c>
      <c r="D26" t="s">
        <v>346</v>
      </c>
      <c r="E26" t="s">
        <v>298</v>
      </c>
      <c r="F26">
        <v>198513.90750396499</v>
      </c>
      <c r="G26">
        <v>222303.31497156899</v>
      </c>
      <c r="H26">
        <v>243774.05399493701</v>
      </c>
      <c r="I26">
        <v>250647.282642376</v>
      </c>
      <c r="J26">
        <v>257881.86882160301</v>
      </c>
      <c r="K26">
        <v>264473.27995738899</v>
      </c>
      <c r="L26">
        <v>260047.842929815</v>
      </c>
      <c r="M26">
        <v>268070.041064499</v>
      </c>
      <c r="N26">
        <v>282737.14539927198</v>
      </c>
      <c r="O26">
        <v>290810.71362094599</v>
      </c>
      <c r="P26">
        <v>344913.13832965097</v>
      </c>
      <c r="Q26">
        <v>333553.73877763603</v>
      </c>
      <c r="R26">
        <v>289544.787829471</v>
      </c>
      <c r="S26">
        <v>281800.60800793202</v>
      </c>
      <c r="T26">
        <v>183766.207156121</v>
      </c>
      <c r="U26">
        <v>176804.50094559399</v>
      </c>
      <c r="V26">
        <v>161522.64934854599</v>
      </c>
      <c r="W26">
        <v>159892.598665486</v>
      </c>
      <c r="X26">
        <v>159320.21939698301</v>
      </c>
      <c r="Y26">
        <v>144807.28724864899</v>
      </c>
      <c r="Z26">
        <v>131071.49668565999</v>
      </c>
      <c r="AA26">
        <v>135336.023596891</v>
      </c>
      <c r="AB26">
        <v>137027.07957037899</v>
      </c>
      <c r="AC26">
        <v>134287.353247391</v>
      </c>
      <c r="AD26">
        <v>137199.27219034001</v>
      </c>
      <c r="AE26">
        <v>121887.018022448</v>
      </c>
      <c r="AF26">
        <v>147663.68637693999</v>
      </c>
    </row>
    <row r="27" spans="1:32" x14ac:dyDescent="0.3">
      <c r="A27" t="s">
        <v>15</v>
      </c>
      <c r="B27" t="s">
        <v>347</v>
      </c>
      <c r="C27" t="s">
        <v>297</v>
      </c>
      <c r="D27" t="s">
        <v>348</v>
      </c>
      <c r="E27" t="s">
        <v>298</v>
      </c>
      <c r="F27">
        <v>478670.26636065199</v>
      </c>
      <c r="G27">
        <v>505796.87846973701</v>
      </c>
      <c r="H27">
        <v>505942.35092309699</v>
      </c>
      <c r="I27">
        <v>544099.49114890397</v>
      </c>
      <c r="J27">
        <v>495342.64839408302</v>
      </c>
      <c r="K27">
        <v>503180.88665107801</v>
      </c>
      <c r="L27">
        <v>533850.67529283604</v>
      </c>
      <c r="M27">
        <v>501445.143708224</v>
      </c>
      <c r="N27">
        <v>522056.44236950099</v>
      </c>
      <c r="O27">
        <v>538034.62640793505</v>
      </c>
      <c r="P27">
        <v>552163.57893915498</v>
      </c>
      <c r="Q27">
        <v>507221.90371558501</v>
      </c>
      <c r="R27">
        <v>470654.810718822</v>
      </c>
      <c r="S27">
        <v>451054.79334615398</v>
      </c>
      <c r="T27">
        <v>394756.48985897802</v>
      </c>
      <c r="U27">
        <v>376095.99162947497</v>
      </c>
      <c r="V27">
        <v>351964.48907109798</v>
      </c>
      <c r="W27">
        <v>395026.46827068599</v>
      </c>
      <c r="X27">
        <v>442464.84893088299</v>
      </c>
      <c r="Y27">
        <v>483432.37774636899</v>
      </c>
      <c r="Z27">
        <v>507419.155554139</v>
      </c>
      <c r="AA27">
        <v>510798.56934467203</v>
      </c>
      <c r="AB27">
        <v>501384.77039296401</v>
      </c>
      <c r="AC27">
        <v>500115.36664064199</v>
      </c>
      <c r="AD27">
        <v>541433.98184350901</v>
      </c>
      <c r="AE27">
        <v>522755.09403481102</v>
      </c>
      <c r="AF27">
        <v>567468.94944758096</v>
      </c>
    </row>
    <row r="28" spans="1:32" x14ac:dyDescent="0.3">
      <c r="A28" t="s">
        <v>15</v>
      </c>
      <c r="B28" t="s">
        <v>349</v>
      </c>
      <c r="C28" t="s">
        <v>297</v>
      </c>
      <c r="D28" t="s">
        <v>350</v>
      </c>
      <c r="E28" t="s">
        <v>298</v>
      </c>
      <c r="F28">
        <v>190566.60512382901</v>
      </c>
      <c r="G28">
        <v>171836.64864947501</v>
      </c>
      <c r="H28">
        <v>180306.75515574799</v>
      </c>
      <c r="I28">
        <v>190751.37956677299</v>
      </c>
      <c r="J28">
        <v>176769.59402695601</v>
      </c>
      <c r="K28">
        <v>184717.21023458199</v>
      </c>
      <c r="L28">
        <v>187002.46699396701</v>
      </c>
      <c r="M28">
        <v>175462.032039702</v>
      </c>
      <c r="N28">
        <v>179176.62841212601</v>
      </c>
      <c r="O28">
        <v>187677.965006821</v>
      </c>
      <c r="P28">
        <v>197474.127319327</v>
      </c>
      <c r="Q28">
        <v>180437.69224569699</v>
      </c>
      <c r="R28">
        <v>163111.05571997099</v>
      </c>
      <c r="S28">
        <v>157470.191153994</v>
      </c>
      <c r="T28">
        <v>122537.352384989</v>
      </c>
      <c r="U28">
        <v>111999.72998393999</v>
      </c>
      <c r="V28">
        <v>106299.544765721</v>
      </c>
      <c r="W28">
        <v>118230.97498612</v>
      </c>
      <c r="X28">
        <v>123830.199774151</v>
      </c>
      <c r="Y28">
        <v>136764.611538158</v>
      </c>
      <c r="Z28">
        <v>148660.58259477801</v>
      </c>
      <c r="AA28">
        <v>153503.52505683099</v>
      </c>
      <c r="AB28">
        <v>153783.61350374701</v>
      </c>
      <c r="AC28">
        <v>147234.38665920001</v>
      </c>
      <c r="AD28">
        <v>154193.950546407</v>
      </c>
      <c r="AE28">
        <v>121636.58843786499</v>
      </c>
      <c r="AF28">
        <v>130657.00094886099</v>
      </c>
    </row>
    <row r="29" spans="1:32" x14ac:dyDescent="0.3">
      <c r="A29" t="s">
        <v>15</v>
      </c>
      <c r="B29" t="s">
        <v>351</v>
      </c>
      <c r="C29" t="s">
        <v>297</v>
      </c>
      <c r="D29" t="s">
        <v>352</v>
      </c>
      <c r="E29" t="s">
        <v>298</v>
      </c>
      <c r="F29">
        <v>75647.700737749605</v>
      </c>
      <c r="G29">
        <v>67174.493355972299</v>
      </c>
      <c r="H29">
        <v>67792.669700938903</v>
      </c>
      <c r="I29">
        <v>69367.7616598975</v>
      </c>
      <c r="J29">
        <v>65543.020345601195</v>
      </c>
      <c r="K29">
        <v>73357.964808055403</v>
      </c>
      <c r="L29">
        <v>74879.926039714701</v>
      </c>
      <c r="M29">
        <v>71323.735577756903</v>
      </c>
      <c r="N29">
        <v>77205.789540193306</v>
      </c>
      <c r="O29">
        <v>83782.539880357799</v>
      </c>
      <c r="P29">
        <v>86397.675658966298</v>
      </c>
      <c r="Q29">
        <v>76777.637426183006</v>
      </c>
      <c r="R29">
        <v>69322.993151382398</v>
      </c>
      <c r="S29">
        <v>72424.258533739994</v>
      </c>
      <c r="T29">
        <v>56677.708109261897</v>
      </c>
      <c r="U29">
        <v>50445.343586484501</v>
      </c>
      <c r="V29">
        <v>48238.207328912598</v>
      </c>
      <c r="W29">
        <v>50373.487791672604</v>
      </c>
      <c r="X29">
        <v>52224.6805817153</v>
      </c>
      <c r="Y29">
        <v>54100.836083374001</v>
      </c>
      <c r="Z29">
        <v>55759.385132845302</v>
      </c>
      <c r="AA29">
        <v>59601.329946545004</v>
      </c>
      <c r="AB29">
        <v>59057.056222830499</v>
      </c>
      <c r="AC29">
        <v>56440.262499686702</v>
      </c>
      <c r="AD29">
        <v>61573.402589921599</v>
      </c>
      <c r="AE29">
        <v>55318.7400251785</v>
      </c>
      <c r="AF29">
        <v>56632.2805138197</v>
      </c>
    </row>
    <row r="30" spans="1:32" x14ac:dyDescent="0.3">
      <c r="A30" t="s">
        <v>15</v>
      </c>
      <c r="B30" t="s">
        <v>353</v>
      </c>
      <c r="C30" t="s">
        <v>297</v>
      </c>
      <c r="D30" t="s">
        <v>354</v>
      </c>
      <c r="E30" t="s">
        <v>298</v>
      </c>
      <c r="F30">
        <v>11814.9166374702</v>
      </c>
      <c r="G30">
        <v>9591.1594036524202</v>
      </c>
      <c r="H30">
        <v>10473.3282495064</v>
      </c>
      <c r="I30">
        <v>10943.2074929258</v>
      </c>
      <c r="J30">
        <v>9507.5809774846894</v>
      </c>
      <c r="K30">
        <v>12512.925577352</v>
      </c>
      <c r="L30">
        <v>13358.5720303621</v>
      </c>
      <c r="M30">
        <v>12251.013065473</v>
      </c>
      <c r="N30">
        <v>12060.8371685939</v>
      </c>
      <c r="O30">
        <v>12161.1579305943</v>
      </c>
      <c r="P30">
        <v>15147.394584760101</v>
      </c>
      <c r="Q30">
        <v>14054.898507101099</v>
      </c>
      <c r="R30">
        <v>12810.9739824752</v>
      </c>
      <c r="S30">
        <v>11479.492553822</v>
      </c>
      <c r="T30">
        <v>6549.1331192027401</v>
      </c>
      <c r="U30">
        <v>6883.2934757203302</v>
      </c>
      <c r="V30">
        <v>5383.85327544759</v>
      </c>
      <c r="W30">
        <v>4505.3733931267898</v>
      </c>
      <c r="X30">
        <v>4783.5285873329303</v>
      </c>
      <c r="Y30">
        <v>5540.8149396750096</v>
      </c>
      <c r="Z30">
        <v>5664.9875135345601</v>
      </c>
      <c r="AA30">
        <v>4404.7791292248303</v>
      </c>
      <c r="AB30">
        <v>4892.6434567041297</v>
      </c>
      <c r="AC30">
        <v>3512.6309535966202</v>
      </c>
      <c r="AD30">
        <v>3061.4569082376302</v>
      </c>
      <c r="AE30">
        <v>2143.4226274446501</v>
      </c>
      <c r="AF30">
        <v>3059.9318291568002</v>
      </c>
    </row>
    <row r="31" spans="1:32" x14ac:dyDescent="0.3">
      <c r="A31" t="s">
        <v>15</v>
      </c>
      <c r="B31" t="s">
        <v>355</v>
      </c>
      <c r="C31" t="s">
        <v>297</v>
      </c>
      <c r="D31" t="s">
        <v>356</v>
      </c>
      <c r="E31" t="s">
        <v>298</v>
      </c>
      <c r="F31">
        <v>23120.610969614299</v>
      </c>
      <c r="G31">
        <v>20183.843144946601</v>
      </c>
      <c r="H31">
        <v>21771.900045462098</v>
      </c>
      <c r="I31">
        <v>22348.829794396199</v>
      </c>
      <c r="J31">
        <v>19695.5801214926</v>
      </c>
      <c r="K31">
        <v>21485.456872388801</v>
      </c>
      <c r="L31">
        <v>22648.1937330154</v>
      </c>
      <c r="M31">
        <v>22607.809758819902</v>
      </c>
      <c r="N31">
        <v>22812.439633300899</v>
      </c>
      <c r="O31">
        <v>24887.5407144173</v>
      </c>
      <c r="P31">
        <v>28606.002484449498</v>
      </c>
      <c r="Q31">
        <v>25285.087610619499</v>
      </c>
      <c r="R31">
        <v>22332.494933472099</v>
      </c>
      <c r="S31">
        <v>18330.972943970199</v>
      </c>
      <c r="T31">
        <v>14796.805658831099</v>
      </c>
      <c r="U31">
        <v>11181.2052338622</v>
      </c>
      <c r="V31">
        <v>8821.2768740497304</v>
      </c>
      <c r="W31">
        <v>9672.5995030377599</v>
      </c>
      <c r="X31">
        <v>8207.6440060678306</v>
      </c>
      <c r="Y31">
        <v>8567.9301364905004</v>
      </c>
      <c r="Z31">
        <v>10861.2891886011</v>
      </c>
      <c r="AA31">
        <v>11467.895582339001</v>
      </c>
      <c r="AB31">
        <v>11099.2689255555</v>
      </c>
      <c r="AC31">
        <v>10592.344212506499</v>
      </c>
      <c r="AD31">
        <v>10091.3294615833</v>
      </c>
      <c r="AE31">
        <v>4410.2681044459396</v>
      </c>
      <c r="AF31">
        <v>8141.7803151751796</v>
      </c>
    </row>
    <row r="32" spans="1:32" x14ac:dyDescent="0.3">
      <c r="A32" t="s">
        <v>15</v>
      </c>
      <c r="B32" t="s">
        <v>357</v>
      </c>
      <c r="C32" t="s">
        <v>297</v>
      </c>
      <c r="D32" t="s">
        <v>358</v>
      </c>
      <c r="E32" t="s">
        <v>298</v>
      </c>
      <c r="F32">
        <v>78789.060709646394</v>
      </c>
      <c r="G32">
        <v>73382.743233132307</v>
      </c>
      <c r="H32">
        <v>78593.125035617704</v>
      </c>
      <c r="I32">
        <v>86223.040611711695</v>
      </c>
      <c r="J32">
        <v>80191.035339075097</v>
      </c>
      <c r="K32">
        <v>75495.379212032596</v>
      </c>
      <c r="L32">
        <v>74209.465293343397</v>
      </c>
      <c r="M32">
        <v>67424.161153366396</v>
      </c>
      <c r="N32">
        <v>65173.833838248996</v>
      </c>
      <c r="O32">
        <v>65007.713274561102</v>
      </c>
      <c r="P32">
        <v>65297.435360741103</v>
      </c>
      <c r="Q32">
        <v>62566.2901867978</v>
      </c>
      <c r="R32">
        <v>56909.637572872904</v>
      </c>
      <c r="S32">
        <v>53094.981703378398</v>
      </c>
      <c r="T32">
        <v>42759.621306045898</v>
      </c>
      <c r="U32">
        <v>41712.662809572503</v>
      </c>
      <c r="V32">
        <v>42275.959052862003</v>
      </c>
      <c r="W32">
        <v>52101.467380420399</v>
      </c>
      <c r="X32">
        <v>57049.000932021001</v>
      </c>
      <c r="Y32">
        <v>66980.953656316793</v>
      </c>
      <c r="Z32">
        <v>74774.781244798301</v>
      </c>
      <c r="AA32">
        <v>76352.634890947302</v>
      </c>
      <c r="AB32">
        <v>77034.224523198005</v>
      </c>
      <c r="AC32">
        <v>75000.610958050805</v>
      </c>
      <c r="AD32">
        <v>77661.545338419397</v>
      </c>
      <c r="AE32">
        <v>58225.148896317303</v>
      </c>
      <c r="AF32">
        <v>61178.630259906502</v>
      </c>
    </row>
    <row r="33" spans="1:32" x14ac:dyDescent="0.3">
      <c r="A33" t="s">
        <v>15</v>
      </c>
      <c r="B33" t="s">
        <v>359</v>
      </c>
      <c r="C33" t="s">
        <v>297</v>
      </c>
      <c r="D33" t="s">
        <v>360</v>
      </c>
      <c r="E33" t="s">
        <v>298</v>
      </c>
      <c r="F33">
        <v>1194.31606934826</v>
      </c>
      <c r="G33">
        <v>1504.4095117716099</v>
      </c>
      <c r="H33">
        <v>1675.7321242230601</v>
      </c>
      <c r="I33">
        <v>1868.5400078421801</v>
      </c>
      <c r="J33">
        <v>1832.37724330225</v>
      </c>
      <c r="K33">
        <v>1865.4837647530101</v>
      </c>
      <c r="L33">
        <v>1906.3098975313601</v>
      </c>
      <c r="M33">
        <v>1855.31248428547</v>
      </c>
      <c r="N33">
        <v>1923.7282317890999</v>
      </c>
      <c r="O33">
        <v>1839.0132068907999</v>
      </c>
      <c r="P33">
        <v>2025.61923040995</v>
      </c>
      <c r="Q33">
        <v>1753.7785149956501</v>
      </c>
      <c r="R33">
        <v>1734.95607976823</v>
      </c>
      <c r="S33">
        <v>2140.4854190832798</v>
      </c>
      <c r="T33">
        <v>1754.0841916474201</v>
      </c>
      <c r="U33">
        <v>1777.2248783008599</v>
      </c>
      <c r="V33">
        <v>1580.2482344494899</v>
      </c>
      <c r="W33">
        <v>1578.0469178625499</v>
      </c>
      <c r="X33">
        <v>1565.34566701414</v>
      </c>
      <c r="Y33">
        <v>1574.0767223012599</v>
      </c>
      <c r="Z33">
        <v>1600.13951499841</v>
      </c>
      <c r="AA33">
        <v>1676.88550777468</v>
      </c>
      <c r="AB33">
        <v>1700.4203754585201</v>
      </c>
      <c r="AC33">
        <v>1688.53803535885</v>
      </c>
      <c r="AD33">
        <v>1806.2162482446399</v>
      </c>
      <c r="AE33">
        <v>1539.0087844786101</v>
      </c>
      <c r="AF33">
        <v>1644.3780308032401</v>
      </c>
    </row>
    <row r="34" spans="1:32" x14ac:dyDescent="0.3">
      <c r="A34" t="s">
        <v>15</v>
      </c>
      <c r="B34" t="s">
        <v>361</v>
      </c>
      <c r="C34" t="s">
        <v>297</v>
      </c>
      <c r="D34" t="s">
        <v>362</v>
      </c>
      <c r="E34" t="s">
        <v>298</v>
      </c>
      <c r="F34">
        <v>169910.38487889199</v>
      </c>
      <c r="G34">
        <v>187883.185118792</v>
      </c>
      <c r="H34">
        <v>194482.73051837701</v>
      </c>
      <c r="I34">
        <v>213852.09332183399</v>
      </c>
      <c r="J34">
        <v>207989.152584419</v>
      </c>
      <c r="K34">
        <v>223931.52569278301</v>
      </c>
      <c r="L34">
        <v>223999.390235325</v>
      </c>
      <c r="M34">
        <v>200917.48760048399</v>
      </c>
      <c r="N34">
        <v>196224.329198238</v>
      </c>
      <c r="O34">
        <v>197250.27808284201</v>
      </c>
      <c r="P34">
        <v>206679.13695533099</v>
      </c>
      <c r="Q34">
        <v>200311.730475572</v>
      </c>
      <c r="R34">
        <v>186204.55471008801</v>
      </c>
      <c r="S34">
        <v>187763.15865040399</v>
      </c>
      <c r="T34">
        <v>161337.64276965</v>
      </c>
      <c r="U34">
        <v>154657.26650138199</v>
      </c>
      <c r="V34">
        <v>146233.93953663699</v>
      </c>
      <c r="W34">
        <v>161115.06098566001</v>
      </c>
      <c r="X34">
        <v>157645.58511163099</v>
      </c>
      <c r="Y34">
        <v>162707.04539034399</v>
      </c>
      <c r="Z34">
        <v>178761.12461234699</v>
      </c>
      <c r="AA34">
        <v>176803.89305362399</v>
      </c>
      <c r="AB34">
        <v>171474.706471112</v>
      </c>
      <c r="AC34">
        <v>156543.446509781</v>
      </c>
      <c r="AD34">
        <v>168335.92279470499</v>
      </c>
      <c r="AE34">
        <v>117677.186587833</v>
      </c>
      <c r="AF34">
        <v>104121.032963822</v>
      </c>
    </row>
    <row r="35" spans="1:32" x14ac:dyDescent="0.3">
      <c r="A35" t="s">
        <v>15</v>
      </c>
      <c r="B35" t="s">
        <v>363</v>
      </c>
      <c r="C35" t="s">
        <v>297</v>
      </c>
      <c r="D35" t="s">
        <v>364</v>
      </c>
      <c r="E35" t="s">
        <v>298</v>
      </c>
      <c r="F35">
        <v>338123.615554113</v>
      </c>
      <c r="G35">
        <v>396920.62982360099</v>
      </c>
      <c r="H35">
        <v>450797.24996382103</v>
      </c>
      <c r="I35">
        <v>544720.19101267401</v>
      </c>
      <c r="J35">
        <v>591902.65547552495</v>
      </c>
      <c r="K35">
        <v>668487.49627906503</v>
      </c>
      <c r="L35">
        <v>729669.11558960704</v>
      </c>
      <c r="M35">
        <v>717160.25170013402</v>
      </c>
      <c r="N35">
        <v>743568.21210388001</v>
      </c>
      <c r="O35">
        <v>781503.25440771994</v>
      </c>
      <c r="P35">
        <v>796301.87942078302</v>
      </c>
      <c r="Q35">
        <v>755563.15076208103</v>
      </c>
      <c r="R35">
        <v>680582.62496740697</v>
      </c>
      <c r="S35">
        <v>649926.705986268</v>
      </c>
      <c r="T35">
        <v>521327.04125239601</v>
      </c>
      <c r="U35">
        <v>490553.176078711</v>
      </c>
      <c r="V35">
        <v>456163.64642686403</v>
      </c>
      <c r="W35">
        <v>518061.75474803598</v>
      </c>
      <c r="X35">
        <v>552259.11297431996</v>
      </c>
      <c r="Y35">
        <v>605322.63647937996</v>
      </c>
      <c r="Z35">
        <v>631619.85449986299</v>
      </c>
      <c r="AA35">
        <v>649228.75233609404</v>
      </c>
      <c r="AB35">
        <v>650809.397200646</v>
      </c>
      <c r="AC35">
        <v>655579.27465634502</v>
      </c>
      <c r="AD35">
        <v>715343.521015718</v>
      </c>
      <c r="AE35">
        <v>643373.52647494304</v>
      </c>
      <c r="AF35">
        <v>692456.23614965496</v>
      </c>
    </row>
    <row r="36" spans="1:32" x14ac:dyDescent="0.3">
      <c r="A36" t="s">
        <v>15</v>
      </c>
      <c r="B36" t="s">
        <v>365</v>
      </c>
      <c r="C36" t="s">
        <v>297</v>
      </c>
      <c r="D36" t="s">
        <v>366</v>
      </c>
      <c r="E36" t="s">
        <v>298</v>
      </c>
      <c r="F36">
        <v>219789.24256014099</v>
      </c>
      <c r="G36">
        <v>245356.791269601</v>
      </c>
      <c r="H36">
        <v>271221.85897254501</v>
      </c>
      <c r="I36">
        <v>309601.89136278199</v>
      </c>
      <c r="J36">
        <v>339309.18403158401</v>
      </c>
      <c r="K36">
        <v>376119.98595608003</v>
      </c>
      <c r="L36">
        <v>396508.817322327</v>
      </c>
      <c r="M36">
        <v>384937.63232807</v>
      </c>
      <c r="N36">
        <v>397011.825868794</v>
      </c>
      <c r="O36">
        <v>416507.120536406</v>
      </c>
      <c r="P36">
        <v>423081.63009339402</v>
      </c>
      <c r="Q36">
        <v>416311.72115032497</v>
      </c>
      <c r="R36">
        <v>378670.77005856298</v>
      </c>
      <c r="S36">
        <v>357461.34295537102</v>
      </c>
      <c r="T36">
        <v>293410.31998828199</v>
      </c>
      <c r="U36">
        <v>283084.98706977</v>
      </c>
      <c r="V36">
        <v>281537.47099004401</v>
      </c>
      <c r="W36">
        <v>326772.69599194097</v>
      </c>
      <c r="X36">
        <v>355299.97981288499</v>
      </c>
      <c r="Y36">
        <v>390084.04223055398</v>
      </c>
      <c r="Z36">
        <v>410805.96138893999</v>
      </c>
      <c r="AA36">
        <v>423557.48717428499</v>
      </c>
      <c r="AB36">
        <v>424956.50986865698</v>
      </c>
      <c r="AC36">
        <v>442450.29802433198</v>
      </c>
      <c r="AD36">
        <v>484276.41448290902</v>
      </c>
      <c r="AE36">
        <v>431761.63689340698</v>
      </c>
      <c r="AF36">
        <v>466762.18989152199</v>
      </c>
    </row>
    <row r="37" spans="1:32" x14ac:dyDescent="0.3">
      <c r="A37" t="s">
        <v>15</v>
      </c>
      <c r="B37" t="s">
        <v>367</v>
      </c>
      <c r="C37" t="s">
        <v>297</v>
      </c>
      <c r="D37" t="s">
        <v>368</v>
      </c>
      <c r="E37" t="s">
        <v>298</v>
      </c>
      <c r="F37">
        <v>18300.360054623099</v>
      </c>
      <c r="G37">
        <v>21954.462972896101</v>
      </c>
      <c r="H37">
        <v>23984.961195776399</v>
      </c>
      <c r="I37">
        <v>25635.990428712699</v>
      </c>
      <c r="J37">
        <v>24542.118524615202</v>
      </c>
      <c r="K37">
        <v>26923.504110440201</v>
      </c>
      <c r="L37">
        <v>25855.233542878199</v>
      </c>
      <c r="M37">
        <v>21820.438456618798</v>
      </c>
      <c r="N37">
        <v>21178.899895561801</v>
      </c>
      <c r="O37">
        <v>19276.559842471801</v>
      </c>
      <c r="P37">
        <v>19682.785289393199</v>
      </c>
      <c r="Q37">
        <v>18666.122068547698</v>
      </c>
      <c r="R37">
        <v>18091.680772830299</v>
      </c>
      <c r="S37">
        <v>18928.1144298012</v>
      </c>
      <c r="T37">
        <v>17271.2703833013</v>
      </c>
      <c r="U37">
        <v>17125.162506830598</v>
      </c>
      <c r="V37">
        <v>16227.6347676367</v>
      </c>
      <c r="W37">
        <v>19020.140459212798</v>
      </c>
      <c r="X37">
        <v>18314.298526276001</v>
      </c>
      <c r="Y37">
        <v>19564.925458829199</v>
      </c>
      <c r="Z37">
        <v>19501.647103314099</v>
      </c>
      <c r="AA37">
        <v>19266.211233337701</v>
      </c>
      <c r="AB37">
        <v>18501.036500177899</v>
      </c>
      <c r="AC37">
        <v>17891.8106698261</v>
      </c>
      <c r="AD37">
        <v>21581.568235702001</v>
      </c>
      <c r="AE37">
        <v>16023.8777674384</v>
      </c>
      <c r="AF37">
        <v>18223.9389350194</v>
      </c>
    </row>
    <row r="38" spans="1:32" x14ac:dyDescent="0.3">
      <c r="A38" t="s">
        <v>15</v>
      </c>
      <c r="B38" t="s">
        <v>369</v>
      </c>
      <c r="C38" t="s">
        <v>297</v>
      </c>
      <c r="D38" t="s">
        <v>370</v>
      </c>
      <c r="E38" t="s">
        <v>298</v>
      </c>
      <c r="F38">
        <v>100034.01293934901</v>
      </c>
      <c r="G38">
        <v>129609.375581104</v>
      </c>
      <c r="H38">
        <v>155590.42979550001</v>
      </c>
      <c r="I38">
        <v>209482.30922117899</v>
      </c>
      <c r="J38">
        <v>228051.35291932599</v>
      </c>
      <c r="K38">
        <v>265444.00621254498</v>
      </c>
      <c r="L38">
        <v>307305.06472440099</v>
      </c>
      <c r="M38">
        <v>310402.18091544497</v>
      </c>
      <c r="N38">
        <v>325377.48633952503</v>
      </c>
      <c r="O38">
        <v>345719.57402884198</v>
      </c>
      <c r="P38">
        <v>353537.46403799602</v>
      </c>
      <c r="Q38">
        <v>320585.307543209</v>
      </c>
      <c r="R38">
        <v>283820.17413601303</v>
      </c>
      <c r="S38">
        <v>273537.24860109598</v>
      </c>
      <c r="T38">
        <v>210645.450880813</v>
      </c>
      <c r="U38">
        <v>190343.026502111</v>
      </c>
      <c r="V38">
        <v>158398.540669184</v>
      </c>
      <c r="W38">
        <v>172268.91829688201</v>
      </c>
      <c r="X38">
        <v>178644.83463515999</v>
      </c>
      <c r="Y38">
        <v>195673.668789997</v>
      </c>
      <c r="Z38">
        <v>201312.24600760799</v>
      </c>
      <c r="AA38">
        <v>206405.053928471</v>
      </c>
      <c r="AB38">
        <v>207351.850831811</v>
      </c>
      <c r="AC38">
        <v>195237.16596218801</v>
      </c>
      <c r="AD38">
        <v>209485.53829710701</v>
      </c>
      <c r="AE38">
        <v>195588.011814097</v>
      </c>
      <c r="AF38">
        <v>207470.10732311301</v>
      </c>
    </row>
    <row r="39" spans="1:32" x14ac:dyDescent="0.3">
      <c r="A39" t="s">
        <v>15</v>
      </c>
      <c r="B39" t="s">
        <v>371</v>
      </c>
      <c r="C39" t="s">
        <v>297</v>
      </c>
      <c r="D39" t="s">
        <v>372</v>
      </c>
      <c r="E39" t="s">
        <v>298</v>
      </c>
      <c r="F39">
        <v>534000.80332911306</v>
      </c>
      <c r="G39">
        <v>623673.22216873197</v>
      </c>
      <c r="H39">
        <v>662419.56994672504</v>
      </c>
      <c r="I39">
        <v>754219.21742926002</v>
      </c>
      <c r="J39">
        <v>739223.25395853899</v>
      </c>
      <c r="K39">
        <v>775909.92988568998</v>
      </c>
      <c r="L39">
        <v>712381.52351302304</v>
      </c>
      <c r="M39">
        <v>650235.23878073401</v>
      </c>
      <c r="N39">
        <v>612629.12385970796</v>
      </c>
      <c r="O39">
        <v>608686.17232267896</v>
      </c>
      <c r="P39">
        <v>656655.55611564801</v>
      </c>
      <c r="Q39">
        <v>691892.72941760195</v>
      </c>
      <c r="R39">
        <v>680386.54098320706</v>
      </c>
      <c r="S39">
        <v>669217.023511298</v>
      </c>
      <c r="T39">
        <v>541399.85493989196</v>
      </c>
      <c r="U39">
        <v>504073.39376718999</v>
      </c>
      <c r="V39">
        <v>498190.60135001899</v>
      </c>
      <c r="W39">
        <v>509480.71922362299</v>
      </c>
      <c r="X39">
        <v>534081.35918789497</v>
      </c>
      <c r="Y39">
        <v>549170.75695832202</v>
      </c>
      <c r="Z39">
        <v>577687.63620240998</v>
      </c>
      <c r="AA39">
        <v>584229.04584098095</v>
      </c>
      <c r="AB39">
        <v>586495.57539942197</v>
      </c>
      <c r="AC39">
        <v>592261.81536330597</v>
      </c>
      <c r="AD39">
        <v>629290.29170702002</v>
      </c>
      <c r="AE39">
        <v>580259.83420008596</v>
      </c>
      <c r="AF39">
        <v>606338.25312181702</v>
      </c>
    </row>
    <row r="40" spans="1:32" x14ac:dyDescent="0.3">
      <c r="A40" t="s">
        <v>15</v>
      </c>
      <c r="B40" t="s">
        <v>373</v>
      </c>
      <c r="C40" t="s">
        <v>297</v>
      </c>
      <c r="D40" t="s">
        <v>374</v>
      </c>
      <c r="E40" t="s">
        <v>298</v>
      </c>
      <c r="F40">
        <v>191045.98797625801</v>
      </c>
      <c r="G40">
        <v>204657.69035882299</v>
      </c>
      <c r="H40">
        <v>217239.62217454601</v>
      </c>
      <c r="I40">
        <v>249829.73082093999</v>
      </c>
      <c r="J40">
        <v>243885.01902669101</v>
      </c>
      <c r="K40">
        <v>238349.54697828001</v>
      </c>
      <c r="L40">
        <v>234202.95037317</v>
      </c>
      <c r="M40">
        <v>217037.23873419699</v>
      </c>
      <c r="N40">
        <v>208421.026814488</v>
      </c>
      <c r="O40">
        <v>206748.07329167199</v>
      </c>
      <c r="P40">
        <v>193914.06045427101</v>
      </c>
      <c r="Q40">
        <v>191930.849496893</v>
      </c>
      <c r="R40">
        <v>191702.50675121901</v>
      </c>
      <c r="S40">
        <v>221805.390629737</v>
      </c>
      <c r="T40">
        <v>191598.16566930001</v>
      </c>
      <c r="U40">
        <v>210704.91489733499</v>
      </c>
      <c r="V40">
        <v>230504.64458763099</v>
      </c>
      <c r="W40">
        <v>241479.38783450899</v>
      </c>
      <c r="X40">
        <v>242095.47367343999</v>
      </c>
      <c r="Y40">
        <v>251617.86376509001</v>
      </c>
      <c r="Z40">
        <v>247238.07767454701</v>
      </c>
      <c r="AA40">
        <v>261120.89249647199</v>
      </c>
      <c r="AB40">
        <v>245512.24300820401</v>
      </c>
      <c r="AC40">
        <v>240849.42964241799</v>
      </c>
      <c r="AD40">
        <v>259779.178133857</v>
      </c>
      <c r="AE40">
        <v>232151.025307442</v>
      </c>
      <c r="AF40">
        <v>255622.59011726899</v>
      </c>
    </row>
    <row r="41" spans="1:32" x14ac:dyDescent="0.3">
      <c r="A41" t="s">
        <v>15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15</v>
      </c>
      <c r="B43" t="s">
        <v>379</v>
      </c>
      <c r="C43" t="s">
        <v>297</v>
      </c>
      <c r="D43" t="s">
        <v>380</v>
      </c>
      <c r="E43" t="s">
        <v>298</v>
      </c>
      <c r="F43">
        <v>163935.707691349</v>
      </c>
      <c r="G43">
        <v>190843.22737659299</v>
      </c>
      <c r="H43">
        <v>208344.222754922</v>
      </c>
      <c r="I43">
        <v>237413.21389278799</v>
      </c>
      <c r="J43">
        <v>231143.39816067601</v>
      </c>
      <c r="K43">
        <v>269669.69839787303</v>
      </c>
      <c r="L43">
        <v>283078.453365252</v>
      </c>
      <c r="M43">
        <v>267332.13765571098</v>
      </c>
      <c r="N43">
        <v>273710.24565285502</v>
      </c>
      <c r="O43">
        <v>286811.08140831703</v>
      </c>
      <c r="P43">
        <v>295537.03853804898</v>
      </c>
      <c r="Q43">
        <v>308590.005918379</v>
      </c>
      <c r="R43">
        <v>309710.77547006297</v>
      </c>
      <c r="S43">
        <v>334700.988254175</v>
      </c>
      <c r="T43">
        <v>296402.41502797598</v>
      </c>
      <c r="U43">
        <v>302137.88340565597</v>
      </c>
      <c r="V43">
        <v>328899.36433446902</v>
      </c>
      <c r="W43">
        <v>354621.87578758301</v>
      </c>
      <c r="X43">
        <v>377745.18108435499</v>
      </c>
      <c r="Y43">
        <v>417139.41521858401</v>
      </c>
      <c r="Z43">
        <v>444643.53665983799</v>
      </c>
      <c r="AA43">
        <v>458623.27790591499</v>
      </c>
      <c r="AB43">
        <v>458772.07589464699</v>
      </c>
      <c r="AC43">
        <v>453115.765016975</v>
      </c>
      <c r="AD43">
        <v>494925.040032416</v>
      </c>
      <c r="AE43">
        <v>420413.247021552</v>
      </c>
      <c r="AF43">
        <v>457733.19005875301</v>
      </c>
    </row>
    <row r="44" spans="1:32" x14ac:dyDescent="0.3">
      <c r="A44" t="s">
        <v>15</v>
      </c>
      <c r="B44" t="s">
        <v>381</v>
      </c>
      <c r="C44" t="s">
        <v>297</v>
      </c>
      <c r="D44" t="s">
        <v>382</v>
      </c>
      <c r="E44" t="s">
        <v>298</v>
      </c>
      <c r="F44">
        <v>3899583.93305786</v>
      </c>
      <c r="G44">
        <v>4283120.32360652</v>
      </c>
      <c r="H44">
        <v>4574339.3700870099</v>
      </c>
      <c r="I44">
        <v>4950897.3242165698</v>
      </c>
      <c r="J44">
        <v>4685479.42284449</v>
      </c>
      <c r="K44">
        <v>5054827.28896478</v>
      </c>
      <c r="L44">
        <v>5090755.1623184597</v>
      </c>
      <c r="M44">
        <v>4709792.3950512204</v>
      </c>
      <c r="N44">
        <v>4715517.9367972398</v>
      </c>
      <c r="O44">
        <v>4845804.2217291202</v>
      </c>
      <c r="P44">
        <v>4987689.7249694001</v>
      </c>
      <c r="Q44">
        <v>4860621.5099969897</v>
      </c>
      <c r="R44">
        <v>4538482.82349151</v>
      </c>
      <c r="S44">
        <v>4408272.0204335703</v>
      </c>
      <c r="T44">
        <v>3520786.4034134098</v>
      </c>
      <c r="U44">
        <v>3347309.0722126099</v>
      </c>
      <c r="V44">
        <v>3226094.7619791199</v>
      </c>
      <c r="W44">
        <v>3448316.0638786601</v>
      </c>
      <c r="X44">
        <v>3594110.5685358602</v>
      </c>
      <c r="Y44">
        <v>3817980.8711669701</v>
      </c>
      <c r="Z44">
        <v>4057263.4069866799</v>
      </c>
      <c r="AA44">
        <v>4144217.0298073101</v>
      </c>
      <c r="AB44">
        <v>4161041.2973182402</v>
      </c>
      <c r="AC44">
        <v>4002131.93902048</v>
      </c>
      <c r="AD44">
        <v>4281559.3042924097</v>
      </c>
      <c r="AE44">
        <v>3751992.7795622498</v>
      </c>
      <c r="AF44">
        <v>4022800.66234313</v>
      </c>
    </row>
    <row r="45" spans="1:32" x14ac:dyDescent="0.3">
      <c r="A45" t="s">
        <v>15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15</v>
      </c>
      <c r="B47" t="s">
        <v>387</v>
      </c>
      <c r="C47" t="s">
        <v>297</v>
      </c>
      <c r="D47" t="s">
        <v>388</v>
      </c>
      <c r="E47" t="s">
        <v>298</v>
      </c>
      <c r="F47">
        <v>18082.3439667249</v>
      </c>
      <c r="G47">
        <v>20372.475414559402</v>
      </c>
      <c r="H47">
        <v>22576.226116013899</v>
      </c>
      <c r="I47">
        <v>25932.757760374101</v>
      </c>
      <c r="J47">
        <v>26936.072255756801</v>
      </c>
      <c r="K47">
        <v>29733.1026721001</v>
      </c>
      <c r="L47">
        <v>30989.071540835001</v>
      </c>
      <c r="M47">
        <v>28780.3780341987</v>
      </c>
      <c r="N47">
        <v>29485.695838217402</v>
      </c>
      <c r="O47">
        <v>29558.9875563647</v>
      </c>
      <c r="P47">
        <v>29007.911689969798</v>
      </c>
      <c r="Q47">
        <v>28651.941860408901</v>
      </c>
      <c r="R47">
        <v>28404.5285324469</v>
      </c>
      <c r="S47">
        <v>28287.194959965502</v>
      </c>
      <c r="T47">
        <v>28327.227403699198</v>
      </c>
      <c r="U47">
        <v>32326.096754714701</v>
      </c>
      <c r="V47">
        <v>34480.302485622997</v>
      </c>
      <c r="W47">
        <v>34201.096634090201</v>
      </c>
      <c r="X47">
        <v>34227.914332461798</v>
      </c>
      <c r="Y47">
        <v>32516.2480370099</v>
      </c>
      <c r="Z47">
        <v>31875.5091347669</v>
      </c>
      <c r="AA47">
        <v>33744.794905670002</v>
      </c>
      <c r="AB47">
        <v>31310.502480477298</v>
      </c>
      <c r="AC47">
        <v>29781.677251620498</v>
      </c>
      <c r="AD47">
        <v>32610.430924014199</v>
      </c>
      <c r="AE47">
        <v>34010.154441528</v>
      </c>
      <c r="AF47">
        <v>39834.550422486602</v>
      </c>
    </row>
    <row r="48" spans="1:32" x14ac:dyDescent="0.3">
      <c r="A48" t="s">
        <v>15</v>
      </c>
      <c r="B48" t="s">
        <v>389</v>
      </c>
      <c r="C48" t="s">
        <v>297</v>
      </c>
      <c r="D48" t="s">
        <v>390</v>
      </c>
      <c r="E48" t="s">
        <v>298</v>
      </c>
      <c r="F48">
        <v>77647.715751958895</v>
      </c>
      <c r="G48">
        <v>83455.832907649397</v>
      </c>
      <c r="H48">
        <v>87568.081007599307</v>
      </c>
      <c r="I48">
        <v>97106.109863685095</v>
      </c>
      <c r="J48">
        <v>94822.638293360593</v>
      </c>
      <c r="K48">
        <v>102366.17030593001</v>
      </c>
      <c r="L48">
        <v>106302.50676509899</v>
      </c>
      <c r="M48">
        <v>103867.527687329</v>
      </c>
      <c r="N48">
        <v>108034.960914262</v>
      </c>
      <c r="O48">
        <v>114321.63736451</v>
      </c>
      <c r="P48">
        <v>121986.154611855</v>
      </c>
      <c r="Q48">
        <v>119868.38177758599</v>
      </c>
      <c r="R48">
        <v>112219.999291189</v>
      </c>
      <c r="S48">
        <v>112949.308713684</v>
      </c>
      <c r="T48">
        <v>101299.80621045599</v>
      </c>
      <c r="U48">
        <v>103121.848832837</v>
      </c>
      <c r="V48">
        <v>106599.727557822</v>
      </c>
      <c r="W48">
        <v>111109.62720296301</v>
      </c>
      <c r="X48">
        <v>112781.24062070801</v>
      </c>
      <c r="Y48">
        <v>115885.46949088899</v>
      </c>
      <c r="Z48">
        <v>113736.394054526</v>
      </c>
      <c r="AA48">
        <v>119526.780793825</v>
      </c>
      <c r="AB48">
        <v>120416.79675244899</v>
      </c>
      <c r="AC48">
        <v>115907.674395781</v>
      </c>
      <c r="AD48">
        <v>126066.132691416</v>
      </c>
      <c r="AE48">
        <v>117716.180556254</v>
      </c>
      <c r="AF48">
        <v>129253.926969415</v>
      </c>
    </row>
    <row r="49" spans="1:32" x14ac:dyDescent="0.3">
      <c r="A49" t="s">
        <v>15</v>
      </c>
      <c r="B49" t="s">
        <v>391</v>
      </c>
      <c r="C49" t="s">
        <v>297</v>
      </c>
      <c r="D49" t="s">
        <v>392</v>
      </c>
      <c r="E49" t="s">
        <v>298</v>
      </c>
      <c r="F49">
        <v>32754.228910776299</v>
      </c>
      <c r="G49">
        <v>33333.295546181696</v>
      </c>
      <c r="H49">
        <v>33822.627613834702</v>
      </c>
      <c r="I49">
        <v>35598.320898177699</v>
      </c>
      <c r="J49">
        <v>33970.080172011098</v>
      </c>
      <c r="K49">
        <v>35015.462157124799</v>
      </c>
      <c r="L49">
        <v>38505.754233385</v>
      </c>
      <c r="M49">
        <v>39493.752672750903</v>
      </c>
      <c r="N49">
        <v>43503.115980451301</v>
      </c>
      <c r="O49">
        <v>48778.973609355999</v>
      </c>
      <c r="P49">
        <v>54042.963435439997</v>
      </c>
      <c r="Q49">
        <v>52150.949689456</v>
      </c>
      <c r="R49">
        <v>48722.876276246803</v>
      </c>
      <c r="S49">
        <v>48610.365308515298</v>
      </c>
      <c r="T49">
        <v>41812.228099822401</v>
      </c>
      <c r="U49">
        <v>39709.3298377186</v>
      </c>
      <c r="V49">
        <v>39472.081604319501</v>
      </c>
      <c r="W49">
        <v>40906.289323151403</v>
      </c>
      <c r="X49">
        <v>41225.435500896703</v>
      </c>
      <c r="Y49">
        <v>41925.158414386598</v>
      </c>
      <c r="Z49">
        <v>43081.3315140497</v>
      </c>
      <c r="AA49">
        <v>45922.833917108801</v>
      </c>
      <c r="AB49">
        <v>46041.422652380301</v>
      </c>
      <c r="AC49">
        <v>44908.121655167401</v>
      </c>
      <c r="AD49">
        <v>47806.170561464402</v>
      </c>
      <c r="AE49">
        <v>43361.880415847198</v>
      </c>
      <c r="AF49">
        <v>45478.931379927599</v>
      </c>
    </row>
    <row r="50" spans="1:32" x14ac:dyDescent="0.3">
      <c r="A50" t="s">
        <v>15</v>
      </c>
      <c r="B50" t="s">
        <v>393</v>
      </c>
      <c r="C50" t="s">
        <v>297</v>
      </c>
      <c r="D50" t="s">
        <v>394</v>
      </c>
      <c r="E50" t="s">
        <v>298</v>
      </c>
      <c r="F50">
        <v>26811.142874457699</v>
      </c>
      <c r="G50">
        <v>29750.061946908299</v>
      </c>
      <c r="H50">
        <v>31169.227277750699</v>
      </c>
      <c r="I50">
        <v>35575.0312051332</v>
      </c>
      <c r="J50">
        <v>33916.485865592702</v>
      </c>
      <c r="K50">
        <v>37617.605476705001</v>
      </c>
      <c r="L50">
        <v>36807.680990879198</v>
      </c>
      <c r="M50">
        <v>35593.396980379599</v>
      </c>
      <c r="N50">
        <v>35046.149095592897</v>
      </c>
      <c r="O50">
        <v>35983.676198789602</v>
      </c>
      <c r="P50">
        <v>38935.279486444801</v>
      </c>
      <c r="Q50">
        <v>39065.4902277207</v>
      </c>
      <c r="R50">
        <v>35092.594482495799</v>
      </c>
      <c r="S50">
        <v>36051.748445203601</v>
      </c>
      <c r="T50">
        <v>31160.3507069343</v>
      </c>
      <c r="U50">
        <v>31086.422240403899</v>
      </c>
      <c r="V50">
        <v>32647.3434678792</v>
      </c>
      <c r="W50">
        <v>36002.241245721001</v>
      </c>
      <c r="X50">
        <v>37327.890787349897</v>
      </c>
      <c r="Y50">
        <v>41444.063039492903</v>
      </c>
      <c r="Z50">
        <v>38779.553405709099</v>
      </c>
      <c r="AA50">
        <v>39859.151971045903</v>
      </c>
      <c r="AB50">
        <v>43064.871619591402</v>
      </c>
      <c r="AC50">
        <v>41217.875488993101</v>
      </c>
      <c r="AD50">
        <v>45649.531205937303</v>
      </c>
      <c r="AE50">
        <v>40344.145698879198</v>
      </c>
      <c r="AF50">
        <v>43940.445167000798</v>
      </c>
    </row>
    <row r="51" spans="1:32" x14ac:dyDescent="0.3">
      <c r="A51" t="s">
        <v>15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</v>
      </c>
      <c r="B53" t="s">
        <v>399</v>
      </c>
      <c r="C53" t="s">
        <v>297</v>
      </c>
      <c r="D53" t="s">
        <v>400</v>
      </c>
      <c r="E53" t="s">
        <v>298</v>
      </c>
      <c r="F53">
        <v>89187.263792465703</v>
      </c>
      <c r="G53">
        <v>97550.559967851601</v>
      </c>
      <c r="H53">
        <v>98904.142915997203</v>
      </c>
      <c r="I53">
        <v>98392.572819287394</v>
      </c>
      <c r="J53">
        <v>95942.785950201607</v>
      </c>
      <c r="K53">
        <v>106029.488279735</v>
      </c>
      <c r="L53">
        <v>118609.676351678</v>
      </c>
      <c r="M53">
        <v>109263.634376521</v>
      </c>
      <c r="N53">
        <v>110064.442334844</v>
      </c>
      <c r="O53">
        <v>117114.718281972</v>
      </c>
      <c r="P53">
        <v>114284.09503524601</v>
      </c>
      <c r="Q53">
        <v>106541.858681097</v>
      </c>
      <c r="R53">
        <v>90833.196459437604</v>
      </c>
      <c r="S53">
        <v>83420.899097047397</v>
      </c>
      <c r="T53">
        <v>69763.730413160403</v>
      </c>
      <c r="U53">
        <v>61852.672035848896</v>
      </c>
      <c r="V53">
        <v>56292.038833285798</v>
      </c>
      <c r="W53">
        <v>63520.389168833499</v>
      </c>
      <c r="X53">
        <v>67018.182174173096</v>
      </c>
      <c r="Y53">
        <v>70382.075753954399</v>
      </c>
      <c r="Z53">
        <v>72107.908004872399</v>
      </c>
      <c r="AA53">
        <v>72132.937951148706</v>
      </c>
      <c r="AB53">
        <v>69472.261379762203</v>
      </c>
      <c r="AC53">
        <v>65676.414868917404</v>
      </c>
      <c r="AD53">
        <v>67345.919269612394</v>
      </c>
      <c r="AE53">
        <v>46292.286994838301</v>
      </c>
      <c r="AF53">
        <v>50896.253902669203</v>
      </c>
    </row>
    <row r="54" spans="1:32" x14ac:dyDescent="0.3">
      <c r="A54" t="s">
        <v>15</v>
      </c>
      <c r="B54" t="s">
        <v>401</v>
      </c>
      <c r="C54" t="s">
        <v>297</v>
      </c>
      <c r="D54" t="s">
        <v>402</v>
      </c>
      <c r="E54" t="s">
        <v>298</v>
      </c>
      <c r="F54">
        <v>148503.64893885201</v>
      </c>
      <c r="G54">
        <v>167457.21361325801</v>
      </c>
      <c r="H54">
        <v>177792.57741938101</v>
      </c>
      <c r="I54">
        <v>190902.82373455999</v>
      </c>
      <c r="J54">
        <v>192331.56697689599</v>
      </c>
      <c r="K54">
        <v>219842.56228750999</v>
      </c>
      <c r="L54">
        <v>233273.001052901</v>
      </c>
      <c r="M54">
        <v>223181.87455387699</v>
      </c>
      <c r="N54">
        <v>227044.032261941</v>
      </c>
      <c r="O54">
        <v>254462.13486137</v>
      </c>
      <c r="P54">
        <v>257992.13709477399</v>
      </c>
      <c r="Q54">
        <v>250040.38345452401</v>
      </c>
      <c r="R54">
        <v>222999.57841387001</v>
      </c>
      <c r="S54">
        <v>218693.965661836</v>
      </c>
      <c r="T54">
        <v>183971.09880062501</v>
      </c>
      <c r="U54">
        <v>172870.03910157</v>
      </c>
      <c r="V54">
        <v>171015.744488642</v>
      </c>
      <c r="W54">
        <v>183226.75038799099</v>
      </c>
      <c r="X54">
        <v>186279.58206772999</v>
      </c>
      <c r="Y54">
        <v>187779.922065208</v>
      </c>
      <c r="Z54">
        <v>186296.76053689301</v>
      </c>
      <c r="AA54">
        <v>188018.906245452</v>
      </c>
      <c r="AB54">
        <v>182946.634796264</v>
      </c>
      <c r="AC54">
        <v>173249.94394016001</v>
      </c>
      <c r="AD54">
        <v>181059.29874549099</v>
      </c>
      <c r="AE54">
        <v>139469.19988590101</v>
      </c>
      <c r="AF54">
        <v>149160.263945988</v>
      </c>
    </row>
    <row r="55" spans="1:32" x14ac:dyDescent="0.3">
      <c r="A55" t="s">
        <v>15</v>
      </c>
      <c r="B55" t="s">
        <v>403</v>
      </c>
      <c r="C55" t="s">
        <v>297</v>
      </c>
      <c r="D55" t="s">
        <v>404</v>
      </c>
      <c r="E55" t="s">
        <v>298</v>
      </c>
      <c r="F55">
        <v>59316.385146385997</v>
      </c>
      <c r="G55">
        <v>69906.653645406899</v>
      </c>
      <c r="H55">
        <v>78888.434503384196</v>
      </c>
      <c r="I55">
        <v>92510.250915272802</v>
      </c>
      <c r="J55">
        <v>96388.781026694007</v>
      </c>
      <c r="K55">
        <v>113813.07400777499</v>
      </c>
      <c r="L55">
        <v>114663.324701223</v>
      </c>
      <c r="M55">
        <v>113918.240177356</v>
      </c>
      <c r="N55">
        <v>116979.589927097</v>
      </c>
      <c r="O55">
        <v>137347.41657939801</v>
      </c>
      <c r="P55">
        <v>143708.042059528</v>
      </c>
      <c r="Q55">
        <v>143498.52477342699</v>
      </c>
      <c r="R55">
        <v>132166.381954432</v>
      </c>
      <c r="S55">
        <v>135273.06656478901</v>
      </c>
      <c r="T55">
        <v>114207.368387464</v>
      </c>
      <c r="U55">
        <v>111017.367065721</v>
      </c>
      <c r="V55">
        <v>114723.705655356</v>
      </c>
      <c r="W55">
        <v>119706.361219158</v>
      </c>
      <c r="X55">
        <v>119261.399893557</v>
      </c>
      <c r="Y55">
        <v>117397.846311254</v>
      </c>
      <c r="Z55">
        <v>114188.85253202</v>
      </c>
      <c r="AA55">
        <v>115885.968294304</v>
      </c>
      <c r="AB55">
        <v>113474.373416501</v>
      </c>
      <c r="AC55">
        <v>107573.529071242</v>
      </c>
      <c r="AD55">
        <v>113713.379475878</v>
      </c>
      <c r="AE55">
        <v>93176.912891062297</v>
      </c>
      <c r="AF55">
        <v>98264.010043318907</v>
      </c>
    </row>
    <row r="56" spans="1:32" x14ac:dyDescent="0.3">
      <c r="A56" t="s">
        <v>15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</v>
      </c>
      <c r="B57" t="s">
        <v>407</v>
      </c>
      <c r="C57" t="s">
        <v>297</v>
      </c>
      <c r="D57" t="s">
        <v>408</v>
      </c>
      <c r="E57" t="s">
        <v>298</v>
      </c>
      <c r="F57">
        <v>4168508.6973679201</v>
      </c>
      <c r="G57">
        <v>4571636.8674938101</v>
      </c>
      <c r="H57">
        <v>4881025.6929999404</v>
      </c>
      <c r="I57">
        <v>5300652.2483423399</v>
      </c>
      <c r="J57">
        <v>5027710.8192924699</v>
      </c>
      <c r="K57">
        <v>5399057.4500614498</v>
      </c>
      <c r="L57">
        <v>5436315.3311596699</v>
      </c>
      <c r="M57">
        <v>5038573.1381672304</v>
      </c>
      <c r="N57">
        <v>5040649.4449307397</v>
      </c>
      <c r="O57">
        <v>5180009.00525642</v>
      </c>
      <c r="P57">
        <v>5323960.7651381996</v>
      </c>
      <c r="Q57">
        <v>5193549.8933963496</v>
      </c>
      <c r="R57">
        <v>4862589.2185939699</v>
      </c>
      <c r="S57">
        <v>4762495.2484422904</v>
      </c>
      <c r="T57">
        <v>3827893.2752735298</v>
      </c>
      <c r="U57">
        <v>3675633.8914558901</v>
      </c>
      <c r="V57">
        <v>3579504.7640496199</v>
      </c>
      <c r="W57">
        <v>3816607.83944239</v>
      </c>
      <c r="X57">
        <v>3964053.0727089699</v>
      </c>
      <c r="Y57">
        <v>4200410.9423556896</v>
      </c>
      <c r="Z57">
        <v>4432818.3912926205</v>
      </c>
      <c r="AA57">
        <v>4539094.5908900201</v>
      </c>
      <c r="AB57">
        <v>4541779.69036901</v>
      </c>
      <c r="AC57">
        <v>4373056.0252052201</v>
      </c>
      <c r="AD57">
        <v>4682253.6456854902</v>
      </c>
      <c r="AE57">
        <v>4113432.2785400399</v>
      </c>
      <c r="AF57">
        <v>4420032.0022868197</v>
      </c>
    </row>
    <row r="58" spans="1:32" x14ac:dyDescent="0.3">
      <c r="A58" t="s">
        <v>15</v>
      </c>
      <c r="B58" t="s">
        <v>409</v>
      </c>
      <c r="C58" t="s">
        <v>297</v>
      </c>
      <c r="D58" t="s">
        <v>410</v>
      </c>
      <c r="E58" t="s">
        <v>298</v>
      </c>
      <c r="F58">
        <v>4168277.6367860702</v>
      </c>
      <c r="G58">
        <v>4571233.84687299</v>
      </c>
      <c r="H58">
        <v>4879147.0732691605</v>
      </c>
      <c r="I58">
        <v>5297833.1649011998</v>
      </c>
      <c r="J58">
        <v>5024187.0801645396</v>
      </c>
      <c r="K58">
        <v>5395543.0062489901</v>
      </c>
      <c r="L58">
        <v>5431260.6194567299</v>
      </c>
      <c r="M58">
        <v>5030697.1614727499</v>
      </c>
      <c r="N58">
        <v>5031973.9245259902</v>
      </c>
      <c r="O58">
        <v>5166873.9323853003</v>
      </c>
      <c r="P58">
        <v>5303589.9400355201</v>
      </c>
      <c r="Q58">
        <v>5172420.7412714697</v>
      </c>
      <c r="R58">
        <v>4842405.3295339197</v>
      </c>
      <c r="S58">
        <v>4743026.7197769899</v>
      </c>
      <c r="T58">
        <v>3813684.3752931599</v>
      </c>
      <c r="U58">
        <v>3661135.8359427801</v>
      </c>
      <c r="V58">
        <v>3563199.1341245798</v>
      </c>
      <c r="W58">
        <v>3800905.0789161301</v>
      </c>
      <c r="X58">
        <v>3948987.2828299999</v>
      </c>
      <c r="Y58">
        <v>4185484.2044229498</v>
      </c>
      <c r="Z58">
        <v>4418237.8787157498</v>
      </c>
      <c r="AA58">
        <v>4524864.7030976098</v>
      </c>
      <c r="AB58">
        <v>4526970.3370788898</v>
      </c>
      <c r="AC58">
        <v>4358889.0430586804</v>
      </c>
      <c r="AD58">
        <v>4667404.6151176803</v>
      </c>
      <c r="AE58">
        <v>4101859.9854259398</v>
      </c>
      <c r="AF58">
        <v>4407677.1794298198</v>
      </c>
    </row>
    <row r="59" spans="1:32" x14ac:dyDescent="0.3">
      <c r="A59" t="s">
        <v>15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</v>
      </c>
      <c r="B2" t="s">
        <v>295</v>
      </c>
      <c r="C2" t="s">
        <v>297</v>
      </c>
      <c r="D2" t="s">
        <v>296</v>
      </c>
      <c r="E2" t="s">
        <v>298</v>
      </c>
      <c r="F2">
        <v>181135.44002109801</v>
      </c>
      <c r="G2">
        <v>185244.57220016001</v>
      </c>
      <c r="H2">
        <v>163468.33531084601</v>
      </c>
      <c r="I2">
        <v>204426.31816234099</v>
      </c>
      <c r="J2">
        <v>165497.12144852401</v>
      </c>
      <c r="K2">
        <v>181963.272171861</v>
      </c>
      <c r="L2">
        <v>167044.422358674</v>
      </c>
      <c r="M2">
        <v>171952.82286925599</v>
      </c>
      <c r="N2">
        <v>183566.28263804401</v>
      </c>
      <c r="O2">
        <v>171125.28939239899</v>
      </c>
      <c r="P2">
        <v>132762.68357287601</v>
      </c>
      <c r="Q2">
        <v>138465.94308406199</v>
      </c>
      <c r="R2">
        <v>142814.00734688999</v>
      </c>
      <c r="S2">
        <v>183258.66253582301</v>
      </c>
      <c r="T2">
        <v>177144.515400765</v>
      </c>
      <c r="U2">
        <v>187508.05654228499</v>
      </c>
      <c r="V2">
        <v>165498.66533588499</v>
      </c>
      <c r="W2">
        <v>166874.67943036399</v>
      </c>
      <c r="X2">
        <v>146840.12741153501</v>
      </c>
      <c r="Y2">
        <v>138249.42439110999</v>
      </c>
      <c r="Z2">
        <v>135607.486403041</v>
      </c>
      <c r="AA2">
        <v>145198.04025174401</v>
      </c>
      <c r="AB2">
        <v>146965.559104146</v>
      </c>
      <c r="AC2">
        <v>126178.560020658</v>
      </c>
      <c r="AD2">
        <v>136535.43001550101</v>
      </c>
      <c r="AE2">
        <v>134866.69566586</v>
      </c>
      <c r="AF2">
        <v>115260.48921376</v>
      </c>
    </row>
    <row r="3" spans="1:32" x14ac:dyDescent="0.3">
      <c r="A3" t="s">
        <v>17</v>
      </c>
      <c r="B3" t="s">
        <v>299</v>
      </c>
      <c r="C3" t="s">
        <v>297</v>
      </c>
      <c r="D3" t="s">
        <v>300</v>
      </c>
      <c r="E3" t="s">
        <v>298</v>
      </c>
      <c r="F3">
        <v>11215.4865642359</v>
      </c>
      <c r="G3">
        <v>9458.0048153084808</v>
      </c>
      <c r="H3">
        <v>8741.1034287085495</v>
      </c>
      <c r="I3">
        <v>9252.8533719995194</v>
      </c>
      <c r="J3">
        <v>7483.5481808726099</v>
      </c>
      <c r="K3">
        <v>6365.0171751159296</v>
      </c>
      <c r="L3">
        <v>6002.2710851089796</v>
      </c>
      <c r="M3">
        <v>5392.4160223675399</v>
      </c>
      <c r="N3">
        <v>4894.9983473344701</v>
      </c>
      <c r="O3">
        <v>3678.6065844048699</v>
      </c>
      <c r="P3">
        <v>2574.62245399009</v>
      </c>
      <c r="Q3">
        <v>1748.15464626221</v>
      </c>
      <c r="R3">
        <v>1615.96380066039</v>
      </c>
      <c r="S3">
        <v>1371.4627677446699</v>
      </c>
      <c r="T3">
        <v>1552.7780795681799</v>
      </c>
      <c r="U3">
        <v>1658.3652491509699</v>
      </c>
      <c r="V3">
        <v>1477.5925657995699</v>
      </c>
      <c r="W3">
        <v>1134.27166051929</v>
      </c>
      <c r="X3">
        <v>1133.7865243932699</v>
      </c>
      <c r="Y3">
        <v>1282.3646187423401</v>
      </c>
      <c r="Z3">
        <v>1924.05994234133</v>
      </c>
      <c r="AA3">
        <v>2506.4851239459399</v>
      </c>
      <c r="AB3">
        <v>2502.1472075438201</v>
      </c>
      <c r="AC3">
        <v>2226.7861748252999</v>
      </c>
      <c r="AD3">
        <v>2162.0931384354099</v>
      </c>
      <c r="AE3">
        <v>2367.06405993201</v>
      </c>
      <c r="AF3">
        <v>1926.1272631618399</v>
      </c>
    </row>
    <row r="4" spans="1:32" x14ac:dyDescent="0.3">
      <c r="A4" t="s">
        <v>17</v>
      </c>
      <c r="B4" t="s">
        <v>301</v>
      </c>
      <c r="C4" t="s">
        <v>297</v>
      </c>
      <c r="D4" t="s">
        <v>302</v>
      </c>
      <c r="E4" t="s">
        <v>298</v>
      </c>
      <c r="F4">
        <v>894654.021431464</v>
      </c>
      <c r="G4">
        <v>917934.82802289305</v>
      </c>
      <c r="H4">
        <v>899189.41115702502</v>
      </c>
      <c r="I4">
        <v>911790.781607821</v>
      </c>
      <c r="J4">
        <v>854779.89688806306</v>
      </c>
      <c r="K4">
        <v>861252.16299939796</v>
      </c>
      <c r="L4">
        <v>812491.62835578294</v>
      </c>
      <c r="M4">
        <v>815667.82255133404</v>
      </c>
      <c r="N4">
        <v>800365.21778830502</v>
      </c>
      <c r="O4">
        <v>782286.94067081402</v>
      </c>
      <c r="P4">
        <v>855621.19123207906</v>
      </c>
      <c r="Q4">
        <v>799557.04639724502</v>
      </c>
      <c r="R4">
        <v>749874.84571324999</v>
      </c>
      <c r="S4">
        <v>754416.79308963299</v>
      </c>
      <c r="T4">
        <v>648806.40659087803</v>
      </c>
      <c r="U4">
        <v>662408.04143101</v>
      </c>
      <c r="V4">
        <v>585806.37120493804</v>
      </c>
      <c r="W4">
        <v>588441.42204553203</v>
      </c>
      <c r="X4">
        <v>574450.60848667496</v>
      </c>
      <c r="Y4">
        <v>613243.86292176298</v>
      </c>
      <c r="Z4">
        <v>654254.16904327401</v>
      </c>
      <c r="AA4">
        <v>613784.31667468406</v>
      </c>
      <c r="AB4">
        <v>631978.17038999405</v>
      </c>
      <c r="AC4">
        <v>630134.42973655905</v>
      </c>
      <c r="AD4">
        <v>642004.56233918294</v>
      </c>
      <c r="AE4">
        <v>537338.86167301994</v>
      </c>
      <c r="AF4">
        <v>499380.12275723403</v>
      </c>
    </row>
    <row r="5" spans="1:32" x14ac:dyDescent="0.3">
      <c r="A5" t="s">
        <v>17</v>
      </c>
      <c r="B5" t="s">
        <v>303</v>
      </c>
      <c r="C5" t="s">
        <v>297</v>
      </c>
      <c r="D5" t="s">
        <v>304</v>
      </c>
      <c r="E5" t="s">
        <v>298</v>
      </c>
      <c r="F5">
        <v>100506.258664846</v>
      </c>
      <c r="G5">
        <v>107481.545760516</v>
      </c>
      <c r="H5">
        <v>109407.403255817</v>
      </c>
      <c r="I5">
        <v>112045.444634132</v>
      </c>
      <c r="J5">
        <v>115026.151780705</v>
      </c>
      <c r="K5">
        <v>122495.248174979</v>
      </c>
      <c r="L5">
        <v>119083.522645587</v>
      </c>
      <c r="M5">
        <v>156324.72501470201</v>
      </c>
      <c r="N5">
        <v>116649.925974781</v>
      </c>
      <c r="O5">
        <v>122570.970555979</v>
      </c>
      <c r="P5">
        <v>124139.92468090401</v>
      </c>
      <c r="Q5">
        <v>108010.37525061201</v>
      </c>
      <c r="R5">
        <v>104436.275306034</v>
      </c>
      <c r="S5">
        <v>101478.37675115401</v>
      </c>
      <c r="T5">
        <v>90491.436437202399</v>
      </c>
      <c r="U5">
        <v>91369.784244137802</v>
      </c>
      <c r="V5">
        <v>81491.014605956705</v>
      </c>
      <c r="W5">
        <v>76960.652825847501</v>
      </c>
      <c r="X5">
        <v>85011.288986558095</v>
      </c>
      <c r="Y5">
        <v>89547.542838446403</v>
      </c>
      <c r="Z5">
        <v>83380.768039652598</v>
      </c>
      <c r="AA5">
        <v>90695.864298866596</v>
      </c>
      <c r="AB5">
        <v>96129.304764981294</v>
      </c>
      <c r="AC5">
        <v>90405.512097618004</v>
      </c>
      <c r="AD5">
        <v>83147.958699008901</v>
      </c>
      <c r="AE5">
        <v>66051.370475209595</v>
      </c>
      <c r="AF5">
        <v>65452.104247098898</v>
      </c>
    </row>
    <row r="6" spans="1:32" x14ac:dyDescent="0.3">
      <c r="A6" t="s">
        <v>17</v>
      </c>
      <c r="B6" t="s">
        <v>305</v>
      </c>
      <c r="C6" t="s">
        <v>297</v>
      </c>
      <c r="D6" t="s">
        <v>306</v>
      </c>
      <c r="E6" t="s">
        <v>298</v>
      </c>
      <c r="F6">
        <v>65607.183095032</v>
      </c>
      <c r="G6">
        <v>54360.330160442703</v>
      </c>
      <c r="H6">
        <v>49190.920927696097</v>
      </c>
      <c r="I6">
        <v>50795.419517148097</v>
      </c>
      <c r="J6">
        <v>47777.827607474901</v>
      </c>
      <c r="K6">
        <v>47520.990953033303</v>
      </c>
      <c r="L6">
        <v>39161.4971677879</v>
      </c>
      <c r="M6">
        <v>30773.408365768599</v>
      </c>
      <c r="N6">
        <v>30321.3270491728</v>
      </c>
      <c r="O6">
        <v>26429.138127053699</v>
      </c>
      <c r="P6">
        <v>24205.6982978782</v>
      </c>
      <c r="Q6">
        <v>22567.557286859701</v>
      </c>
      <c r="R6">
        <v>21656.586138381801</v>
      </c>
      <c r="S6">
        <v>24203.380111173799</v>
      </c>
      <c r="T6">
        <v>19612.287287443101</v>
      </c>
      <c r="U6">
        <v>17449.200594928399</v>
      </c>
      <c r="V6">
        <v>17485.208192523201</v>
      </c>
      <c r="W6">
        <v>14390.0270611091</v>
      </c>
      <c r="X6">
        <v>14504.2388932466</v>
      </c>
      <c r="Y6">
        <v>15036.409306531399</v>
      </c>
      <c r="Z6">
        <v>18517.104668665601</v>
      </c>
      <c r="AA6">
        <v>16743.445538637301</v>
      </c>
      <c r="AB6">
        <v>15536.990358229499</v>
      </c>
      <c r="AC6">
        <v>15908.265781603301</v>
      </c>
      <c r="AD6">
        <v>16506.265336853801</v>
      </c>
      <c r="AE6">
        <v>15469.050978299199</v>
      </c>
      <c r="AF6">
        <v>12978.801455138</v>
      </c>
    </row>
    <row r="7" spans="1:32" x14ac:dyDescent="0.3">
      <c r="A7" t="s">
        <v>17</v>
      </c>
      <c r="B7" t="s">
        <v>307</v>
      </c>
      <c r="C7" t="s">
        <v>297</v>
      </c>
      <c r="D7" t="s">
        <v>308</v>
      </c>
      <c r="E7" t="s">
        <v>298</v>
      </c>
      <c r="F7">
        <v>102129.84858962199</v>
      </c>
      <c r="G7">
        <v>93771.089317801307</v>
      </c>
      <c r="H7">
        <v>95431.323214413103</v>
      </c>
      <c r="I7">
        <v>97976.040816113004</v>
      </c>
      <c r="J7">
        <v>93721.9451270438</v>
      </c>
      <c r="K7">
        <v>93676.568815173494</v>
      </c>
      <c r="L7">
        <v>87595.154932979101</v>
      </c>
      <c r="M7">
        <v>84260.910711780205</v>
      </c>
      <c r="N7">
        <v>95344.144945154403</v>
      </c>
      <c r="O7">
        <v>82941.830184539096</v>
      </c>
      <c r="P7">
        <v>93879.733703833801</v>
      </c>
      <c r="Q7">
        <v>79698.620127430899</v>
      </c>
      <c r="R7">
        <v>81189.4639685695</v>
      </c>
      <c r="S7">
        <v>77814.740432820399</v>
      </c>
      <c r="T7">
        <v>63649.781781562</v>
      </c>
      <c r="U7">
        <v>59493.9435255485</v>
      </c>
      <c r="V7">
        <v>52086.4079043206</v>
      </c>
      <c r="W7">
        <v>50901.175911849699</v>
      </c>
      <c r="X7">
        <v>51132.011919125202</v>
      </c>
      <c r="Y7">
        <v>55846.757134229098</v>
      </c>
      <c r="Z7">
        <v>61661.840375213898</v>
      </c>
      <c r="AA7">
        <v>52111.066581232502</v>
      </c>
      <c r="AB7">
        <v>54679.348661536402</v>
      </c>
      <c r="AC7">
        <v>55745.822773587199</v>
      </c>
      <c r="AD7">
        <v>55930.321410636403</v>
      </c>
      <c r="AE7">
        <v>46039.016064915399</v>
      </c>
      <c r="AF7">
        <v>44512.889096766397</v>
      </c>
    </row>
    <row r="8" spans="1:32" x14ac:dyDescent="0.3">
      <c r="A8" t="s">
        <v>17</v>
      </c>
      <c r="B8" t="s">
        <v>309</v>
      </c>
      <c r="C8" t="s">
        <v>297</v>
      </c>
      <c r="D8" t="s">
        <v>310</v>
      </c>
      <c r="E8" t="s">
        <v>298</v>
      </c>
      <c r="F8">
        <v>11417.600772019399</v>
      </c>
      <c r="G8">
        <v>71014.559336238395</v>
      </c>
      <c r="H8">
        <v>37417.878725119597</v>
      </c>
      <c r="I8">
        <v>16032.2286108263</v>
      </c>
      <c r="J8">
        <v>14558.2165005839</v>
      </c>
      <c r="K8">
        <v>12500.3547344992</v>
      </c>
      <c r="L8">
        <v>12665.777276672799</v>
      </c>
      <c r="M8">
        <v>12776.390278017599</v>
      </c>
      <c r="N8">
        <v>15614.1443556795</v>
      </c>
      <c r="O8">
        <v>11907.388501784601</v>
      </c>
      <c r="P8">
        <v>13399.7217254889</v>
      </c>
      <c r="Q8">
        <v>14781.9739881883</v>
      </c>
      <c r="R8">
        <v>10223.5397785029</v>
      </c>
      <c r="S8">
        <v>13919.983190118</v>
      </c>
      <c r="T8">
        <v>10146.929684020201</v>
      </c>
      <c r="U8">
        <v>12704.3913126315</v>
      </c>
      <c r="V8">
        <v>10047.5764678249</v>
      </c>
      <c r="W8">
        <v>15293.098325335401</v>
      </c>
      <c r="X8">
        <v>17958.410925300901</v>
      </c>
      <c r="Y8">
        <v>48129.589650304202</v>
      </c>
      <c r="Z8">
        <v>44363.921441383398</v>
      </c>
      <c r="AA8">
        <v>15182.84162207</v>
      </c>
      <c r="AB8">
        <v>12745.870448150399</v>
      </c>
      <c r="AC8">
        <v>15490.158512473699</v>
      </c>
      <c r="AD8">
        <v>36526.137434962897</v>
      </c>
      <c r="AE8">
        <v>14791.213782844699</v>
      </c>
      <c r="AF8">
        <v>8972.4128030214906</v>
      </c>
    </row>
    <row r="9" spans="1:32" x14ac:dyDescent="0.3">
      <c r="A9" t="s">
        <v>17</v>
      </c>
      <c r="B9" t="s">
        <v>311</v>
      </c>
      <c r="C9" t="s">
        <v>297</v>
      </c>
      <c r="D9" t="s">
        <v>312</v>
      </c>
      <c r="E9" t="s">
        <v>298</v>
      </c>
      <c r="F9">
        <v>37504.018740765801</v>
      </c>
      <c r="G9">
        <v>33419.892230965102</v>
      </c>
      <c r="H9">
        <v>31872.4940158721</v>
      </c>
      <c r="I9">
        <v>35357.369207559997</v>
      </c>
      <c r="J9">
        <v>32095.242206455699</v>
      </c>
      <c r="K9">
        <v>30719.1380987921</v>
      </c>
      <c r="L9">
        <v>26494.477863885299</v>
      </c>
      <c r="M9">
        <v>24064.684630089399</v>
      </c>
      <c r="N9">
        <v>30766.330705954999</v>
      </c>
      <c r="O9">
        <v>27671.131159936402</v>
      </c>
      <c r="P9">
        <v>32150.128142735401</v>
      </c>
      <c r="Q9">
        <v>32875.481224727002</v>
      </c>
      <c r="R9">
        <v>30227.954269190901</v>
      </c>
      <c r="S9">
        <v>25960.133115917499</v>
      </c>
      <c r="T9">
        <v>22873.258571912698</v>
      </c>
      <c r="U9">
        <v>23224.199141963501</v>
      </c>
      <c r="V9">
        <v>19894.7752961894</v>
      </c>
      <c r="W9">
        <v>20366.671939100801</v>
      </c>
      <c r="X9">
        <v>21291.316390118402</v>
      </c>
      <c r="Y9">
        <v>20345.676527733001</v>
      </c>
      <c r="Z9">
        <v>23981.902991425901</v>
      </c>
      <c r="AA9">
        <v>24734.125847389001</v>
      </c>
      <c r="AB9">
        <v>23443.335650524099</v>
      </c>
      <c r="AC9">
        <v>24105.496508531702</v>
      </c>
      <c r="AD9">
        <v>27595.5107567409</v>
      </c>
      <c r="AE9">
        <v>22987.917122735798</v>
      </c>
      <c r="AF9">
        <v>18817.042119447</v>
      </c>
    </row>
    <row r="10" spans="1:32" x14ac:dyDescent="0.3">
      <c r="A10" t="s">
        <v>17</v>
      </c>
      <c r="B10" t="s">
        <v>313</v>
      </c>
      <c r="C10" t="s">
        <v>297</v>
      </c>
      <c r="D10" t="s">
        <v>314</v>
      </c>
      <c r="E10" t="s">
        <v>298</v>
      </c>
      <c r="F10">
        <v>52692.568162873402</v>
      </c>
      <c r="G10">
        <v>47365.451933467099</v>
      </c>
      <c r="H10">
        <v>45000.382660863797</v>
      </c>
      <c r="I10">
        <v>51304.509600951598</v>
      </c>
      <c r="J10">
        <v>46068.590112765698</v>
      </c>
      <c r="K10">
        <v>46202.832531375498</v>
      </c>
      <c r="L10">
        <v>40193.132394958899</v>
      </c>
      <c r="M10">
        <v>37175.553695879396</v>
      </c>
      <c r="N10">
        <v>49124.481780546499</v>
      </c>
      <c r="O10">
        <v>44611.001875984097</v>
      </c>
      <c r="P10">
        <v>51640.377227428697</v>
      </c>
      <c r="Q10">
        <v>54862.217735797698</v>
      </c>
      <c r="R10">
        <v>49628.177754201497</v>
      </c>
      <c r="S10">
        <v>43641.669840981704</v>
      </c>
      <c r="T10">
        <v>38282.6551581393</v>
      </c>
      <c r="U10">
        <v>38813.050909682599</v>
      </c>
      <c r="V10">
        <v>33997.855159976003</v>
      </c>
      <c r="W10">
        <v>33789.019456648399</v>
      </c>
      <c r="X10">
        <v>35138.932279562701</v>
      </c>
      <c r="Y10">
        <v>33045.014262443598</v>
      </c>
      <c r="Z10">
        <v>37037.982674486098</v>
      </c>
      <c r="AA10">
        <v>38115.2331852028</v>
      </c>
      <c r="AB10">
        <v>36063.223006995599</v>
      </c>
      <c r="AC10">
        <v>36997.599094874902</v>
      </c>
      <c r="AD10">
        <v>41215.589943608</v>
      </c>
      <c r="AE10">
        <v>34665.340584379497</v>
      </c>
      <c r="AF10">
        <v>28192.088296031201</v>
      </c>
    </row>
    <row r="11" spans="1:32" x14ac:dyDescent="0.3">
      <c r="A11" t="s">
        <v>17</v>
      </c>
      <c r="B11" t="s">
        <v>315</v>
      </c>
      <c r="C11" t="s">
        <v>297</v>
      </c>
      <c r="D11" t="s">
        <v>316</v>
      </c>
      <c r="E11" t="s">
        <v>298</v>
      </c>
      <c r="F11">
        <v>15188.549422107601</v>
      </c>
      <c r="G11">
        <v>13945.559702502</v>
      </c>
      <c r="H11">
        <v>13127.888644991701</v>
      </c>
      <c r="I11">
        <v>15947.140393391601</v>
      </c>
      <c r="J11">
        <v>13973.34790631</v>
      </c>
      <c r="K11">
        <v>15483.694432583399</v>
      </c>
      <c r="L11">
        <v>13698.6545310736</v>
      </c>
      <c r="M11">
        <v>13110.869065790101</v>
      </c>
      <c r="N11">
        <v>18358.1510745915</v>
      </c>
      <c r="O11">
        <v>16939.870716047699</v>
      </c>
      <c r="P11">
        <v>19490.2490846933</v>
      </c>
      <c r="Q11">
        <v>21986.7365110707</v>
      </c>
      <c r="R11">
        <v>19400.2234850106</v>
      </c>
      <c r="S11">
        <v>17681.536725064201</v>
      </c>
      <c r="T11">
        <v>15409.396586226499</v>
      </c>
      <c r="U11">
        <v>15588.851767719099</v>
      </c>
      <c r="V11">
        <v>14103.079863786599</v>
      </c>
      <c r="W11">
        <v>13422.3475175476</v>
      </c>
      <c r="X11">
        <v>13847.6158894443</v>
      </c>
      <c r="Y11">
        <v>12699.3377347105</v>
      </c>
      <c r="Z11">
        <v>13056.079683060099</v>
      </c>
      <c r="AA11">
        <v>13381.107337813801</v>
      </c>
      <c r="AB11">
        <v>12619.8873564715</v>
      </c>
      <c r="AC11">
        <v>12892.102586343201</v>
      </c>
      <c r="AD11">
        <v>13620.0791868671</v>
      </c>
      <c r="AE11">
        <v>11677.423461643701</v>
      </c>
      <c r="AF11">
        <v>9375.0461765841192</v>
      </c>
    </row>
    <row r="12" spans="1:32" x14ac:dyDescent="0.3">
      <c r="A12" t="s">
        <v>17</v>
      </c>
      <c r="B12" t="s">
        <v>317</v>
      </c>
      <c r="C12" t="s">
        <v>297</v>
      </c>
      <c r="D12" t="s">
        <v>318</v>
      </c>
      <c r="E12" t="s">
        <v>298</v>
      </c>
      <c r="F12">
        <v>109499.936085636</v>
      </c>
      <c r="G12">
        <v>105976.72298981</v>
      </c>
      <c r="H12">
        <v>105666.90928489801</v>
      </c>
      <c r="I12">
        <v>118359.20915917501</v>
      </c>
      <c r="J12">
        <v>107303.81048782999</v>
      </c>
      <c r="K12">
        <v>100500.511037697</v>
      </c>
      <c r="L12">
        <v>94820.299784406801</v>
      </c>
      <c r="M12">
        <v>94451.806748730902</v>
      </c>
      <c r="N12">
        <v>90341.005664859404</v>
      </c>
      <c r="O12">
        <v>85116.515736030007</v>
      </c>
      <c r="P12">
        <v>78160.274186837298</v>
      </c>
      <c r="Q12">
        <v>79695.5380764156</v>
      </c>
      <c r="R12">
        <v>81326.857986775998</v>
      </c>
      <c r="S12">
        <v>78062.705011500395</v>
      </c>
      <c r="T12">
        <v>70347.829938248498</v>
      </c>
      <c r="U12">
        <v>75071.925218056698</v>
      </c>
      <c r="V12">
        <v>66560.515922609105</v>
      </c>
      <c r="W12">
        <v>60769.415527690799</v>
      </c>
      <c r="X12">
        <v>63793.712496802</v>
      </c>
      <c r="Y12">
        <v>67154.790206734106</v>
      </c>
      <c r="Z12">
        <v>72807.759829636401</v>
      </c>
      <c r="AA12">
        <v>66929.068793293496</v>
      </c>
      <c r="AB12">
        <v>68824.342668762503</v>
      </c>
      <c r="AC12">
        <v>68950.549878240301</v>
      </c>
      <c r="AD12">
        <v>70091.054278886804</v>
      </c>
      <c r="AE12">
        <v>61193.294742206599</v>
      </c>
      <c r="AF12">
        <v>63204.135169399502</v>
      </c>
    </row>
    <row r="13" spans="1:32" x14ac:dyDescent="0.3">
      <c r="A13" t="s">
        <v>17</v>
      </c>
      <c r="B13" t="s">
        <v>319</v>
      </c>
      <c r="C13" t="s">
        <v>297</v>
      </c>
      <c r="D13" t="s">
        <v>320</v>
      </c>
      <c r="E13" t="s">
        <v>298</v>
      </c>
      <c r="F13">
        <v>133835.01392288401</v>
      </c>
      <c r="G13">
        <v>129463.737905787</v>
      </c>
      <c r="H13">
        <v>137927.351471175</v>
      </c>
      <c r="I13">
        <v>139820.99456796699</v>
      </c>
      <c r="J13">
        <v>129186.87843481499</v>
      </c>
      <c r="K13">
        <v>122311.51778300801</v>
      </c>
      <c r="L13">
        <v>124287.748778551</v>
      </c>
      <c r="M13">
        <v>117749.470220929</v>
      </c>
      <c r="N13">
        <v>114700.672363759</v>
      </c>
      <c r="O13">
        <v>107547.23858979699</v>
      </c>
      <c r="P13">
        <v>113164.540506901</v>
      </c>
      <c r="Q13">
        <v>106497.54184650299</v>
      </c>
      <c r="R13">
        <v>104114.37235219999</v>
      </c>
      <c r="S13">
        <v>116981.04658387099</v>
      </c>
      <c r="T13">
        <v>103936.874865162</v>
      </c>
      <c r="U13">
        <v>108202.89521382601</v>
      </c>
      <c r="V13">
        <v>93939.878944375596</v>
      </c>
      <c r="W13">
        <v>112626.67357018701</v>
      </c>
      <c r="X13">
        <v>101522.918137908</v>
      </c>
      <c r="Y13">
        <v>95269.129870133998</v>
      </c>
      <c r="Z13">
        <v>108916.508436334</v>
      </c>
      <c r="AA13">
        <v>113860.996149014</v>
      </c>
      <c r="AB13">
        <v>112015.23582079601</v>
      </c>
      <c r="AC13">
        <v>112401.15523843199</v>
      </c>
      <c r="AD13">
        <v>121361.778118856</v>
      </c>
      <c r="AE13">
        <v>108383.04420588299</v>
      </c>
      <c r="AF13">
        <v>92960.759560174498</v>
      </c>
    </row>
    <row r="14" spans="1:32" x14ac:dyDescent="0.3">
      <c r="A14" t="s">
        <v>17</v>
      </c>
      <c r="B14" t="s">
        <v>321</v>
      </c>
      <c r="C14" t="s">
        <v>297</v>
      </c>
      <c r="D14" t="s">
        <v>322</v>
      </c>
      <c r="E14" t="s">
        <v>298</v>
      </c>
      <c r="F14">
        <v>73914.141227405096</v>
      </c>
      <c r="G14">
        <v>76318.580596759406</v>
      </c>
      <c r="H14">
        <v>75962.903995381799</v>
      </c>
      <c r="I14">
        <v>77741.254651434603</v>
      </c>
      <c r="J14">
        <v>73690.430313592893</v>
      </c>
      <c r="K14">
        <v>84269.410032179396</v>
      </c>
      <c r="L14">
        <v>74285.081583032006</v>
      </c>
      <c r="M14">
        <v>70150.7984620114</v>
      </c>
      <c r="N14">
        <v>72058.708793320198</v>
      </c>
      <c r="O14">
        <v>76141.954879396406</v>
      </c>
      <c r="P14">
        <v>111645.17982236401</v>
      </c>
      <c r="Q14">
        <v>97342.278949690095</v>
      </c>
      <c r="R14">
        <v>65858.936305352006</v>
      </c>
      <c r="S14">
        <v>59232.109664099</v>
      </c>
      <c r="T14">
        <v>54343.3362757207</v>
      </c>
      <c r="U14">
        <v>58557.279410681898</v>
      </c>
      <c r="V14">
        <v>49056.448184176603</v>
      </c>
      <c r="W14">
        <v>44627.949201978998</v>
      </c>
      <c r="X14">
        <v>42490.346871731403</v>
      </c>
      <c r="Y14">
        <v>41707.443815106999</v>
      </c>
      <c r="Z14">
        <v>46140.576472819303</v>
      </c>
      <c r="AA14">
        <v>42034.669647420502</v>
      </c>
      <c r="AB14">
        <v>37727.3370209352</v>
      </c>
      <c r="AC14">
        <v>40280.722064940303</v>
      </c>
      <c r="AD14">
        <v>37062.924379834498</v>
      </c>
      <c r="AE14">
        <v>32812.968627198803</v>
      </c>
      <c r="AF14">
        <v>34936.237154674804</v>
      </c>
    </row>
    <row r="15" spans="1:32" x14ac:dyDescent="0.3">
      <c r="A15" t="s">
        <v>17</v>
      </c>
      <c r="B15" t="s">
        <v>323</v>
      </c>
      <c r="C15" t="s">
        <v>297</v>
      </c>
      <c r="D15" t="s">
        <v>324</v>
      </c>
      <c r="E15" t="s">
        <v>298</v>
      </c>
      <c r="F15">
        <v>114111.03730078699</v>
      </c>
      <c r="G15">
        <v>115854.267990429</v>
      </c>
      <c r="H15">
        <v>112870.818475625</v>
      </c>
      <c r="I15">
        <v>113435.98407768999</v>
      </c>
      <c r="J15">
        <v>105541.672867381</v>
      </c>
      <c r="K15">
        <v>119137.111925031</v>
      </c>
      <c r="L15">
        <v>109186.245945387</v>
      </c>
      <c r="M15">
        <v>101866.188380194</v>
      </c>
      <c r="N15">
        <v>102756.94306211099</v>
      </c>
      <c r="O15">
        <v>109997.163956554</v>
      </c>
      <c r="P15">
        <v>164918.24545938501</v>
      </c>
      <c r="Q15">
        <v>143580.77864752701</v>
      </c>
      <c r="R15">
        <v>96180.672770498495</v>
      </c>
      <c r="S15">
        <v>86235.711385301998</v>
      </c>
      <c r="T15">
        <v>80446.779114067002</v>
      </c>
      <c r="U15">
        <v>86417.255023771897</v>
      </c>
      <c r="V15">
        <v>73958.491876156593</v>
      </c>
      <c r="W15">
        <v>69349.906668428899</v>
      </c>
      <c r="X15">
        <v>66570.779817522096</v>
      </c>
      <c r="Y15">
        <v>66426.388088178894</v>
      </c>
      <c r="Z15">
        <v>72419.779089413001</v>
      </c>
      <c r="AA15">
        <v>66710.445839989101</v>
      </c>
      <c r="AB15">
        <v>60768.6636524926</v>
      </c>
      <c r="AC15">
        <v>65032.750423618003</v>
      </c>
      <c r="AD15">
        <v>60593.791564434898</v>
      </c>
      <c r="AE15">
        <v>52673.588277265</v>
      </c>
      <c r="AF15">
        <v>54168.826458581701</v>
      </c>
    </row>
    <row r="16" spans="1:32" x14ac:dyDescent="0.3">
      <c r="A16" t="s">
        <v>17</v>
      </c>
      <c r="B16" t="s">
        <v>325</v>
      </c>
      <c r="C16" t="s">
        <v>297</v>
      </c>
      <c r="D16" t="s">
        <v>326</v>
      </c>
      <c r="E16" t="s">
        <v>298</v>
      </c>
      <c r="F16">
        <v>40196.896073381897</v>
      </c>
      <c r="G16">
        <v>39535.687393669599</v>
      </c>
      <c r="H16">
        <v>36907.914480243599</v>
      </c>
      <c r="I16">
        <v>35694.729426255901</v>
      </c>
      <c r="J16">
        <v>31851.242553787801</v>
      </c>
      <c r="K16">
        <v>34867.701892852099</v>
      </c>
      <c r="L16">
        <v>34901.164362354903</v>
      </c>
      <c r="M16">
        <v>31715.3899181825</v>
      </c>
      <c r="N16">
        <v>30698.234268790398</v>
      </c>
      <c r="O16">
        <v>33855.209077157102</v>
      </c>
      <c r="P16">
        <v>53273.065637020503</v>
      </c>
      <c r="Q16">
        <v>46238.499697837004</v>
      </c>
      <c r="R16">
        <v>30321.7364651465</v>
      </c>
      <c r="S16">
        <v>27003.601721202998</v>
      </c>
      <c r="T16">
        <v>26103.442838346298</v>
      </c>
      <c r="U16">
        <v>27859.975613089999</v>
      </c>
      <c r="V16">
        <v>24902.043691980001</v>
      </c>
      <c r="W16">
        <v>24721.957466449901</v>
      </c>
      <c r="X16">
        <v>24080.432945790701</v>
      </c>
      <c r="Y16">
        <v>24718.944273071898</v>
      </c>
      <c r="Z16">
        <v>26279.202616593699</v>
      </c>
      <c r="AA16">
        <v>24675.776192568599</v>
      </c>
      <c r="AB16">
        <v>23041.3266315574</v>
      </c>
      <c r="AC16">
        <v>24752.0283586777</v>
      </c>
      <c r="AD16">
        <v>23530.8671846004</v>
      </c>
      <c r="AE16">
        <v>19860.619650066201</v>
      </c>
      <c r="AF16">
        <v>19232.589303906901</v>
      </c>
    </row>
    <row r="17" spans="1:32" x14ac:dyDescent="0.3">
      <c r="A17" t="s">
        <v>17</v>
      </c>
      <c r="B17" t="s">
        <v>327</v>
      </c>
      <c r="C17" t="s">
        <v>297</v>
      </c>
      <c r="D17" t="s">
        <v>328</v>
      </c>
      <c r="E17" t="s">
        <v>298</v>
      </c>
      <c r="F17">
        <v>109109.535723072</v>
      </c>
      <c r="G17">
        <v>103189.405672225</v>
      </c>
      <c r="H17">
        <v>122311.309440699</v>
      </c>
      <c r="I17">
        <v>121733.24293948599</v>
      </c>
      <c r="J17">
        <v>109711.822917028</v>
      </c>
      <c r="K17">
        <v>115411.449225249</v>
      </c>
      <c r="L17">
        <v>104949.664870908</v>
      </c>
      <c r="M17">
        <v>98614.673631857499</v>
      </c>
      <c r="N17">
        <v>99970.246787562704</v>
      </c>
      <c r="O17">
        <v>98996.125956281307</v>
      </c>
      <c r="P17">
        <v>111245.56422235801</v>
      </c>
      <c r="Q17">
        <v>110788.268627431</v>
      </c>
      <c r="R17">
        <v>115229.286570856</v>
      </c>
      <c r="S17">
        <v>118739.068547856</v>
      </c>
      <c r="T17">
        <v>96028.000962464401</v>
      </c>
      <c r="U17">
        <v>98042.113978999099</v>
      </c>
      <c r="V17">
        <v>94011.099084768997</v>
      </c>
      <c r="W17">
        <v>92719.142885649999</v>
      </c>
      <c r="X17">
        <v>84412.711237167096</v>
      </c>
      <c r="Y17">
        <v>86427.218304060007</v>
      </c>
      <c r="Z17">
        <v>92484.558697207103</v>
      </c>
      <c r="AA17">
        <v>96456.474682522094</v>
      </c>
      <c r="AB17">
        <v>116603.096442749</v>
      </c>
      <c r="AC17">
        <v>106573.76465538</v>
      </c>
      <c r="AD17">
        <v>95603.035267236701</v>
      </c>
      <c r="AE17">
        <v>89073.599396059202</v>
      </c>
      <c r="AF17">
        <v>82029.515761721006</v>
      </c>
    </row>
    <row r="18" spans="1:32" x14ac:dyDescent="0.3">
      <c r="A18" t="s">
        <v>17</v>
      </c>
      <c r="B18" t="s">
        <v>329</v>
      </c>
      <c r="C18" t="s">
        <v>297</v>
      </c>
      <c r="D18" t="s">
        <v>330</v>
      </c>
      <c r="E18" t="s">
        <v>298</v>
      </c>
      <c r="F18">
        <v>50847.028731414102</v>
      </c>
      <c r="G18">
        <v>44543.990514965197</v>
      </c>
      <c r="H18">
        <v>40996.625962022998</v>
      </c>
      <c r="I18">
        <v>44068.077451433302</v>
      </c>
      <c r="J18">
        <v>44790.796300001202</v>
      </c>
      <c r="K18">
        <v>41168.691801612098</v>
      </c>
      <c r="L18">
        <v>41533.116473596499</v>
      </c>
      <c r="M18">
        <v>45869.587994207803</v>
      </c>
      <c r="N18">
        <v>54910.485550710298</v>
      </c>
      <c r="O18">
        <v>61164.355277435301</v>
      </c>
      <c r="P18">
        <v>51982.294583252296</v>
      </c>
      <c r="Q18">
        <v>49910.694828747903</v>
      </c>
      <c r="R18">
        <v>55600.660614896398</v>
      </c>
      <c r="S18">
        <v>63417.985929259601</v>
      </c>
      <c r="T18">
        <v>51962.5971401524</v>
      </c>
      <c r="U18">
        <v>52685.917008397402</v>
      </c>
      <c r="V18">
        <v>42864.977836616701</v>
      </c>
      <c r="W18">
        <v>42585.531699042498</v>
      </c>
      <c r="X18">
        <v>35220.802956765801</v>
      </c>
      <c r="Y18">
        <v>34948.274119504298</v>
      </c>
      <c r="Z18">
        <v>39192.131093477299</v>
      </c>
      <c r="AA18">
        <v>37137.190178466997</v>
      </c>
      <c r="AB18">
        <v>37211.497965076902</v>
      </c>
      <c r="AC18">
        <v>40740.036887201401</v>
      </c>
      <c r="AD18">
        <v>39284.009821866799</v>
      </c>
      <c r="AE18">
        <v>31158.770609513202</v>
      </c>
      <c r="AF18">
        <v>29017.893374706899</v>
      </c>
    </row>
    <row r="19" spans="1:32" x14ac:dyDescent="0.3">
      <c r="A19" t="s">
        <v>17</v>
      </c>
      <c r="B19" t="s">
        <v>331</v>
      </c>
      <c r="C19" t="s">
        <v>297</v>
      </c>
      <c r="D19" t="s">
        <v>332</v>
      </c>
      <c r="E19" t="s">
        <v>298</v>
      </c>
      <c r="F19">
        <v>44898.010383278401</v>
      </c>
      <c r="G19">
        <v>44913.726441210398</v>
      </c>
      <c r="H19">
        <v>42968.487738696</v>
      </c>
      <c r="I19">
        <v>46219.630232898999</v>
      </c>
      <c r="J19">
        <v>41092.1847524349</v>
      </c>
      <c r="K19">
        <v>40326.886017739198</v>
      </c>
      <c r="L19">
        <v>39015.468084948101</v>
      </c>
      <c r="M19">
        <v>35805.107509266803</v>
      </c>
      <c r="N19">
        <v>30631.8402539694</v>
      </c>
      <c r="O19">
        <v>31005.211909376401</v>
      </c>
      <c r="P19">
        <v>28884.816637812099</v>
      </c>
      <c r="Q19">
        <v>29163.4799817315</v>
      </c>
      <c r="R19">
        <v>30288.9524723332</v>
      </c>
      <c r="S19">
        <v>29922.125305596899</v>
      </c>
      <c r="T19">
        <v>23901.234222416599</v>
      </c>
      <c r="U19">
        <v>22157.564401029598</v>
      </c>
      <c r="V19">
        <v>19363.3452098095</v>
      </c>
      <c r="W19">
        <v>19056.778113741901</v>
      </c>
      <c r="X19">
        <v>19184.8008367166</v>
      </c>
      <c r="Y19">
        <v>21412.749141196698</v>
      </c>
      <c r="Z19">
        <v>23471.814697804399</v>
      </c>
      <c r="AA19">
        <v>19841.689805389899</v>
      </c>
      <c r="AB19">
        <v>21400.596600222401</v>
      </c>
      <c r="AC19">
        <v>21888.814393529799</v>
      </c>
      <c r="AD19">
        <v>21744.620462831801</v>
      </c>
      <c r="AE19">
        <v>17840.572556444298</v>
      </c>
      <c r="AF19">
        <v>17890.696534594099</v>
      </c>
    </row>
    <row r="20" spans="1:32" x14ac:dyDescent="0.3">
      <c r="A20" t="s">
        <v>17</v>
      </c>
      <c r="B20" t="s">
        <v>333</v>
      </c>
      <c r="C20" t="s">
        <v>297</v>
      </c>
      <c r="D20" t="s">
        <v>334</v>
      </c>
      <c r="E20" t="s">
        <v>298</v>
      </c>
      <c r="F20">
        <v>5525.5098590965399</v>
      </c>
      <c r="G20">
        <v>4746.4507151376301</v>
      </c>
      <c r="H20">
        <v>4345.5167667379101</v>
      </c>
      <c r="I20">
        <v>4325.5452916413897</v>
      </c>
      <c r="J20">
        <v>4477.4451057639599</v>
      </c>
      <c r="K20">
        <v>4337.4189971504502</v>
      </c>
      <c r="L20">
        <v>4025.5524260444199</v>
      </c>
      <c r="M20">
        <v>3818.5393956244402</v>
      </c>
      <c r="N20">
        <v>3632.5763833875499</v>
      </c>
      <c r="O20">
        <v>42953.569995213897</v>
      </c>
      <c r="P20">
        <v>17180.529998682799</v>
      </c>
      <c r="Q20">
        <v>4246.3991532207101</v>
      </c>
      <c r="R20">
        <v>3951.54755006803</v>
      </c>
      <c r="S20">
        <v>3762.9666724511198</v>
      </c>
      <c r="T20">
        <v>4644.2365391384901</v>
      </c>
      <c r="U20">
        <v>4718.9557968425897</v>
      </c>
      <c r="V20">
        <v>3986.2600271346701</v>
      </c>
      <c r="W20">
        <v>3775.1191598415298</v>
      </c>
      <c r="X20">
        <v>3576.1559772750302</v>
      </c>
      <c r="Y20">
        <v>4368.4049086887699</v>
      </c>
      <c r="Z20">
        <v>5249.6006909362004</v>
      </c>
      <c r="AA20">
        <v>5567.5589953745402</v>
      </c>
      <c r="AB20">
        <v>6026.0381574691301</v>
      </c>
      <c r="AC20">
        <v>6233.5533039435804</v>
      </c>
      <c r="AD20">
        <v>7532.9743739545302</v>
      </c>
      <c r="AE20">
        <v>9537.0094977448607</v>
      </c>
      <c r="AF20">
        <v>10884.8244392253</v>
      </c>
    </row>
    <row r="21" spans="1:32" x14ac:dyDescent="0.3">
      <c r="A21" t="s">
        <v>17</v>
      </c>
      <c r="B21" t="s">
        <v>335</v>
      </c>
      <c r="C21" t="s">
        <v>297</v>
      </c>
      <c r="D21" t="s">
        <v>336</v>
      </c>
      <c r="E21" t="s">
        <v>298</v>
      </c>
      <c r="F21">
        <v>15940.9998635511</v>
      </c>
      <c r="G21">
        <v>15761.0867109398</v>
      </c>
      <c r="H21">
        <v>15897.9673453462</v>
      </c>
      <c r="I21">
        <v>15135.4596874164</v>
      </c>
      <c r="J21">
        <v>16168.014584501399</v>
      </c>
      <c r="K21">
        <v>15849.892226808901</v>
      </c>
      <c r="L21">
        <v>14651.5638162142</v>
      </c>
      <c r="M21">
        <v>14228.590663744701</v>
      </c>
      <c r="N21">
        <v>14022.8758262052</v>
      </c>
      <c r="O21">
        <v>57977.551742600997</v>
      </c>
      <c r="P21">
        <v>32151.2978643672</v>
      </c>
      <c r="Q21">
        <v>18287.959974676</v>
      </c>
      <c r="R21">
        <v>17383.860223515501</v>
      </c>
      <c r="S21">
        <v>18129.075060505998</v>
      </c>
      <c r="T21">
        <v>17933.427638694899</v>
      </c>
      <c r="U21">
        <v>18303.866952168799</v>
      </c>
      <c r="V21">
        <v>17935.913335894002</v>
      </c>
      <c r="W21">
        <v>15724.497538055501</v>
      </c>
      <c r="X21">
        <v>16169.4877464361</v>
      </c>
      <c r="Y21">
        <v>18327.221285535001</v>
      </c>
      <c r="Z21">
        <v>18156.581138716399</v>
      </c>
      <c r="AA21">
        <v>20981.986096742599</v>
      </c>
      <c r="AB21">
        <v>22684.713114486101</v>
      </c>
      <c r="AC21">
        <v>24864.123279731601</v>
      </c>
      <c r="AD21">
        <v>25915.099684085999</v>
      </c>
      <c r="AE21">
        <v>26211.076133726601</v>
      </c>
      <c r="AF21">
        <v>29387.944549169599</v>
      </c>
    </row>
    <row r="22" spans="1:32" x14ac:dyDescent="0.3">
      <c r="A22" t="s">
        <v>17</v>
      </c>
      <c r="B22" t="s">
        <v>337</v>
      </c>
      <c r="C22" t="s">
        <v>297</v>
      </c>
      <c r="D22" t="s">
        <v>338</v>
      </c>
      <c r="E22" t="s">
        <v>298</v>
      </c>
      <c r="F22">
        <v>10415.490004454599</v>
      </c>
      <c r="G22">
        <v>11014.6359958022</v>
      </c>
      <c r="H22">
        <v>11552.450578608201</v>
      </c>
      <c r="I22">
        <v>10809.914395775</v>
      </c>
      <c r="J22">
        <v>11690.5694787375</v>
      </c>
      <c r="K22">
        <v>11512.473229658501</v>
      </c>
      <c r="L22">
        <v>10626.011390169801</v>
      </c>
      <c r="M22">
        <v>10410.0512681203</v>
      </c>
      <c r="N22">
        <v>10390.299442817701</v>
      </c>
      <c r="O22">
        <v>15023.981747387101</v>
      </c>
      <c r="P22">
        <v>14970.7678656844</v>
      </c>
      <c r="Q22">
        <v>14041.560821455299</v>
      </c>
      <c r="R22">
        <v>13432.312673447501</v>
      </c>
      <c r="S22">
        <v>14366.108388054899</v>
      </c>
      <c r="T22">
        <v>13289.191099556399</v>
      </c>
      <c r="U22">
        <v>13584.911155326199</v>
      </c>
      <c r="V22">
        <v>13949.6533087594</v>
      </c>
      <c r="W22">
        <v>11949.378378214</v>
      </c>
      <c r="X22">
        <v>12593.331769161099</v>
      </c>
      <c r="Y22">
        <v>13958.8163768462</v>
      </c>
      <c r="Z22">
        <v>12906.980447780201</v>
      </c>
      <c r="AA22">
        <v>15414.427101368099</v>
      </c>
      <c r="AB22">
        <v>16658.674957017</v>
      </c>
      <c r="AC22">
        <v>18630.569975787999</v>
      </c>
      <c r="AD22">
        <v>18382.125310131501</v>
      </c>
      <c r="AE22">
        <v>16674.066635981799</v>
      </c>
      <c r="AF22">
        <v>18503.120109944401</v>
      </c>
    </row>
    <row r="23" spans="1:32" x14ac:dyDescent="0.3">
      <c r="A23" t="s">
        <v>17</v>
      </c>
      <c r="B23" t="s">
        <v>339</v>
      </c>
      <c r="C23" t="s">
        <v>297</v>
      </c>
      <c r="D23" t="s">
        <v>340</v>
      </c>
      <c r="E23" t="s">
        <v>298</v>
      </c>
      <c r="F23">
        <v>685723.01037406002</v>
      </c>
      <c r="G23">
        <v>725287.28609611001</v>
      </c>
      <c r="H23">
        <v>718126.281968617</v>
      </c>
      <c r="I23">
        <v>699371.51946328999</v>
      </c>
      <c r="J23">
        <v>669095.57961647597</v>
      </c>
      <c r="K23">
        <v>664525.65016144095</v>
      </c>
      <c r="L23">
        <v>627254.39133743301</v>
      </c>
      <c r="M23">
        <v>592761.53499538801</v>
      </c>
      <c r="N23">
        <v>597885.50482876902</v>
      </c>
      <c r="O23">
        <v>555935.77427419298</v>
      </c>
      <c r="P23">
        <v>546819.76815464697</v>
      </c>
      <c r="Q23">
        <v>499267.37871722202</v>
      </c>
      <c r="R23">
        <v>469807.56458019902</v>
      </c>
      <c r="S23">
        <v>479414.96492290898</v>
      </c>
      <c r="T23">
        <v>461427.39287368301</v>
      </c>
      <c r="U23">
        <v>435244.30003882298</v>
      </c>
      <c r="V23">
        <v>425383.38834553899</v>
      </c>
      <c r="W23">
        <v>396668.19366357598</v>
      </c>
      <c r="X23">
        <v>427394.17826018302</v>
      </c>
      <c r="Y23">
        <v>421133.17820950499</v>
      </c>
      <c r="Z23">
        <v>425628.36375384702</v>
      </c>
      <c r="AA23">
        <v>434432.86898221797</v>
      </c>
      <c r="AB23">
        <v>458257.93759242498</v>
      </c>
      <c r="AC23">
        <v>462579.67563148402</v>
      </c>
      <c r="AD23">
        <v>491333.084297703</v>
      </c>
      <c r="AE23">
        <v>455814.33302171697</v>
      </c>
      <c r="AF23">
        <v>446924.60607379</v>
      </c>
    </row>
    <row r="24" spans="1:32" x14ac:dyDescent="0.3">
      <c r="A24" t="s">
        <v>17</v>
      </c>
      <c r="B24" t="s">
        <v>341</v>
      </c>
      <c r="C24" t="s">
        <v>297</v>
      </c>
      <c r="D24" t="s">
        <v>342</v>
      </c>
      <c r="E24" t="s">
        <v>298</v>
      </c>
      <c r="F24">
        <v>1030408.78300315</v>
      </c>
      <c r="G24">
        <v>1022800.67678298</v>
      </c>
      <c r="H24">
        <v>1101181.8198180799</v>
      </c>
      <c r="I24">
        <v>1091092.63036773</v>
      </c>
      <c r="J24">
        <v>1077481.7233325799</v>
      </c>
      <c r="K24">
        <v>1066278.8995990499</v>
      </c>
      <c r="L24">
        <v>1057141.39373546</v>
      </c>
      <c r="M24">
        <v>1070805.5545401401</v>
      </c>
      <c r="N24">
        <v>1049333.2318692</v>
      </c>
      <c r="O24">
        <v>1032485.79838973</v>
      </c>
      <c r="P24">
        <v>1112372.8283673499</v>
      </c>
      <c r="Q24">
        <v>1083931.0424670801</v>
      </c>
      <c r="R24">
        <v>979309.76558881404</v>
      </c>
      <c r="S24">
        <v>966388.98283691204</v>
      </c>
      <c r="T24">
        <v>834679.91594134702</v>
      </c>
      <c r="U24">
        <v>800298.34842084302</v>
      </c>
      <c r="V24">
        <v>787727.33355841099</v>
      </c>
      <c r="W24">
        <v>814866.99386612198</v>
      </c>
      <c r="X24">
        <v>839968.04820530606</v>
      </c>
      <c r="Y24">
        <v>775046.33063439303</v>
      </c>
      <c r="Z24">
        <v>712429.45991202595</v>
      </c>
      <c r="AA24">
        <v>732466.282442822</v>
      </c>
      <c r="AB24">
        <v>713403.90218859201</v>
      </c>
      <c r="AC24">
        <v>689903.36316154397</v>
      </c>
      <c r="AD24">
        <v>720804.12713725003</v>
      </c>
      <c r="AE24">
        <v>671066.21561584703</v>
      </c>
      <c r="AF24">
        <v>675783.65861530602</v>
      </c>
    </row>
    <row r="25" spans="1:32" x14ac:dyDescent="0.3">
      <c r="A25" t="s">
        <v>17</v>
      </c>
      <c r="B25" t="s">
        <v>343</v>
      </c>
      <c r="C25" t="s">
        <v>297</v>
      </c>
      <c r="D25" t="s">
        <v>344</v>
      </c>
      <c r="E25" t="s">
        <v>298</v>
      </c>
      <c r="F25">
        <v>43431.108762550401</v>
      </c>
      <c r="G25">
        <v>43357.497664998104</v>
      </c>
      <c r="H25">
        <v>45796.868143274398</v>
      </c>
      <c r="I25">
        <v>47508.316880475002</v>
      </c>
      <c r="J25">
        <v>50473.892203285599</v>
      </c>
      <c r="K25">
        <v>52060.480477921599</v>
      </c>
      <c r="L25">
        <v>49360.160282606499</v>
      </c>
      <c r="M25">
        <v>50248.058807720801</v>
      </c>
      <c r="N25">
        <v>48054.774794950703</v>
      </c>
      <c r="O25">
        <v>50472.829567293396</v>
      </c>
      <c r="P25">
        <v>42611.122376517997</v>
      </c>
      <c r="Q25">
        <v>39120.709576772999</v>
      </c>
      <c r="R25">
        <v>33122.165214825502</v>
      </c>
      <c r="S25">
        <v>27820.1909405802</v>
      </c>
      <c r="T25">
        <v>20962.908762801198</v>
      </c>
      <c r="U25">
        <v>19316.575434950799</v>
      </c>
      <c r="V25">
        <v>14613.1259396642</v>
      </c>
      <c r="W25">
        <v>15799.017431637199</v>
      </c>
      <c r="X25">
        <v>17463.890042454801</v>
      </c>
      <c r="Y25">
        <v>19467.741389156799</v>
      </c>
      <c r="Z25">
        <v>21116.101327537399</v>
      </c>
      <c r="AA25">
        <v>20344.199747570099</v>
      </c>
      <c r="AB25">
        <v>21893.008362217101</v>
      </c>
      <c r="AC25">
        <v>20793.0747116614</v>
      </c>
      <c r="AD25">
        <v>21565.839140783999</v>
      </c>
      <c r="AE25">
        <v>21085.607007913601</v>
      </c>
      <c r="AF25">
        <v>20535.1694462507</v>
      </c>
    </row>
    <row r="26" spans="1:32" x14ac:dyDescent="0.3">
      <c r="A26" t="s">
        <v>17</v>
      </c>
      <c r="B26" t="s">
        <v>345</v>
      </c>
      <c r="C26" t="s">
        <v>297</v>
      </c>
      <c r="D26" t="s">
        <v>346</v>
      </c>
      <c r="E26" t="s">
        <v>298</v>
      </c>
      <c r="F26">
        <v>605714.50915635598</v>
      </c>
      <c r="G26">
        <v>607955.09339788998</v>
      </c>
      <c r="H26">
        <v>684766.367288318</v>
      </c>
      <c r="I26">
        <v>686966.82261885202</v>
      </c>
      <c r="J26">
        <v>676794.73591412604</v>
      </c>
      <c r="K26">
        <v>660864.18547030399</v>
      </c>
      <c r="L26">
        <v>644124.340710502</v>
      </c>
      <c r="M26">
        <v>670220.73716923303</v>
      </c>
      <c r="N26">
        <v>653700.53385307197</v>
      </c>
      <c r="O26">
        <v>634614.91961113503</v>
      </c>
      <c r="P26">
        <v>758396.31379535596</v>
      </c>
      <c r="Q26">
        <v>754587.05515885598</v>
      </c>
      <c r="R26">
        <v>672963.33365398296</v>
      </c>
      <c r="S26">
        <v>664368.74405252398</v>
      </c>
      <c r="T26">
        <v>554672.627309473</v>
      </c>
      <c r="U26">
        <v>521118.85815559101</v>
      </c>
      <c r="V26">
        <v>531130.35738558206</v>
      </c>
      <c r="W26">
        <v>526269.193349101</v>
      </c>
      <c r="X26">
        <v>533321.315584464</v>
      </c>
      <c r="Y26">
        <v>484999.85226603301</v>
      </c>
      <c r="Z26">
        <v>410026.35465600702</v>
      </c>
      <c r="AA26">
        <v>379490.96871902299</v>
      </c>
      <c r="AB26">
        <v>399430.10684013501</v>
      </c>
      <c r="AC26">
        <v>395454.79941969598</v>
      </c>
      <c r="AD26">
        <v>414808.666734837</v>
      </c>
      <c r="AE26">
        <v>390475.08247518499</v>
      </c>
      <c r="AF26">
        <v>422878.276394877</v>
      </c>
    </row>
    <row r="27" spans="1:32" x14ac:dyDescent="0.3">
      <c r="A27" t="s">
        <v>17</v>
      </c>
      <c r="B27" t="s">
        <v>347</v>
      </c>
      <c r="C27" t="s">
        <v>297</v>
      </c>
      <c r="D27" t="s">
        <v>348</v>
      </c>
      <c r="E27" t="s">
        <v>298</v>
      </c>
      <c r="F27">
        <v>381263.16508424602</v>
      </c>
      <c r="G27">
        <v>371488.08572009101</v>
      </c>
      <c r="H27">
        <v>370618.58438649302</v>
      </c>
      <c r="I27">
        <v>356617.49086840398</v>
      </c>
      <c r="J27">
        <v>350213.09521516599</v>
      </c>
      <c r="K27">
        <v>353354.23365082702</v>
      </c>
      <c r="L27">
        <v>363656.89274234901</v>
      </c>
      <c r="M27">
        <v>350336.75856318302</v>
      </c>
      <c r="N27">
        <v>347577.92322117701</v>
      </c>
      <c r="O27">
        <v>347398.04921129701</v>
      </c>
      <c r="P27">
        <v>311365.39219547203</v>
      </c>
      <c r="Q27">
        <v>290223.27773144998</v>
      </c>
      <c r="R27">
        <v>273224.26672000601</v>
      </c>
      <c r="S27">
        <v>274200.04784380703</v>
      </c>
      <c r="T27">
        <v>259044.37986907299</v>
      </c>
      <c r="U27">
        <v>259862.91483030099</v>
      </c>
      <c r="V27">
        <v>241983.85023316499</v>
      </c>
      <c r="W27">
        <v>272798.783085384</v>
      </c>
      <c r="X27">
        <v>289182.84257838799</v>
      </c>
      <c r="Y27">
        <v>270578.736979204</v>
      </c>
      <c r="Z27">
        <v>281287.00392848201</v>
      </c>
      <c r="AA27">
        <v>332631.11397622898</v>
      </c>
      <c r="AB27">
        <v>292080.78698624001</v>
      </c>
      <c r="AC27">
        <v>273655.48903018702</v>
      </c>
      <c r="AD27">
        <v>284429.62126162898</v>
      </c>
      <c r="AE27">
        <v>259505.526132748</v>
      </c>
      <c r="AF27">
        <v>232370.21277417801</v>
      </c>
    </row>
    <row r="28" spans="1:32" x14ac:dyDescent="0.3">
      <c r="A28" t="s">
        <v>17</v>
      </c>
      <c r="B28" t="s">
        <v>349</v>
      </c>
      <c r="C28" t="s">
        <v>297</v>
      </c>
      <c r="D28" t="s">
        <v>350</v>
      </c>
      <c r="E28" t="s">
        <v>298</v>
      </c>
      <c r="F28">
        <v>137243.64104139601</v>
      </c>
      <c r="G28">
        <v>125511.46683161199</v>
      </c>
      <c r="H28">
        <v>121785.2807452</v>
      </c>
      <c r="I28">
        <v>115472.59202960999</v>
      </c>
      <c r="J28">
        <v>128217.594608838</v>
      </c>
      <c r="K28">
        <v>123392.98262188</v>
      </c>
      <c r="L28">
        <v>120298.009238664</v>
      </c>
      <c r="M28">
        <v>126420.668909791</v>
      </c>
      <c r="N28">
        <v>127615.217631889</v>
      </c>
      <c r="O28">
        <v>189155.33288508499</v>
      </c>
      <c r="P28">
        <v>145209.230610545</v>
      </c>
      <c r="Q28">
        <v>124843.38679619601</v>
      </c>
      <c r="R28">
        <v>133963.920464291</v>
      </c>
      <c r="S28">
        <v>123126.63976957501</v>
      </c>
      <c r="T28">
        <v>120129.26333300299</v>
      </c>
      <c r="U28">
        <v>122711.456402785</v>
      </c>
      <c r="V28">
        <v>105208.613121346</v>
      </c>
      <c r="W28">
        <v>108320.60624810999</v>
      </c>
      <c r="X28">
        <v>108698.01844693199</v>
      </c>
      <c r="Y28">
        <v>112654.525434935</v>
      </c>
      <c r="Z28">
        <v>109184.398401094</v>
      </c>
      <c r="AA28">
        <v>125332.381783875</v>
      </c>
      <c r="AB28">
        <v>138214.558896512</v>
      </c>
      <c r="AC28">
        <v>137198.32929778</v>
      </c>
      <c r="AD28">
        <v>137813.560866969</v>
      </c>
      <c r="AE28">
        <v>111203.95133025201</v>
      </c>
      <c r="AF28">
        <v>105376.103878472</v>
      </c>
    </row>
    <row r="29" spans="1:32" x14ac:dyDescent="0.3">
      <c r="A29" t="s">
        <v>17</v>
      </c>
      <c r="B29" t="s">
        <v>351</v>
      </c>
      <c r="C29" t="s">
        <v>297</v>
      </c>
      <c r="D29" t="s">
        <v>352</v>
      </c>
      <c r="E29" t="s">
        <v>298</v>
      </c>
      <c r="F29">
        <v>97918.390462458206</v>
      </c>
      <c r="G29">
        <v>91974.846999544301</v>
      </c>
      <c r="H29">
        <v>88913.668839209306</v>
      </c>
      <c r="I29">
        <v>81010.800114505197</v>
      </c>
      <c r="J29">
        <v>98038.3371530609</v>
      </c>
      <c r="K29">
        <v>95914.984635823101</v>
      </c>
      <c r="L29">
        <v>92120.946496300894</v>
      </c>
      <c r="M29">
        <v>98393.802244442893</v>
      </c>
      <c r="N29">
        <v>100381.300945802</v>
      </c>
      <c r="O29">
        <v>154378.17651061699</v>
      </c>
      <c r="P29">
        <v>113218.751923503</v>
      </c>
      <c r="Q29">
        <v>89434.788020682303</v>
      </c>
      <c r="R29">
        <v>99001.540727384796</v>
      </c>
      <c r="S29">
        <v>90501.892758518501</v>
      </c>
      <c r="T29">
        <v>90384.6725188524</v>
      </c>
      <c r="U29">
        <v>91434.502861804402</v>
      </c>
      <c r="V29">
        <v>74806.715454038494</v>
      </c>
      <c r="W29">
        <v>77028.563295372194</v>
      </c>
      <c r="X29">
        <v>80131.646165800194</v>
      </c>
      <c r="Y29">
        <v>85132.118139577506</v>
      </c>
      <c r="Z29">
        <v>84225.927640097201</v>
      </c>
      <c r="AA29">
        <v>94631.944334808402</v>
      </c>
      <c r="AB29">
        <v>107574.29156420899</v>
      </c>
      <c r="AC29">
        <v>108406.613858581</v>
      </c>
      <c r="AD29">
        <v>109260.681513779</v>
      </c>
      <c r="AE29">
        <v>87157.152033772902</v>
      </c>
      <c r="AF29">
        <v>86317.169755277006</v>
      </c>
    </row>
    <row r="30" spans="1:32" x14ac:dyDescent="0.3">
      <c r="A30" t="s">
        <v>17</v>
      </c>
      <c r="B30" t="s">
        <v>353</v>
      </c>
      <c r="C30" t="s">
        <v>297</v>
      </c>
      <c r="D30" t="s">
        <v>354</v>
      </c>
      <c r="E30" t="s">
        <v>298</v>
      </c>
      <c r="F30">
        <v>15975.041725121901</v>
      </c>
      <c r="G30">
        <v>13879.530422944301</v>
      </c>
      <c r="H30">
        <v>14351.731890197399</v>
      </c>
      <c r="I30">
        <v>16982.3672390666</v>
      </c>
      <c r="J30">
        <v>13172.3757861265</v>
      </c>
      <c r="K30">
        <v>11134.336240759299</v>
      </c>
      <c r="L30">
        <v>11476.220131029801</v>
      </c>
      <c r="M30">
        <v>11184.957235468901</v>
      </c>
      <c r="N30">
        <v>11653.517665876199</v>
      </c>
      <c r="O30">
        <v>10867.396047693401</v>
      </c>
      <c r="P30">
        <v>9635.7608071275408</v>
      </c>
      <c r="Q30">
        <v>12454.9810910697</v>
      </c>
      <c r="R30">
        <v>13342.710068660799</v>
      </c>
      <c r="S30">
        <v>13146.9067112305</v>
      </c>
      <c r="T30">
        <v>13483.942179338799</v>
      </c>
      <c r="U30">
        <v>15466.2294443515</v>
      </c>
      <c r="V30">
        <v>16106.532003770501</v>
      </c>
      <c r="W30">
        <v>15424.3040542662</v>
      </c>
      <c r="X30">
        <v>12011.655993423799</v>
      </c>
      <c r="Y30">
        <v>11414.538661496201</v>
      </c>
      <c r="Z30">
        <v>11914.2820817598</v>
      </c>
      <c r="AA30">
        <v>13966.5108756256</v>
      </c>
      <c r="AB30">
        <v>12542.382089237801</v>
      </c>
      <c r="AC30">
        <v>10742.9607615572</v>
      </c>
      <c r="AD30">
        <v>9523.2206289657497</v>
      </c>
      <c r="AE30">
        <v>9328.3487874213206</v>
      </c>
      <c r="AF30">
        <v>6383.1080773997601</v>
      </c>
    </row>
    <row r="31" spans="1:32" x14ac:dyDescent="0.3">
      <c r="A31" t="s">
        <v>17</v>
      </c>
      <c r="B31" t="s">
        <v>355</v>
      </c>
      <c r="C31" t="s">
        <v>297</v>
      </c>
      <c r="D31" t="s">
        <v>356</v>
      </c>
      <c r="E31" t="s">
        <v>298</v>
      </c>
      <c r="F31">
        <v>7534.6613753379597</v>
      </c>
      <c r="G31">
        <v>5762.6471481607005</v>
      </c>
      <c r="H31">
        <v>5794.4399354466004</v>
      </c>
      <c r="I31">
        <v>5973.5361929210103</v>
      </c>
      <c r="J31">
        <v>5898.80299560001</v>
      </c>
      <c r="K31">
        <v>6228.1663210468296</v>
      </c>
      <c r="L31">
        <v>6219.4496240373101</v>
      </c>
      <c r="M31">
        <v>5986.8767901602896</v>
      </c>
      <c r="N31">
        <v>5228.8881429639796</v>
      </c>
      <c r="O31">
        <v>7860.6303964481003</v>
      </c>
      <c r="P31">
        <v>7773.8883371500397</v>
      </c>
      <c r="Q31">
        <v>8822.2705564667303</v>
      </c>
      <c r="R31">
        <v>8259.2657597430898</v>
      </c>
      <c r="S31">
        <v>7105.2458766211903</v>
      </c>
      <c r="T31">
        <v>4963.56358209673</v>
      </c>
      <c r="U31">
        <v>5034.6046397734799</v>
      </c>
      <c r="V31">
        <v>4866.1941032246104</v>
      </c>
      <c r="W31">
        <v>4969.0474870996404</v>
      </c>
      <c r="X31">
        <v>5347.9280383652103</v>
      </c>
      <c r="Y31">
        <v>4785.9932693379797</v>
      </c>
      <c r="Z31">
        <v>3379.9476935382399</v>
      </c>
      <c r="AA31">
        <v>4605.7801231466401</v>
      </c>
      <c r="AB31">
        <v>4787.3972221860904</v>
      </c>
      <c r="AC31">
        <v>4741.8620055841802</v>
      </c>
      <c r="AD31">
        <v>5106.6052507877703</v>
      </c>
      <c r="AE31">
        <v>2565.1718564110101</v>
      </c>
      <c r="AF31">
        <v>1556.6801360183099</v>
      </c>
    </row>
    <row r="32" spans="1:32" x14ac:dyDescent="0.3">
      <c r="A32" t="s">
        <v>17</v>
      </c>
      <c r="B32" t="s">
        <v>357</v>
      </c>
      <c r="C32" t="s">
        <v>297</v>
      </c>
      <c r="D32" t="s">
        <v>358</v>
      </c>
      <c r="E32" t="s">
        <v>298</v>
      </c>
      <c r="F32">
        <v>7831.4140462928099</v>
      </c>
      <c r="G32">
        <v>6532.6624437036999</v>
      </c>
      <c r="H32">
        <v>5618.8171809524001</v>
      </c>
      <c r="I32">
        <v>4742.8897469613403</v>
      </c>
      <c r="J32">
        <v>3695.9697551600302</v>
      </c>
      <c r="K32">
        <v>2956.8209042949502</v>
      </c>
      <c r="L32">
        <v>3275.0399540737799</v>
      </c>
      <c r="M32">
        <v>3504.8073535092899</v>
      </c>
      <c r="N32">
        <v>3323.3379190803198</v>
      </c>
      <c r="O32">
        <v>5640.4502497181702</v>
      </c>
      <c r="P32">
        <v>6297.0206737486396</v>
      </c>
      <c r="Q32">
        <v>6867.5036367107796</v>
      </c>
      <c r="R32">
        <v>6057.7197724012303</v>
      </c>
      <c r="S32">
        <v>5997.4034382274804</v>
      </c>
      <c r="T32">
        <v>4781.0218900077898</v>
      </c>
      <c r="U32">
        <v>4676.2365653987499</v>
      </c>
      <c r="V32">
        <v>4018.5983179238501</v>
      </c>
      <c r="W32">
        <v>5627.7388584094897</v>
      </c>
      <c r="X32">
        <v>5820.6314597008904</v>
      </c>
      <c r="Y32">
        <v>6036.7926133750198</v>
      </c>
      <c r="Z32">
        <v>4864.2606612367999</v>
      </c>
      <c r="AA32">
        <v>6377.87176682465</v>
      </c>
      <c r="AB32">
        <v>6866.4821686509704</v>
      </c>
      <c r="AC32">
        <v>6666.4044372047501</v>
      </c>
      <c r="AD32">
        <v>7133.9554706464296</v>
      </c>
      <c r="AE32">
        <v>5012.2133023277802</v>
      </c>
      <c r="AF32">
        <v>4524.1911165821703</v>
      </c>
    </row>
    <row r="33" spans="1:32" x14ac:dyDescent="0.3">
      <c r="A33" t="s">
        <v>17</v>
      </c>
      <c r="B33" t="s">
        <v>359</v>
      </c>
      <c r="C33" t="s">
        <v>297</v>
      </c>
      <c r="D33" t="s">
        <v>360</v>
      </c>
      <c r="E33" t="s">
        <v>298</v>
      </c>
      <c r="F33">
        <v>7984.1334321846598</v>
      </c>
      <c r="G33">
        <v>7361.7798172592902</v>
      </c>
      <c r="H33">
        <v>7106.6228993943796</v>
      </c>
      <c r="I33">
        <v>6762.9987361560898</v>
      </c>
      <c r="J33">
        <v>7412.10891889095</v>
      </c>
      <c r="K33">
        <v>7158.6745199553498</v>
      </c>
      <c r="L33">
        <v>7206.35303322256</v>
      </c>
      <c r="M33">
        <v>7350.2252862098203</v>
      </c>
      <c r="N33">
        <v>7028.1729581660702</v>
      </c>
      <c r="O33">
        <v>10408.6796806088</v>
      </c>
      <c r="P33">
        <v>8283.8088690154691</v>
      </c>
      <c r="Q33">
        <v>7263.8434912660496</v>
      </c>
      <c r="R33">
        <v>7302.6841361008401</v>
      </c>
      <c r="S33">
        <v>6375.1909849777803</v>
      </c>
      <c r="T33">
        <v>6516.06316270761</v>
      </c>
      <c r="U33">
        <v>6099.8828914564501</v>
      </c>
      <c r="V33">
        <v>5410.5732423888503</v>
      </c>
      <c r="W33">
        <v>5270.9525529623197</v>
      </c>
      <c r="X33">
        <v>5386.1567896422202</v>
      </c>
      <c r="Y33">
        <v>5285.0827511485504</v>
      </c>
      <c r="Z33">
        <v>4799.9803244615996</v>
      </c>
      <c r="AA33">
        <v>5750.2746834694699</v>
      </c>
      <c r="AB33">
        <v>6444.0058522279696</v>
      </c>
      <c r="AC33">
        <v>6640.4882348520496</v>
      </c>
      <c r="AD33">
        <v>6789.0980027907699</v>
      </c>
      <c r="AE33">
        <v>7141.0653503186704</v>
      </c>
      <c r="AF33">
        <v>6594.95479319481</v>
      </c>
    </row>
    <row r="34" spans="1:32" x14ac:dyDescent="0.3">
      <c r="A34" t="s">
        <v>17</v>
      </c>
      <c r="B34" t="s">
        <v>361</v>
      </c>
      <c r="C34" t="s">
        <v>297</v>
      </c>
      <c r="D34" t="s">
        <v>362</v>
      </c>
      <c r="E34" t="s">
        <v>298</v>
      </c>
      <c r="F34">
        <v>130952.16336460299</v>
      </c>
      <c r="G34">
        <v>147848.630496848</v>
      </c>
      <c r="H34">
        <v>152818.37897804301</v>
      </c>
      <c r="I34">
        <v>142022.66418176499</v>
      </c>
      <c r="J34">
        <v>141422.80329570099</v>
      </c>
      <c r="K34">
        <v>115248.03438575599</v>
      </c>
      <c r="L34">
        <v>131475.371600671</v>
      </c>
      <c r="M34">
        <v>142731.67313867301</v>
      </c>
      <c r="N34">
        <v>129262.75693803901</v>
      </c>
      <c r="O34">
        <v>121390.4538068</v>
      </c>
      <c r="P34">
        <v>123116.164977971</v>
      </c>
      <c r="Q34">
        <v>103730.556060627</v>
      </c>
      <c r="R34">
        <v>110689.32553227901</v>
      </c>
      <c r="S34">
        <v>102491.279386756</v>
      </c>
      <c r="T34">
        <v>72839.188356287501</v>
      </c>
      <c r="U34">
        <v>73727.884221408603</v>
      </c>
      <c r="V34">
        <v>81958.292698602105</v>
      </c>
      <c r="W34">
        <v>70826.041337832401</v>
      </c>
      <c r="X34">
        <v>69875.094038690193</v>
      </c>
      <c r="Y34">
        <v>70105.405153055894</v>
      </c>
      <c r="Z34">
        <v>63055.470772060398</v>
      </c>
      <c r="AA34">
        <v>56955.923809032298</v>
      </c>
      <c r="AB34">
        <v>63603.373290909702</v>
      </c>
      <c r="AC34">
        <v>63972.573247949702</v>
      </c>
      <c r="AD34">
        <v>67034.801426259699</v>
      </c>
      <c r="AE34">
        <v>59730.280750551603</v>
      </c>
      <c r="AF34">
        <v>62357.718531813502</v>
      </c>
    </row>
    <row r="35" spans="1:32" x14ac:dyDescent="0.3">
      <c r="A35" t="s">
        <v>17</v>
      </c>
      <c r="B35" t="s">
        <v>363</v>
      </c>
      <c r="C35" t="s">
        <v>297</v>
      </c>
      <c r="D35" t="s">
        <v>364</v>
      </c>
      <c r="E35" t="s">
        <v>298</v>
      </c>
      <c r="F35">
        <v>196464.49763188499</v>
      </c>
      <c r="G35">
        <v>213962.77992466401</v>
      </c>
      <c r="H35">
        <v>227328.91151895601</v>
      </c>
      <c r="I35">
        <v>252819.59734645701</v>
      </c>
      <c r="J35">
        <v>261324.152892913</v>
      </c>
      <c r="K35">
        <v>265305.207338067</v>
      </c>
      <c r="L35">
        <v>292007.44226090302</v>
      </c>
      <c r="M35">
        <v>311662.92623880203</v>
      </c>
      <c r="N35">
        <v>301950.361108538</v>
      </c>
      <c r="O35">
        <v>308277.82850784401</v>
      </c>
      <c r="P35">
        <v>313662.17880581698</v>
      </c>
      <c r="Q35">
        <v>315113.84617438901</v>
      </c>
      <c r="R35">
        <v>295998.174190399</v>
      </c>
      <c r="S35">
        <v>296013.96789359598</v>
      </c>
      <c r="T35">
        <v>271291.60627146298</v>
      </c>
      <c r="U35">
        <v>251978.94506178499</v>
      </c>
      <c r="V35">
        <v>241383.15018268401</v>
      </c>
      <c r="W35">
        <v>242223.46015939099</v>
      </c>
      <c r="X35">
        <v>250402.47001342499</v>
      </c>
      <c r="Y35">
        <v>249181.791272612</v>
      </c>
      <c r="Z35">
        <v>260061.98659814001</v>
      </c>
      <c r="AA35">
        <v>243915.975360082</v>
      </c>
      <c r="AB35">
        <v>243845.10431843699</v>
      </c>
      <c r="AC35">
        <v>234962.94682675399</v>
      </c>
      <c r="AD35">
        <v>241193.77367615601</v>
      </c>
      <c r="AE35">
        <v>236799.090383109</v>
      </c>
      <c r="AF35">
        <v>249638.18775003799</v>
      </c>
    </row>
    <row r="36" spans="1:32" x14ac:dyDescent="0.3">
      <c r="A36" t="s">
        <v>17</v>
      </c>
      <c r="B36" t="s">
        <v>365</v>
      </c>
      <c r="C36" t="s">
        <v>297</v>
      </c>
      <c r="D36" t="s">
        <v>366</v>
      </c>
      <c r="E36" t="s">
        <v>298</v>
      </c>
      <c r="F36">
        <v>54793.046400990403</v>
      </c>
      <c r="G36">
        <v>56099.393300506599</v>
      </c>
      <c r="H36">
        <v>55406.851957985004</v>
      </c>
      <c r="I36">
        <v>58254.6390139988</v>
      </c>
      <c r="J36">
        <v>57983.783422893197</v>
      </c>
      <c r="K36">
        <v>57459.910518291399</v>
      </c>
      <c r="L36">
        <v>60654.747657392902</v>
      </c>
      <c r="M36">
        <v>62710.161129674503</v>
      </c>
      <c r="N36">
        <v>60941.684535877503</v>
      </c>
      <c r="O36">
        <v>63492.551527682299</v>
      </c>
      <c r="P36">
        <v>67169.692188199799</v>
      </c>
      <c r="Q36">
        <v>65426.120108147399</v>
      </c>
      <c r="R36">
        <v>59565.656355662803</v>
      </c>
      <c r="S36">
        <v>54819.931305131802</v>
      </c>
      <c r="T36">
        <v>48858.625110004301</v>
      </c>
      <c r="U36">
        <v>46737.736270126399</v>
      </c>
      <c r="V36">
        <v>43028.238077875998</v>
      </c>
      <c r="W36">
        <v>42111.344712096798</v>
      </c>
      <c r="X36">
        <v>44096.422098132003</v>
      </c>
      <c r="Y36">
        <v>46108.341218398498</v>
      </c>
      <c r="Z36">
        <v>50341.077910369902</v>
      </c>
      <c r="AA36">
        <v>46077.7879051083</v>
      </c>
      <c r="AB36">
        <v>44376.761580393497</v>
      </c>
      <c r="AC36">
        <v>42453.385239052099</v>
      </c>
      <c r="AD36">
        <v>43437.1390256589</v>
      </c>
      <c r="AE36">
        <v>39533.838406542003</v>
      </c>
      <c r="AF36">
        <v>42648.110281670299</v>
      </c>
    </row>
    <row r="37" spans="1:32" x14ac:dyDescent="0.3">
      <c r="A37" t="s">
        <v>17</v>
      </c>
      <c r="B37" t="s">
        <v>367</v>
      </c>
      <c r="C37" t="s">
        <v>297</v>
      </c>
      <c r="D37" t="s">
        <v>368</v>
      </c>
      <c r="E37" t="s">
        <v>298</v>
      </c>
      <c r="F37">
        <v>86110.932790554405</v>
      </c>
      <c r="G37">
        <v>95372.228198615805</v>
      </c>
      <c r="H37">
        <v>103304.765842961</v>
      </c>
      <c r="I37">
        <v>106919.12990545599</v>
      </c>
      <c r="J37">
        <v>107665.46153995</v>
      </c>
      <c r="K37">
        <v>105747.295559217</v>
      </c>
      <c r="L37">
        <v>112225.877962901</v>
      </c>
      <c r="M37">
        <v>117144.84857196901</v>
      </c>
      <c r="N37">
        <v>113086.005902032</v>
      </c>
      <c r="O37">
        <v>110436.758001763</v>
      </c>
      <c r="P37">
        <v>105637.417789414</v>
      </c>
      <c r="Q37">
        <v>103105.80207183601</v>
      </c>
      <c r="R37">
        <v>96588.433118827204</v>
      </c>
      <c r="S37">
        <v>100909.72045048801</v>
      </c>
      <c r="T37">
        <v>96815.8382738449</v>
      </c>
      <c r="U37">
        <v>92419.151120613897</v>
      </c>
      <c r="V37">
        <v>90677.897407737502</v>
      </c>
      <c r="W37">
        <v>91201.724178287797</v>
      </c>
      <c r="X37">
        <v>94817.671658222403</v>
      </c>
      <c r="Y37">
        <v>92849.334084994305</v>
      </c>
      <c r="Z37">
        <v>96311.639140635903</v>
      </c>
      <c r="AA37">
        <v>92137.083412149397</v>
      </c>
      <c r="AB37">
        <v>90286.444965513001</v>
      </c>
      <c r="AC37">
        <v>86130.147815631994</v>
      </c>
      <c r="AD37">
        <v>84403.808817774698</v>
      </c>
      <c r="AE37">
        <v>88981.337762422598</v>
      </c>
      <c r="AF37">
        <v>88984.725408728802</v>
      </c>
    </row>
    <row r="38" spans="1:32" x14ac:dyDescent="0.3">
      <c r="A38" t="s">
        <v>17</v>
      </c>
      <c r="B38" t="s">
        <v>369</v>
      </c>
      <c r="C38" t="s">
        <v>297</v>
      </c>
      <c r="D38" t="s">
        <v>370</v>
      </c>
      <c r="E38" t="s">
        <v>298</v>
      </c>
      <c r="F38">
        <v>55560.5184403401</v>
      </c>
      <c r="G38">
        <v>62491.1584255419</v>
      </c>
      <c r="H38">
        <v>68617.293718009707</v>
      </c>
      <c r="I38">
        <v>87645.828427001994</v>
      </c>
      <c r="J38">
        <v>95674.907930069807</v>
      </c>
      <c r="K38">
        <v>102098.001260559</v>
      </c>
      <c r="L38">
        <v>119126.81664061001</v>
      </c>
      <c r="M38">
        <v>131807.91653715799</v>
      </c>
      <c r="N38">
        <v>127922.67067062799</v>
      </c>
      <c r="O38">
        <v>134348.51897839899</v>
      </c>
      <c r="P38">
        <v>140855.06882820299</v>
      </c>
      <c r="Q38">
        <v>146581.92399440499</v>
      </c>
      <c r="R38">
        <v>139844.084715909</v>
      </c>
      <c r="S38">
        <v>140284.316137977</v>
      </c>
      <c r="T38">
        <v>125617.142887614</v>
      </c>
      <c r="U38">
        <v>112822.057671045</v>
      </c>
      <c r="V38">
        <v>107677.014697071</v>
      </c>
      <c r="W38">
        <v>108910.391269006</v>
      </c>
      <c r="X38">
        <v>111488.376257071</v>
      </c>
      <c r="Y38">
        <v>110224.115969219</v>
      </c>
      <c r="Z38">
        <v>113409.269547135</v>
      </c>
      <c r="AA38">
        <v>105701.104042825</v>
      </c>
      <c r="AB38">
        <v>109181.897772531</v>
      </c>
      <c r="AC38">
        <v>106379.41377206999</v>
      </c>
      <c r="AD38">
        <v>113352.825832722</v>
      </c>
      <c r="AE38">
        <v>108283.914214144</v>
      </c>
      <c r="AF38">
        <v>118005.352059639</v>
      </c>
    </row>
    <row r="39" spans="1:32" x14ac:dyDescent="0.3">
      <c r="A39" t="s">
        <v>17</v>
      </c>
      <c r="B39" t="s">
        <v>371</v>
      </c>
      <c r="C39" t="s">
        <v>297</v>
      </c>
      <c r="D39" t="s">
        <v>372</v>
      </c>
      <c r="E39" t="s">
        <v>298</v>
      </c>
      <c r="F39">
        <v>48421.095255198299</v>
      </c>
      <c r="G39">
        <v>51572.7853303991</v>
      </c>
      <c r="H39">
        <v>52075.672520597604</v>
      </c>
      <c r="I39">
        <v>49522.559972645002</v>
      </c>
      <c r="J39">
        <v>48522.075715410501</v>
      </c>
      <c r="K39">
        <v>48983.963993952202</v>
      </c>
      <c r="L39">
        <v>53351.744217097897</v>
      </c>
      <c r="M39">
        <v>57313.267484538897</v>
      </c>
      <c r="N39">
        <v>59287.633609873497</v>
      </c>
      <c r="O39">
        <v>7745.06288295181</v>
      </c>
      <c r="P39">
        <v>27954.513872809999</v>
      </c>
      <c r="Q39">
        <v>83222.308942017495</v>
      </c>
      <c r="R39">
        <v>80179.751706531897</v>
      </c>
      <c r="S39">
        <v>37265.377375660399</v>
      </c>
      <c r="T39">
        <v>52532.414145024799</v>
      </c>
      <c r="U39">
        <v>53811.437352642599</v>
      </c>
      <c r="V39">
        <v>49894.563278225003</v>
      </c>
      <c r="W39">
        <v>46652.286730514199</v>
      </c>
      <c r="X39">
        <v>46835.041743881797</v>
      </c>
      <c r="Y39">
        <v>41805.757432730701</v>
      </c>
      <c r="Z39">
        <v>41179.087071993003</v>
      </c>
      <c r="AA39">
        <v>40000.835873860997</v>
      </c>
      <c r="AB39">
        <v>42970.095110296897</v>
      </c>
      <c r="AC39">
        <v>46308.081991168998</v>
      </c>
      <c r="AD39">
        <v>45823.032017253601</v>
      </c>
      <c r="AE39">
        <v>46358.358337361897</v>
      </c>
      <c r="AF39">
        <v>50159.622171871102</v>
      </c>
    </row>
    <row r="40" spans="1:32" x14ac:dyDescent="0.3">
      <c r="A40" t="s">
        <v>17</v>
      </c>
      <c r="B40" t="s">
        <v>373</v>
      </c>
      <c r="C40" t="s">
        <v>297</v>
      </c>
      <c r="D40" t="s">
        <v>374</v>
      </c>
      <c r="E40" t="s">
        <v>298</v>
      </c>
      <c r="F40">
        <v>715520.91582352703</v>
      </c>
      <c r="G40">
        <v>750586.46722295799</v>
      </c>
      <c r="H40">
        <v>747351.67548124003</v>
      </c>
      <c r="I40">
        <v>716212.37753981003</v>
      </c>
      <c r="J40">
        <v>726439.51982795598</v>
      </c>
      <c r="K40">
        <v>755453.53457954002</v>
      </c>
      <c r="L40">
        <v>760240.52956784202</v>
      </c>
      <c r="M40">
        <v>748638.144329309</v>
      </c>
      <c r="N40">
        <v>735112.51489815197</v>
      </c>
      <c r="O40">
        <v>783689.44845377805</v>
      </c>
      <c r="P40">
        <v>763286.38053638395</v>
      </c>
      <c r="Q40">
        <v>761324.95143049699</v>
      </c>
      <c r="R40">
        <v>747376.05126724299</v>
      </c>
      <c r="S40">
        <v>771597.85638231004</v>
      </c>
      <c r="T40">
        <v>735222.91678982996</v>
      </c>
      <c r="U40">
        <v>701251.72520777199</v>
      </c>
      <c r="V40">
        <v>690196.68307030702</v>
      </c>
      <c r="W40">
        <v>715930.02767455403</v>
      </c>
      <c r="X40">
        <v>711644.96068081004</v>
      </c>
      <c r="Y40">
        <v>688797.40802708</v>
      </c>
      <c r="Z40">
        <v>694787.21887328196</v>
      </c>
      <c r="AA40">
        <v>676739.16005032696</v>
      </c>
      <c r="AB40">
        <v>684444.40068024804</v>
      </c>
      <c r="AC40">
        <v>656658.55597284704</v>
      </c>
      <c r="AD40">
        <v>698004.98307355202</v>
      </c>
      <c r="AE40">
        <v>673800.221048921</v>
      </c>
      <c r="AF40">
        <v>672698.31478833302</v>
      </c>
    </row>
    <row r="41" spans="1:32" x14ac:dyDescent="0.3">
      <c r="A41" t="s">
        <v>17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</v>
      </c>
      <c r="B43" t="s">
        <v>379</v>
      </c>
      <c r="C43" t="s">
        <v>297</v>
      </c>
      <c r="D43" t="s">
        <v>380</v>
      </c>
      <c r="E43" t="s">
        <v>298</v>
      </c>
      <c r="F43">
        <v>265376.31647342799</v>
      </c>
      <c r="G43">
        <v>268912.64770207898</v>
      </c>
      <c r="H43">
        <v>273808.59946925798</v>
      </c>
      <c r="I43">
        <v>288354.63677400601</v>
      </c>
      <c r="J43">
        <v>286540.45665892499</v>
      </c>
      <c r="K43">
        <v>307580.62536439399</v>
      </c>
      <c r="L43">
        <v>330811.591851365</v>
      </c>
      <c r="M43">
        <v>347282.10722713597</v>
      </c>
      <c r="N43">
        <v>339886.93492143298</v>
      </c>
      <c r="O43">
        <v>360245.118400009</v>
      </c>
      <c r="P43">
        <v>382466.90278579597</v>
      </c>
      <c r="Q43">
        <v>409210.55892021698</v>
      </c>
      <c r="R43">
        <v>409459.15517608298</v>
      </c>
      <c r="S43">
        <v>431602.46313895902</v>
      </c>
      <c r="T43">
        <v>386927.30131893198</v>
      </c>
      <c r="U43">
        <v>357100.445221084</v>
      </c>
      <c r="V43">
        <v>360694.62067631999</v>
      </c>
      <c r="W43">
        <v>362784.86668560898</v>
      </c>
      <c r="X43">
        <v>384130.70840982301</v>
      </c>
      <c r="Y43">
        <v>388353.77909610298</v>
      </c>
      <c r="Z43">
        <v>409626.02339046099</v>
      </c>
      <c r="AA43">
        <v>391935.14628459199</v>
      </c>
      <c r="AB43">
        <v>398040.87639800197</v>
      </c>
      <c r="AC43">
        <v>386151.50693336001</v>
      </c>
      <c r="AD43">
        <v>408620.79216883797</v>
      </c>
      <c r="AE43">
        <v>402242.060143215</v>
      </c>
      <c r="AF43">
        <v>424377.553025437</v>
      </c>
    </row>
    <row r="44" spans="1:32" x14ac:dyDescent="0.3">
      <c r="A44" t="s">
        <v>17</v>
      </c>
      <c r="B44" t="s">
        <v>381</v>
      </c>
      <c r="C44" t="s">
        <v>297</v>
      </c>
      <c r="D44" t="s">
        <v>382</v>
      </c>
      <c r="E44" t="s">
        <v>298</v>
      </c>
      <c r="F44">
        <v>3814092.9463214101</v>
      </c>
      <c r="G44">
        <v>3891339.7100281399</v>
      </c>
      <c r="H44">
        <v>3937935.9011646099</v>
      </c>
      <c r="I44">
        <v>3990364.7835246702</v>
      </c>
      <c r="J44">
        <v>3865360.2573090098</v>
      </c>
      <c r="K44">
        <v>3869236.02862495</v>
      </c>
      <c r="L44">
        <v>3829379.56821995</v>
      </c>
      <c r="M44">
        <v>3890943.3095742501</v>
      </c>
      <c r="N44">
        <v>3834707.91692597</v>
      </c>
      <c r="O44">
        <v>3821993.3463296499</v>
      </c>
      <c r="P44">
        <v>3912232.5511520701</v>
      </c>
      <c r="Q44">
        <v>3817029.65593029</v>
      </c>
      <c r="R44">
        <v>3616346.6150451601</v>
      </c>
      <c r="S44">
        <v>3612568.2985086599</v>
      </c>
      <c r="T44">
        <v>3248394.96407117</v>
      </c>
      <c r="U44">
        <v>3151977.2272256301</v>
      </c>
      <c r="V44">
        <v>3003565.2883591298</v>
      </c>
      <c r="W44">
        <v>2994171.2206311501</v>
      </c>
      <c r="X44">
        <v>3044810.42069257</v>
      </c>
      <c r="Y44">
        <v>3003819.6529218499</v>
      </c>
      <c r="Z44">
        <v>3005485.51263473</v>
      </c>
      <c r="AA44">
        <v>2964037.6757519902</v>
      </c>
      <c r="AB44">
        <v>3021200.3332036301</v>
      </c>
      <c r="AC44">
        <v>2953449.5230320301</v>
      </c>
      <c r="AD44">
        <v>3074769.67927797</v>
      </c>
      <c r="AE44">
        <v>2814012.3335646298</v>
      </c>
      <c r="AF44">
        <v>2796723.2900374499</v>
      </c>
    </row>
    <row r="45" spans="1:32" x14ac:dyDescent="0.3">
      <c r="A45" t="s">
        <v>17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</v>
      </c>
      <c r="B47" t="s">
        <v>387</v>
      </c>
      <c r="C47" t="s">
        <v>297</v>
      </c>
      <c r="D47" t="s">
        <v>388</v>
      </c>
      <c r="E47" t="s">
        <v>298</v>
      </c>
      <c r="F47">
        <v>279277.42666192999</v>
      </c>
      <c r="G47">
        <v>273490.93618845299</v>
      </c>
      <c r="H47">
        <v>274971.41065693699</v>
      </c>
      <c r="I47">
        <v>285962.63950276503</v>
      </c>
      <c r="J47">
        <v>286855.98097399098</v>
      </c>
      <c r="K47">
        <v>284164.78471558902</v>
      </c>
      <c r="L47">
        <v>303921.07928998698</v>
      </c>
      <c r="M47">
        <v>319861.61029359</v>
      </c>
      <c r="N47">
        <v>304037.10845157999</v>
      </c>
      <c r="O47">
        <v>311930.28376811801</v>
      </c>
      <c r="P47">
        <v>310752.05787648802</v>
      </c>
      <c r="Q47">
        <v>314162.490303247</v>
      </c>
      <c r="R47">
        <v>297077.78862085898</v>
      </c>
      <c r="S47">
        <v>298708.992045147</v>
      </c>
      <c r="T47">
        <v>278210.22278225602</v>
      </c>
      <c r="U47">
        <v>257311.17116349499</v>
      </c>
      <c r="V47">
        <v>252151.526285542</v>
      </c>
      <c r="W47">
        <v>249416.06622098701</v>
      </c>
      <c r="X47">
        <v>250803.52261518899</v>
      </c>
      <c r="Y47">
        <v>252458.16538056199</v>
      </c>
      <c r="Z47">
        <v>257885.20451942601</v>
      </c>
      <c r="AA47">
        <v>240973.69049668399</v>
      </c>
      <c r="AB47">
        <v>245701.86478704601</v>
      </c>
      <c r="AC47">
        <v>237673.20680459501</v>
      </c>
      <c r="AD47">
        <v>247387.509421622</v>
      </c>
      <c r="AE47">
        <v>240979.21605156499</v>
      </c>
      <c r="AF47">
        <v>251555.32722185401</v>
      </c>
    </row>
    <row r="48" spans="1:32" x14ac:dyDescent="0.3">
      <c r="A48" t="s">
        <v>17</v>
      </c>
      <c r="B48" t="s">
        <v>389</v>
      </c>
      <c r="C48" t="s">
        <v>297</v>
      </c>
      <c r="D48" t="s">
        <v>390</v>
      </c>
      <c r="E48" t="s">
        <v>298</v>
      </c>
      <c r="F48">
        <v>745642.02248422103</v>
      </c>
      <c r="G48">
        <v>736616.76683859702</v>
      </c>
      <c r="H48">
        <v>740560.69559397001</v>
      </c>
      <c r="I48">
        <v>773633.98012776696</v>
      </c>
      <c r="J48">
        <v>782737.91348149301</v>
      </c>
      <c r="K48">
        <v>780188.30509437702</v>
      </c>
      <c r="L48">
        <v>845468.28616244404</v>
      </c>
      <c r="M48">
        <v>888684.46560519002</v>
      </c>
      <c r="N48">
        <v>852871.05920896598</v>
      </c>
      <c r="O48">
        <v>883296.18631078699</v>
      </c>
      <c r="P48">
        <v>894847.223226576</v>
      </c>
      <c r="Q48">
        <v>903697.73098906805</v>
      </c>
      <c r="R48">
        <v>856509.91279888304</v>
      </c>
      <c r="S48">
        <v>859740.612099302</v>
      </c>
      <c r="T48">
        <v>823114.10190799006</v>
      </c>
      <c r="U48">
        <v>783069.26697339094</v>
      </c>
      <c r="V48">
        <v>771568.43574387103</v>
      </c>
      <c r="W48">
        <v>788179.89890859905</v>
      </c>
      <c r="X48">
        <v>806755.71489501395</v>
      </c>
      <c r="Y48">
        <v>804916.28323655098</v>
      </c>
      <c r="Z48">
        <v>834781.07540921401</v>
      </c>
      <c r="AA48">
        <v>793148.352651536</v>
      </c>
      <c r="AB48">
        <v>801783.63712891005</v>
      </c>
      <c r="AC48">
        <v>775798.03186939796</v>
      </c>
      <c r="AD48">
        <v>809915.88668546197</v>
      </c>
      <c r="AE48">
        <v>790853.76508884795</v>
      </c>
      <c r="AF48">
        <v>832894.339378495</v>
      </c>
    </row>
    <row r="49" spans="1:32" x14ac:dyDescent="0.3">
      <c r="A49" t="s">
        <v>17</v>
      </c>
      <c r="B49" t="s">
        <v>391</v>
      </c>
      <c r="C49" t="s">
        <v>297</v>
      </c>
      <c r="D49" t="s">
        <v>392</v>
      </c>
      <c r="E49" t="s">
        <v>298</v>
      </c>
      <c r="F49">
        <v>216929.82210683101</v>
      </c>
      <c r="G49">
        <v>211129.80319587901</v>
      </c>
      <c r="H49">
        <v>209748.39976771799</v>
      </c>
      <c r="I49">
        <v>216255.57397184099</v>
      </c>
      <c r="J49">
        <v>216116.895071473</v>
      </c>
      <c r="K49">
        <v>208988.73218249701</v>
      </c>
      <c r="L49">
        <v>222955.159258306</v>
      </c>
      <c r="M49">
        <v>234762.05511976199</v>
      </c>
      <c r="N49">
        <v>221310.81479251001</v>
      </c>
      <c r="O49">
        <v>226619.10505661301</v>
      </c>
      <c r="P49">
        <v>227774.311338531</v>
      </c>
      <c r="Q49">
        <v>229870.94724437501</v>
      </c>
      <c r="R49">
        <v>215446.25610221</v>
      </c>
      <c r="S49">
        <v>216166.64598303099</v>
      </c>
      <c r="T49">
        <v>202215.06694416399</v>
      </c>
      <c r="U49">
        <v>189581.64271547401</v>
      </c>
      <c r="V49">
        <v>187846.347309156</v>
      </c>
      <c r="W49">
        <v>186259.621267954</v>
      </c>
      <c r="X49">
        <v>186167.091182793</v>
      </c>
      <c r="Y49">
        <v>185312.47008668401</v>
      </c>
      <c r="Z49">
        <v>187064.71708701999</v>
      </c>
      <c r="AA49">
        <v>174138.79916755299</v>
      </c>
      <c r="AB49">
        <v>176358.45052262099</v>
      </c>
      <c r="AC49">
        <v>168364.27475909999</v>
      </c>
      <c r="AD49">
        <v>173965.77756205201</v>
      </c>
      <c r="AE49">
        <v>168983.01257880899</v>
      </c>
      <c r="AF49">
        <v>174996.81999385299</v>
      </c>
    </row>
    <row r="50" spans="1:32" x14ac:dyDescent="0.3">
      <c r="A50" t="s">
        <v>17</v>
      </c>
      <c r="B50" t="s">
        <v>393</v>
      </c>
      <c r="C50" t="s">
        <v>297</v>
      </c>
      <c r="D50" t="s">
        <v>394</v>
      </c>
      <c r="E50" t="s">
        <v>298</v>
      </c>
      <c r="F50">
        <v>249434.77371546</v>
      </c>
      <c r="G50">
        <v>251996.02745426499</v>
      </c>
      <c r="H50">
        <v>255840.88516931501</v>
      </c>
      <c r="I50">
        <v>271415.76665316097</v>
      </c>
      <c r="J50">
        <v>279765.037436029</v>
      </c>
      <c r="K50">
        <v>287034.78819629102</v>
      </c>
      <c r="L50">
        <v>318592.04761415097</v>
      </c>
      <c r="M50">
        <v>334060.800191838</v>
      </c>
      <c r="N50">
        <v>327523.13596487697</v>
      </c>
      <c r="O50">
        <v>344746.79748605698</v>
      </c>
      <c r="P50">
        <v>356320.85401155701</v>
      </c>
      <c r="Q50">
        <v>359664.29344144597</v>
      </c>
      <c r="R50">
        <v>343985.86807581398</v>
      </c>
      <c r="S50">
        <v>344864.97407112498</v>
      </c>
      <c r="T50">
        <v>342688.81218156999</v>
      </c>
      <c r="U50">
        <v>336176.45309442299</v>
      </c>
      <c r="V50">
        <v>331570.562149173</v>
      </c>
      <c r="W50">
        <v>352504.21141965903</v>
      </c>
      <c r="X50">
        <v>369785.10109703202</v>
      </c>
      <c r="Y50">
        <v>367145.64776930498</v>
      </c>
      <c r="Z50">
        <v>389831.15380276699</v>
      </c>
      <c r="AA50">
        <v>378035.86298729997</v>
      </c>
      <c r="AB50">
        <v>379723.32181924302</v>
      </c>
      <c r="AC50">
        <v>369760.55030570301</v>
      </c>
      <c r="AD50">
        <v>388562.599701787</v>
      </c>
      <c r="AE50">
        <v>380891.536458474</v>
      </c>
      <c r="AF50">
        <v>406342.19216278801</v>
      </c>
    </row>
    <row r="51" spans="1:32" x14ac:dyDescent="0.3">
      <c r="A51" t="s">
        <v>17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</v>
      </c>
      <c r="B53" t="s">
        <v>399</v>
      </c>
      <c r="C53" t="s">
        <v>297</v>
      </c>
      <c r="D53" t="s">
        <v>400</v>
      </c>
      <c r="E53" t="s">
        <v>298</v>
      </c>
      <c r="F53">
        <v>98254.443662739504</v>
      </c>
      <c r="G53">
        <v>90300.7046224488</v>
      </c>
      <c r="H53">
        <v>85740.544132421201</v>
      </c>
      <c r="I53">
        <v>85437.462418858704</v>
      </c>
      <c r="J53">
        <v>81164.5021263792</v>
      </c>
      <c r="K53">
        <v>80684.534193149098</v>
      </c>
      <c r="L53">
        <v>78715.693802412396</v>
      </c>
      <c r="M53">
        <v>86136.620979219995</v>
      </c>
      <c r="N53">
        <v>80618.691813219193</v>
      </c>
      <c r="O53">
        <v>81372.808270994705</v>
      </c>
      <c r="P53">
        <v>83140.031672688696</v>
      </c>
      <c r="Q53">
        <v>84224.654424644003</v>
      </c>
      <c r="R53">
        <v>76971.564109624494</v>
      </c>
      <c r="S53">
        <v>75164.101325235199</v>
      </c>
      <c r="T53">
        <v>71674.378932671098</v>
      </c>
      <c r="U53">
        <v>65494.094280428697</v>
      </c>
      <c r="V53">
        <v>62374.865486852301</v>
      </c>
      <c r="W53">
        <v>66039.409706431004</v>
      </c>
      <c r="X53">
        <v>68934.122240323893</v>
      </c>
      <c r="Y53">
        <v>67603.428104224193</v>
      </c>
      <c r="Z53">
        <v>68310.888738501904</v>
      </c>
      <c r="AA53">
        <v>60361.658958105603</v>
      </c>
      <c r="AB53">
        <v>59898.679043161297</v>
      </c>
      <c r="AC53">
        <v>56263.1760580068</v>
      </c>
      <c r="AD53">
        <v>56700.232109770201</v>
      </c>
      <c r="AE53">
        <v>44349.365014003</v>
      </c>
      <c r="AF53">
        <v>47976.244369713597</v>
      </c>
    </row>
    <row r="54" spans="1:32" x14ac:dyDescent="0.3">
      <c r="A54" t="s">
        <v>17</v>
      </c>
      <c r="B54" t="s">
        <v>401</v>
      </c>
      <c r="C54" t="s">
        <v>297</v>
      </c>
      <c r="D54" t="s">
        <v>402</v>
      </c>
      <c r="E54" t="s">
        <v>298</v>
      </c>
      <c r="F54">
        <v>260312.67674175301</v>
      </c>
      <c r="G54">
        <v>245452.730561609</v>
      </c>
      <c r="H54">
        <v>238031.37324128699</v>
      </c>
      <c r="I54">
        <v>241941.40244366301</v>
      </c>
      <c r="J54">
        <v>235662.72807096899</v>
      </c>
      <c r="K54">
        <v>235752.924272615</v>
      </c>
      <c r="L54">
        <v>239755.91957862501</v>
      </c>
      <c r="M54">
        <v>256827.62484868299</v>
      </c>
      <c r="N54">
        <v>246408.67318059699</v>
      </c>
      <c r="O54">
        <v>252211.43546575101</v>
      </c>
      <c r="P54">
        <v>255999.72095852299</v>
      </c>
      <c r="Q54">
        <v>259771.187676131</v>
      </c>
      <c r="R54">
        <v>245925.17055527199</v>
      </c>
      <c r="S54">
        <v>241184.51757903199</v>
      </c>
      <c r="T54">
        <v>222752.76948364399</v>
      </c>
      <c r="U54">
        <v>207557.99705854</v>
      </c>
      <c r="V54">
        <v>201262.639143988</v>
      </c>
      <c r="W54">
        <v>199855.96403478799</v>
      </c>
      <c r="X54">
        <v>199060.83679600401</v>
      </c>
      <c r="Y54">
        <v>193719.66714449701</v>
      </c>
      <c r="Z54">
        <v>193276.39498049999</v>
      </c>
      <c r="AA54">
        <v>173849.21723450301</v>
      </c>
      <c r="AB54">
        <v>176740.62178616901</v>
      </c>
      <c r="AC54">
        <v>166382.30923667399</v>
      </c>
      <c r="AD54">
        <v>173447.85209761601</v>
      </c>
      <c r="AE54">
        <v>147682.44367240701</v>
      </c>
      <c r="AF54">
        <v>156036.778134427</v>
      </c>
    </row>
    <row r="55" spans="1:32" x14ac:dyDescent="0.3">
      <c r="A55" t="s">
        <v>17</v>
      </c>
      <c r="B55" t="s">
        <v>403</v>
      </c>
      <c r="C55" t="s">
        <v>297</v>
      </c>
      <c r="D55" t="s">
        <v>404</v>
      </c>
      <c r="E55" t="s">
        <v>298</v>
      </c>
      <c r="F55">
        <v>162058.23307901301</v>
      </c>
      <c r="G55">
        <v>155152.02593916</v>
      </c>
      <c r="H55">
        <v>152290.82910886599</v>
      </c>
      <c r="I55">
        <v>156503.940024804</v>
      </c>
      <c r="J55">
        <v>154498.22594459</v>
      </c>
      <c r="K55">
        <v>155068.39007946599</v>
      </c>
      <c r="L55">
        <v>161040.225776212</v>
      </c>
      <c r="M55">
        <v>170691.00386946299</v>
      </c>
      <c r="N55">
        <v>165789.981367378</v>
      </c>
      <c r="O55">
        <v>170838.627194756</v>
      </c>
      <c r="P55">
        <v>172859.68928583499</v>
      </c>
      <c r="Q55">
        <v>175546.53325148701</v>
      </c>
      <c r="R55">
        <v>168953.60644564801</v>
      </c>
      <c r="S55">
        <v>166020.41625379701</v>
      </c>
      <c r="T55">
        <v>151078.39055097301</v>
      </c>
      <c r="U55">
        <v>142063.90277811099</v>
      </c>
      <c r="V55">
        <v>138887.77365713599</v>
      </c>
      <c r="W55">
        <v>133816.55432835699</v>
      </c>
      <c r="X55">
        <v>130126.71455568</v>
      </c>
      <c r="Y55">
        <v>126116.23904027299</v>
      </c>
      <c r="Z55">
        <v>124965.50624199799</v>
      </c>
      <c r="AA55">
        <v>113487.558276397</v>
      </c>
      <c r="AB55">
        <v>116841.94274300701</v>
      </c>
      <c r="AC55">
        <v>110119.13317866701</v>
      </c>
      <c r="AD55">
        <v>116747.619987846</v>
      </c>
      <c r="AE55">
        <v>103333.078658404</v>
      </c>
      <c r="AF55">
        <v>108060.53376471301</v>
      </c>
    </row>
    <row r="56" spans="1:32" x14ac:dyDescent="0.3">
      <c r="A56" t="s">
        <v>17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</v>
      </c>
      <c r="B57" t="s">
        <v>407</v>
      </c>
      <c r="C57" t="s">
        <v>297</v>
      </c>
      <c r="D57" t="s">
        <v>408</v>
      </c>
      <c r="E57" t="s">
        <v>298</v>
      </c>
      <c r="F57">
        <v>5319011.0700735701</v>
      </c>
      <c r="G57">
        <v>5416950.7295371601</v>
      </c>
      <c r="H57">
        <v>5460365.5065771798</v>
      </c>
      <c r="I57">
        <v>5511049.3730763197</v>
      </c>
      <c r="J57">
        <v>5401373.12860322</v>
      </c>
      <c r="K57">
        <v>5428140.4719842598</v>
      </c>
      <c r="L57">
        <v>5457994.5651662797</v>
      </c>
      <c r="M57">
        <v>5550369.6194243496</v>
      </c>
      <c r="N57">
        <v>5442463.2627953403</v>
      </c>
      <c r="O57">
        <v>5509500.8277671402</v>
      </c>
      <c r="P57">
        <v>5588844.7074197298</v>
      </c>
      <c r="Q57">
        <v>5502172.0522756903</v>
      </c>
      <c r="R57">
        <v>5240907.4689443102</v>
      </c>
      <c r="S57">
        <v>5266002.6548387203</v>
      </c>
      <c r="T57">
        <v>4826353.9981311103</v>
      </c>
      <c r="U57">
        <v>4656630.1361336904</v>
      </c>
      <c r="V57">
        <v>4485996.2622618098</v>
      </c>
      <c r="W57">
        <v>4518483.2099835603</v>
      </c>
      <c r="X57">
        <v>4583359.0816591103</v>
      </c>
      <c r="Y57">
        <v>4516816.9988586102</v>
      </c>
      <c r="Z57">
        <v>4553951.7756899903</v>
      </c>
      <c r="AA57">
        <v>4451246.9726199601</v>
      </c>
      <c r="AB57">
        <v>4525435.0972066699</v>
      </c>
      <c r="AC57">
        <v>4403319.2733807303</v>
      </c>
      <c r="AD57">
        <v>4600609.0786242597</v>
      </c>
      <c r="AE57">
        <v>4296334.41692477</v>
      </c>
      <c r="AF57">
        <v>4322201.5661313096</v>
      </c>
    </row>
    <row r="58" spans="1:32" x14ac:dyDescent="0.3">
      <c r="A58" t="s">
        <v>17</v>
      </c>
      <c r="B58" t="s">
        <v>409</v>
      </c>
      <c r="C58" t="s">
        <v>297</v>
      </c>
      <c r="D58" t="s">
        <v>410</v>
      </c>
      <c r="E58" t="s">
        <v>298</v>
      </c>
      <c r="F58">
        <v>5275255.8846291602</v>
      </c>
      <c r="G58">
        <v>5378542.9440896902</v>
      </c>
      <c r="H58">
        <v>5425848.2722398201</v>
      </c>
      <c r="I58">
        <v>5480211.14119225</v>
      </c>
      <c r="J58">
        <v>5374537.6906184601</v>
      </c>
      <c r="K58">
        <v>5404877.8682988696</v>
      </c>
      <c r="L58">
        <v>5435088.3839502297</v>
      </c>
      <c r="M58">
        <v>5528265.9195087403</v>
      </c>
      <c r="N58">
        <v>5422691.4910330903</v>
      </c>
      <c r="O58">
        <v>5488978.9810942197</v>
      </c>
      <c r="P58">
        <v>5570366.1549150301</v>
      </c>
      <c r="Q58">
        <v>5482052.3383498602</v>
      </c>
      <c r="R58">
        <v>5220232.5791112799</v>
      </c>
      <c r="S58">
        <v>5243906.7669902705</v>
      </c>
      <c r="T58">
        <v>4806731.9827689901</v>
      </c>
      <c r="U58">
        <v>4636298.2194068003</v>
      </c>
      <c r="V58">
        <v>4465330.4071733104</v>
      </c>
      <c r="W58">
        <v>4498281.1472143</v>
      </c>
      <c r="X58">
        <v>4563211.0962683996</v>
      </c>
      <c r="Y58">
        <v>4497533.3441854799</v>
      </c>
      <c r="Z58">
        <v>4535053.8069172297</v>
      </c>
      <c r="AA58">
        <v>4433925.1884538596</v>
      </c>
      <c r="AB58">
        <v>4507428.3710127901</v>
      </c>
      <c r="AC58">
        <v>4385906.1108742701</v>
      </c>
      <c r="AD58">
        <v>4582690.5490369899</v>
      </c>
      <c r="AE58">
        <v>4278666.3197023999</v>
      </c>
      <c r="AF58">
        <v>4302315.9442042802</v>
      </c>
    </row>
    <row r="59" spans="1:32" x14ac:dyDescent="0.3">
      <c r="A59" t="s">
        <v>17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19</v>
      </c>
      <c r="B3" t="s">
        <v>299</v>
      </c>
      <c r="C3" t="s">
        <v>297</v>
      </c>
      <c r="D3" t="s">
        <v>300</v>
      </c>
      <c r="E3" t="s">
        <v>298</v>
      </c>
      <c r="F3">
        <v>3311.0948665421502</v>
      </c>
      <c r="G3">
        <v>3121.0218198023299</v>
      </c>
      <c r="H3">
        <v>3291.9701664048198</v>
      </c>
      <c r="I3">
        <v>2755.5227425302101</v>
      </c>
      <c r="J3">
        <v>2629.5773874669799</v>
      </c>
      <c r="K3">
        <v>2646.0467572952698</v>
      </c>
      <c r="L3">
        <v>2604.2254333231399</v>
      </c>
      <c r="M3">
        <v>1993.8994545847399</v>
      </c>
      <c r="N3">
        <v>1898.63603468167</v>
      </c>
      <c r="O3">
        <v>1487.72914611941</v>
      </c>
      <c r="P3">
        <v>1509.41491982551</v>
      </c>
      <c r="Q3">
        <v>1687.40359859512</v>
      </c>
      <c r="R3">
        <v>1861.48307380644</v>
      </c>
      <c r="S3">
        <v>1633.2083278653199</v>
      </c>
      <c r="T3">
        <v>2178.8085181483898</v>
      </c>
      <c r="U3">
        <v>2460.7108254343102</v>
      </c>
      <c r="V3">
        <v>2025.7585159330399</v>
      </c>
      <c r="W3">
        <v>2020.43157465596</v>
      </c>
      <c r="X3">
        <v>1943.2282869522801</v>
      </c>
      <c r="Y3">
        <v>2588.3602130788399</v>
      </c>
      <c r="Z3">
        <v>2632.12027385687</v>
      </c>
      <c r="AA3">
        <v>2048.1853905902999</v>
      </c>
      <c r="AB3">
        <v>2431.5211370052898</v>
      </c>
      <c r="AC3">
        <v>1980.8876087775</v>
      </c>
      <c r="AD3">
        <v>1958.9573874032601</v>
      </c>
      <c r="AE3">
        <v>1807.17916691857</v>
      </c>
      <c r="AF3">
        <v>1736.71511021581</v>
      </c>
    </row>
    <row r="4" spans="1:32" x14ac:dyDescent="0.3">
      <c r="A4" t="s">
        <v>19</v>
      </c>
      <c r="B4" t="s">
        <v>301</v>
      </c>
      <c r="C4" t="s">
        <v>297</v>
      </c>
      <c r="D4" t="s">
        <v>302</v>
      </c>
      <c r="E4" t="s">
        <v>298</v>
      </c>
      <c r="F4">
        <v>385922.12762109202</v>
      </c>
      <c r="G4">
        <v>390120.35291355499</v>
      </c>
      <c r="H4">
        <v>401897.465253581</v>
      </c>
      <c r="I4">
        <v>387381.50892768899</v>
      </c>
      <c r="J4">
        <v>388823.64308542502</v>
      </c>
      <c r="K4">
        <v>406438.03196782502</v>
      </c>
      <c r="L4">
        <v>395571.20075469802</v>
      </c>
      <c r="M4">
        <v>399245.82398052898</v>
      </c>
      <c r="N4">
        <v>420535.941739298</v>
      </c>
      <c r="O4">
        <v>452623.12078424799</v>
      </c>
      <c r="P4">
        <v>487546.98122991598</v>
      </c>
      <c r="Q4">
        <v>473848.69617089297</v>
      </c>
      <c r="R4">
        <v>445712.09673801501</v>
      </c>
      <c r="S4">
        <v>409925.50789865002</v>
      </c>
      <c r="T4">
        <v>327135.46723732899</v>
      </c>
      <c r="U4">
        <v>310385.183422414</v>
      </c>
      <c r="V4">
        <v>332455.75748431601</v>
      </c>
      <c r="W4">
        <v>344792.85410634498</v>
      </c>
      <c r="X4">
        <v>347797.85676774901</v>
      </c>
      <c r="Y4">
        <v>366297.46818909998</v>
      </c>
      <c r="Z4">
        <v>386148.86528177297</v>
      </c>
      <c r="AA4">
        <v>346256.083227642</v>
      </c>
      <c r="AB4">
        <v>311157.76324377197</v>
      </c>
      <c r="AC4">
        <v>264347.31976777001</v>
      </c>
      <c r="AD4">
        <v>218368.09407464499</v>
      </c>
      <c r="AE4">
        <v>158987.899011184</v>
      </c>
      <c r="AF4">
        <v>164400.549602566</v>
      </c>
    </row>
    <row r="5" spans="1:32" x14ac:dyDescent="0.3">
      <c r="A5" t="s">
        <v>19</v>
      </c>
      <c r="B5" t="s">
        <v>303</v>
      </c>
      <c r="C5" t="s">
        <v>297</v>
      </c>
      <c r="D5" t="s">
        <v>304</v>
      </c>
      <c r="E5" t="s">
        <v>298</v>
      </c>
      <c r="F5">
        <v>54321.534773652202</v>
      </c>
      <c r="G5">
        <v>46224.390980336502</v>
      </c>
      <c r="H5">
        <v>37481.277658184103</v>
      </c>
      <c r="I5">
        <v>28911.344854250601</v>
      </c>
      <c r="J5">
        <v>29139.5184473638</v>
      </c>
      <c r="K5">
        <v>30513.2735477647</v>
      </c>
      <c r="L5">
        <v>29218.8070488011</v>
      </c>
      <c r="M5">
        <v>29710.854461989002</v>
      </c>
      <c r="N5">
        <v>30986.937548285001</v>
      </c>
      <c r="O5">
        <v>32275.5105095047</v>
      </c>
      <c r="P5">
        <v>33292.927745680397</v>
      </c>
      <c r="Q5">
        <v>34198.046093211196</v>
      </c>
      <c r="R5">
        <v>33021.543117687899</v>
      </c>
      <c r="S5">
        <v>31524.233932272498</v>
      </c>
      <c r="T5">
        <v>28234.918405725599</v>
      </c>
      <c r="U5">
        <v>30633.563601503101</v>
      </c>
      <c r="V5">
        <v>29425.6079473143</v>
      </c>
      <c r="W5">
        <v>30385.0348407329</v>
      </c>
      <c r="X5">
        <v>29233.415794815199</v>
      </c>
      <c r="Y5">
        <v>29762.820449378101</v>
      </c>
      <c r="Z5">
        <v>29338.356194014301</v>
      </c>
      <c r="AA5">
        <v>28407.742230906599</v>
      </c>
      <c r="AB5">
        <v>28251.196831217501</v>
      </c>
      <c r="AC5">
        <v>26541.953936056099</v>
      </c>
      <c r="AD5">
        <v>25047.095719802299</v>
      </c>
      <c r="AE5">
        <v>22196.349566516601</v>
      </c>
      <c r="AF5">
        <v>22535.1340887306</v>
      </c>
    </row>
    <row r="6" spans="1:32" x14ac:dyDescent="0.3">
      <c r="A6" t="s">
        <v>19</v>
      </c>
      <c r="B6" t="s">
        <v>305</v>
      </c>
      <c r="C6" t="s">
        <v>297</v>
      </c>
      <c r="D6" t="s">
        <v>306</v>
      </c>
      <c r="E6" t="s">
        <v>298</v>
      </c>
      <c r="F6">
        <v>9217.41484684028</v>
      </c>
      <c r="G6">
        <v>10703.890471446501</v>
      </c>
      <c r="H6">
        <v>12092.126123141899</v>
      </c>
      <c r="I6">
        <v>12675.7356000569</v>
      </c>
      <c r="J6">
        <v>10789.487691271899</v>
      </c>
      <c r="K6">
        <v>9313.2506275372398</v>
      </c>
      <c r="L6">
        <v>7740.3486007849597</v>
      </c>
      <c r="M6">
        <v>8315.3898018053005</v>
      </c>
      <c r="N6">
        <v>9677.2677032978609</v>
      </c>
      <c r="O6">
        <v>10896.779807019801</v>
      </c>
      <c r="P6">
        <v>12012.4293231427</v>
      </c>
      <c r="Q6">
        <v>11797.0744434549</v>
      </c>
      <c r="R6">
        <v>11401.7659866309</v>
      </c>
      <c r="S6">
        <v>11363.364383173301</v>
      </c>
      <c r="T6">
        <v>10164.778559865999</v>
      </c>
      <c r="U6">
        <v>10092.7808188243</v>
      </c>
      <c r="V6">
        <v>9943.2436889216206</v>
      </c>
      <c r="W6">
        <v>9452.8728427044807</v>
      </c>
      <c r="X6">
        <v>8271.1064741298396</v>
      </c>
      <c r="Y6">
        <v>7417.1370549664798</v>
      </c>
      <c r="Z6">
        <v>6586.2248896918099</v>
      </c>
      <c r="AA6">
        <v>6145.94375731523</v>
      </c>
      <c r="AB6">
        <v>5719.8484378978001</v>
      </c>
      <c r="AC6">
        <v>5116.1912911050104</v>
      </c>
      <c r="AD6">
        <v>4582.3663854447404</v>
      </c>
      <c r="AE6">
        <v>3631.3285086135702</v>
      </c>
      <c r="AF6">
        <v>3160.90532561892</v>
      </c>
    </row>
    <row r="7" spans="1:32" x14ac:dyDescent="0.3">
      <c r="A7" t="s">
        <v>19</v>
      </c>
      <c r="B7" t="s">
        <v>307</v>
      </c>
      <c r="C7" t="s">
        <v>297</v>
      </c>
      <c r="D7" t="s">
        <v>308</v>
      </c>
      <c r="E7" t="s">
        <v>298</v>
      </c>
      <c r="F7">
        <v>27706.302170128401</v>
      </c>
      <c r="G7">
        <v>31894.9320965445</v>
      </c>
      <c r="H7">
        <v>35847.841397666503</v>
      </c>
      <c r="I7">
        <v>39074.373326881097</v>
      </c>
      <c r="J7">
        <v>34320.635691179501</v>
      </c>
      <c r="K7">
        <v>29860.7718383354</v>
      </c>
      <c r="L7">
        <v>24339.6379870663</v>
      </c>
      <c r="M7">
        <v>27523.099779403099</v>
      </c>
      <c r="N7">
        <v>31253.205418486101</v>
      </c>
      <c r="O7">
        <v>36779.489561852301</v>
      </c>
      <c r="P7">
        <v>39002.519946072003</v>
      </c>
      <c r="Q7">
        <v>35656.968746472601</v>
      </c>
      <c r="R7">
        <v>33453.095340852698</v>
      </c>
      <c r="S7">
        <v>28306.3073673371</v>
      </c>
      <c r="T7">
        <v>22813.467741229</v>
      </c>
      <c r="U7">
        <v>20556.733202694701</v>
      </c>
      <c r="V7">
        <v>20655.613951490701</v>
      </c>
      <c r="W7">
        <v>20205.837133424298</v>
      </c>
      <c r="X7">
        <v>18891.513334647902</v>
      </c>
      <c r="Y7">
        <v>19259.9762895206</v>
      </c>
      <c r="Z7">
        <v>19894.1842430283</v>
      </c>
      <c r="AA7">
        <v>16600.5558381841</v>
      </c>
      <c r="AB7">
        <v>15756.015122660599</v>
      </c>
      <c r="AC7">
        <v>14029.455115377001</v>
      </c>
      <c r="AD7">
        <v>12672.5743875389</v>
      </c>
      <c r="AE7">
        <v>10569.429849509699</v>
      </c>
      <c r="AF7">
        <v>10831.6084696293</v>
      </c>
    </row>
    <row r="8" spans="1:32" x14ac:dyDescent="0.3">
      <c r="A8" t="s">
        <v>19</v>
      </c>
      <c r="B8" t="s">
        <v>309</v>
      </c>
      <c r="C8" t="s">
        <v>297</v>
      </c>
      <c r="D8" t="s">
        <v>310</v>
      </c>
      <c r="E8" t="s">
        <v>298</v>
      </c>
      <c r="F8">
        <v>2094.9721732046301</v>
      </c>
      <c r="G8">
        <v>1957.12261757836</v>
      </c>
      <c r="H8">
        <v>1743.7501784969299</v>
      </c>
      <c r="I8">
        <v>1507.3755575002499</v>
      </c>
      <c r="J8">
        <v>1583.3410597260599</v>
      </c>
      <c r="K8">
        <v>1681.5293571748</v>
      </c>
      <c r="L8">
        <v>1773.42174499868</v>
      </c>
      <c r="M8">
        <v>1877.1770508360501</v>
      </c>
      <c r="N8">
        <v>2021.7495210315999</v>
      </c>
      <c r="O8">
        <v>2152.4979566256102</v>
      </c>
      <c r="P8">
        <v>2245.2059951944302</v>
      </c>
      <c r="Q8">
        <v>2260.3280606824101</v>
      </c>
      <c r="R8">
        <v>2237.7435997319599</v>
      </c>
      <c r="S8">
        <v>1933.2886569756899</v>
      </c>
      <c r="T8">
        <v>1788.2327102561101</v>
      </c>
      <c r="U8">
        <v>1807.9616711541</v>
      </c>
      <c r="V8">
        <v>2224.5912665761898</v>
      </c>
      <c r="W8">
        <v>2599.1006656445202</v>
      </c>
      <c r="X8">
        <v>2705.2846420081401</v>
      </c>
      <c r="Y8">
        <v>3087.3865773996299</v>
      </c>
      <c r="Z8">
        <v>3460.9983105576198</v>
      </c>
      <c r="AA8">
        <v>3043.60864099643</v>
      </c>
      <c r="AB8">
        <v>2500.78821924048</v>
      </c>
      <c r="AC8">
        <v>1965.9722846812599</v>
      </c>
      <c r="AD8">
        <v>1510.47726889414</v>
      </c>
      <c r="AE8">
        <v>933.62861070643896</v>
      </c>
      <c r="AF8">
        <v>1087.5514664989701</v>
      </c>
    </row>
    <row r="9" spans="1:32" x14ac:dyDescent="0.3">
      <c r="A9" t="s">
        <v>19</v>
      </c>
      <c r="B9" t="s">
        <v>311</v>
      </c>
      <c r="C9" t="s">
        <v>297</v>
      </c>
      <c r="D9" t="s">
        <v>312</v>
      </c>
      <c r="E9" t="s">
        <v>298</v>
      </c>
      <c r="F9">
        <v>22666.141794852301</v>
      </c>
      <c r="G9">
        <v>22603.365913476799</v>
      </c>
      <c r="H9">
        <v>22465.596359527499</v>
      </c>
      <c r="I9">
        <v>21505.780871655701</v>
      </c>
      <c r="J9">
        <v>30543.343551052702</v>
      </c>
      <c r="K9">
        <v>40071.188034282699</v>
      </c>
      <c r="L9">
        <v>48439.696303582801</v>
      </c>
      <c r="M9">
        <v>39422.941729042999</v>
      </c>
      <c r="N9">
        <v>31494.148121509301</v>
      </c>
      <c r="O9">
        <v>25095.671291978699</v>
      </c>
      <c r="P9">
        <v>18887.3482107784</v>
      </c>
      <c r="Q9">
        <v>18652.331630212699</v>
      </c>
      <c r="R9">
        <v>18563.310139659199</v>
      </c>
      <c r="S9">
        <v>16426.094655721499</v>
      </c>
      <c r="T9">
        <v>14349.1846534949</v>
      </c>
      <c r="U9">
        <v>13764.6280712438</v>
      </c>
      <c r="V9">
        <v>17327.299212372</v>
      </c>
      <c r="W9">
        <v>20111.437455666801</v>
      </c>
      <c r="X9">
        <v>21371.6559686248</v>
      </c>
      <c r="Y9">
        <v>23647.078827856902</v>
      </c>
      <c r="Z9">
        <v>26708.127235943201</v>
      </c>
      <c r="AA9">
        <v>23906.113243113701</v>
      </c>
      <c r="AB9">
        <v>19566.2435553941</v>
      </c>
      <c r="AC9">
        <v>15753.7414687727</v>
      </c>
      <c r="AD9">
        <v>11785.094460963701</v>
      </c>
      <c r="AE9">
        <v>6975.7052907276702</v>
      </c>
      <c r="AF9">
        <v>6628.13626542968</v>
      </c>
    </row>
    <row r="10" spans="1:32" x14ac:dyDescent="0.3">
      <c r="A10" t="s">
        <v>19</v>
      </c>
      <c r="B10" t="s">
        <v>313</v>
      </c>
      <c r="C10" t="s">
        <v>297</v>
      </c>
      <c r="D10" t="s">
        <v>314</v>
      </c>
      <c r="E10" t="s">
        <v>298</v>
      </c>
      <c r="F10">
        <v>30284.8019725534</v>
      </c>
      <c r="G10">
        <v>30475.176112472502</v>
      </c>
      <c r="H10">
        <v>30336.945795015399</v>
      </c>
      <c r="I10">
        <v>29105.825265470699</v>
      </c>
      <c r="J10">
        <v>41843.8775880014</v>
      </c>
      <c r="K10">
        <v>55297.8951412557</v>
      </c>
      <c r="L10">
        <v>67375.418202072193</v>
      </c>
      <c r="M10">
        <v>55248.619975105001</v>
      </c>
      <c r="N10">
        <v>43835.960563461398</v>
      </c>
      <c r="O10">
        <v>35089.182783328702</v>
      </c>
      <c r="P10">
        <v>26244.598996630299</v>
      </c>
      <c r="Q10">
        <v>25983.481031624098</v>
      </c>
      <c r="R10">
        <v>25558.203549818401</v>
      </c>
      <c r="S10">
        <v>22571.184004104001</v>
      </c>
      <c r="T10">
        <v>19864.170427487901</v>
      </c>
      <c r="U10">
        <v>19286.816041944301</v>
      </c>
      <c r="V10">
        <v>24110.376605441601</v>
      </c>
      <c r="W10">
        <v>28262.756501618798</v>
      </c>
      <c r="X10">
        <v>29942.2955292607</v>
      </c>
      <c r="Y10">
        <v>33201.252648363101</v>
      </c>
      <c r="Z10">
        <v>36968.977635192801</v>
      </c>
      <c r="AA10">
        <v>33097.719037568197</v>
      </c>
      <c r="AB10">
        <v>26824.270085030999</v>
      </c>
      <c r="AC10">
        <v>21457.232636663401</v>
      </c>
      <c r="AD10">
        <v>16083.1773037812</v>
      </c>
      <c r="AE10">
        <v>9526.2145978729004</v>
      </c>
      <c r="AF10">
        <v>9036.8465826624706</v>
      </c>
    </row>
    <row r="11" spans="1:32" x14ac:dyDescent="0.3">
      <c r="A11" t="s">
        <v>19</v>
      </c>
      <c r="B11" t="s">
        <v>315</v>
      </c>
      <c r="C11" t="s">
        <v>297</v>
      </c>
      <c r="D11" t="s">
        <v>316</v>
      </c>
      <c r="E11" t="s">
        <v>298</v>
      </c>
      <c r="F11">
        <v>7618.6601777010701</v>
      </c>
      <c r="G11">
        <v>7871.8101989957004</v>
      </c>
      <c r="H11">
        <v>7871.3494354878603</v>
      </c>
      <c r="I11">
        <v>7600.0443938149701</v>
      </c>
      <c r="J11">
        <v>11300.5340369487</v>
      </c>
      <c r="K11">
        <v>15226.707106972901</v>
      </c>
      <c r="L11">
        <v>18935.721898489399</v>
      </c>
      <c r="M11">
        <v>15825.6782460621</v>
      </c>
      <c r="N11">
        <v>12341.812441952099</v>
      </c>
      <c r="O11">
        <v>9993.5114913500602</v>
      </c>
      <c r="P11">
        <v>7357.2507858518802</v>
      </c>
      <c r="Q11">
        <v>7331.1494014114196</v>
      </c>
      <c r="R11">
        <v>6994.8934101591403</v>
      </c>
      <c r="S11">
        <v>6145.0893483825103</v>
      </c>
      <c r="T11">
        <v>5514.9857739929803</v>
      </c>
      <c r="U11">
        <v>5522.1879707005201</v>
      </c>
      <c r="V11">
        <v>6783.0773930696696</v>
      </c>
      <c r="W11">
        <v>8151.3190459520602</v>
      </c>
      <c r="X11">
        <v>8570.6395606358601</v>
      </c>
      <c r="Y11">
        <v>9554.1738205062393</v>
      </c>
      <c r="Z11">
        <v>10260.850399249601</v>
      </c>
      <c r="AA11">
        <v>9191.60579445449</v>
      </c>
      <c r="AB11">
        <v>7258.0265296369398</v>
      </c>
      <c r="AC11">
        <v>5703.4911678906401</v>
      </c>
      <c r="AD11">
        <v>4298.08284281746</v>
      </c>
      <c r="AE11">
        <v>2550.5093071452302</v>
      </c>
      <c r="AF11">
        <v>2408.7103172327902</v>
      </c>
    </row>
    <row r="12" spans="1:32" x14ac:dyDescent="0.3">
      <c r="A12" t="s">
        <v>19</v>
      </c>
      <c r="B12" t="s">
        <v>317</v>
      </c>
      <c r="C12" t="s">
        <v>297</v>
      </c>
      <c r="D12" t="s">
        <v>318</v>
      </c>
      <c r="E12" t="s">
        <v>298</v>
      </c>
      <c r="F12">
        <v>33701.671079127198</v>
      </c>
      <c r="G12">
        <v>33290.408047101599</v>
      </c>
      <c r="H12">
        <v>33314.3751107754</v>
      </c>
      <c r="I12">
        <v>30926.665472018001</v>
      </c>
      <c r="J12">
        <v>28002.898983925599</v>
      </c>
      <c r="K12">
        <v>26172.052002913399</v>
      </c>
      <c r="L12">
        <v>22497.872241625701</v>
      </c>
      <c r="M12">
        <v>23915.471636623799</v>
      </c>
      <c r="N12">
        <v>27075.601268147399</v>
      </c>
      <c r="O12">
        <v>29791.252193301101</v>
      </c>
      <c r="P12">
        <v>32777.422157109198</v>
      </c>
      <c r="Q12">
        <v>32166.193439253799</v>
      </c>
      <c r="R12">
        <v>31899.0400308791</v>
      </c>
      <c r="S12">
        <v>29760.161742484099</v>
      </c>
      <c r="T12">
        <v>24598.818276499998</v>
      </c>
      <c r="U12">
        <v>24784.811025033701</v>
      </c>
      <c r="V12">
        <v>30653.456022272301</v>
      </c>
      <c r="W12">
        <v>35152.978115074002</v>
      </c>
      <c r="X12">
        <v>38487.220750390203</v>
      </c>
      <c r="Y12">
        <v>43938.349551488602</v>
      </c>
      <c r="Z12">
        <v>49093.4548619505</v>
      </c>
      <c r="AA12">
        <v>42056.0884442604</v>
      </c>
      <c r="AB12">
        <v>36581.201366428402</v>
      </c>
      <c r="AC12">
        <v>28456.780372323501</v>
      </c>
      <c r="AD12">
        <v>20784.575911067499</v>
      </c>
      <c r="AE12">
        <v>12086.425662121601</v>
      </c>
      <c r="AF12">
        <v>12058.804464155</v>
      </c>
    </row>
    <row r="13" spans="1:32" x14ac:dyDescent="0.3">
      <c r="A13" t="s">
        <v>19</v>
      </c>
      <c r="B13" t="s">
        <v>319</v>
      </c>
      <c r="C13" t="s">
        <v>297</v>
      </c>
      <c r="D13" t="s">
        <v>320</v>
      </c>
      <c r="E13" t="s">
        <v>298</v>
      </c>
      <c r="F13">
        <v>52380.891854886599</v>
      </c>
      <c r="G13">
        <v>52048.551691076602</v>
      </c>
      <c r="H13">
        <v>54051.624821056997</v>
      </c>
      <c r="I13">
        <v>50792.952630102503</v>
      </c>
      <c r="J13">
        <v>45622.024909252497</v>
      </c>
      <c r="K13">
        <v>43397.566009178903</v>
      </c>
      <c r="L13">
        <v>37159.412227226603</v>
      </c>
      <c r="M13">
        <v>38987.798334444502</v>
      </c>
      <c r="N13">
        <v>41308.285346442201</v>
      </c>
      <c r="O13">
        <v>44550.700525484899</v>
      </c>
      <c r="P13">
        <v>49416.856509929203</v>
      </c>
      <c r="Q13">
        <v>48367.3794719363</v>
      </c>
      <c r="R13">
        <v>47283.5176543938</v>
      </c>
      <c r="S13">
        <v>45275.610448358297</v>
      </c>
      <c r="T13">
        <v>36498.2645522893</v>
      </c>
      <c r="U13">
        <v>36711.240768707503</v>
      </c>
      <c r="V13">
        <v>42910.460956916097</v>
      </c>
      <c r="W13">
        <v>49730.125400141602</v>
      </c>
      <c r="X13">
        <v>55573.026587876397</v>
      </c>
      <c r="Y13">
        <v>61857.461639548601</v>
      </c>
      <c r="Z13">
        <v>67340.145112202707</v>
      </c>
      <c r="AA13">
        <v>59023.729238647</v>
      </c>
      <c r="AB13">
        <v>50047.860113212198</v>
      </c>
      <c r="AC13">
        <v>38882.3419225365</v>
      </c>
      <c r="AD13">
        <v>29028.997367510601</v>
      </c>
      <c r="AE13">
        <v>16529.436207914299</v>
      </c>
      <c r="AF13">
        <v>17436.154902184899</v>
      </c>
    </row>
    <row r="14" spans="1:32" x14ac:dyDescent="0.3">
      <c r="A14" t="s">
        <v>19</v>
      </c>
      <c r="B14" t="s">
        <v>321</v>
      </c>
      <c r="C14" t="s">
        <v>297</v>
      </c>
      <c r="D14" t="s">
        <v>322</v>
      </c>
      <c r="E14" t="s">
        <v>298</v>
      </c>
      <c r="F14">
        <v>40913.022010614099</v>
      </c>
      <c r="G14">
        <v>45770.890335323798</v>
      </c>
      <c r="H14">
        <v>53134.595938917701</v>
      </c>
      <c r="I14">
        <v>57012.020560229001</v>
      </c>
      <c r="J14">
        <v>62835.552557202704</v>
      </c>
      <c r="K14">
        <v>70599.770995130806</v>
      </c>
      <c r="L14">
        <v>70728.459345599302</v>
      </c>
      <c r="M14">
        <v>68078.194910039994</v>
      </c>
      <c r="N14">
        <v>70944.415613182093</v>
      </c>
      <c r="O14">
        <v>74669.625573355297</v>
      </c>
      <c r="P14">
        <v>77139.262433964395</v>
      </c>
      <c r="Q14">
        <v>72193.7512548253</v>
      </c>
      <c r="R14">
        <v>68047.944615225206</v>
      </c>
      <c r="S14">
        <v>61050.486669651102</v>
      </c>
      <c r="T14">
        <v>45701.021805327502</v>
      </c>
      <c r="U14">
        <v>40842.3154153262</v>
      </c>
      <c r="V14">
        <v>41724.632652861997</v>
      </c>
      <c r="W14">
        <v>38284.950952755098</v>
      </c>
      <c r="X14">
        <v>36674.660940617097</v>
      </c>
      <c r="Y14">
        <v>37566.913172219101</v>
      </c>
      <c r="Z14">
        <v>38378.227775270898</v>
      </c>
      <c r="AA14">
        <v>34556.2087320426</v>
      </c>
      <c r="AB14">
        <v>31247.6974849281</v>
      </c>
      <c r="AC14">
        <v>27712.259460618199</v>
      </c>
      <c r="AD14">
        <v>23671.078492574401</v>
      </c>
      <c r="AE14">
        <v>18547.1863506101</v>
      </c>
      <c r="AF14">
        <v>20409.345516653098</v>
      </c>
    </row>
    <row r="15" spans="1:32" x14ac:dyDescent="0.3">
      <c r="A15" t="s">
        <v>19</v>
      </c>
      <c r="B15" t="s">
        <v>323</v>
      </c>
      <c r="C15" t="s">
        <v>297</v>
      </c>
      <c r="D15" t="s">
        <v>324</v>
      </c>
      <c r="E15" t="s">
        <v>298</v>
      </c>
      <c r="F15">
        <v>60803.916655849796</v>
      </c>
      <c r="G15">
        <v>68392.038377143705</v>
      </c>
      <c r="H15">
        <v>79555.754588121898</v>
      </c>
      <c r="I15">
        <v>84005.713062250201</v>
      </c>
      <c r="J15">
        <v>93448.501534440205</v>
      </c>
      <c r="K15">
        <v>105289.80682295399</v>
      </c>
      <c r="L15">
        <v>106951.76463824901</v>
      </c>
      <c r="M15">
        <v>103646.748388985</v>
      </c>
      <c r="N15">
        <v>105717.193465524</v>
      </c>
      <c r="O15">
        <v>112356.184090813</v>
      </c>
      <c r="P15">
        <v>118579.11600727899</v>
      </c>
      <c r="Q15">
        <v>115826.16190921899</v>
      </c>
      <c r="R15">
        <v>104609.24908751401</v>
      </c>
      <c r="S15">
        <v>94002.774982972303</v>
      </c>
      <c r="T15">
        <v>71464.837031004296</v>
      </c>
      <c r="U15">
        <v>63505.979881541898</v>
      </c>
      <c r="V15">
        <v>65636.263538809202</v>
      </c>
      <c r="W15">
        <v>61300.9965484688</v>
      </c>
      <c r="X15">
        <v>59201.521360577797</v>
      </c>
      <c r="Y15">
        <v>60277.086765575899</v>
      </c>
      <c r="Z15">
        <v>61745.816364149498</v>
      </c>
      <c r="AA15">
        <v>55370.654175971002</v>
      </c>
      <c r="AB15">
        <v>50049.614246129597</v>
      </c>
      <c r="AC15">
        <v>44939.302156646299</v>
      </c>
      <c r="AD15">
        <v>38146.293472297999</v>
      </c>
      <c r="AE15">
        <v>30049.772154194601</v>
      </c>
      <c r="AF15">
        <v>31726.413068878199</v>
      </c>
    </row>
    <row r="16" spans="1:32" x14ac:dyDescent="0.3">
      <c r="A16" t="s">
        <v>19</v>
      </c>
      <c r="B16" t="s">
        <v>325</v>
      </c>
      <c r="C16" t="s">
        <v>297</v>
      </c>
      <c r="D16" t="s">
        <v>326</v>
      </c>
      <c r="E16" t="s">
        <v>298</v>
      </c>
      <c r="F16">
        <v>19890.8946452358</v>
      </c>
      <c r="G16">
        <v>22621.148041819801</v>
      </c>
      <c r="H16">
        <v>26421.158649204201</v>
      </c>
      <c r="I16">
        <v>26993.6925020212</v>
      </c>
      <c r="J16">
        <v>30612.948977237498</v>
      </c>
      <c r="K16">
        <v>34690.035827822998</v>
      </c>
      <c r="L16">
        <v>36223.3052926499</v>
      </c>
      <c r="M16">
        <v>35568.553478945498</v>
      </c>
      <c r="N16">
        <v>34772.777852341998</v>
      </c>
      <c r="O16">
        <v>37686.558517457597</v>
      </c>
      <c r="P16">
        <v>41439.8535733143</v>
      </c>
      <c r="Q16">
        <v>43632.410654393701</v>
      </c>
      <c r="R16">
        <v>36561.304472289099</v>
      </c>
      <c r="S16">
        <v>32952.288313321202</v>
      </c>
      <c r="T16">
        <v>25763.815225676699</v>
      </c>
      <c r="U16">
        <v>22663.664466215701</v>
      </c>
      <c r="V16">
        <v>23911.630885947201</v>
      </c>
      <c r="W16">
        <v>23016.0455957136</v>
      </c>
      <c r="X16">
        <v>22526.860419960602</v>
      </c>
      <c r="Y16">
        <v>22710.1735933569</v>
      </c>
      <c r="Z16">
        <v>23367.588588878501</v>
      </c>
      <c r="AA16">
        <v>20814.4454439285</v>
      </c>
      <c r="AB16">
        <v>18801.916761201501</v>
      </c>
      <c r="AC16">
        <v>17227.042696027998</v>
      </c>
      <c r="AD16">
        <v>14475.2149797235</v>
      </c>
      <c r="AE16">
        <v>11502.585803584499</v>
      </c>
      <c r="AF16">
        <v>11317.0675522251</v>
      </c>
    </row>
    <row r="17" spans="1:32" x14ac:dyDescent="0.3">
      <c r="A17" t="s">
        <v>19</v>
      </c>
      <c r="B17" t="s">
        <v>327</v>
      </c>
      <c r="C17" t="s">
        <v>297</v>
      </c>
      <c r="D17" t="s">
        <v>328</v>
      </c>
      <c r="E17" t="s">
        <v>298</v>
      </c>
      <c r="F17">
        <v>64717.598518356797</v>
      </c>
      <c r="G17">
        <v>65375.331103365199</v>
      </c>
      <c r="H17">
        <v>67725.947622287204</v>
      </c>
      <c r="I17">
        <v>64414.4485790705</v>
      </c>
      <c r="J17">
        <v>58616.553446186001</v>
      </c>
      <c r="K17">
        <v>57467.268801983097</v>
      </c>
      <c r="L17">
        <v>52207.498333916403</v>
      </c>
      <c r="M17">
        <v>53134.654923979302</v>
      </c>
      <c r="N17">
        <v>58724.534479075897</v>
      </c>
      <c r="O17">
        <v>66203.457023526105</v>
      </c>
      <c r="P17">
        <v>76436.315008207996</v>
      </c>
      <c r="Q17">
        <v>72749.773177946903</v>
      </c>
      <c r="R17">
        <v>68702.785930326005</v>
      </c>
      <c r="S17">
        <v>65909.501426829505</v>
      </c>
      <c r="T17">
        <v>49585.170733520303</v>
      </c>
      <c r="U17">
        <v>45645.214633863499</v>
      </c>
      <c r="V17">
        <v>47918.8290483323</v>
      </c>
      <c r="W17">
        <v>48079.861615392401</v>
      </c>
      <c r="X17">
        <v>46723.794994439697</v>
      </c>
      <c r="Y17">
        <v>46668.850886815999</v>
      </c>
      <c r="Z17">
        <v>46810.8094125758</v>
      </c>
      <c r="AA17">
        <v>42206.204462299604</v>
      </c>
      <c r="AB17">
        <v>39728.914812182702</v>
      </c>
      <c r="AC17">
        <v>34680.597357580198</v>
      </c>
      <c r="AD17">
        <v>30164.477603022799</v>
      </c>
      <c r="AE17">
        <v>22979.645143220401</v>
      </c>
      <c r="AF17">
        <v>25326.257983601601</v>
      </c>
    </row>
    <row r="18" spans="1:32" x14ac:dyDescent="0.3">
      <c r="A18" t="s">
        <v>19</v>
      </c>
      <c r="B18" t="s">
        <v>329</v>
      </c>
      <c r="C18" t="s">
        <v>297</v>
      </c>
      <c r="D18" t="s">
        <v>330</v>
      </c>
      <c r="E18" t="s">
        <v>298</v>
      </c>
      <c r="F18">
        <v>36383.509005169399</v>
      </c>
      <c r="G18">
        <v>35549.904821332297</v>
      </c>
      <c r="H18">
        <v>35252.893183446402</v>
      </c>
      <c r="I18">
        <v>31781.6257325724</v>
      </c>
      <c r="J18">
        <v>32224.4965632983</v>
      </c>
      <c r="K18">
        <v>34119.944664402799</v>
      </c>
      <c r="L18">
        <v>33858.399769984098</v>
      </c>
      <c r="M18">
        <v>44338.834307310797</v>
      </c>
      <c r="N18">
        <v>56441.978305862001</v>
      </c>
      <c r="O18">
        <v>68662.5005352679</v>
      </c>
      <c r="P18">
        <v>81969.529392461103</v>
      </c>
      <c r="Q18">
        <v>79653.213632539293</v>
      </c>
      <c r="R18">
        <v>73807.381991767106</v>
      </c>
      <c r="S18">
        <v>66930.481212041894</v>
      </c>
      <c r="T18">
        <v>51591.155311923103</v>
      </c>
      <c r="U18">
        <v>47828.176823688897</v>
      </c>
      <c r="V18">
        <v>49682.758650446202</v>
      </c>
      <c r="W18">
        <v>50239.812592302696</v>
      </c>
      <c r="X18">
        <v>49976.470820860297</v>
      </c>
      <c r="Y18">
        <v>51791.642199936599</v>
      </c>
      <c r="Z18">
        <v>56159.344865543899</v>
      </c>
      <c r="AA18">
        <v>52158.110510964703</v>
      </c>
      <c r="AB18">
        <v>47984.959454788499</v>
      </c>
      <c r="AC18">
        <v>41566.727703919401</v>
      </c>
      <c r="AD18">
        <v>34527.1466140005</v>
      </c>
      <c r="AE18">
        <v>26052.173773157101</v>
      </c>
      <c r="AF18">
        <v>26692.244146712299</v>
      </c>
    </row>
    <row r="19" spans="1:32" x14ac:dyDescent="0.3">
      <c r="A19" t="s">
        <v>19</v>
      </c>
      <c r="B19" t="s">
        <v>331</v>
      </c>
      <c r="C19" t="s">
        <v>297</v>
      </c>
      <c r="D19" t="s">
        <v>332</v>
      </c>
      <c r="E19" t="s">
        <v>298</v>
      </c>
      <c r="F19">
        <v>14309.5145713237</v>
      </c>
      <c r="G19">
        <v>14208.6065951573</v>
      </c>
      <c r="H19">
        <v>14494.9287753884</v>
      </c>
      <c r="I19">
        <v>14185.4488475157</v>
      </c>
      <c r="J19">
        <v>13232.307170780001</v>
      </c>
      <c r="K19">
        <v>13324.673154325001</v>
      </c>
      <c r="L19">
        <v>12448.619959972501</v>
      </c>
      <c r="M19">
        <v>12547.175320046699</v>
      </c>
      <c r="N19">
        <v>13493.2281196845</v>
      </c>
      <c r="O19">
        <v>13865.565797523899</v>
      </c>
      <c r="P19">
        <v>15570.060148210299</v>
      </c>
      <c r="Q19">
        <v>15190.076164553</v>
      </c>
      <c r="R19">
        <v>13737.770448412901</v>
      </c>
      <c r="S19">
        <v>12348.5997421012</v>
      </c>
      <c r="T19">
        <v>10531.653487527199</v>
      </c>
      <c r="U19">
        <v>9531.9049534579408</v>
      </c>
      <c r="V19">
        <v>9294.5558077954702</v>
      </c>
      <c r="W19">
        <v>9383.4778508403797</v>
      </c>
      <c r="X19">
        <v>8792.2064787426898</v>
      </c>
      <c r="Y19">
        <v>9035.5041261059196</v>
      </c>
      <c r="Z19">
        <v>8750.5533928662007</v>
      </c>
      <c r="AA19">
        <v>8145.7268905289402</v>
      </c>
      <c r="AB19">
        <v>7713.0945549830003</v>
      </c>
      <c r="AC19">
        <v>6710.7649908810299</v>
      </c>
      <c r="AD19">
        <v>5820.9120412840803</v>
      </c>
      <c r="AE19">
        <v>4433.49493735743</v>
      </c>
      <c r="AF19">
        <v>4508.6291038939198</v>
      </c>
    </row>
    <row r="20" spans="1:32" x14ac:dyDescent="0.3">
      <c r="A20" t="s">
        <v>19</v>
      </c>
      <c r="B20" t="s">
        <v>333</v>
      </c>
      <c r="C20" t="s">
        <v>297</v>
      </c>
      <c r="D20" t="s">
        <v>334</v>
      </c>
      <c r="E20" t="s">
        <v>298</v>
      </c>
      <c r="F20">
        <v>66252.3622665414</v>
      </c>
      <c r="G20">
        <v>60829.879235905901</v>
      </c>
      <c r="H20">
        <v>58545.851510774803</v>
      </c>
      <c r="I20">
        <v>61258.487684689702</v>
      </c>
      <c r="J20">
        <v>54859.673476911899</v>
      </c>
      <c r="K20">
        <v>45393.686423481202</v>
      </c>
      <c r="L20">
        <v>41125.976471083901</v>
      </c>
      <c r="M20">
        <v>42215.203764406702</v>
      </c>
      <c r="N20">
        <v>41377.007461432098</v>
      </c>
      <c r="O20">
        <v>42169.8519732676</v>
      </c>
      <c r="P20">
        <v>49917.003391264501</v>
      </c>
      <c r="Q20">
        <v>50797.5794579188</v>
      </c>
      <c r="R20">
        <v>45780.0997427986</v>
      </c>
      <c r="S20">
        <v>44477.955899783497</v>
      </c>
      <c r="T20">
        <v>46493.235523011703</v>
      </c>
      <c r="U20">
        <v>45036.7337915276</v>
      </c>
      <c r="V20">
        <v>37655.118146368797</v>
      </c>
      <c r="W20">
        <v>32460.9053765504</v>
      </c>
      <c r="X20">
        <v>25016.6539618524</v>
      </c>
      <c r="Y20">
        <v>20215.784126270701</v>
      </c>
      <c r="Z20">
        <v>15563.737284131599</v>
      </c>
      <c r="AA20">
        <v>15139.5056125298</v>
      </c>
      <c r="AB20">
        <v>13195.097519241601</v>
      </c>
      <c r="AC20">
        <v>12093.3836212386</v>
      </c>
      <c r="AD20">
        <v>10733.5178179339</v>
      </c>
      <c r="AE20">
        <v>10932.2548783863</v>
      </c>
      <c r="AF20">
        <v>7538.7185210692396</v>
      </c>
    </row>
    <row r="21" spans="1:32" x14ac:dyDescent="0.3">
      <c r="A21" t="s">
        <v>19</v>
      </c>
      <c r="B21" t="s">
        <v>335</v>
      </c>
      <c r="C21" t="s">
        <v>297</v>
      </c>
      <c r="D21" t="s">
        <v>336</v>
      </c>
      <c r="E21" t="s">
        <v>298</v>
      </c>
      <c r="F21">
        <v>131664.57768090899</v>
      </c>
      <c r="G21">
        <v>125258.576576444</v>
      </c>
      <c r="H21">
        <v>127129.64263133801</v>
      </c>
      <c r="I21">
        <v>134712.92231078001</v>
      </c>
      <c r="J21">
        <v>125535.33068414799</v>
      </c>
      <c r="K21">
        <v>110284.79755685</v>
      </c>
      <c r="L21">
        <v>100529.325573554</v>
      </c>
      <c r="M21">
        <v>101184.791041876</v>
      </c>
      <c r="N21">
        <v>102036.136772746</v>
      </c>
      <c r="O21">
        <v>107607.18352637</v>
      </c>
      <c r="P21">
        <v>120153.83386927001</v>
      </c>
      <c r="Q21">
        <v>123234.64047564</v>
      </c>
      <c r="R21">
        <v>114351.334357086</v>
      </c>
      <c r="S21">
        <v>112318.976231219</v>
      </c>
      <c r="T21">
        <v>116327.664744614</v>
      </c>
      <c r="U21">
        <v>113759.706924471</v>
      </c>
      <c r="V21">
        <v>95278.271644924505</v>
      </c>
      <c r="W21">
        <v>79815.937605426196</v>
      </c>
      <c r="X21">
        <v>63263.030786474097</v>
      </c>
      <c r="Y21">
        <v>52079.615031335197</v>
      </c>
      <c r="Z21">
        <v>39969.243382024702</v>
      </c>
      <c r="AA21">
        <v>38472.738811559997</v>
      </c>
      <c r="AB21">
        <v>34122.196599684001</v>
      </c>
      <c r="AC21">
        <v>31576.931887697301</v>
      </c>
      <c r="AD21">
        <v>28626.8230586346</v>
      </c>
      <c r="AE21">
        <v>27624.010149219899</v>
      </c>
      <c r="AF21">
        <v>25170.249261143599</v>
      </c>
    </row>
    <row r="22" spans="1:32" x14ac:dyDescent="0.3">
      <c r="A22" t="s">
        <v>19</v>
      </c>
      <c r="B22" t="s">
        <v>337</v>
      </c>
      <c r="C22" t="s">
        <v>297</v>
      </c>
      <c r="D22" t="s">
        <v>338</v>
      </c>
      <c r="E22" t="s">
        <v>298</v>
      </c>
      <c r="F22">
        <v>65412.215414367303</v>
      </c>
      <c r="G22">
        <v>64428.697340537998</v>
      </c>
      <c r="H22">
        <v>68583.791120563401</v>
      </c>
      <c r="I22">
        <v>73454.434626089802</v>
      </c>
      <c r="J22">
        <v>70675.657207235796</v>
      </c>
      <c r="K22">
        <v>64891.111133368402</v>
      </c>
      <c r="L22">
        <v>59403.349102469903</v>
      </c>
      <c r="M22">
        <v>58969.5872774694</v>
      </c>
      <c r="N22">
        <v>60659.129311314202</v>
      </c>
      <c r="O22">
        <v>65437.331553101998</v>
      </c>
      <c r="P22">
        <v>70236.830478005795</v>
      </c>
      <c r="Q22">
        <v>72437.0610177216</v>
      </c>
      <c r="R22">
        <v>68571.234614287503</v>
      </c>
      <c r="S22">
        <v>67841.020331435895</v>
      </c>
      <c r="T22">
        <v>69834.4292216022</v>
      </c>
      <c r="U22">
        <v>68722.973132943007</v>
      </c>
      <c r="V22">
        <v>57623.153498555701</v>
      </c>
      <c r="W22">
        <v>47355.032228875702</v>
      </c>
      <c r="X22">
        <v>38246.376824621599</v>
      </c>
      <c r="Y22">
        <v>31863.8309050645</v>
      </c>
      <c r="Z22">
        <v>24405.5060978931</v>
      </c>
      <c r="AA22">
        <v>23333.233199030201</v>
      </c>
      <c r="AB22">
        <v>20927.0990804424</v>
      </c>
      <c r="AC22">
        <v>19483.548266458602</v>
      </c>
      <c r="AD22">
        <v>17893.305240700702</v>
      </c>
      <c r="AE22">
        <v>16691.755270833699</v>
      </c>
      <c r="AF22">
        <v>17631.530740074399</v>
      </c>
    </row>
    <row r="23" spans="1:32" x14ac:dyDescent="0.3">
      <c r="A23" t="s">
        <v>19</v>
      </c>
      <c r="B23" t="s">
        <v>339</v>
      </c>
      <c r="C23" t="s">
        <v>297</v>
      </c>
      <c r="D23" t="s">
        <v>340</v>
      </c>
      <c r="E23" t="s">
        <v>298</v>
      </c>
      <c r="F23">
        <v>226329.78044793801</v>
      </c>
      <c r="G23">
        <v>244356.12598603501</v>
      </c>
      <c r="H23">
        <v>263837.95248482103</v>
      </c>
      <c r="I23">
        <v>261950.18752792399</v>
      </c>
      <c r="J23">
        <v>238073.42743152101</v>
      </c>
      <c r="K23">
        <v>227055.53824810099</v>
      </c>
      <c r="L23">
        <v>198294.19419766701</v>
      </c>
      <c r="M23">
        <v>191877.64283574501</v>
      </c>
      <c r="N23">
        <v>190082.534122788</v>
      </c>
      <c r="O23">
        <v>190792.340647515</v>
      </c>
      <c r="P23">
        <v>186439.059689794</v>
      </c>
      <c r="Q23">
        <v>181139.08760299601</v>
      </c>
      <c r="R23">
        <v>173145.04225990199</v>
      </c>
      <c r="S23">
        <v>162444.210917911</v>
      </c>
      <c r="T23">
        <v>146867.788449035</v>
      </c>
      <c r="U23">
        <v>133703.11483884099</v>
      </c>
      <c r="V23">
        <v>119609.561468417</v>
      </c>
      <c r="W23">
        <v>126970.347469965</v>
      </c>
      <c r="X23">
        <v>132421.33580073199</v>
      </c>
      <c r="Y23">
        <v>142345.421013955</v>
      </c>
      <c r="Z23">
        <v>149247.22229085499</v>
      </c>
      <c r="AA23">
        <v>139298.53472644699</v>
      </c>
      <c r="AB23">
        <v>136350.75600092899</v>
      </c>
      <c r="AC23">
        <v>130722.16202326299</v>
      </c>
      <c r="AD23">
        <v>122170.576831604</v>
      </c>
      <c r="AE23">
        <v>109222.186800646</v>
      </c>
      <c r="AF23">
        <v>106910.037821659</v>
      </c>
    </row>
    <row r="24" spans="1:32" x14ac:dyDescent="0.3">
      <c r="A24" t="s">
        <v>19</v>
      </c>
      <c r="B24" t="s">
        <v>341</v>
      </c>
      <c r="C24" t="s">
        <v>297</v>
      </c>
      <c r="D24" t="s">
        <v>342</v>
      </c>
      <c r="E24" t="s">
        <v>298</v>
      </c>
      <c r="F24">
        <v>382437.105130899</v>
      </c>
      <c r="G24">
        <v>370196.00968419202</v>
      </c>
      <c r="H24">
        <v>361739.97844936501</v>
      </c>
      <c r="I24">
        <v>341735.58949204901</v>
      </c>
      <c r="J24">
        <v>344784.83712581801</v>
      </c>
      <c r="K24">
        <v>332225.23258928402</v>
      </c>
      <c r="L24">
        <v>323923.68595357297</v>
      </c>
      <c r="M24">
        <v>311974.66240581201</v>
      </c>
      <c r="N24">
        <v>320151.909794493</v>
      </c>
      <c r="O24">
        <v>337086.96188621299</v>
      </c>
      <c r="P24">
        <v>350366.46405714803</v>
      </c>
      <c r="Q24">
        <v>328292.21896392398</v>
      </c>
      <c r="R24">
        <v>304286.93167401</v>
      </c>
      <c r="S24">
        <v>275290.19583518797</v>
      </c>
      <c r="T24">
        <v>241757.827088602</v>
      </c>
      <c r="U24">
        <v>227747.50624693101</v>
      </c>
      <c r="V24">
        <v>218826.11688619899</v>
      </c>
      <c r="W24">
        <v>214975.54508541099</v>
      </c>
      <c r="X24">
        <v>208339.410883748</v>
      </c>
      <c r="Y24">
        <v>203026.87082018299</v>
      </c>
      <c r="Z24">
        <v>204074.06078120001</v>
      </c>
      <c r="AA24">
        <v>205443.065732838</v>
      </c>
      <c r="AB24">
        <v>209732.726784417</v>
      </c>
      <c r="AC24">
        <v>205432.04925870601</v>
      </c>
      <c r="AD24">
        <v>196052.10153570201</v>
      </c>
      <c r="AE24">
        <v>182192.82828149901</v>
      </c>
      <c r="AF24">
        <v>193710.552070665</v>
      </c>
    </row>
    <row r="25" spans="1:32" x14ac:dyDescent="0.3">
      <c r="A25" t="s">
        <v>19</v>
      </c>
      <c r="B25" t="s">
        <v>343</v>
      </c>
      <c r="C25" t="s">
        <v>297</v>
      </c>
      <c r="D25" t="s">
        <v>344</v>
      </c>
      <c r="E25" t="s">
        <v>298</v>
      </c>
      <c r="F25">
        <v>18064.927931690399</v>
      </c>
      <c r="G25">
        <v>21244.524026125298</v>
      </c>
      <c r="H25">
        <v>24665.1784183249</v>
      </c>
      <c r="I25">
        <v>28173.094359859999</v>
      </c>
      <c r="J25">
        <v>25440.890046717501</v>
      </c>
      <c r="K25">
        <v>22350.214664382798</v>
      </c>
      <c r="L25">
        <v>19863.760710819501</v>
      </c>
      <c r="M25">
        <v>21685.5474665406</v>
      </c>
      <c r="N25">
        <v>23618.125387899199</v>
      </c>
      <c r="O25">
        <v>26215.619453331299</v>
      </c>
      <c r="P25">
        <v>26053.0741621612</v>
      </c>
      <c r="Q25">
        <v>25500.046290901399</v>
      </c>
      <c r="R25">
        <v>23032.98539903</v>
      </c>
      <c r="S25">
        <v>20373.630111865299</v>
      </c>
      <c r="T25">
        <v>17818.808735925701</v>
      </c>
      <c r="U25">
        <v>15985.0591831196</v>
      </c>
      <c r="V25">
        <v>14674.0492288691</v>
      </c>
      <c r="W25">
        <v>13944.764602495499</v>
      </c>
      <c r="X25">
        <v>14608.172032292299</v>
      </c>
      <c r="Y25">
        <v>14210.709609801501</v>
      </c>
      <c r="Z25">
        <v>13390.420232164701</v>
      </c>
      <c r="AA25">
        <v>12537.8520333795</v>
      </c>
      <c r="AB25">
        <v>11204.5828716408</v>
      </c>
      <c r="AC25">
        <v>10087.1543287888</v>
      </c>
      <c r="AD25">
        <v>9308.4238972963194</v>
      </c>
      <c r="AE25">
        <v>8012.1723971253596</v>
      </c>
      <c r="AF25">
        <v>7559.5055248659601</v>
      </c>
    </row>
    <row r="26" spans="1:32" x14ac:dyDescent="0.3">
      <c r="A26" t="s">
        <v>19</v>
      </c>
      <c r="B26" t="s">
        <v>345</v>
      </c>
      <c r="C26" t="s">
        <v>297</v>
      </c>
      <c r="D26" t="s">
        <v>346</v>
      </c>
      <c r="E26" t="s">
        <v>298</v>
      </c>
      <c r="F26">
        <v>233227.091772796</v>
      </c>
      <c r="G26">
        <v>218569.91614497299</v>
      </c>
      <c r="H26">
        <v>205327.68681119301</v>
      </c>
      <c r="I26">
        <v>187001.13023990899</v>
      </c>
      <c r="J26">
        <v>193457.997442811</v>
      </c>
      <c r="K26">
        <v>191161.32747153399</v>
      </c>
      <c r="L26">
        <v>191338.47730218101</v>
      </c>
      <c r="M26">
        <v>182146.158548078</v>
      </c>
      <c r="N26">
        <v>184580.87438793899</v>
      </c>
      <c r="O26">
        <v>197414.06019235501</v>
      </c>
      <c r="P26">
        <v>214198.78777420399</v>
      </c>
      <c r="Q26">
        <v>195108.78579877899</v>
      </c>
      <c r="R26">
        <v>180763.93847444199</v>
      </c>
      <c r="S26">
        <v>165463.766031042</v>
      </c>
      <c r="T26">
        <v>143318.38229764099</v>
      </c>
      <c r="U26">
        <v>132847.17527006401</v>
      </c>
      <c r="V26">
        <v>123108.933038852</v>
      </c>
      <c r="W26">
        <v>117289.594748156</v>
      </c>
      <c r="X26">
        <v>109586.093821968</v>
      </c>
      <c r="Y26">
        <v>106585.13569388801</v>
      </c>
      <c r="Z26">
        <v>103472.028948711</v>
      </c>
      <c r="AA26">
        <v>97884.827636084097</v>
      </c>
      <c r="AB26">
        <v>90661.971862284699</v>
      </c>
      <c r="AC26">
        <v>84020.052060005793</v>
      </c>
      <c r="AD26">
        <v>72000.268082288007</v>
      </c>
      <c r="AE26">
        <v>60847.953384153698</v>
      </c>
      <c r="AF26">
        <v>68642.443465592602</v>
      </c>
    </row>
    <row r="27" spans="1:32" x14ac:dyDescent="0.3">
      <c r="A27" t="s">
        <v>19</v>
      </c>
      <c r="B27" t="s">
        <v>347</v>
      </c>
      <c r="C27" t="s">
        <v>297</v>
      </c>
      <c r="D27" t="s">
        <v>348</v>
      </c>
      <c r="E27" t="s">
        <v>298</v>
      </c>
      <c r="F27">
        <v>131145.08542641299</v>
      </c>
      <c r="G27">
        <v>130381.569513094</v>
      </c>
      <c r="H27">
        <v>131747.113219847</v>
      </c>
      <c r="I27">
        <v>126561.36489228001</v>
      </c>
      <c r="J27">
        <v>125885.94963629</v>
      </c>
      <c r="K27">
        <v>118713.690453367</v>
      </c>
      <c r="L27">
        <v>112721.447940572</v>
      </c>
      <c r="M27">
        <v>108142.95639119401</v>
      </c>
      <c r="N27">
        <v>111952.91001865501</v>
      </c>
      <c r="O27">
        <v>113457.282240527</v>
      </c>
      <c r="P27">
        <v>110114.60212078301</v>
      </c>
      <c r="Q27">
        <v>107683.38687424301</v>
      </c>
      <c r="R27">
        <v>100490.00780053801</v>
      </c>
      <c r="S27">
        <v>89452.799692280401</v>
      </c>
      <c r="T27">
        <v>80620.6360550354</v>
      </c>
      <c r="U27">
        <v>78915.271793747495</v>
      </c>
      <c r="V27">
        <v>81043.134618477998</v>
      </c>
      <c r="W27">
        <v>83741.185734759099</v>
      </c>
      <c r="X27">
        <v>84145.145029487801</v>
      </c>
      <c r="Y27">
        <v>82231.025516493799</v>
      </c>
      <c r="Z27">
        <v>87211.611600323697</v>
      </c>
      <c r="AA27">
        <v>95020.386063374594</v>
      </c>
      <c r="AB27">
        <v>107866.172050491</v>
      </c>
      <c r="AC27">
        <v>111324.842869912</v>
      </c>
      <c r="AD27">
        <v>114743.409556118</v>
      </c>
      <c r="AE27">
        <v>113332.70250022</v>
      </c>
      <c r="AF27">
        <v>117508.603080207</v>
      </c>
    </row>
    <row r="28" spans="1:32" x14ac:dyDescent="0.3">
      <c r="A28" t="s">
        <v>19</v>
      </c>
      <c r="B28" t="s">
        <v>349</v>
      </c>
      <c r="C28" t="s">
        <v>297</v>
      </c>
      <c r="D28" t="s">
        <v>350</v>
      </c>
      <c r="E28" t="s">
        <v>298</v>
      </c>
      <c r="F28">
        <v>83413.119895907599</v>
      </c>
      <c r="G28">
        <v>91398.073078539601</v>
      </c>
      <c r="H28">
        <v>97999.845630740703</v>
      </c>
      <c r="I28">
        <v>101337.063807322</v>
      </c>
      <c r="J28">
        <v>84479.299900583603</v>
      </c>
      <c r="K28">
        <v>71665.521656376906</v>
      </c>
      <c r="L28">
        <v>55420.921420708903</v>
      </c>
      <c r="M28">
        <v>63265.6722511267</v>
      </c>
      <c r="N28">
        <v>71868.591794813896</v>
      </c>
      <c r="O28">
        <v>81650.9084385108</v>
      </c>
      <c r="P28">
        <v>88754.661950269598</v>
      </c>
      <c r="Q28">
        <v>90532.625657156095</v>
      </c>
      <c r="R28">
        <v>85540.533109375203</v>
      </c>
      <c r="S28">
        <v>83354.213510907095</v>
      </c>
      <c r="T28">
        <v>79991.901448841105</v>
      </c>
      <c r="U28">
        <v>79275.032312515294</v>
      </c>
      <c r="V28">
        <v>73935.000099681594</v>
      </c>
      <c r="W28">
        <v>73442.256655444595</v>
      </c>
      <c r="X28">
        <v>74805.646836530999</v>
      </c>
      <c r="Y28">
        <v>73696.884943799902</v>
      </c>
      <c r="Z28">
        <v>73830.342855757699</v>
      </c>
      <c r="AA28">
        <v>72197.328755324095</v>
      </c>
      <c r="AB28">
        <v>71156.779447535402</v>
      </c>
      <c r="AC28">
        <v>70508.5371566018</v>
      </c>
      <c r="AD28">
        <v>69397.115229681396</v>
      </c>
      <c r="AE28">
        <v>63338.084791071597</v>
      </c>
      <c r="AF28">
        <v>62350.307166133302</v>
      </c>
    </row>
    <row r="29" spans="1:32" x14ac:dyDescent="0.3">
      <c r="A29" t="s">
        <v>19</v>
      </c>
      <c r="B29" t="s">
        <v>351</v>
      </c>
      <c r="C29" t="s">
        <v>297</v>
      </c>
      <c r="D29" t="s">
        <v>352</v>
      </c>
      <c r="E29" t="s">
        <v>298</v>
      </c>
      <c r="F29">
        <v>57148.092193206299</v>
      </c>
      <c r="G29">
        <v>63260.8171237434</v>
      </c>
      <c r="H29">
        <v>68877.645741535307</v>
      </c>
      <c r="I29">
        <v>71760.193003928202</v>
      </c>
      <c r="J29">
        <v>59972.487046431503</v>
      </c>
      <c r="K29">
        <v>50833.066506446601</v>
      </c>
      <c r="L29">
        <v>39086.583587705798</v>
      </c>
      <c r="M29">
        <v>41940.104455783803</v>
      </c>
      <c r="N29">
        <v>45937.164601489603</v>
      </c>
      <c r="O29">
        <v>50795.768552527501</v>
      </c>
      <c r="P29">
        <v>53612.992076588002</v>
      </c>
      <c r="Q29">
        <v>55048.252957650097</v>
      </c>
      <c r="R29">
        <v>52543.638014824399</v>
      </c>
      <c r="S29">
        <v>51922.651743952403</v>
      </c>
      <c r="T29">
        <v>48499.437966691003</v>
      </c>
      <c r="U29">
        <v>48000.702083331802</v>
      </c>
      <c r="V29">
        <v>44901.643181642103</v>
      </c>
      <c r="W29">
        <v>44579.249117441301</v>
      </c>
      <c r="X29">
        <v>45881.482991365301</v>
      </c>
      <c r="Y29">
        <v>43917.672040073499</v>
      </c>
      <c r="Z29">
        <v>43751.457711356401</v>
      </c>
      <c r="AA29">
        <v>43536.414990230704</v>
      </c>
      <c r="AB29">
        <v>43488.4434807828</v>
      </c>
      <c r="AC29">
        <v>43997.099385170703</v>
      </c>
      <c r="AD29">
        <v>44059.673669021497</v>
      </c>
      <c r="AE29">
        <v>41282.1973170657</v>
      </c>
      <c r="AF29">
        <v>42092.015338650199</v>
      </c>
    </row>
    <row r="30" spans="1:32" x14ac:dyDescent="0.3">
      <c r="A30" t="s">
        <v>19</v>
      </c>
      <c r="B30" t="s">
        <v>353</v>
      </c>
      <c r="C30" t="s">
        <v>297</v>
      </c>
      <c r="D30" t="s">
        <v>354</v>
      </c>
      <c r="E30" t="s">
        <v>298</v>
      </c>
      <c r="F30">
        <v>4941.5840194971797</v>
      </c>
      <c r="G30">
        <v>5399.63668473705</v>
      </c>
      <c r="H30">
        <v>5514.63491830352</v>
      </c>
      <c r="I30">
        <v>5384.5769176328604</v>
      </c>
      <c r="J30">
        <v>4325.31689497757</v>
      </c>
      <c r="K30">
        <v>3649.42539988215</v>
      </c>
      <c r="L30">
        <v>2805.0618987992898</v>
      </c>
      <c r="M30">
        <v>3002.1915427863401</v>
      </c>
      <c r="N30">
        <v>3120.1243588044499</v>
      </c>
      <c r="O30">
        <v>3434.0289087226101</v>
      </c>
      <c r="P30">
        <v>3795.3017430564801</v>
      </c>
      <c r="Q30">
        <v>4058.0820516316198</v>
      </c>
      <c r="R30">
        <v>4268.6304004406702</v>
      </c>
      <c r="S30">
        <v>3858.3447469215998</v>
      </c>
      <c r="T30">
        <v>4393.2266685345503</v>
      </c>
      <c r="U30">
        <v>4377.3638239560896</v>
      </c>
      <c r="V30">
        <v>3338.8708536025902</v>
      </c>
      <c r="W30">
        <v>3956.6863158452302</v>
      </c>
      <c r="X30">
        <v>3368.4683641853198</v>
      </c>
      <c r="Y30">
        <v>3559.10013014571</v>
      </c>
      <c r="Z30">
        <v>3163.0032357796499</v>
      </c>
      <c r="AA30">
        <v>2979.6185587156101</v>
      </c>
      <c r="AB30">
        <v>3232.08416663665</v>
      </c>
      <c r="AC30">
        <v>3415.9361594474699</v>
      </c>
      <c r="AD30">
        <v>2987.1499903950098</v>
      </c>
      <c r="AE30">
        <v>2580.48321385909</v>
      </c>
      <c r="AF30">
        <v>2324.0475048847002</v>
      </c>
    </row>
    <row r="31" spans="1:32" x14ac:dyDescent="0.3">
      <c r="A31" t="s">
        <v>19</v>
      </c>
      <c r="B31" t="s">
        <v>355</v>
      </c>
      <c r="C31" t="s">
        <v>297</v>
      </c>
      <c r="D31" t="s">
        <v>356</v>
      </c>
      <c r="E31" t="s">
        <v>298</v>
      </c>
      <c r="F31">
        <v>3929.4779953656398</v>
      </c>
      <c r="G31">
        <v>4299.2543010770996</v>
      </c>
      <c r="H31">
        <v>4390.2151844619802</v>
      </c>
      <c r="I31">
        <v>4436.6523344925899</v>
      </c>
      <c r="J31">
        <v>3598.0450083432802</v>
      </c>
      <c r="K31">
        <v>3182.7298241789899</v>
      </c>
      <c r="L31">
        <v>2396.22434330939</v>
      </c>
      <c r="M31">
        <v>2491.1294586481199</v>
      </c>
      <c r="N31">
        <v>2559.7870230531698</v>
      </c>
      <c r="O31">
        <v>2685.1381281669701</v>
      </c>
      <c r="P31">
        <v>2755.3168056937302</v>
      </c>
      <c r="Q31">
        <v>2779.1975044539899</v>
      </c>
      <c r="R31">
        <v>3039.4860200875901</v>
      </c>
      <c r="S31">
        <v>2919.2873407164998</v>
      </c>
      <c r="T31">
        <v>3163.9321494679498</v>
      </c>
      <c r="U31">
        <v>3319.3702368527902</v>
      </c>
      <c r="V31">
        <v>2922.69114748836</v>
      </c>
      <c r="W31">
        <v>3204.7430121648599</v>
      </c>
      <c r="X31">
        <v>2833.7078972030399</v>
      </c>
      <c r="Y31">
        <v>3142.2937044668702</v>
      </c>
      <c r="Z31">
        <v>2543.0503056177799</v>
      </c>
      <c r="AA31">
        <v>2801.21390560385</v>
      </c>
      <c r="AB31">
        <v>2270.9101727645598</v>
      </c>
      <c r="AC31">
        <v>2680.8092909006</v>
      </c>
      <c r="AD31">
        <v>2826.5462712600702</v>
      </c>
      <c r="AE31">
        <v>2434.7939256028199</v>
      </c>
      <c r="AF31">
        <v>1385.3653101300599</v>
      </c>
    </row>
    <row r="32" spans="1:32" x14ac:dyDescent="0.3">
      <c r="A32" t="s">
        <v>19</v>
      </c>
      <c r="B32" t="s">
        <v>357</v>
      </c>
      <c r="C32" t="s">
        <v>297</v>
      </c>
      <c r="D32" t="s">
        <v>358</v>
      </c>
      <c r="E32" t="s">
        <v>298</v>
      </c>
      <c r="F32">
        <v>7540.8110171149801</v>
      </c>
      <c r="G32">
        <v>8143.9225146454</v>
      </c>
      <c r="H32">
        <v>8458.3668148636498</v>
      </c>
      <c r="I32">
        <v>8681.1923715705198</v>
      </c>
      <c r="J32">
        <v>7298.1395400019501</v>
      </c>
      <c r="K32">
        <v>6270.5284571922402</v>
      </c>
      <c r="L32">
        <v>5023.58460063656</v>
      </c>
      <c r="M32">
        <v>5638.9153672664497</v>
      </c>
      <c r="N32">
        <v>6146.1887417364696</v>
      </c>
      <c r="O32">
        <v>6947.8867535628397</v>
      </c>
      <c r="P32">
        <v>7212.8464863539702</v>
      </c>
      <c r="Q32">
        <v>7754.8624088268198</v>
      </c>
      <c r="R32">
        <v>7496.7336194760201</v>
      </c>
      <c r="S32">
        <v>7344.14875160674</v>
      </c>
      <c r="T32">
        <v>7410.2844141573496</v>
      </c>
      <c r="U32">
        <v>7462.5921530832702</v>
      </c>
      <c r="V32">
        <v>6719.0599207551904</v>
      </c>
      <c r="W32">
        <v>6574.5954195674303</v>
      </c>
      <c r="X32">
        <v>6707.1119084402098</v>
      </c>
      <c r="Y32">
        <v>6584.5737731019899</v>
      </c>
      <c r="Z32">
        <v>6718.1600266817204</v>
      </c>
      <c r="AA32">
        <v>6482.4164111917898</v>
      </c>
      <c r="AB32">
        <v>6812.7144162418399</v>
      </c>
      <c r="AC32">
        <v>6794.25557948596</v>
      </c>
      <c r="AD32">
        <v>7282.6902539396397</v>
      </c>
      <c r="AE32">
        <v>7176.52318601363</v>
      </c>
      <c r="AF32">
        <v>6932.6500609926397</v>
      </c>
    </row>
    <row r="33" spans="1:32" x14ac:dyDescent="0.3">
      <c r="A33" t="s">
        <v>19</v>
      </c>
      <c r="B33" t="s">
        <v>359</v>
      </c>
      <c r="C33" t="s">
        <v>297</v>
      </c>
      <c r="D33" t="s">
        <v>360</v>
      </c>
      <c r="E33" t="s">
        <v>298</v>
      </c>
      <c r="F33">
        <v>9853.1546707234502</v>
      </c>
      <c r="G33">
        <v>10294.4424543366</v>
      </c>
      <c r="H33">
        <v>10758.982971576201</v>
      </c>
      <c r="I33">
        <v>11074.4491796973</v>
      </c>
      <c r="J33">
        <v>9285.3114108292593</v>
      </c>
      <c r="K33">
        <v>7729.7714686768604</v>
      </c>
      <c r="L33">
        <v>6109.4669902579199</v>
      </c>
      <c r="M33">
        <v>10193.331426642</v>
      </c>
      <c r="N33">
        <v>14105.3270697302</v>
      </c>
      <c r="O33">
        <v>17788.086095530802</v>
      </c>
      <c r="P33">
        <v>21378.204838577502</v>
      </c>
      <c r="Q33">
        <v>20892.230734593599</v>
      </c>
      <c r="R33">
        <v>18192.045054546499</v>
      </c>
      <c r="S33">
        <v>17309.7809277099</v>
      </c>
      <c r="T33">
        <v>16525.020249990201</v>
      </c>
      <c r="U33">
        <v>16115.004015291301</v>
      </c>
      <c r="V33">
        <v>16052.7349961934</v>
      </c>
      <c r="W33">
        <v>15126.9827904258</v>
      </c>
      <c r="X33">
        <v>16014.8756753371</v>
      </c>
      <c r="Y33">
        <v>16493.245296011799</v>
      </c>
      <c r="Z33">
        <v>17654.671576322198</v>
      </c>
      <c r="AA33">
        <v>16397.6648895822</v>
      </c>
      <c r="AB33">
        <v>15352.6272111096</v>
      </c>
      <c r="AC33">
        <v>13620.436741597099</v>
      </c>
      <c r="AD33">
        <v>12241.055045065201</v>
      </c>
      <c r="AE33">
        <v>9864.0871485304306</v>
      </c>
      <c r="AF33">
        <v>9616.2289514756703</v>
      </c>
    </row>
    <row r="34" spans="1:32" x14ac:dyDescent="0.3">
      <c r="A34" t="s">
        <v>19</v>
      </c>
      <c r="B34" t="s">
        <v>361</v>
      </c>
      <c r="C34" t="s">
        <v>297</v>
      </c>
      <c r="D34" t="s">
        <v>362</v>
      </c>
      <c r="E34" t="s">
        <v>298</v>
      </c>
      <c r="F34">
        <v>56238.835148872502</v>
      </c>
      <c r="G34">
        <v>60848.564586075503</v>
      </c>
      <c r="H34">
        <v>64960.017634898402</v>
      </c>
      <c r="I34">
        <v>64863.7006010978</v>
      </c>
      <c r="J34">
        <v>62920.070551853198</v>
      </c>
      <c r="K34">
        <v>59780.617631852001</v>
      </c>
      <c r="L34">
        <v>55485.371455198801</v>
      </c>
      <c r="M34">
        <v>50642.641098173401</v>
      </c>
      <c r="N34">
        <v>47842.619340759396</v>
      </c>
      <c r="O34">
        <v>47110.636304232903</v>
      </c>
      <c r="P34">
        <v>44938.615140352304</v>
      </c>
      <c r="Q34">
        <v>43715.392009981697</v>
      </c>
      <c r="R34">
        <v>39907.207019445697</v>
      </c>
      <c r="S34">
        <v>35542.7171716269</v>
      </c>
      <c r="T34">
        <v>31887.315353156901</v>
      </c>
      <c r="U34">
        <v>29486.753947038898</v>
      </c>
      <c r="V34">
        <v>27354.173359239299</v>
      </c>
      <c r="W34">
        <v>25765.543418103</v>
      </c>
      <c r="X34">
        <v>24349.440087466999</v>
      </c>
      <c r="Y34">
        <v>23283.040627932402</v>
      </c>
      <c r="Z34">
        <v>21495.951779356001</v>
      </c>
      <c r="AA34">
        <v>29031.408510102799</v>
      </c>
      <c r="AB34">
        <v>35605.324649504299</v>
      </c>
      <c r="AC34">
        <v>43495.883040173401</v>
      </c>
      <c r="AD34">
        <v>51601.370942141897</v>
      </c>
      <c r="AE34">
        <v>52512.346014372</v>
      </c>
      <c r="AF34">
        <v>43889.114058496598</v>
      </c>
    </row>
    <row r="35" spans="1:32" x14ac:dyDescent="0.3">
      <c r="A35" t="s">
        <v>19</v>
      </c>
      <c r="B35" t="s">
        <v>363</v>
      </c>
      <c r="C35" t="s">
        <v>297</v>
      </c>
      <c r="D35" t="s">
        <v>364</v>
      </c>
      <c r="E35" t="s">
        <v>298</v>
      </c>
      <c r="F35">
        <v>34044.230116822197</v>
      </c>
      <c r="G35">
        <v>40016.210780299298</v>
      </c>
      <c r="H35">
        <v>45569.757928583298</v>
      </c>
      <c r="I35">
        <v>53739.876067204503</v>
      </c>
      <c r="J35">
        <v>46020.079335363997</v>
      </c>
      <c r="K35">
        <v>42329.969652285799</v>
      </c>
      <c r="L35">
        <v>34935.087409323001</v>
      </c>
      <c r="M35">
        <v>55059.204026260799</v>
      </c>
      <c r="N35">
        <v>77454.980845460406</v>
      </c>
      <c r="O35">
        <v>99713.069824649501</v>
      </c>
      <c r="P35">
        <v>126268.472565369</v>
      </c>
      <c r="Q35">
        <v>131261.78133127801</v>
      </c>
      <c r="R35">
        <v>124967.082743855</v>
      </c>
      <c r="S35">
        <v>115436.73492943301</v>
      </c>
      <c r="T35">
        <v>115046.02697401099</v>
      </c>
      <c r="U35">
        <v>105222.565101017</v>
      </c>
      <c r="V35">
        <v>110040.240650227</v>
      </c>
      <c r="W35">
        <v>104916.826359513</v>
      </c>
      <c r="X35">
        <v>110379.35124260301</v>
      </c>
      <c r="Y35">
        <v>112160.262442889</v>
      </c>
      <c r="Z35">
        <v>122113.99945196899</v>
      </c>
      <c r="AA35">
        <v>113421.96594844401</v>
      </c>
      <c r="AB35">
        <v>107124.403464231</v>
      </c>
      <c r="AC35">
        <v>98716.550021248506</v>
      </c>
      <c r="AD35">
        <v>88367.643560524593</v>
      </c>
      <c r="AE35">
        <v>81421.572512027997</v>
      </c>
      <c r="AF35">
        <v>84661.7764444481</v>
      </c>
    </row>
    <row r="36" spans="1:32" x14ac:dyDescent="0.3">
      <c r="A36" t="s">
        <v>19</v>
      </c>
      <c r="B36" t="s">
        <v>365</v>
      </c>
      <c r="C36" t="s">
        <v>297</v>
      </c>
      <c r="D36" t="s">
        <v>366</v>
      </c>
      <c r="E36" t="s">
        <v>298</v>
      </c>
      <c r="F36">
        <v>11746.0021905385</v>
      </c>
      <c r="G36">
        <v>13126.404946000701</v>
      </c>
      <c r="H36">
        <v>14955.609477091801</v>
      </c>
      <c r="I36">
        <v>17873.9177276562</v>
      </c>
      <c r="J36">
        <v>14775.525300213299</v>
      </c>
      <c r="K36">
        <v>12865.1284587269</v>
      </c>
      <c r="L36">
        <v>10517.0122858901</v>
      </c>
      <c r="M36">
        <v>14740.333731082799</v>
      </c>
      <c r="N36">
        <v>18514.499222611801</v>
      </c>
      <c r="O36">
        <v>24872.925309612299</v>
      </c>
      <c r="P36">
        <v>26566.983836000702</v>
      </c>
      <c r="Q36">
        <v>28450.033098747299</v>
      </c>
      <c r="R36">
        <v>27736.2847448832</v>
      </c>
      <c r="S36">
        <v>27307.135584957599</v>
      </c>
      <c r="T36">
        <v>25375.050866522699</v>
      </c>
      <c r="U36">
        <v>24751.679738937801</v>
      </c>
      <c r="V36">
        <v>24507.817628505702</v>
      </c>
      <c r="W36">
        <v>18575.222577884899</v>
      </c>
      <c r="X36">
        <v>19713.773348009101</v>
      </c>
      <c r="Y36">
        <v>20326.191436427402</v>
      </c>
      <c r="Z36">
        <v>20863.613885430699</v>
      </c>
      <c r="AA36">
        <v>16973.3965455463</v>
      </c>
      <c r="AB36">
        <v>17251.092098621401</v>
      </c>
      <c r="AC36">
        <v>14774.013439206399</v>
      </c>
      <c r="AD36">
        <v>13762.417355175499</v>
      </c>
      <c r="AE36">
        <v>11960.218525477299</v>
      </c>
      <c r="AF36">
        <v>12627.1205150358</v>
      </c>
    </row>
    <row r="37" spans="1:32" x14ac:dyDescent="0.3">
      <c r="A37" t="s">
        <v>19</v>
      </c>
      <c r="B37" t="s">
        <v>367</v>
      </c>
      <c r="C37" t="s">
        <v>297</v>
      </c>
      <c r="D37" t="s">
        <v>368</v>
      </c>
      <c r="E37" t="s">
        <v>298</v>
      </c>
      <c r="F37">
        <v>6624.9341872975301</v>
      </c>
      <c r="G37">
        <v>8745.9334867621492</v>
      </c>
      <c r="H37">
        <v>9071.1341845714396</v>
      </c>
      <c r="I37">
        <v>9684.4182273165206</v>
      </c>
      <c r="J37">
        <v>8438.5028260625404</v>
      </c>
      <c r="K37">
        <v>8783.1604948761506</v>
      </c>
      <c r="L37">
        <v>6970.11248986388</v>
      </c>
      <c r="M37">
        <v>10218.1526311936</v>
      </c>
      <c r="N37">
        <v>13176.177902625001</v>
      </c>
      <c r="O37">
        <v>15111.0858289187</v>
      </c>
      <c r="P37">
        <v>20802.174784686202</v>
      </c>
      <c r="Q37">
        <v>22925.8048345727</v>
      </c>
      <c r="R37">
        <v>21244.7973700166</v>
      </c>
      <c r="S37">
        <v>16528.810095981</v>
      </c>
      <c r="T37">
        <v>16673.7007776676</v>
      </c>
      <c r="U37">
        <v>16185.166132955599</v>
      </c>
      <c r="V37">
        <v>15654.700815780699</v>
      </c>
      <c r="W37">
        <v>15128.9781771342</v>
      </c>
      <c r="X37">
        <v>17506.841282543101</v>
      </c>
      <c r="Y37">
        <v>17143.805515749598</v>
      </c>
      <c r="Z37">
        <v>17274.037844847</v>
      </c>
      <c r="AA37">
        <v>17980.6352617179</v>
      </c>
      <c r="AB37">
        <v>16797.2601648366</v>
      </c>
      <c r="AC37">
        <v>17865.8863747664</v>
      </c>
      <c r="AD37">
        <v>15836.306372833</v>
      </c>
      <c r="AE37">
        <v>15261.577685980399</v>
      </c>
      <c r="AF37">
        <v>14803.613630272301</v>
      </c>
    </row>
    <row r="38" spans="1:32" x14ac:dyDescent="0.3">
      <c r="A38" t="s">
        <v>19</v>
      </c>
      <c r="B38" t="s">
        <v>369</v>
      </c>
      <c r="C38" t="s">
        <v>297</v>
      </c>
      <c r="D38" t="s">
        <v>370</v>
      </c>
      <c r="E38" t="s">
        <v>298</v>
      </c>
      <c r="F38">
        <v>15673.2937389861</v>
      </c>
      <c r="G38">
        <v>18143.8723475365</v>
      </c>
      <c r="H38">
        <v>21543.014266919999</v>
      </c>
      <c r="I38">
        <v>26181.5401122318</v>
      </c>
      <c r="J38">
        <v>22806.0512090882</v>
      </c>
      <c r="K38">
        <v>20681.680698682801</v>
      </c>
      <c r="L38">
        <v>17447.962633569099</v>
      </c>
      <c r="M38">
        <v>30100.717663984498</v>
      </c>
      <c r="N38">
        <v>45764.303720223601</v>
      </c>
      <c r="O38">
        <v>59729.0586861185</v>
      </c>
      <c r="P38">
        <v>78899.313944682202</v>
      </c>
      <c r="Q38">
        <v>79885.943397957803</v>
      </c>
      <c r="R38">
        <v>75986.000628954993</v>
      </c>
      <c r="S38">
        <v>71600.789248494795</v>
      </c>
      <c r="T38">
        <v>72997.275329820302</v>
      </c>
      <c r="U38">
        <v>64285.719229123897</v>
      </c>
      <c r="V38">
        <v>69877.722205940401</v>
      </c>
      <c r="W38">
        <v>71212.625604493602</v>
      </c>
      <c r="X38">
        <v>73158.736612051202</v>
      </c>
      <c r="Y38">
        <v>74690.265490711594</v>
      </c>
      <c r="Z38">
        <v>83976.347721691302</v>
      </c>
      <c r="AA38">
        <v>78467.934141179896</v>
      </c>
      <c r="AB38">
        <v>73076.051200773494</v>
      </c>
      <c r="AC38">
        <v>66076.650207275699</v>
      </c>
      <c r="AD38">
        <v>58768.9198325162</v>
      </c>
      <c r="AE38">
        <v>54199.776300570396</v>
      </c>
      <c r="AF38">
        <v>57231.042299139997</v>
      </c>
    </row>
    <row r="39" spans="1:32" x14ac:dyDescent="0.3">
      <c r="A39" t="s">
        <v>19</v>
      </c>
      <c r="B39" t="s">
        <v>371</v>
      </c>
      <c r="C39" t="s">
        <v>297</v>
      </c>
      <c r="D39" t="s">
        <v>372</v>
      </c>
      <c r="E39" t="s">
        <v>298</v>
      </c>
      <c r="F39">
        <v>106111.09299563601</v>
      </c>
      <c r="G39">
        <v>108181.03720152999</v>
      </c>
      <c r="H39">
        <v>108904.020597468</v>
      </c>
      <c r="I39">
        <v>109487.043990048</v>
      </c>
      <c r="J39">
        <v>104072.49291682401</v>
      </c>
      <c r="K39">
        <v>105970.298184767</v>
      </c>
      <c r="L39">
        <v>96524.716009831303</v>
      </c>
      <c r="M39">
        <v>94660.6808086401</v>
      </c>
      <c r="N39">
        <v>89046.367180926798</v>
      </c>
      <c r="O39">
        <v>86626.410245604697</v>
      </c>
      <c r="P39">
        <v>86636.445720746706</v>
      </c>
      <c r="Q39">
        <v>80732.281944377595</v>
      </c>
      <c r="R39">
        <v>69969.371133892302</v>
      </c>
      <c r="S39">
        <v>60876.969064630299</v>
      </c>
      <c r="T39">
        <v>50383.7850382584</v>
      </c>
      <c r="U39">
        <v>42396.2406618198</v>
      </c>
      <c r="V39">
        <v>40151.875687011001</v>
      </c>
      <c r="W39">
        <v>42408.718114417999</v>
      </c>
      <c r="X39">
        <v>41810.412305706297</v>
      </c>
      <c r="Y39">
        <v>41163.553601313397</v>
      </c>
      <c r="Z39">
        <v>43084.236335240603</v>
      </c>
      <c r="AA39">
        <v>44070.891460089901</v>
      </c>
      <c r="AB39">
        <v>46395.658045022399</v>
      </c>
      <c r="AC39">
        <v>44927.320701205899</v>
      </c>
      <c r="AD39">
        <v>44838.481325920999</v>
      </c>
      <c r="AE39">
        <v>44610.533313940898</v>
      </c>
      <c r="AF39">
        <v>46205.634633787602</v>
      </c>
    </row>
    <row r="40" spans="1:32" x14ac:dyDescent="0.3">
      <c r="A40" t="s">
        <v>19</v>
      </c>
      <c r="B40" t="s">
        <v>373</v>
      </c>
      <c r="C40" t="s">
        <v>297</v>
      </c>
      <c r="D40" t="s">
        <v>374</v>
      </c>
      <c r="E40" t="s">
        <v>298</v>
      </c>
      <c r="F40">
        <v>30144.557305438098</v>
      </c>
      <c r="G40">
        <v>33445.8300604838</v>
      </c>
      <c r="H40">
        <v>35594.762680578802</v>
      </c>
      <c r="I40">
        <v>39240.453586338102</v>
      </c>
      <c r="J40">
        <v>32783.670998567002</v>
      </c>
      <c r="K40">
        <v>29683.316913567902</v>
      </c>
      <c r="L40">
        <v>22213.396499786999</v>
      </c>
      <c r="M40">
        <v>25687.4621402056</v>
      </c>
      <c r="N40">
        <v>29261.948717476102</v>
      </c>
      <c r="O40">
        <v>33245.770455485901</v>
      </c>
      <c r="P40">
        <v>35337.765126781</v>
      </c>
      <c r="Q40">
        <v>38577.294312191101</v>
      </c>
      <c r="R40">
        <v>40368.291431337602</v>
      </c>
      <c r="S40">
        <v>41045.374658841502</v>
      </c>
      <c r="T40">
        <v>41792.455135190801</v>
      </c>
      <c r="U40">
        <v>42347.627333295401</v>
      </c>
      <c r="V40">
        <v>40809.373387658503</v>
      </c>
      <c r="W40">
        <v>43488.230792981201</v>
      </c>
      <c r="X40">
        <v>43250.934102003303</v>
      </c>
      <c r="Y40">
        <v>39637.671673694203</v>
      </c>
      <c r="Z40">
        <v>40818.187429490099</v>
      </c>
      <c r="AA40">
        <v>39458.540680749</v>
      </c>
      <c r="AB40">
        <v>39652.252193660599</v>
      </c>
      <c r="AC40">
        <v>36943.508326242903</v>
      </c>
      <c r="AD40">
        <v>31453.2230031621</v>
      </c>
      <c r="AE40">
        <v>28776.7637100877</v>
      </c>
      <c r="AF40">
        <v>28674.872611319301</v>
      </c>
    </row>
    <row r="41" spans="1:32" x14ac:dyDescent="0.3">
      <c r="A41" t="s">
        <v>19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19</v>
      </c>
      <c r="B43" t="s">
        <v>379</v>
      </c>
      <c r="C43" t="s">
        <v>297</v>
      </c>
      <c r="D43" t="s">
        <v>380</v>
      </c>
      <c r="E43" t="s">
        <v>298</v>
      </c>
      <c r="F43">
        <v>123293.39272016101</v>
      </c>
      <c r="G43">
        <v>139418.48413941599</v>
      </c>
      <c r="H43">
        <v>158825.108695729</v>
      </c>
      <c r="I43">
        <v>177595.99343793301</v>
      </c>
      <c r="J43">
        <v>158367.79519649301</v>
      </c>
      <c r="K43">
        <v>144466.578162802</v>
      </c>
      <c r="L43">
        <v>132641.522715723</v>
      </c>
      <c r="M43">
        <v>135790.035040419</v>
      </c>
      <c r="N43">
        <v>148064.92705650901</v>
      </c>
      <c r="O43">
        <v>166980.274054654</v>
      </c>
      <c r="P43">
        <v>175780.27265334301</v>
      </c>
      <c r="Q43">
        <v>184955.56127418199</v>
      </c>
      <c r="R43">
        <v>178624.231642386</v>
      </c>
      <c r="S43">
        <v>169256.41930645399</v>
      </c>
      <c r="T43">
        <v>154235.95378698199</v>
      </c>
      <c r="U43">
        <v>140615.11101325799</v>
      </c>
      <c r="V43">
        <v>144162.49925247699</v>
      </c>
      <c r="W43">
        <v>144150.27528903901</v>
      </c>
      <c r="X43">
        <v>143381.915650802</v>
      </c>
      <c r="Y43">
        <v>141365.085275205</v>
      </c>
      <c r="Z43">
        <v>141512.86211817601</v>
      </c>
      <c r="AA43">
        <v>139497.17383814999</v>
      </c>
      <c r="AB43">
        <v>131966.29214242901</v>
      </c>
      <c r="AC43">
        <v>120999.93650559201</v>
      </c>
      <c r="AD43">
        <v>113718.60090597</v>
      </c>
      <c r="AE43">
        <v>98427.291419302695</v>
      </c>
      <c r="AF43">
        <v>100802.82746445401</v>
      </c>
    </row>
    <row r="44" spans="1:32" x14ac:dyDescent="0.3">
      <c r="A44" t="s">
        <v>19</v>
      </c>
      <c r="B44" t="s">
        <v>381</v>
      </c>
      <c r="C44" t="s">
        <v>297</v>
      </c>
      <c r="D44" t="s">
        <v>382</v>
      </c>
      <c r="E44" t="s">
        <v>298</v>
      </c>
      <c r="F44">
        <v>1619211.0671596399</v>
      </c>
      <c r="G44">
        <v>1661515.71173929</v>
      </c>
      <c r="H44">
        <v>1724924.9549419601</v>
      </c>
      <c r="I44">
        <v>1728733.7578537799</v>
      </c>
      <c r="J44">
        <v>1642242.9040772701</v>
      </c>
      <c r="K44">
        <v>1587336.3653396701</v>
      </c>
      <c r="L44">
        <v>1478660.7232836401</v>
      </c>
      <c r="M44">
        <v>1489531.5314787</v>
      </c>
      <c r="N44">
        <v>1553036.22315678</v>
      </c>
      <c r="O44">
        <v>1661326.4941612899</v>
      </c>
      <c r="P44">
        <v>1755589.5423327801</v>
      </c>
      <c r="Q44">
        <v>1733262.04603929</v>
      </c>
      <c r="R44">
        <v>1632008.84149256</v>
      </c>
      <c r="S44">
        <v>1520568.60594606</v>
      </c>
      <c r="T44">
        <v>1364501.7212982201</v>
      </c>
      <c r="U44">
        <v>1283095.2468717501</v>
      </c>
      <c r="V44">
        <v>1263681.54030123</v>
      </c>
      <c r="W44">
        <v>1259181.5871916199</v>
      </c>
      <c r="X44">
        <v>1248838.73929359</v>
      </c>
      <c r="Y44">
        <v>1258763.4514082801</v>
      </c>
      <c r="Z44">
        <v>1286496.7211361299</v>
      </c>
      <c r="AA44">
        <v>1219882.7406456999</v>
      </c>
      <c r="AB44">
        <v>1165881.8946898901</v>
      </c>
      <c r="AC44">
        <v>1078074.4758989599</v>
      </c>
      <c r="AD44">
        <v>986916.14284294005</v>
      </c>
      <c r="AE44">
        <v>856732.25791181996</v>
      </c>
      <c r="AF44">
        <v>866737.82915551902</v>
      </c>
    </row>
    <row r="45" spans="1:32" x14ac:dyDescent="0.3">
      <c r="A45" t="s">
        <v>19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19</v>
      </c>
      <c r="B47" t="s">
        <v>387</v>
      </c>
      <c r="C47" t="s">
        <v>297</v>
      </c>
      <c r="D47" t="s">
        <v>388</v>
      </c>
      <c r="E47" t="s">
        <v>298</v>
      </c>
      <c r="F47">
        <v>125069.86368959901</v>
      </c>
      <c r="G47">
        <v>121511.72484882201</v>
      </c>
      <c r="H47">
        <v>123740.046332015</v>
      </c>
      <c r="I47">
        <v>128870.35523486399</v>
      </c>
      <c r="J47">
        <v>126987.67275595</v>
      </c>
      <c r="K47">
        <v>120518.495642145</v>
      </c>
      <c r="L47">
        <v>114551.52400591499</v>
      </c>
      <c r="M47">
        <v>110167.44062255201</v>
      </c>
      <c r="N47">
        <v>103696.425970428</v>
      </c>
      <c r="O47">
        <v>95513.878932590203</v>
      </c>
      <c r="P47">
        <v>84181.061936073296</v>
      </c>
      <c r="Q47">
        <v>80464.706884631305</v>
      </c>
      <c r="R47">
        <v>76290.4897442519</v>
      </c>
      <c r="S47">
        <v>69401.165657994206</v>
      </c>
      <c r="T47">
        <v>67212.378123429007</v>
      </c>
      <c r="U47">
        <v>61658.963897410998</v>
      </c>
      <c r="V47">
        <v>65242.463541165998</v>
      </c>
      <c r="W47">
        <v>68135.982591571694</v>
      </c>
      <c r="X47">
        <v>70166.001368504294</v>
      </c>
      <c r="Y47">
        <v>73284.784248950396</v>
      </c>
      <c r="Z47">
        <v>78083.757117154193</v>
      </c>
      <c r="AA47">
        <v>74726.251418981497</v>
      </c>
      <c r="AB47">
        <v>73248.798637122207</v>
      </c>
      <c r="AC47">
        <v>68370.502921082196</v>
      </c>
      <c r="AD47">
        <v>69600.513418749993</v>
      </c>
      <c r="AE47">
        <v>65871.752392580805</v>
      </c>
      <c r="AF47">
        <v>66721.9291934434</v>
      </c>
    </row>
    <row r="48" spans="1:32" x14ac:dyDescent="0.3">
      <c r="A48" t="s">
        <v>19</v>
      </c>
      <c r="B48" t="s">
        <v>389</v>
      </c>
      <c r="C48" t="s">
        <v>297</v>
      </c>
      <c r="D48" t="s">
        <v>390</v>
      </c>
      <c r="E48" t="s">
        <v>298</v>
      </c>
      <c r="F48">
        <v>370956.153267938</v>
      </c>
      <c r="G48">
        <v>376280.53332993301</v>
      </c>
      <c r="H48">
        <v>399561.08375051903</v>
      </c>
      <c r="I48">
        <v>422290.00806430698</v>
      </c>
      <c r="J48">
        <v>419619.35690871999</v>
      </c>
      <c r="K48">
        <v>403118.13785106502</v>
      </c>
      <c r="L48">
        <v>377727.51131436997</v>
      </c>
      <c r="M48">
        <v>361249.268288903</v>
      </c>
      <c r="N48">
        <v>347833.34645714198</v>
      </c>
      <c r="O48">
        <v>340247.55214337498</v>
      </c>
      <c r="P48">
        <v>315683.67047542101</v>
      </c>
      <c r="Q48">
        <v>305455.51280413597</v>
      </c>
      <c r="R48">
        <v>288493.21762959298</v>
      </c>
      <c r="S48">
        <v>275773.04324499099</v>
      </c>
      <c r="T48">
        <v>267397.33770873601</v>
      </c>
      <c r="U48">
        <v>251322.95458675199</v>
      </c>
      <c r="V48">
        <v>259527.01502059799</v>
      </c>
      <c r="W48">
        <v>258733.446222589</v>
      </c>
      <c r="X48">
        <v>265470.80692497198</v>
      </c>
      <c r="Y48">
        <v>269931.11655913299</v>
      </c>
      <c r="Z48">
        <v>282412.76969994802</v>
      </c>
      <c r="AA48">
        <v>284470.00179591897</v>
      </c>
      <c r="AB48">
        <v>291818.07611752598</v>
      </c>
      <c r="AC48">
        <v>283493.51521922898</v>
      </c>
      <c r="AD48">
        <v>286900.06795801298</v>
      </c>
      <c r="AE48">
        <v>276173.04283273901</v>
      </c>
      <c r="AF48">
        <v>282708.74593945098</v>
      </c>
    </row>
    <row r="49" spans="1:32" x14ac:dyDescent="0.3">
      <c r="A49" t="s">
        <v>19</v>
      </c>
      <c r="B49" t="s">
        <v>391</v>
      </c>
      <c r="C49" t="s">
        <v>297</v>
      </c>
      <c r="D49" t="s">
        <v>392</v>
      </c>
      <c r="E49" t="s">
        <v>298</v>
      </c>
      <c r="F49">
        <v>106094.049901762</v>
      </c>
      <c r="G49">
        <v>109664.549677356</v>
      </c>
      <c r="H49">
        <v>118114.411734309</v>
      </c>
      <c r="I49">
        <v>127670.01033813901</v>
      </c>
      <c r="J49">
        <v>127298.678901822</v>
      </c>
      <c r="K49">
        <v>121339.86731289</v>
      </c>
      <c r="L49">
        <v>110103.254743593</v>
      </c>
      <c r="M49">
        <v>111194.012262206</v>
      </c>
      <c r="N49">
        <v>112810.32136007299</v>
      </c>
      <c r="O49">
        <v>120922.54116526499</v>
      </c>
      <c r="P49">
        <v>120391.710056617</v>
      </c>
      <c r="Q49">
        <v>110845.627061736</v>
      </c>
      <c r="R49">
        <v>102376.613359144</v>
      </c>
      <c r="S49">
        <v>94326.883744262406</v>
      </c>
      <c r="T49">
        <v>89011.085861698099</v>
      </c>
      <c r="U49">
        <v>79200.943489450001</v>
      </c>
      <c r="V49">
        <v>71059.338842505793</v>
      </c>
      <c r="W49">
        <v>58500.627028729097</v>
      </c>
      <c r="X49">
        <v>49030.465991882797</v>
      </c>
      <c r="Y49">
        <v>40381.184498363597</v>
      </c>
      <c r="Z49">
        <v>32994.588371097198</v>
      </c>
      <c r="AA49">
        <v>37884.025153987903</v>
      </c>
      <c r="AB49">
        <v>44928.3767829633</v>
      </c>
      <c r="AC49">
        <v>49817.984677790002</v>
      </c>
      <c r="AD49">
        <v>55540.6171266499</v>
      </c>
      <c r="AE49">
        <v>51697.932699648904</v>
      </c>
      <c r="AF49">
        <v>51952.487670125702</v>
      </c>
    </row>
    <row r="50" spans="1:32" x14ac:dyDescent="0.3">
      <c r="A50" t="s">
        <v>19</v>
      </c>
      <c r="B50" t="s">
        <v>393</v>
      </c>
      <c r="C50" t="s">
        <v>297</v>
      </c>
      <c r="D50" t="s">
        <v>394</v>
      </c>
      <c r="E50" t="s">
        <v>298</v>
      </c>
      <c r="F50">
        <v>139792.239676578</v>
      </c>
      <c r="G50">
        <v>145104.25880375601</v>
      </c>
      <c r="H50">
        <v>157706.62568419499</v>
      </c>
      <c r="I50">
        <v>165749.642491304</v>
      </c>
      <c r="J50">
        <v>165333.00525094799</v>
      </c>
      <c r="K50">
        <v>161259.77489603101</v>
      </c>
      <c r="L50">
        <v>153072.73256486299</v>
      </c>
      <c r="M50">
        <v>139887.81540414601</v>
      </c>
      <c r="N50">
        <v>131326.599126641</v>
      </c>
      <c r="O50">
        <v>123811.132045519</v>
      </c>
      <c r="P50">
        <v>111110.89848273</v>
      </c>
      <c r="Q50">
        <v>114145.178857769</v>
      </c>
      <c r="R50">
        <v>109826.11452619699</v>
      </c>
      <c r="S50">
        <v>112044.993842735</v>
      </c>
      <c r="T50">
        <v>111173.87372360899</v>
      </c>
      <c r="U50">
        <v>110463.04719989101</v>
      </c>
      <c r="V50">
        <v>123225.212636927</v>
      </c>
      <c r="W50">
        <v>132096.83660228801</v>
      </c>
      <c r="X50">
        <v>146274.33956458501</v>
      </c>
      <c r="Y50">
        <v>156265.14781182</v>
      </c>
      <c r="Z50">
        <v>171334.42421169599</v>
      </c>
      <c r="AA50">
        <v>171859.72522294999</v>
      </c>
      <c r="AB50">
        <v>173640.90069744</v>
      </c>
      <c r="AC50">
        <v>165305.027620357</v>
      </c>
      <c r="AD50">
        <v>161758.93741261301</v>
      </c>
      <c r="AE50">
        <v>158603.357740509</v>
      </c>
      <c r="AF50">
        <v>164034.32907588201</v>
      </c>
    </row>
    <row r="51" spans="1:32" x14ac:dyDescent="0.3">
      <c r="A51" t="s">
        <v>19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</v>
      </c>
      <c r="B53" t="s">
        <v>399</v>
      </c>
      <c r="C53" t="s">
        <v>297</v>
      </c>
      <c r="D53" t="s">
        <v>400</v>
      </c>
      <c r="E53" t="s">
        <v>298</v>
      </c>
      <c r="F53">
        <v>18509.3429947888</v>
      </c>
      <c r="G53">
        <v>19747.4590807565</v>
      </c>
      <c r="H53">
        <v>20398.139645363699</v>
      </c>
      <c r="I53">
        <v>20736.479572349701</v>
      </c>
      <c r="J53">
        <v>19290.855503787101</v>
      </c>
      <c r="K53">
        <v>18246.207256895599</v>
      </c>
      <c r="L53">
        <v>17079.93720909</v>
      </c>
      <c r="M53">
        <v>17951.213155440601</v>
      </c>
      <c r="N53">
        <v>19249.8473747752</v>
      </c>
      <c r="O53">
        <v>21106.3389009579</v>
      </c>
      <c r="P53">
        <v>20369.155453055901</v>
      </c>
      <c r="Q53">
        <v>21595.1362949992</v>
      </c>
      <c r="R53">
        <v>21561.609033270401</v>
      </c>
      <c r="S53">
        <v>22120.780788105301</v>
      </c>
      <c r="T53">
        <v>24857.738970550199</v>
      </c>
      <c r="U53">
        <v>24848.383656333499</v>
      </c>
      <c r="V53">
        <v>25566.439227226401</v>
      </c>
      <c r="W53">
        <v>26346.7315997718</v>
      </c>
      <c r="X53">
        <v>26916.794316551201</v>
      </c>
      <c r="Y53">
        <v>27958.398018921998</v>
      </c>
      <c r="Z53">
        <v>29610.826012989401</v>
      </c>
      <c r="AA53">
        <v>26393.9087305547</v>
      </c>
      <c r="AB53">
        <v>23318.7984143824</v>
      </c>
      <c r="AC53">
        <v>18453.846114547399</v>
      </c>
      <c r="AD53">
        <v>13376.5438377509</v>
      </c>
      <c r="AE53">
        <v>8218.5747903477804</v>
      </c>
      <c r="AF53">
        <v>8617.6841459063398</v>
      </c>
    </row>
    <row r="54" spans="1:32" x14ac:dyDescent="0.3">
      <c r="A54" t="s">
        <v>19</v>
      </c>
      <c r="B54" t="s">
        <v>401</v>
      </c>
      <c r="C54" t="s">
        <v>297</v>
      </c>
      <c r="D54" t="s">
        <v>402</v>
      </c>
      <c r="E54" t="s">
        <v>298</v>
      </c>
      <c r="F54">
        <v>86445.710534857295</v>
      </c>
      <c r="G54">
        <v>88601.254973399598</v>
      </c>
      <c r="H54">
        <v>90769.195469031198</v>
      </c>
      <c r="I54">
        <v>93174.348949200998</v>
      </c>
      <c r="J54">
        <v>86536.350461771493</v>
      </c>
      <c r="K54">
        <v>84473.732932231607</v>
      </c>
      <c r="L54">
        <v>82730.472360041094</v>
      </c>
      <c r="M54">
        <v>83836.478535535702</v>
      </c>
      <c r="N54">
        <v>84053.578474309397</v>
      </c>
      <c r="O54">
        <v>89647.859303177698</v>
      </c>
      <c r="P54">
        <v>87195.320536743006</v>
      </c>
      <c r="Q54">
        <v>93862.357010269596</v>
      </c>
      <c r="R54">
        <v>93643.527740784397</v>
      </c>
      <c r="S54">
        <v>94489.452752176294</v>
      </c>
      <c r="T54">
        <v>98689.182659248007</v>
      </c>
      <c r="U54">
        <v>98043.321578009796</v>
      </c>
      <c r="V54">
        <v>99842.285252800895</v>
      </c>
      <c r="W54">
        <v>99922.851513296599</v>
      </c>
      <c r="X54">
        <v>100347.11064482199</v>
      </c>
      <c r="Y54">
        <v>100756.889249485</v>
      </c>
      <c r="Z54">
        <v>102387.816585925</v>
      </c>
      <c r="AA54">
        <v>90145.364244515906</v>
      </c>
      <c r="AB54">
        <v>79838.473175356994</v>
      </c>
      <c r="AC54">
        <v>65366.897927926897</v>
      </c>
      <c r="AD54">
        <v>51816.377990712201</v>
      </c>
      <c r="AE54">
        <v>36588.3264516364</v>
      </c>
      <c r="AF54">
        <v>36900.065521949502</v>
      </c>
    </row>
    <row r="55" spans="1:32" x14ac:dyDescent="0.3">
      <c r="A55" t="s">
        <v>19</v>
      </c>
      <c r="B55" t="s">
        <v>403</v>
      </c>
      <c r="C55" t="s">
        <v>297</v>
      </c>
      <c r="D55" t="s">
        <v>404</v>
      </c>
      <c r="E55" t="s">
        <v>298</v>
      </c>
      <c r="F55">
        <v>67936.367540068502</v>
      </c>
      <c r="G55">
        <v>68853.795892643102</v>
      </c>
      <c r="H55">
        <v>70371.055823667601</v>
      </c>
      <c r="I55">
        <v>72437.869376851406</v>
      </c>
      <c r="J55">
        <v>67245.494957984396</v>
      </c>
      <c r="K55">
        <v>66227.525675336001</v>
      </c>
      <c r="L55">
        <v>65650.535150951095</v>
      </c>
      <c r="M55">
        <v>65885.265380095094</v>
      </c>
      <c r="N55">
        <v>64803.731099534198</v>
      </c>
      <c r="O55">
        <v>68541.520402219801</v>
      </c>
      <c r="P55">
        <v>66826.1650836872</v>
      </c>
      <c r="Q55">
        <v>72267.220715270494</v>
      </c>
      <c r="R55">
        <v>72081.918707514007</v>
      </c>
      <c r="S55">
        <v>72368.671964070905</v>
      </c>
      <c r="T55">
        <v>73831.443688697793</v>
      </c>
      <c r="U55">
        <v>73194.937921676305</v>
      </c>
      <c r="V55">
        <v>74275.846025574501</v>
      </c>
      <c r="W55">
        <v>73576.119913524803</v>
      </c>
      <c r="X55">
        <v>73430.316328270506</v>
      </c>
      <c r="Y55">
        <v>72798.491230563202</v>
      </c>
      <c r="Z55">
        <v>72776.990572935407</v>
      </c>
      <c r="AA55">
        <v>63751.455513961198</v>
      </c>
      <c r="AB55">
        <v>56519.6747609745</v>
      </c>
      <c r="AC55">
        <v>46913.051813379498</v>
      </c>
      <c r="AD55">
        <v>38439.834152961303</v>
      </c>
      <c r="AE55">
        <v>28369.751661288599</v>
      </c>
      <c r="AF55">
        <v>28282.381376043199</v>
      </c>
    </row>
    <row r="56" spans="1:32" x14ac:dyDescent="0.3">
      <c r="A56" t="s">
        <v>19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19</v>
      </c>
      <c r="B57" t="s">
        <v>407</v>
      </c>
      <c r="C57" t="s">
        <v>297</v>
      </c>
      <c r="D57" t="s">
        <v>408</v>
      </c>
      <c r="E57" t="s">
        <v>298</v>
      </c>
      <c r="F57">
        <v>2020311.77773301</v>
      </c>
      <c r="G57">
        <v>2071242.0751297099</v>
      </c>
      <c r="H57">
        <v>2160080.8013730599</v>
      </c>
      <c r="I57">
        <v>2190264.2195044202</v>
      </c>
      <c r="J57">
        <v>2094645.9319845501</v>
      </c>
      <c r="K57">
        <v>2020137.8201043</v>
      </c>
      <c r="L57">
        <v>1878601.6310978001</v>
      </c>
      <c r="M57">
        <v>1876468.2619078101</v>
      </c>
      <c r="N57">
        <v>1930131.5183313999</v>
      </c>
      <c r="O57">
        <v>2034819.81676015</v>
      </c>
      <c r="P57">
        <v>2106610.9779349798</v>
      </c>
      <c r="Q57">
        <v>2077294.8531556199</v>
      </c>
      <c r="R57">
        <v>1960870.35055349</v>
      </c>
      <c r="S57">
        <v>1837387.0238498901</v>
      </c>
      <c r="T57">
        <v>1673691.5141421501</v>
      </c>
      <c r="U57">
        <v>1576765.8287918</v>
      </c>
      <c r="V57">
        <v>1564017.92870948</v>
      </c>
      <c r="W57">
        <v>1561403.2642071899</v>
      </c>
      <c r="X57">
        <v>1557560.48032056</v>
      </c>
      <c r="Y57">
        <v>1568332.2396410999</v>
      </c>
      <c r="Z57">
        <v>1609727.67826557</v>
      </c>
      <c r="AA57">
        <v>1543811.28312237</v>
      </c>
      <c r="AB57">
        <v>1497352.2230010701</v>
      </c>
      <c r="AC57">
        <v>1398511.49944443</v>
      </c>
      <c r="AD57">
        <v>1305269.4338041199</v>
      </c>
      <c r="AE57">
        <v>1161682.06445465</v>
      </c>
      <c r="AF57">
        <v>1178121.4477062901</v>
      </c>
    </row>
    <row r="58" spans="1:32" x14ac:dyDescent="0.3">
      <c r="A58" t="s">
        <v>19</v>
      </c>
      <c r="B58" t="s">
        <v>409</v>
      </c>
      <c r="C58" t="s">
        <v>297</v>
      </c>
      <c r="D58" t="s">
        <v>410</v>
      </c>
      <c r="E58" t="s">
        <v>298</v>
      </c>
      <c r="F58">
        <v>2020311.77773301</v>
      </c>
      <c r="G58">
        <v>2071242.0751297099</v>
      </c>
      <c r="H58">
        <v>2160080.8013730599</v>
      </c>
      <c r="I58">
        <v>2190264.2195044202</v>
      </c>
      <c r="J58">
        <v>2094645.9319845501</v>
      </c>
      <c r="K58">
        <v>2020137.8201043</v>
      </c>
      <c r="L58">
        <v>1878601.6310978001</v>
      </c>
      <c r="M58">
        <v>1876468.2619078101</v>
      </c>
      <c r="N58">
        <v>1930131.5183313999</v>
      </c>
      <c r="O58">
        <v>2034819.81676015</v>
      </c>
      <c r="P58">
        <v>2106610.9779349798</v>
      </c>
      <c r="Q58">
        <v>2077294.8531556199</v>
      </c>
      <c r="R58">
        <v>1960870.35055349</v>
      </c>
      <c r="S58">
        <v>1837387.0238498901</v>
      </c>
      <c r="T58">
        <v>1673691.5141421501</v>
      </c>
      <c r="U58">
        <v>1576765.8287918</v>
      </c>
      <c r="V58">
        <v>1564017.92870948</v>
      </c>
      <c r="W58">
        <v>1561403.2642071899</v>
      </c>
      <c r="X58">
        <v>1557560.48032056</v>
      </c>
      <c r="Y58">
        <v>1568332.2396410999</v>
      </c>
      <c r="Z58">
        <v>1609727.67826557</v>
      </c>
      <c r="AA58">
        <v>1543811.28312237</v>
      </c>
      <c r="AB58">
        <v>1497352.2230010701</v>
      </c>
      <c r="AC58">
        <v>1398511.49944443</v>
      </c>
      <c r="AD58">
        <v>1305269.4338041199</v>
      </c>
      <c r="AE58">
        <v>1161682.06445465</v>
      </c>
      <c r="AF58">
        <v>1178121.4477062901</v>
      </c>
    </row>
    <row r="59" spans="1:32" x14ac:dyDescent="0.3">
      <c r="A59" t="s">
        <v>19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</v>
      </c>
      <c r="B2" t="s">
        <v>295</v>
      </c>
      <c r="C2" t="s">
        <v>297</v>
      </c>
      <c r="D2" t="s">
        <v>296</v>
      </c>
      <c r="E2" t="s">
        <v>298</v>
      </c>
      <c r="F2">
        <v>189146.24192615799</v>
      </c>
      <c r="G2">
        <v>194125.69902273099</v>
      </c>
      <c r="H2">
        <v>173810.365450846</v>
      </c>
      <c r="I2">
        <v>216637.46095164699</v>
      </c>
      <c r="J2">
        <v>177957.223174112</v>
      </c>
      <c r="K2">
        <v>195837.88925021101</v>
      </c>
      <c r="L2">
        <v>180155.66883982701</v>
      </c>
      <c r="M2">
        <v>182421.37713456599</v>
      </c>
      <c r="N2">
        <v>192308.625366805</v>
      </c>
      <c r="O2">
        <v>179341.88475073801</v>
      </c>
      <c r="P2">
        <v>139580.46368859801</v>
      </c>
      <c r="Q2">
        <v>145272.57864836499</v>
      </c>
      <c r="R2">
        <v>149344.08829273199</v>
      </c>
      <c r="S2">
        <v>189627.70852456201</v>
      </c>
      <c r="T2">
        <v>183088.73049176901</v>
      </c>
      <c r="U2">
        <v>193199.83490518801</v>
      </c>
      <c r="V2">
        <v>171142.18780201199</v>
      </c>
      <c r="W2">
        <v>172850.55025832599</v>
      </c>
      <c r="X2">
        <v>153483.97773462001</v>
      </c>
      <c r="Y2">
        <v>145660.350703487</v>
      </c>
      <c r="Z2">
        <v>143075.24535010901</v>
      </c>
      <c r="AA2">
        <v>153443.98376471599</v>
      </c>
      <c r="AB2">
        <v>155198.357991358</v>
      </c>
      <c r="AC2">
        <v>134045.04890389901</v>
      </c>
      <c r="AD2">
        <v>145005.190779242</v>
      </c>
      <c r="AE2">
        <v>142965.00678967001</v>
      </c>
      <c r="AF2">
        <v>124076.56213200001</v>
      </c>
    </row>
    <row r="3" spans="1:32" x14ac:dyDescent="0.3">
      <c r="A3" t="s">
        <v>21</v>
      </c>
      <c r="B3" t="s">
        <v>299</v>
      </c>
      <c r="C3" t="s">
        <v>297</v>
      </c>
      <c r="D3" t="s">
        <v>300</v>
      </c>
      <c r="E3" t="s">
        <v>298</v>
      </c>
      <c r="F3">
        <v>18241.2936926847</v>
      </c>
      <c r="G3">
        <v>16413.260859372898</v>
      </c>
      <c r="H3">
        <v>16085.8547383147</v>
      </c>
      <c r="I3">
        <v>16178.4884343753</v>
      </c>
      <c r="J3">
        <v>14233.8472621932</v>
      </c>
      <c r="K3">
        <v>13479.0907709446</v>
      </c>
      <c r="L3">
        <v>13006.4594468045</v>
      </c>
      <c r="M3">
        <v>11360.4695880789</v>
      </c>
      <c r="N3">
        <v>10529.9400884314</v>
      </c>
      <c r="O3">
        <v>8965.3045461515903</v>
      </c>
      <c r="P3">
        <v>8028.0329047804698</v>
      </c>
      <c r="Q3">
        <v>6981.1207660296504</v>
      </c>
      <c r="R3">
        <v>6593.7758423915102</v>
      </c>
      <c r="S3">
        <v>5981.4657993752598</v>
      </c>
      <c r="T3">
        <v>6111.4759945920996</v>
      </c>
      <c r="U3">
        <v>6292.9391631015196</v>
      </c>
      <c r="V3">
        <v>5393.6198296502298</v>
      </c>
      <c r="W3">
        <v>5073.7403982841597</v>
      </c>
      <c r="X3">
        <v>5038.4761439917602</v>
      </c>
      <c r="Y3">
        <v>5853.6527812619397</v>
      </c>
      <c r="Z3">
        <v>6499.9575702919701</v>
      </c>
      <c r="AA3">
        <v>6575.7728768647803</v>
      </c>
      <c r="AB3">
        <v>6912.4672166724304</v>
      </c>
      <c r="AC3">
        <v>6063.7936758245796</v>
      </c>
      <c r="AD3">
        <v>6029.4550177232804</v>
      </c>
      <c r="AE3">
        <v>5919.8222529579198</v>
      </c>
      <c r="AF3">
        <v>5405.8700090459097</v>
      </c>
    </row>
    <row r="4" spans="1:32" x14ac:dyDescent="0.3">
      <c r="A4" t="s">
        <v>21</v>
      </c>
      <c r="B4" t="s">
        <v>301</v>
      </c>
      <c r="C4" t="s">
        <v>297</v>
      </c>
      <c r="D4" t="s">
        <v>302</v>
      </c>
      <c r="E4" t="s">
        <v>298</v>
      </c>
      <c r="F4">
        <v>2744322.5226563201</v>
      </c>
      <c r="G4">
        <v>2898158.5555804502</v>
      </c>
      <c r="H4">
        <v>3028291.25263514</v>
      </c>
      <c r="I4">
        <v>3092262.4625180401</v>
      </c>
      <c r="J4">
        <v>2823592.73271942</v>
      </c>
      <c r="K4">
        <v>2991873.1896847798</v>
      </c>
      <c r="L4">
        <v>2924933.1601656801</v>
      </c>
      <c r="M4">
        <v>2734590.4443209502</v>
      </c>
      <c r="N4">
        <v>2719473.0048760301</v>
      </c>
      <c r="O4">
        <v>2758848.0378013202</v>
      </c>
      <c r="P4">
        <v>2846192.91354948</v>
      </c>
      <c r="Q4">
        <v>2742812.4089180599</v>
      </c>
      <c r="R4">
        <v>2576096.70702632</v>
      </c>
      <c r="S4">
        <v>2485409.1045720102</v>
      </c>
      <c r="T4">
        <v>1971412.9354945701</v>
      </c>
      <c r="U4">
        <v>1928418.1563142701</v>
      </c>
      <c r="V4">
        <v>1817661.94704059</v>
      </c>
      <c r="W4">
        <v>1863330.1294074301</v>
      </c>
      <c r="X4">
        <v>1858163.7298973601</v>
      </c>
      <c r="Y4">
        <v>1979848.52108803</v>
      </c>
      <c r="Z4">
        <v>2149443.2340036901</v>
      </c>
      <c r="AA4">
        <v>2098389.5900460002</v>
      </c>
      <c r="AB4">
        <v>2113837.35102922</v>
      </c>
      <c r="AC4">
        <v>1946358.67825842</v>
      </c>
      <c r="AD4">
        <v>1970981.78932518</v>
      </c>
      <c r="AE4">
        <v>1645477.4432617901</v>
      </c>
      <c r="AF4">
        <v>1686182.9611263301</v>
      </c>
    </row>
    <row r="5" spans="1:32" x14ac:dyDescent="0.3">
      <c r="A5" t="s">
        <v>21</v>
      </c>
      <c r="B5" t="s">
        <v>303</v>
      </c>
      <c r="C5" t="s">
        <v>297</v>
      </c>
      <c r="D5" t="s">
        <v>304</v>
      </c>
      <c r="E5" t="s">
        <v>298</v>
      </c>
      <c r="F5">
        <v>347796.252574399</v>
      </c>
      <c r="G5">
        <v>360939.72035166202</v>
      </c>
      <c r="H5">
        <v>372258.94204715802</v>
      </c>
      <c r="I5">
        <v>390915.95890459599</v>
      </c>
      <c r="J5">
        <v>378329.74316795397</v>
      </c>
      <c r="K5">
        <v>399894.53608224401</v>
      </c>
      <c r="L5">
        <v>400968.78846872901</v>
      </c>
      <c r="M5">
        <v>411632.04522035102</v>
      </c>
      <c r="N5">
        <v>373663.51648184803</v>
      </c>
      <c r="O5">
        <v>386824.390533923</v>
      </c>
      <c r="P5">
        <v>374369.36868420901</v>
      </c>
      <c r="Q5">
        <v>347082.65771710197</v>
      </c>
      <c r="R5">
        <v>332735.01754748402</v>
      </c>
      <c r="S5">
        <v>325351.57605448802</v>
      </c>
      <c r="T5">
        <v>306510.70664640801</v>
      </c>
      <c r="U5">
        <v>298786.45861281798</v>
      </c>
      <c r="V5">
        <v>277725.42356101202</v>
      </c>
      <c r="W5">
        <v>280721.90160981403</v>
      </c>
      <c r="X5">
        <v>288739.30795808602</v>
      </c>
      <c r="Y5">
        <v>294835.65319783997</v>
      </c>
      <c r="Z5">
        <v>286617.53769588802</v>
      </c>
      <c r="AA5">
        <v>291345.02710452699</v>
      </c>
      <c r="AB5">
        <v>291741.261477197</v>
      </c>
      <c r="AC5">
        <v>279294.399138832</v>
      </c>
      <c r="AD5">
        <v>280768.07791167003</v>
      </c>
      <c r="AE5">
        <v>234732.13053573901</v>
      </c>
      <c r="AF5">
        <v>235734.61950183599</v>
      </c>
    </row>
    <row r="6" spans="1:32" x14ac:dyDescent="0.3">
      <c r="A6" t="s">
        <v>21</v>
      </c>
      <c r="B6" t="s">
        <v>305</v>
      </c>
      <c r="C6" t="s">
        <v>297</v>
      </c>
      <c r="D6" t="s">
        <v>306</v>
      </c>
      <c r="E6" t="s">
        <v>298</v>
      </c>
      <c r="F6">
        <v>111784.29215089</v>
      </c>
      <c r="G6">
        <v>99927.516334864005</v>
      </c>
      <c r="H6">
        <v>96202.047170879101</v>
      </c>
      <c r="I6">
        <v>95816.781205884894</v>
      </c>
      <c r="J6">
        <v>86952.297353799106</v>
      </c>
      <c r="K6">
        <v>83131.560872606104</v>
      </c>
      <c r="L6">
        <v>69176.654188404806</v>
      </c>
      <c r="M6">
        <v>57075.085398191601</v>
      </c>
      <c r="N6">
        <v>56051.211241544603</v>
      </c>
      <c r="O6">
        <v>50395.811223085097</v>
      </c>
      <c r="P6">
        <v>49561.518488559697</v>
      </c>
      <c r="Q6">
        <v>46575.472128066998</v>
      </c>
      <c r="R6">
        <v>44153.766385677904</v>
      </c>
      <c r="S6">
        <v>45749.622210076297</v>
      </c>
      <c r="T6">
        <v>37088.129992272603</v>
      </c>
      <c r="U6">
        <v>33635.229338534402</v>
      </c>
      <c r="V6">
        <v>33865.8553775443</v>
      </c>
      <c r="W6">
        <v>30494.838591712301</v>
      </c>
      <c r="X6">
        <v>29636.2756957819</v>
      </c>
      <c r="Y6">
        <v>29951.2229035251</v>
      </c>
      <c r="Z6">
        <v>34182.704372954096</v>
      </c>
      <c r="AA6">
        <v>31796.8316633295</v>
      </c>
      <c r="AB6">
        <v>30414.319741043299</v>
      </c>
      <c r="AC6">
        <v>29148.371007817801</v>
      </c>
      <c r="AD6">
        <v>29444.812703756401</v>
      </c>
      <c r="AE6">
        <v>27057.161455548801</v>
      </c>
      <c r="AF6">
        <v>23040.254474708101</v>
      </c>
    </row>
    <row r="7" spans="1:32" x14ac:dyDescent="0.3">
      <c r="A7" t="s">
        <v>21</v>
      </c>
      <c r="B7" t="s">
        <v>307</v>
      </c>
      <c r="C7" t="s">
        <v>297</v>
      </c>
      <c r="D7" t="s">
        <v>308</v>
      </c>
      <c r="E7" t="s">
        <v>298</v>
      </c>
      <c r="F7">
        <v>196968.78412901901</v>
      </c>
      <c r="G7">
        <v>200253.01337642301</v>
      </c>
      <c r="H7">
        <v>209947.79825213499</v>
      </c>
      <c r="I7">
        <v>219064.89681045699</v>
      </c>
      <c r="J7">
        <v>204145.47137389</v>
      </c>
      <c r="K7">
        <v>201770.147063493</v>
      </c>
      <c r="L7">
        <v>189643.87741650501</v>
      </c>
      <c r="M7">
        <v>182765.22125304799</v>
      </c>
      <c r="N7">
        <v>197446.07102865801</v>
      </c>
      <c r="O7">
        <v>191182.85491713299</v>
      </c>
      <c r="P7">
        <v>202128.16958453099</v>
      </c>
      <c r="Q7">
        <v>180937.19592072599</v>
      </c>
      <c r="R7">
        <v>173618.54079701001</v>
      </c>
      <c r="S7">
        <v>160153.254276678</v>
      </c>
      <c r="T7">
        <v>121837.61372135</v>
      </c>
      <c r="U7">
        <v>108478.092939639</v>
      </c>
      <c r="V7">
        <v>95286.562459864101</v>
      </c>
      <c r="W7">
        <v>93646.883596507105</v>
      </c>
      <c r="X7">
        <v>90843.536201304101</v>
      </c>
      <c r="Y7">
        <v>96335.721997969405</v>
      </c>
      <c r="Z7">
        <v>102442.509229438</v>
      </c>
      <c r="AA7">
        <v>89505.657340234495</v>
      </c>
      <c r="AB7">
        <v>91462.468964398693</v>
      </c>
      <c r="AC7">
        <v>89340.877253438201</v>
      </c>
      <c r="AD7">
        <v>88957.290487980397</v>
      </c>
      <c r="AE7">
        <v>74133.967444420894</v>
      </c>
      <c r="AF7">
        <v>74275.321568213403</v>
      </c>
    </row>
    <row r="8" spans="1:32" x14ac:dyDescent="0.3">
      <c r="A8" t="s">
        <v>21</v>
      </c>
      <c r="B8" t="s">
        <v>309</v>
      </c>
      <c r="C8" t="s">
        <v>297</v>
      </c>
      <c r="D8" t="s">
        <v>310</v>
      </c>
      <c r="E8" t="s">
        <v>298</v>
      </c>
      <c r="F8">
        <v>17680.447926240198</v>
      </c>
      <c r="G8">
        <v>77492.205034213897</v>
      </c>
      <c r="H8">
        <v>44018.646796381297</v>
      </c>
      <c r="I8">
        <v>24128.2302299939</v>
      </c>
      <c r="J8">
        <v>21836.175646713898</v>
      </c>
      <c r="K8">
        <v>19916.555564626899</v>
      </c>
      <c r="L8">
        <v>21125.1281368825</v>
      </c>
      <c r="M8">
        <v>20440.517370178</v>
      </c>
      <c r="N8">
        <v>23068.2080643601</v>
      </c>
      <c r="O8">
        <v>18717.9580547482</v>
      </c>
      <c r="P8">
        <v>20073.295647605399</v>
      </c>
      <c r="Q8">
        <v>20645.876007709099</v>
      </c>
      <c r="R8">
        <v>16786.2947993407</v>
      </c>
      <c r="S8">
        <v>17963.093604621601</v>
      </c>
      <c r="T8">
        <v>17581.434547542998</v>
      </c>
      <c r="U8">
        <v>17709.748238472199</v>
      </c>
      <c r="V8">
        <v>14388.052598516801</v>
      </c>
      <c r="W8">
        <v>20118.968711306799</v>
      </c>
      <c r="X8">
        <v>21863.801840530501</v>
      </c>
      <c r="Y8">
        <v>52945.592237904399</v>
      </c>
      <c r="Z8">
        <v>49919.169516742098</v>
      </c>
      <c r="AA8">
        <v>20490.812076020899</v>
      </c>
      <c r="AB8">
        <v>17316.977452655101</v>
      </c>
      <c r="AC8">
        <v>19220.915846567299</v>
      </c>
      <c r="AD8">
        <v>40080.202948637503</v>
      </c>
      <c r="AE8">
        <v>17009.760836372901</v>
      </c>
      <c r="AF8">
        <v>11077.478986104001</v>
      </c>
    </row>
    <row r="9" spans="1:32" x14ac:dyDescent="0.3">
      <c r="A9" t="s">
        <v>21</v>
      </c>
      <c r="B9" t="s">
        <v>311</v>
      </c>
      <c r="C9" t="s">
        <v>297</v>
      </c>
      <c r="D9" t="s">
        <v>312</v>
      </c>
      <c r="E9" t="s">
        <v>298</v>
      </c>
      <c r="F9">
        <v>313359.96112536802</v>
      </c>
      <c r="G9">
        <v>323122.85656674701</v>
      </c>
      <c r="H9">
        <v>330355.12999658001</v>
      </c>
      <c r="I9">
        <v>338081.44631463499</v>
      </c>
      <c r="J9">
        <v>321085.07544200501</v>
      </c>
      <c r="K9">
        <v>328708.13514350902</v>
      </c>
      <c r="L9">
        <v>349990.79921764601</v>
      </c>
      <c r="M9">
        <v>317252.03730321798</v>
      </c>
      <c r="N9">
        <v>307356.30903076398</v>
      </c>
      <c r="O9">
        <v>309192.42824375199</v>
      </c>
      <c r="P9">
        <v>311696.586326905</v>
      </c>
      <c r="Q9">
        <v>291596.19224444299</v>
      </c>
      <c r="R9">
        <v>290461.85349860101</v>
      </c>
      <c r="S9">
        <v>273765.16381846002</v>
      </c>
      <c r="T9">
        <v>218016.88594665399</v>
      </c>
      <c r="U9">
        <v>190313.181810501</v>
      </c>
      <c r="V9">
        <v>200049.45110454701</v>
      </c>
      <c r="W9">
        <v>198653.51004565699</v>
      </c>
      <c r="X9">
        <v>195427.853564088</v>
      </c>
      <c r="Y9">
        <v>211131.77257541401</v>
      </c>
      <c r="Z9">
        <v>250359.56274528999</v>
      </c>
      <c r="AA9">
        <v>259865.217849846</v>
      </c>
      <c r="AB9">
        <v>262604.41321842402</v>
      </c>
      <c r="AC9">
        <v>224800.732589508</v>
      </c>
      <c r="AD9">
        <v>242846.22432935101</v>
      </c>
      <c r="AE9">
        <v>205087.52615039999</v>
      </c>
      <c r="AF9">
        <v>224367.92462504201</v>
      </c>
    </row>
    <row r="10" spans="1:32" x14ac:dyDescent="0.3">
      <c r="A10" t="s">
        <v>21</v>
      </c>
      <c r="B10" t="s">
        <v>313</v>
      </c>
      <c r="C10" t="s">
        <v>297</v>
      </c>
      <c r="D10" t="s">
        <v>314</v>
      </c>
      <c r="E10" t="s">
        <v>298</v>
      </c>
      <c r="F10">
        <v>520744.49928877602</v>
      </c>
      <c r="G10">
        <v>533731.27006457304</v>
      </c>
      <c r="H10">
        <v>552309.68432126904</v>
      </c>
      <c r="I10">
        <v>578876.00635419902</v>
      </c>
      <c r="J10">
        <v>552967.212606858</v>
      </c>
      <c r="K10">
        <v>591467.47350223397</v>
      </c>
      <c r="L10">
        <v>614908.07476834196</v>
      </c>
      <c r="M10">
        <v>562183.52158920304</v>
      </c>
      <c r="N10">
        <v>552450.47752901097</v>
      </c>
      <c r="O10">
        <v>553772.89083336701</v>
      </c>
      <c r="P10">
        <v>554609.30485456705</v>
      </c>
      <c r="Q10">
        <v>536743.83404045098</v>
      </c>
      <c r="R10">
        <v>517066.64216608298</v>
      </c>
      <c r="S10">
        <v>496484.41865283798</v>
      </c>
      <c r="T10">
        <v>424980.43960612197</v>
      </c>
      <c r="U10">
        <v>390609.76035894902</v>
      </c>
      <c r="V10">
        <v>399646.220434319</v>
      </c>
      <c r="W10">
        <v>400825.44734359899</v>
      </c>
      <c r="X10">
        <v>396208.87015872402</v>
      </c>
      <c r="Y10">
        <v>420500.12694457301</v>
      </c>
      <c r="Z10">
        <v>491731.20387599501</v>
      </c>
      <c r="AA10">
        <v>510660.17739771702</v>
      </c>
      <c r="AB10">
        <v>514178.16044444201</v>
      </c>
      <c r="AC10">
        <v>441798.75848865201</v>
      </c>
      <c r="AD10">
        <v>457077.817616129</v>
      </c>
      <c r="AE10">
        <v>406843.23568728799</v>
      </c>
      <c r="AF10">
        <v>437467.257594886</v>
      </c>
    </row>
    <row r="11" spans="1:32" x14ac:dyDescent="0.3">
      <c r="A11" t="s">
        <v>21</v>
      </c>
      <c r="B11" t="s">
        <v>315</v>
      </c>
      <c r="C11" t="s">
        <v>297</v>
      </c>
      <c r="D11" t="s">
        <v>316</v>
      </c>
      <c r="E11" t="s">
        <v>298</v>
      </c>
      <c r="F11">
        <v>207384.538163408</v>
      </c>
      <c r="G11">
        <v>210608.41349782501</v>
      </c>
      <c r="H11">
        <v>221954.554324689</v>
      </c>
      <c r="I11">
        <v>240794.560039565</v>
      </c>
      <c r="J11">
        <v>231882.13716485299</v>
      </c>
      <c r="K11">
        <v>262759.33835872501</v>
      </c>
      <c r="L11">
        <v>264917.27555069601</v>
      </c>
      <c r="M11">
        <v>244931.484285985</v>
      </c>
      <c r="N11">
        <v>245094.16849824801</v>
      </c>
      <c r="O11">
        <v>244580.462589615</v>
      </c>
      <c r="P11">
        <v>242912.71852766199</v>
      </c>
      <c r="Q11">
        <v>245147.64179600801</v>
      </c>
      <c r="R11">
        <v>226604.788667482</v>
      </c>
      <c r="S11">
        <v>222719.25483437799</v>
      </c>
      <c r="T11">
        <v>206963.55365946799</v>
      </c>
      <c r="U11">
        <v>200296.578548449</v>
      </c>
      <c r="V11">
        <v>199596.76932977099</v>
      </c>
      <c r="W11">
        <v>202171.937297942</v>
      </c>
      <c r="X11">
        <v>200781.01659463599</v>
      </c>
      <c r="Y11">
        <v>209368.354369159</v>
      </c>
      <c r="Z11">
        <v>241371.64113070499</v>
      </c>
      <c r="AA11">
        <v>250794.959547871</v>
      </c>
      <c r="AB11">
        <v>251573.74722601799</v>
      </c>
      <c r="AC11">
        <v>216998.02589914401</v>
      </c>
      <c r="AD11">
        <v>214231.59328677799</v>
      </c>
      <c r="AE11">
        <v>201755.709536888</v>
      </c>
      <c r="AF11">
        <v>213099.332969843</v>
      </c>
    </row>
    <row r="12" spans="1:32" x14ac:dyDescent="0.3">
      <c r="A12" t="s">
        <v>21</v>
      </c>
      <c r="B12" t="s">
        <v>317</v>
      </c>
      <c r="C12" t="s">
        <v>297</v>
      </c>
      <c r="D12" t="s">
        <v>318</v>
      </c>
      <c r="E12" t="s">
        <v>298</v>
      </c>
      <c r="F12">
        <v>211398.37133282801</v>
      </c>
      <c r="G12">
        <v>212886.48862680799</v>
      </c>
      <c r="H12">
        <v>216559.63165713899</v>
      </c>
      <c r="I12">
        <v>228276.16295994501</v>
      </c>
      <c r="J12">
        <v>207678.232738247</v>
      </c>
      <c r="K12">
        <v>201857.683034093</v>
      </c>
      <c r="L12">
        <v>193574.83343094899</v>
      </c>
      <c r="M12">
        <v>186111.60381285401</v>
      </c>
      <c r="N12">
        <v>185518.54385538</v>
      </c>
      <c r="O12">
        <v>183476.835044887</v>
      </c>
      <c r="P12">
        <v>182118.76429904799</v>
      </c>
      <c r="Q12">
        <v>182619.721573794</v>
      </c>
      <c r="R12">
        <v>177344.07336575299</v>
      </c>
      <c r="S12">
        <v>168206.060865765</v>
      </c>
      <c r="T12">
        <v>137068.38570729399</v>
      </c>
      <c r="U12">
        <v>141184.51312969599</v>
      </c>
      <c r="V12">
        <v>138411.71710836201</v>
      </c>
      <c r="W12">
        <v>137973.30207745699</v>
      </c>
      <c r="X12">
        <v>144601.66236787001</v>
      </c>
      <c r="Y12">
        <v>157105.340764325</v>
      </c>
      <c r="Z12">
        <v>172007.61659169299</v>
      </c>
      <c r="AA12">
        <v>160411.04664798101</v>
      </c>
      <c r="AB12">
        <v>159594.68253851801</v>
      </c>
      <c r="AC12">
        <v>147379.10293464299</v>
      </c>
      <c r="AD12">
        <v>142104.453880607</v>
      </c>
      <c r="AE12">
        <v>117670.681770435</v>
      </c>
      <c r="AF12">
        <v>127211.381865013</v>
      </c>
    </row>
    <row r="13" spans="1:32" x14ac:dyDescent="0.3">
      <c r="A13" t="s">
        <v>21</v>
      </c>
      <c r="B13" t="s">
        <v>319</v>
      </c>
      <c r="C13" t="s">
        <v>297</v>
      </c>
      <c r="D13" t="s">
        <v>320</v>
      </c>
      <c r="E13" t="s">
        <v>298</v>
      </c>
      <c r="F13">
        <v>255219.73799413501</v>
      </c>
      <c r="G13">
        <v>255933.852008883</v>
      </c>
      <c r="H13">
        <v>274088.82758563402</v>
      </c>
      <c r="I13">
        <v>278679.163455481</v>
      </c>
      <c r="J13">
        <v>246410.623365159</v>
      </c>
      <c r="K13">
        <v>242937.327644167</v>
      </c>
      <c r="L13">
        <v>234703.28206750899</v>
      </c>
      <c r="M13">
        <v>225962.78756466499</v>
      </c>
      <c r="N13">
        <v>220289.68985281899</v>
      </c>
      <c r="O13">
        <v>218677.07484884199</v>
      </c>
      <c r="P13">
        <v>231535.75455739</v>
      </c>
      <c r="Q13">
        <v>222169.86975064501</v>
      </c>
      <c r="R13">
        <v>213180.138107871</v>
      </c>
      <c r="S13">
        <v>218087.35404408901</v>
      </c>
      <c r="T13">
        <v>175226.72439303601</v>
      </c>
      <c r="U13">
        <v>173220.71298439699</v>
      </c>
      <c r="V13">
        <v>161071.150551181</v>
      </c>
      <c r="W13">
        <v>187930.55934066701</v>
      </c>
      <c r="X13">
        <v>182866.70818065599</v>
      </c>
      <c r="Y13">
        <v>184365.65995589001</v>
      </c>
      <c r="Z13">
        <v>204882.76180027999</v>
      </c>
      <c r="AA13">
        <v>202057.16840527099</v>
      </c>
      <c r="AB13">
        <v>192477.497072531</v>
      </c>
      <c r="AC13">
        <v>180258.005630973</v>
      </c>
      <c r="AD13">
        <v>180869.31927131099</v>
      </c>
      <c r="AE13">
        <v>149613.429150593</v>
      </c>
      <c r="AF13">
        <v>138133.91799894601</v>
      </c>
    </row>
    <row r="14" spans="1:32" x14ac:dyDescent="0.3">
      <c r="A14" t="s">
        <v>21</v>
      </c>
      <c r="B14" t="s">
        <v>321</v>
      </c>
      <c r="C14" t="s">
        <v>297</v>
      </c>
      <c r="D14" t="s">
        <v>322</v>
      </c>
      <c r="E14" t="s">
        <v>298</v>
      </c>
      <c r="F14">
        <v>315949.51015775203</v>
      </c>
      <c r="G14">
        <v>352462.16849505901</v>
      </c>
      <c r="H14">
        <v>380220.53805158503</v>
      </c>
      <c r="I14">
        <v>382054.891779684</v>
      </c>
      <c r="J14">
        <v>350517.43897362502</v>
      </c>
      <c r="K14">
        <v>387051.25527043297</v>
      </c>
      <c r="L14">
        <v>361916.66711967997</v>
      </c>
      <c r="M14">
        <v>310068.55229556898</v>
      </c>
      <c r="N14">
        <v>310814.62218723597</v>
      </c>
      <c r="O14">
        <v>313461.21993531898</v>
      </c>
      <c r="P14">
        <v>337274.77736602398</v>
      </c>
      <c r="Q14">
        <v>309786.49807506299</v>
      </c>
      <c r="R14">
        <v>266569.07099172199</v>
      </c>
      <c r="S14">
        <v>244458.672024164</v>
      </c>
      <c r="T14">
        <v>182672.40618868699</v>
      </c>
      <c r="U14">
        <v>177912.42538090399</v>
      </c>
      <c r="V14">
        <v>159575.96664661801</v>
      </c>
      <c r="W14">
        <v>147134.070585232</v>
      </c>
      <c r="X14">
        <v>141456.885571058</v>
      </c>
      <c r="Y14">
        <v>149021.71127450999</v>
      </c>
      <c r="Z14">
        <v>162743.435334968</v>
      </c>
      <c r="AA14">
        <v>151124.462625841</v>
      </c>
      <c r="AB14">
        <v>148152.81657710901</v>
      </c>
      <c r="AC14">
        <v>137648.976099555</v>
      </c>
      <c r="AD14">
        <v>133280.945303741</v>
      </c>
      <c r="AE14">
        <v>114519.58224793</v>
      </c>
      <c r="AF14">
        <v>123900.452783884</v>
      </c>
    </row>
    <row r="15" spans="1:32" x14ac:dyDescent="0.3">
      <c r="A15" t="s">
        <v>21</v>
      </c>
      <c r="B15" t="s">
        <v>323</v>
      </c>
      <c r="C15" t="s">
        <v>297</v>
      </c>
      <c r="D15" t="s">
        <v>324</v>
      </c>
      <c r="E15" t="s">
        <v>298</v>
      </c>
      <c r="F15">
        <v>468421.68931994302</v>
      </c>
      <c r="G15">
        <v>519639.50472647097</v>
      </c>
      <c r="H15">
        <v>551915.45004203299</v>
      </c>
      <c r="I15">
        <v>550557.22782961803</v>
      </c>
      <c r="J15">
        <v>501083.07436389202</v>
      </c>
      <c r="K15">
        <v>555576.59864071303</v>
      </c>
      <c r="L15">
        <v>533621.77998706198</v>
      </c>
      <c r="M15">
        <v>454206.73709393799</v>
      </c>
      <c r="N15">
        <v>447682.23885223002</v>
      </c>
      <c r="O15">
        <v>455422.53717278701</v>
      </c>
      <c r="P15">
        <v>502054.48654835398</v>
      </c>
      <c r="Q15">
        <v>470070.01283957699</v>
      </c>
      <c r="R15">
        <v>399060.526521319</v>
      </c>
      <c r="S15">
        <v>363859.700575508</v>
      </c>
      <c r="T15">
        <v>279970.76362959499</v>
      </c>
      <c r="U15">
        <v>275053.11015054397</v>
      </c>
      <c r="V15">
        <v>251763.60875897499</v>
      </c>
      <c r="W15">
        <v>242753.15178018899</v>
      </c>
      <c r="X15">
        <v>236749.39795113099</v>
      </c>
      <c r="Y15">
        <v>248118.823094041</v>
      </c>
      <c r="Z15">
        <v>266851.97021700902</v>
      </c>
      <c r="AA15">
        <v>251424.18171572799</v>
      </c>
      <c r="AB15">
        <v>245824.31931665901</v>
      </c>
      <c r="AC15">
        <v>232697.42071731901</v>
      </c>
      <c r="AD15">
        <v>226363.799089776</v>
      </c>
      <c r="AE15">
        <v>193544.76937496499</v>
      </c>
      <c r="AF15">
        <v>203656.55408544099</v>
      </c>
    </row>
    <row r="16" spans="1:32" x14ac:dyDescent="0.3">
      <c r="A16" t="s">
        <v>21</v>
      </c>
      <c r="B16" t="s">
        <v>325</v>
      </c>
      <c r="C16" t="s">
        <v>297</v>
      </c>
      <c r="D16" t="s">
        <v>326</v>
      </c>
      <c r="E16" t="s">
        <v>298</v>
      </c>
      <c r="F16">
        <v>152472.17916219099</v>
      </c>
      <c r="G16">
        <v>167177.33623141199</v>
      </c>
      <c r="H16">
        <v>171694.91199044901</v>
      </c>
      <c r="I16">
        <v>168502.33604993401</v>
      </c>
      <c r="J16">
        <v>150565.63539026701</v>
      </c>
      <c r="K16">
        <v>168525.34337028</v>
      </c>
      <c r="L16">
        <v>171705.11286738201</v>
      </c>
      <c r="M16">
        <v>144138.18479836901</v>
      </c>
      <c r="N16">
        <v>136867.61666499401</v>
      </c>
      <c r="O16">
        <v>141961.31723746899</v>
      </c>
      <c r="P16">
        <v>164779.70918232901</v>
      </c>
      <c r="Q16">
        <v>160283.51476451501</v>
      </c>
      <c r="R16">
        <v>132491.45552959701</v>
      </c>
      <c r="S16">
        <v>119401.028551344</v>
      </c>
      <c r="T16">
        <v>97298.357440908803</v>
      </c>
      <c r="U16">
        <v>97140.684769639905</v>
      </c>
      <c r="V16">
        <v>92187.642112356698</v>
      </c>
      <c r="W16">
        <v>95619.0811949575</v>
      </c>
      <c r="X16">
        <v>95292.512380073094</v>
      </c>
      <c r="Y16">
        <v>99097.111819531099</v>
      </c>
      <c r="Z16">
        <v>104108.534882041</v>
      </c>
      <c r="AA16">
        <v>100299.71908988801</v>
      </c>
      <c r="AB16">
        <v>97671.502739550706</v>
      </c>
      <c r="AC16">
        <v>95048.444617764399</v>
      </c>
      <c r="AD16">
        <v>93082.853786035106</v>
      </c>
      <c r="AE16">
        <v>79025.187127035199</v>
      </c>
      <c r="AF16">
        <v>79756.101301557006</v>
      </c>
    </row>
    <row r="17" spans="1:32" x14ac:dyDescent="0.3">
      <c r="A17" t="s">
        <v>21</v>
      </c>
      <c r="B17" t="s">
        <v>327</v>
      </c>
      <c r="C17" t="s">
        <v>297</v>
      </c>
      <c r="D17" t="s">
        <v>328</v>
      </c>
      <c r="E17" t="s">
        <v>298</v>
      </c>
      <c r="F17">
        <v>278627.40189725498</v>
      </c>
      <c r="G17">
        <v>282548.04674789601</v>
      </c>
      <c r="H17">
        <v>325374.40267622098</v>
      </c>
      <c r="I17">
        <v>339386.55999803997</v>
      </c>
      <c r="J17">
        <v>281744.33255691401</v>
      </c>
      <c r="K17">
        <v>318037.033378558</v>
      </c>
      <c r="L17">
        <v>284813.38192630798</v>
      </c>
      <c r="M17">
        <v>264593.02786696702</v>
      </c>
      <c r="N17">
        <v>273868.48377062799</v>
      </c>
      <c r="O17">
        <v>283960.60704912402</v>
      </c>
      <c r="P17">
        <v>314634.94040007697</v>
      </c>
      <c r="Q17">
        <v>314893.09272985102</v>
      </c>
      <c r="R17">
        <v>297760.36649930198</v>
      </c>
      <c r="S17">
        <v>285867.56056855898</v>
      </c>
      <c r="T17">
        <v>207221.813165664</v>
      </c>
      <c r="U17">
        <v>217018.155942571</v>
      </c>
      <c r="V17">
        <v>191679.48110248701</v>
      </c>
      <c r="W17">
        <v>191984.77733245899</v>
      </c>
      <c r="X17">
        <v>182224.63107286301</v>
      </c>
      <c r="Y17">
        <v>188345.533060961</v>
      </c>
      <c r="Z17">
        <v>201557.10381632301</v>
      </c>
      <c r="AA17">
        <v>203191.47561091301</v>
      </c>
      <c r="AB17">
        <v>225817.45955557801</v>
      </c>
      <c r="AC17">
        <v>206373.93736736299</v>
      </c>
      <c r="AD17">
        <v>192240.39152576</v>
      </c>
      <c r="AE17">
        <v>167794.02493279101</v>
      </c>
      <c r="AF17">
        <v>171028.179217255</v>
      </c>
    </row>
    <row r="18" spans="1:32" x14ac:dyDescent="0.3">
      <c r="A18" t="s">
        <v>21</v>
      </c>
      <c r="B18" t="s">
        <v>329</v>
      </c>
      <c r="C18" t="s">
        <v>297</v>
      </c>
      <c r="D18" t="s">
        <v>330</v>
      </c>
      <c r="E18" t="s">
        <v>298</v>
      </c>
      <c r="F18">
        <v>203903.817775679</v>
      </c>
      <c r="G18">
        <v>216300.988492832</v>
      </c>
      <c r="H18">
        <v>244352.32593397601</v>
      </c>
      <c r="I18">
        <v>239540.86913365699</v>
      </c>
      <c r="J18">
        <v>212669.84566535201</v>
      </c>
      <c r="K18">
        <v>246295.34874677099</v>
      </c>
      <c r="L18">
        <v>254237.18332503201</v>
      </c>
      <c r="M18">
        <v>256810.69287615499</v>
      </c>
      <c r="N18">
        <v>287519.86906334799</v>
      </c>
      <c r="O18">
        <v>321039.38009239599</v>
      </c>
      <c r="P18">
        <v>319199.876756315</v>
      </c>
      <c r="Q18">
        <v>327945.01618618798</v>
      </c>
      <c r="R18">
        <v>319062.59886938101</v>
      </c>
      <c r="S18">
        <v>322293.21040307899</v>
      </c>
      <c r="T18">
        <v>202128.833360733</v>
      </c>
      <c r="U18">
        <v>217241.175023271</v>
      </c>
      <c r="V18">
        <v>200267.05947819899</v>
      </c>
      <c r="W18">
        <v>223882.51525328201</v>
      </c>
      <c r="X18">
        <v>232074.31497982601</v>
      </c>
      <c r="Y18">
        <v>252192.909018882</v>
      </c>
      <c r="Z18">
        <v>280629.846586567</v>
      </c>
      <c r="AA18">
        <v>282596.09362269798</v>
      </c>
      <c r="AB18">
        <v>289120.35606345203</v>
      </c>
      <c r="AC18">
        <v>268242.87016622798</v>
      </c>
      <c r="AD18">
        <v>279624.13373269897</v>
      </c>
      <c r="AE18">
        <v>211862.617387123</v>
      </c>
      <c r="AF18">
        <v>214525.286305527</v>
      </c>
    </row>
    <row r="19" spans="1:32" x14ac:dyDescent="0.3">
      <c r="A19" t="s">
        <v>21</v>
      </c>
      <c r="B19" t="s">
        <v>331</v>
      </c>
      <c r="C19" t="s">
        <v>297</v>
      </c>
      <c r="D19" t="s">
        <v>332</v>
      </c>
      <c r="E19" t="s">
        <v>298</v>
      </c>
      <c r="F19">
        <v>131777.228267156</v>
      </c>
      <c r="G19">
        <v>138505.949815826</v>
      </c>
      <c r="H19">
        <v>141263.496152318</v>
      </c>
      <c r="I19">
        <v>147020.60563616999</v>
      </c>
      <c r="J19">
        <v>129775.72388063501</v>
      </c>
      <c r="K19">
        <v>130988.92515527199</v>
      </c>
      <c r="L19">
        <v>128160.176449955</v>
      </c>
      <c r="M19">
        <v>112809.2042754</v>
      </c>
      <c r="N19">
        <v>101914.695136205</v>
      </c>
      <c r="O19">
        <v>95377.698031027307</v>
      </c>
      <c r="P19">
        <v>95907.4337288284</v>
      </c>
      <c r="Q19">
        <v>93129.6600239463</v>
      </c>
      <c r="R19">
        <v>85328.741967093898</v>
      </c>
      <c r="S19">
        <v>81393.253316303701</v>
      </c>
      <c r="T19">
        <v>61798.0907245501</v>
      </c>
      <c r="U19">
        <v>55481.199595376696</v>
      </c>
      <c r="V19">
        <v>53556.815610135098</v>
      </c>
      <c r="W19">
        <v>52997.783770438</v>
      </c>
      <c r="X19">
        <v>52355.223490588098</v>
      </c>
      <c r="Y19">
        <v>55151.937912121597</v>
      </c>
      <c r="Z19">
        <v>58620.810300799101</v>
      </c>
      <c r="AA19">
        <v>54911.118461580998</v>
      </c>
      <c r="AB19">
        <v>55889.848402741402</v>
      </c>
      <c r="AC19">
        <v>52604.019706590101</v>
      </c>
      <c r="AD19">
        <v>53451.490156857202</v>
      </c>
      <c r="AE19">
        <v>45215.664686511504</v>
      </c>
      <c r="AF19">
        <v>50032.709528403699</v>
      </c>
    </row>
    <row r="20" spans="1:32" x14ac:dyDescent="0.3">
      <c r="A20" t="s">
        <v>21</v>
      </c>
      <c r="B20" t="s">
        <v>333</v>
      </c>
      <c r="C20" t="s">
        <v>297</v>
      </c>
      <c r="D20" t="s">
        <v>334</v>
      </c>
      <c r="E20" t="s">
        <v>298</v>
      </c>
      <c r="F20">
        <v>145529.71991377001</v>
      </c>
      <c r="G20">
        <v>136774.623548528</v>
      </c>
      <c r="H20">
        <v>136121.30221367601</v>
      </c>
      <c r="I20">
        <v>143128.61101651401</v>
      </c>
      <c r="J20">
        <v>133465.07008490799</v>
      </c>
      <c r="K20">
        <v>127111.453984343</v>
      </c>
      <c r="L20">
        <v>120737.761248861</v>
      </c>
      <c r="M20">
        <v>118901.394273167</v>
      </c>
      <c r="N20">
        <v>117501.492610945</v>
      </c>
      <c r="O20">
        <v>161663.182922871</v>
      </c>
      <c r="P20">
        <v>151965.422430576</v>
      </c>
      <c r="Q20">
        <v>134099.737818158</v>
      </c>
      <c r="R20">
        <v>134989.68839413099</v>
      </c>
      <c r="S20">
        <v>118779.798659006</v>
      </c>
      <c r="T20">
        <v>116297.61159394</v>
      </c>
      <c r="U20">
        <v>100718.12173098901</v>
      </c>
      <c r="V20">
        <v>94048.209060225607</v>
      </c>
      <c r="W20">
        <v>92589.475974773493</v>
      </c>
      <c r="X20">
        <v>77644.806954810003</v>
      </c>
      <c r="Y20">
        <v>73803.1060597412</v>
      </c>
      <c r="Z20">
        <v>73113.616822260199</v>
      </c>
      <c r="AA20">
        <v>71123.487184989397</v>
      </c>
      <c r="AB20">
        <v>65040.049376224997</v>
      </c>
      <c r="AC20">
        <v>62260.316293396398</v>
      </c>
      <c r="AD20">
        <v>68750.865586353495</v>
      </c>
      <c r="AE20">
        <v>65599.864743872502</v>
      </c>
      <c r="AF20">
        <v>67441.341565406095</v>
      </c>
    </row>
    <row r="21" spans="1:32" x14ac:dyDescent="0.3">
      <c r="A21" t="s">
        <v>21</v>
      </c>
      <c r="B21" t="s">
        <v>335</v>
      </c>
      <c r="C21" t="s">
        <v>297</v>
      </c>
      <c r="D21" t="s">
        <v>336</v>
      </c>
      <c r="E21" t="s">
        <v>298</v>
      </c>
      <c r="F21">
        <v>231317.05447925799</v>
      </c>
      <c r="G21">
        <v>223686.63068695299</v>
      </c>
      <c r="H21">
        <v>228938.713323929</v>
      </c>
      <c r="I21">
        <v>242190.042806699</v>
      </c>
      <c r="J21">
        <v>230711.00422972499</v>
      </c>
      <c r="K21">
        <v>219208.077757088</v>
      </c>
      <c r="L21">
        <v>207285.72732252601</v>
      </c>
      <c r="M21">
        <v>203856.33822124</v>
      </c>
      <c r="N21">
        <v>203748.38383458299</v>
      </c>
      <c r="O21">
        <v>256934.46235099999</v>
      </c>
      <c r="P21">
        <v>251573.842041014</v>
      </c>
      <c r="Q21">
        <v>234681.928104903</v>
      </c>
      <c r="R21">
        <v>230251.67483993</v>
      </c>
      <c r="S21">
        <v>214295.16027289501</v>
      </c>
      <c r="T21">
        <v>211771.72335307801</v>
      </c>
      <c r="U21">
        <v>195170.38332552699</v>
      </c>
      <c r="V21">
        <v>178246.69517969701</v>
      </c>
      <c r="W21">
        <v>166989.91963892899</v>
      </c>
      <c r="X21">
        <v>145798.003976793</v>
      </c>
      <c r="Y21">
        <v>139786.84896626999</v>
      </c>
      <c r="Z21">
        <v>133716.79775700401</v>
      </c>
      <c r="AA21">
        <v>134669.688619083</v>
      </c>
      <c r="AB21">
        <v>126943.254008217</v>
      </c>
      <c r="AC21">
        <v>123374.77916687301</v>
      </c>
      <c r="AD21">
        <v>129939.019460599</v>
      </c>
      <c r="AE21">
        <v>122590.0017814</v>
      </c>
      <c r="AF21">
        <v>128815.969679783</v>
      </c>
    </row>
    <row r="22" spans="1:32" x14ac:dyDescent="0.3">
      <c r="A22" t="s">
        <v>21</v>
      </c>
      <c r="B22" t="s">
        <v>337</v>
      </c>
      <c r="C22" t="s">
        <v>297</v>
      </c>
      <c r="D22" t="s">
        <v>338</v>
      </c>
      <c r="E22" t="s">
        <v>298</v>
      </c>
      <c r="F22">
        <v>85787.334565488098</v>
      </c>
      <c r="G22">
        <v>86912.007138425193</v>
      </c>
      <c r="H22">
        <v>92817.411110253102</v>
      </c>
      <c r="I22">
        <v>99061.431790184593</v>
      </c>
      <c r="J22">
        <v>97245.934144817598</v>
      </c>
      <c r="K22">
        <v>92096.623772744002</v>
      </c>
      <c r="L22">
        <v>86547.9660736644</v>
      </c>
      <c r="M22">
        <v>84954.943948072701</v>
      </c>
      <c r="N22">
        <v>86246.891223637998</v>
      </c>
      <c r="O22">
        <v>95271.279428129303</v>
      </c>
      <c r="P22">
        <v>99608.419610438301</v>
      </c>
      <c r="Q22">
        <v>100582.190286745</v>
      </c>
      <c r="R22">
        <v>95261.986445798204</v>
      </c>
      <c r="S22">
        <v>95515.361613889007</v>
      </c>
      <c r="T22">
        <v>95474.111759137697</v>
      </c>
      <c r="U22">
        <v>94452.261594538606</v>
      </c>
      <c r="V22">
        <v>84198.486119471403</v>
      </c>
      <c r="W22">
        <v>74400.4436641559</v>
      </c>
      <c r="X22">
        <v>68153.197021983302</v>
      </c>
      <c r="Y22">
        <v>65983.742906529194</v>
      </c>
      <c r="Z22">
        <v>60603.180934743701</v>
      </c>
      <c r="AA22">
        <v>63546.201434094</v>
      </c>
      <c r="AB22">
        <v>61903.204631991801</v>
      </c>
      <c r="AC22">
        <v>61114.462873476703</v>
      </c>
      <c r="AD22">
        <v>61188.153874244999</v>
      </c>
      <c r="AE22">
        <v>56990.137037527697</v>
      </c>
      <c r="AF22">
        <v>61374.628114377003</v>
      </c>
    </row>
    <row r="23" spans="1:32" x14ac:dyDescent="0.3">
      <c r="A23" t="s">
        <v>21</v>
      </c>
      <c r="B23" t="s">
        <v>339</v>
      </c>
      <c r="C23" t="s">
        <v>297</v>
      </c>
      <c r="D23" t="s">
        <v>340</v>
      </c>
      <c r="E23" t="s">
        <v>298</v>
      </c>
      <c r="F23">
        <v>1011905.15051171</v>
      </c>
      <c r="G23">
        <v>1081578.94103703</v>
      </c>
      <c r="H23">
        <v>1086173.54599716</v>
      </c>
      <c r="I23">
        <v>1065889.83471646</v>
      </c>
      <c r="J23">
        <v>999777.14227406203</v>
      </c>
      <c r="K23">
        <v>984170.66044922103</v>
      </c>
      <c r="L23">
        <v>912672.52470869396</v>
      </c>
      <c r="M23">
        <v>859125.95262277196</v>
      </c>
      <c r="N23">
        <v>859016.17548236798</v>
      </c>
      <c r="O23">
        <v>815442.17991565901</v>
      </c>
      <c r="P23">
        <v>801357.03717968205</v>
      </c>
      <c r="Q23">
        <v>744951.65171487897</v>
      </c>
      <c r="R23">
        <v>696140.82628789602</v>
      </c>
      <c r="S23">
        <v>693640.02312791802</v>
      </c>
      <c r="T23">
        <v>649269.96782464697</v>
      </c>
      <c r="U23">
        <v>607950.24758821703</v>
      </c>
      <c r="V23">
        <v>589366.81369641505</v>
      </c>
      <c r="W23">
        <v>571775.39494112902</v>
      </c>
      <c r="X23">
        <v>616707.36480544298</v>
      </c>
      <c r="Y23">
        <v>621028.95230336697</v>
      </c>
      <c r="Z23">
        <v>636410.87406012299</v>
      </c>
      <c r="AA23">
        <v>640933.79725497204</v>
      </c>
      <c r="AB23">
        <v>665067.90484219405</v>
      </c>
      <c r="AC23">
        <v>658212.53093627002</v>
      </c>
      <c r="AD23">
        <v>680534.69656030298</v>
      </c>
      <c r="AE23">
        <v>623229.30266327097</v>
      </c>
      <c r="AF23">
        <v>616205.01562658604</v>
      </c>
    </row>
    <row r="24" spans="1:32" x14ac:dyDescent="0.3">
      <c r="A24" t="s">
        <v>21</v>
      </c>
      <c r="B24" t="s">
        <v>341</v>
      </c>
      <c r="C24" t="s">
        <v>297</v>
      </c>
      <c r="D24" t="s">
        <v>342</v>
      </c>
      <c r="E24" t="s">
        <v>298</v>
      </c>
      <c r="F24">
        <v>2108584.3918623701</v>
      </c>
      <c r="G24">
        <v>2140484.6718987701</v>
      </c>
      <c r="H24">
        <v>2233277.0799275599</v>
      </c>
      <c r="I24">
        <v>2248304.49293418</v>
      </c>
      <c r="J24">
        <v>2193724.2908952902</v>
      </c>
      <c r="K24">
        <v>2186098.94354052</v>
      </c>
      <c r="L24">
        <v>2193860.6853892799</v>
      </c>
      <c r="M24">
        <v>2169110.32888823</v>
      </c>
      <c r="N24">
        <v>2191538.0258268798</v>
      </c>
      <c r="O24">
        <v>2216103.8361902302</v>
      </c>
      <c r="P24">
        <v>2379006.5306758601</v>
      </c>
      <c r="Q24">
        <v>2269674.8537943801</v>
      </c>
      <c r="R24">
        <v>2057407.40535384</v>
      </c>
      <c r="S24">
        <v>1985607.0940085</v>
      </c>
      <c r="T24">
        <v>1662177.0576222499</v>
      </c>
      <c r="U24">
        <v>1587961.2784833401</v>
      </c>
      <c r="V24">
        <v>1525811.0177996999</v>
      </c>
      <c r="W24">
        <v>1591547.12768778</v>
      </c>
      <c r="X24">
        <v>1657864.8848167099</v>
      </c>
      <c r="Y24">
        <v>1615465.012936</v>
      </c>
      <c r="Z24">
        <v>1565099.9479191599</v>
      </c>
      <c r="AA24">
        <v>1594915.2720604199</v>
      </c>
      <c r="AB24">
        <v>1573196.70561786</v>
      </c>
      <c r="AC24">
        <v>1540205.7466309799</v>
      </c>
      <c r="AD24">
        <v>1606701.10837556</v>
      </c>
      <c r="AE24">
        <v>1508052.26289865</v>
      </c>
      <c r="AF24">
        <v>1594594.1817761599</v>
      </c>
    </row>
    <row r="25" spans="1:32" x14ac:dyDescent="0.3">
      <c r="A25" t="s">
        <v>21</v>
      </c>
      <c r="B25" t="s">
        <v>343</v>
      </c>
      <c r="C25" t="s">
        <v>297</v>
      </c>
      <c r="D25" t="s">
        <v>344</v>
      </c>
      <c r="E25" t="s">
        <v>298</v>
      </c>
      <c r="F25">
        <v>80050.366557945497</v>
      </c>
      <c r="G25">
        <v>83989.813681412197</v>
      </c>
      <c r="H25">
        <v>91100.923303674994</v>
      </c>
      <c r="I25">
        <v>96410.910523453407</v>
      </c>
      <c r="J25">
        <v>94147.995471212096</v>
      </c>
      <c r="K25">
        <v>94351.339886024303</v>
      </c>
      <c r="L25">
        <v>88121.008471019697</v>
      </c>
      <c r="M25">
        <v>88748.533443822802</v>
      </c>
      <c r="N25">
        <v>88932.196577267197</v>
      </c>
      <c r="O25">
        <v>94374.184906031893</v>
      </c>
      <c r="P25">
        <v>87854.717521241997</v>
      </c>
      <c r="Q25">
        <v>81296.705737832002</v>
      </c>
      <c r="R25">
        <v>69766.260156576696</v>
      </c>
      <c r="S25">
        <v>59266.335034757503</v>
      </c>
      <c r="T25">
        <v>45998.3350759307</v>
      </c>
      <c r="U25">
        <v>42316.5658585645</v>
      </c>
      <c r="V25">
        <v>35057.604103984697</v>
      </c>
      <c r="W25">
        <v>36529.303834207902</v>
      </c>
      <c r="X25">
        <v>39844.419474538903</v>
      </c>
      <c r="Y25">
        <v>42830.597485359503</v>
      </c>
      <c r="Z25">
        <v>44612.296545834899</v>
      </c>
      <c r="AA25">
        <v>43753.3827241459</v>
      </c>
      <c r="AB25">
        <v>44745.817915366897</v>
      </c>
      <c r="AC25">
        <v>41347.843363146698</v>
      </c>
      <c r="AD25">
        <v>42085.888706839098</v>
      </c>
      <c r="AE25">
        <v>39248.886349079497</v>
      </c>
      <c r="AF25">
        <v>38062.010236784598</v>
      </c>
    </row>
    <row r="26" spans="1:32" x14ac:dyDescent="0.3">
      <c r="A26" t="s">
        <v>21</v>
      </c>
      <c r="B26" t="s">
        <v>345</v>
      </c>
      <c r="C26" t="s">
        <v>297</v>
      </c>
      <c r="D26" t="s">
        <v>346</v>
      </c>
      <c r="E26" t="s">
        <v>298</v>
      </c>
      <c r="F26">
        <v>1037455.50843312</v>
      </c>
      <c r="G26">
        <v>1048828.32451443</v>
      </c>
      <c r="H26">
        <v>1133868.1080944501</v>
      </c>
      <c r="I26">
        <v>1124615.2355011399</v>
      </c>
      <c r="J26">
        <v>1128134.6021785401</v>
      </c>
      <c r="K26">
        <v>1116498.79289923</v>
      </c>
      <c r="L26">
        <v>1095510.6609425</v>
      </c>
      <c r="M26">
        <v>1120436.9367818099</v>
      </c>
      <c r="N26">
        <v>1121018.5536402799</v>
      </c>
      <c r="O26">
        <v>1122839.69342444</v>
      </c>
      <c r="P26">
        <v>1317508.2398992099</v>
      </c>
      <c r="Q26">
        <v>1283249.57973527</v>
      </c>
      <c r="R26">
        <v>1143272.0599579001</v>
      </c>
      <c r="S26">
        <v>1111633.1180914999</v>
      </c>
      <c r="T26">
        <v>881757.216763234</v>
      </c>
      <c r="U26">
        <v>830770.53437124903</v>
      </c>
      <c r="V26">
        <v>815761.93977298005</v>
      </c>
      <c r="W26">
        <v>803451.386762743</v>
      </c>
      <c r="X26">
        <v>802227.62880341394</v>
      </c>
      <c r="Y26">
        <v>736392.27520856995</v>
      </c>
      <c r="Z26">
        <v>644569.88029037905</v>
      </c>
      <c r="AA26">
        <v>612711.81995199795</v>
      </c>
      <c r="AB26">
        <v>627119.15827279899</v>
      </c>
      <c r="AC26">
        <v>613762.20472709194</v>
      </c>
      <c r="AD26">
        <v>624008.20700746495</v>
      </c>
      <c r="AE26">
        <v>573210.053881787</v>
      </c>
      <c r="AF26">
        <v>639184.40623741003</v>
      </c>
    </row>
    <row r="27" spans="1:32" x14ac:dyDescent="0.3">
      <c r="A27" t="s">
        <v>21</v>
      </c>
      <c r="B27" t="s">
        <v>347</v>
      </c>
      <c r="C27" t="s">
        <v>297</v>
      </c>
      <c r="D27" t="s">
        <v>348</v>
      </c>
      <c r="E27" t="s">
        <v>298</v>
      </c>
      <c r="F27">
        <v>991078.51687130996</v>
      </c>
      <c r="G27">
        <v>1007666.53370292</v>
      </c>
      <c r="H27">
        <v>1008308.04852944</v>
      </c>
      <c r="I27">
        <v>1027278.3469095899</v>
      </c>
      <c r="J27">
        <v>971441.69324553898</v>
      </c>
      <c r="K27">
        <v>975248.81075527205</v>
      </c>
      <c r="L27">
        <v>1010229.0159757599</v>
      </c>
      <c r="M27">
        <v>959924.85866260098</v>
      </c>
      <c r="N27">
        <v>981587.27560933202</v>
      </c>
      <c r="O27">
        <v>998889.95785975899</v>
      </c>
      <c r="P27">
        <v>973643.57325540995</v>
      </c>
      <c r="Q27">
        <v>905128.56832127797</v>
      </c>
      <c r="R27">
        <v>844369.08523936698</v>
      </c>
      <c r="S27">
        <v>814707.64088224096</v>
      </c>
      <c r="T27">
        <v>734421.50578308699</v>
      </c>
      <c r="U27">
        <v>714874.17825352296</v>
      </c>
      <c r="V27">
        <v>674991.47392274102</v>
      </c>
      <c r="W27">
        <v>751566.43709082995</v>
      </c>
      <c r="X27">
        <v>815792.83653875801</v>
      </c>
      <c r="Y27">
        <v>836242.140242066</v>
      </c>
      <c r="Z27">
        <v>875917.771082944</v>
      </c>
      <c r="AA27">
        <v>938450.06938427605</v>
      </c>
      <c r="AB27">
        <v>901331.72942969506</v>
      </c>
      <c r="AC27">
        <v>885095.69854073995</v>
      </c>
      <c r="AD27">
        <v>940607.01266125601</v>
      </c>
      <c r="AE27">
        <v>895593.32266777905</v>
      </c>
      <c r="AF27">
        <v>917347.76530196599</v>
      </c>
    </row>
    <row r="28" spans="1:32" x14ac:dyDescent="0.3">
      <c r="A28" t="s">
        <v>21</v>
      </c>
      <c r="B28" t="s">
        <v>349</v>
      </c>
      <c r="C28" t="s">
        <v>297</v>
      </c>
      <c r="D28" t="s">
        <v>350</v>
      </c>
      <c r="E28" t="s">
        <v>298</v>
      </c>
      <c r="F28">
        <v>411223.36606113199</v>
      </c>
      <c r="G28">
        <v>388746.18855962699</v>
      </c>
      <c r="H28">
        <v>400091.88153168902</v>
      </c>
      <c r="I28">
        <v>407561.03540370503</v>
      </c>
      <c r="J28">
        <v>389466.48853637802</v>
      </c>
      <c r="K28">
        <v>379775.71451283799</v>
      </c>
      <c r="L28">
        <v>362721.39765334001</v>
      </c>
      <c r="M28">
        <v>365148.37320062</v>
      </c>
      <c r="N28">
        <v>378660.43783882901</v>
      </c>
      <c r="O28">
        <v>458484.20633041702</v>
      </c>
      <c r="P28">
        <v>431438.019880142</v>
      </c>
      <c r="Q28">
        <v>395813.70469904901</v>
      </c>
      <c r="R28">
        <v>382615.50929363701</v>
      </c>
      <c r="S28">
        <v>363951.044434476</v>
      </c>
      <c r="T28">
        <v>322658.51716683398</v>
      </c>
      <c r="U28">
        <v>313986.21869924001</v>
      </c>
      <c r="V28">
        <v>285443.15798674902</v>
      </c>
      <c r="W28">
        <v>299993.83788967499</v>
      </c>
      <c r="X28">
        <v>307333.86505761498</v>
      </c>
      <c r="Y28">
        <v>323116.02191689302</v>
      </c>
      <c r="Z28">
        <v>331675.32385162899</v>
      </c>
      <c r="AA28">
        <v>351033.23559603002</v>
      </c>
      <c r="AB28">
        <v>363154.951847794</v>
      </c>
      <c r="AC28">
        <v>354941.25311358098</v>
      </c>
      <c r="AD28">
        <v>361404.62664305698</v>
      </c>
      <c r="AE28">
        <v>296178.62455918803</v>
      </c>
      <c r="AF28">
        <v>298383.41199346702</v>
      </c>
    </row>
    <row r="29" spans="1:32" x14ac:dyDescent="0.3">
      <c r="A29" t="s">
        <v>21</v>
      </c>
      <c r="B29" t="s">
        <v>351</v>
      </c>
      <c r="C29" t="s">
        <v>297</v>
      </c>
      <c r="D29" t="s">
        <v>352</v>
      </c>
      <c r="E29" t="s">
        <v>298</v>
      </c>
      <c r="F29">
        <v>230714.18339341399</v>
      </c>
      <c r="G29">
        <v>222410.15747926</v>
      </c>
      <c r="H29">
        <v>225583.98428168299</v>
      </c>
      <c r="I29">
        <v>222138.754778331</v>
      </c>
      <c r="J29">
        <v>223553.84454509401</v>
      </c>
      <c r="K29">
        <v>220106.015950325</v>
      </c>
      <c r="L29">
        <v>206087.456123721</v>
      </c>
      <c r="M29">
        <v>211657.64227798401</v>
      </c>
      <c r="N29">
        <v>223524.25508748501</v>
      </c>
      <c r="O29">
        <v>288956.484943502</v>
      </c>
      <c r="P29">
        <v>253229.41965905801</v>
      </c>
      <c r="Q29">
        <v>221260.678404515</v>
      </c>
      <c r="R29">
        <v>220868.17189359199</v>
      </c>
      <c r="S29">
        <v>214848.803036211</v>
      </c>
      <c r="T29">
        <v>195561.81859480499</v>
      </c>
      <c r="U29">
        <v>189880.548531621</v>
      </c>
      <c r="V29">
        <v>167946.565964593</v>
      </c>
      <c r="W29">
        <v>171981.300204486</v>
      </c>
      <c r="X29">
        <v>178237.80973888101</v>
      </c>
      <c r="Y29">
        <v>183150.62626302501</v>
      </c>
      <c r="Z29">
        <v>183736.77048429899</v>
      </c>
      <c r="AA29">
        <v>197769.68927158401</v>
      </c>
      <c r="AB29">
        <v>210119.791267822</v>
      </c>
      <c r="AC29">
        <v>208843.97574343899</v>
      </c>
      <c r="AD29">
        <v>214893.75777272199</v>
      </c>
      <c r="AE29">
        <v>183758.08937601699</v>
      </c>
      <c r="AF29">
        <v>185041.465607747</v>
      </c>
    </row>
    <row r="30" spans="1:32" x14ac:dyDescent="0.3">
      <c r="A30" t="s">
        <v>21</v>
      </c>
      <c r="B30" t="s">
        <v>353</v>
      </c>
      <c r="C30" t="s">
        <v>297</v>
      </c>
      <c r="D30" t="s">
        <v>354</v>
      </c>
      <c r="E30" t="s">
        <v>298</v>
      </c>
      <c r="F30">
        <v>32731.542382089199</v>
      </c>
      <c r="G30">
        <v>28870.3265113337</v>
      </c>
      <c r="H30">
        <v>30339.695058007401</v>
      </c>
      <c r="I30">
        <v>33310.151649625303</v>
      </c>
      <c r="J30">
        <v>27005.273658588801</v>
      </c>
      <c r="K30">
        <v>27296.6872179934</v>
      </c>
      <c r="L30">
        <v>27639.854060191199</v>
      </c>
      <c r="M30">
        <v>26438.161843728201</v>
      </c>
      <c r="N30">
        <v>26834.479193274601</v>
      </c>
      <c r="O30">
        <v>26462.5828870103</v>
      </c>
      <c r="P30">
        <v>28578.457134944099</v>
      </c>
      <c r="Q30">
        <v>30567.961649802401</v>
      </c>
      <c r="R30">
        <v>30422.3144515766</v>
      </c>
      <c r="S30">
        <v>28484.744011973999</v>
      </c>
      <c r="T30">
        <v>24426.301967076099</v>
      </c>
      <c r="U30">
        <v>26726.886744028001</v>
      </c>
      <c r="V30">
        <v>24829.256132820599</v>
      </c>
      <c r="W30">
        <v>23886.363763238201</v>
      </c>
      <c r="X30">
        <v>20163.652944942001</v>
      </c>
      <c r="Y30">
        <v>20514.453731316898</v>
      </c>
      <c r="Z30">
        <v>20742.272831073999</v>
      </c>
      <c r="AA30">
        <v>21350.908563566099</v>
      </c>
      <c r="AB30">
        <v>20667.1097125786</v>
      </c>
      <c r="AC30">
        <v>17671.527874601299</v>
      </c>
      <c r="AD30">
        <v>15571.8275275984</v>
      </c>
      <c r="AE30">
        <v>14052.254628725101</v>
      </c>
      <c r="AF30">
        <v>11767.0874114413</v>
      </c>
    </row>
    <row r="31" spans="1:32" x14ac:dyDescent="0.3">
      <c r="A31" t="s">
        <v>21</v>
      </c>
      <c r="B31" t="s">
        <v>355</v>
      </c>
      <c r="C31" t="s">
        <v>297</v>
      </c>
      <c r="D31" t="s">
        <v>356</v>
      </c>
      <c r="E31" t="s">
        <v>298</v>
      </c>
      <c r="F31">
        <v>34584.7503403179</v>
      </c>
      <c r="G31">
        <v>30245.744594184402</v>
      </c>
      <c r="H31">
        <v>31956.555165370599</v>
      </c>
      <c r="I31">
        <v>32759.018321809799</v>
      </c>
      <c r="J31">
        <v>29192.428125435901</v>
      </c>
      <c r="K31">
        <v>30896.353017614601</v>
      </c>
      <c r="L31">
        <v>31263.867700362101</v>
      </c>
      <c r="M31">
        <v>31085.816007628298</v>
      </c>
      <c r="N31">
        <v>30601.1147993181</v>
      </c>
      <c r="O31">
        <v>35433.309239032402</v>
      </c>
      <c r="P31">
        <v>39135.207627293203</v>
      </c>
      <c r="Q31">
        <v>36886.555671540198</v>
      </c>
      <c r="R31">
        <v>33631.246713302797</v>
      </c>
      <c r="S31">
        <v>28355.506161307901</v>
      </c>
      <c r="T31">
        <v>22924.301390395802</v>
      </c>
      <c r="U31">
        <v>19535.1801104884</v>
      </c>
      <c r="V31">
        <v>16610.162124762701</v>
      </c>
      <c r="W31">
        <v>17846.390002302302</v>
      </c>
      <c r="X31">
        <v>16389.279941636101</v>
      </c>
      <c r="Y31">
        <v>16496.2171102953</v>
      </c>
      <c r="Z31">
        <v>16784.287187757101</v>
      </c>
      <c r="AA31">
        <v>18874.8896110895</v>
      </c>
      <c r="AB31">
        <v>18157.576320506101</v>
      </c>
      <c r="AC31">
        <v>18015.015508991299</v>
      </c>
      <c r="AD31">
        <v>18024.480983631202</v>
      </c>
      <c r="AE31">
        <v>9410.2338864597696</v>
      </c>
      <c r="AF31">
        <v>11083.8257613236</v>
      </c>
    </row>
    <row r="32" spans="1:32" x14ac:dyDescent="0.3">
      <c r="A32" t="s">
        <v>21</v>
      </c>
      <c r="B32" t="s">
        <v>357</v>
      </c>
      <c r="C32" t="s">
        <v>297</v>
      </c>
      <c r="D32" t="s">
        <v>358</v>
      </c>
      <c r="E32" t="s">
        <v>298</v>
      </c>
      <c r="F32">
        <v>94161.285773054202</v>
      </c>
      <c r="G32">
        <v>88059.3281914814</v>
      </c>
      <c r="H32">
        <v>92670.309031433804</v>
      </c>
      <c r="I32">
        <v>99647.1227302435</v>
      </c>
      <c r="J32">
        <v>91185.144634237105</v>
      </c>
      <c r="K32">
        <v>84722.728573519693</v>
      </c>
      <c r="L32">
        <v>82508.0898480537</v>
      </c>
      <c r="M32">
        <v>76567.883874142193</v>
      </c>
      <c r="N32">
        <v>74643.360499065806</v>
      </c>
      <c r="O32">
        <v>77596.050277842107</v>
      </c>
      <c r="P32">
        <v>78807.302520843703</v>
      </c>
      <c r="Q32">
        <v>77188.656232335401</v>
      </c>
      <c r="R32">
        <v>70464.090964750096</v>
      </c>
      <c r="S32">
        <v>66436.533893212603</v>
      </c>
      <c r="T32">
        <v>54950.927610211103</v>
      </c>
      <c r="U32">
        <v>53851.491528054503</v>
      </c>
      <c r="V32">
        <v>53013.617291541101</v>
      </c>
      <c r="W32">
        <v>64303.8016583973</v>
      </c>
      <c r="X32">
        <v>69576.7443001621</v>
      </c>
      <c r="Y32">
        <v>79602.320042793799</v>
      </c>
      <c r="Z32">
        <v>86357.201932716795</v>
      </c>
      <c r="AA32">
        <v>89212.923068963704</v>
      </c>
      <c r="AB32">
        <v>90713.421108090799</v>
      </c>
      <c r="AC32">
        <v>88461.270974741507</v>
      </c>
      <c r="AD32">
        <v>92078.191063005506</v>
      </c>
      <c r="AE32">
        <v>70413.885384658701</v>
      </c>
      <c r="AF32">
        <v>72635.471437481305</v>
      </c>
    </row>
    <row r="33" spans="1:32" x14ac:dyDescent="0.3">
      <c r="A33" t="s">
        <v>21</v>
      </c>
      <c r="B33" t="s">
        <v>359</v>
      </c>
      <c r="C33" t="s">
        <v>297</v>
      </c>
      <c r="D33" t="s">
        <v>360</v>
      </c>
      <c r="E33" t="s">
        <v>298</v>
      </c>
      <c r="F33">
        <v>19031.6041722564</v>
      </c>
      <c r="G33">
        <v>19160.631783367498</v>
      </c>
      <c r="H33">
        <v>19541.337995193699</v>
      </c>
      <c r="I33">
        <v>19705.9879236956</v>
      </c>
      <c r="J33">
        <v>18529.797573022501</v>
      </c>
      <c r="K33">
        <v>16753.9297533852</v>
      </c>
      <c r="L33">
        <v>15222.1299210118</v>
      </c>
      <c r="M33">
        <v>19398.869197137301</v>
      </c>
      <c r="N33">
        <v>23057.228259685398</v>
      </c>
      <c r="O33">
        <v>30035.778983030501</v>
      </c>
      <c r="P33">
        <v>31687.632938002898</v>
      </c>
      <c r="Q33">
        <v>29909.852740855302</v>
      </c>
      <c r="R33">
        <v>27229.685270415601</v>
      </c>
      <c r="S33">
        <v>25825.4573317709</v>
      </c>
      <c r="T33">
        <v>24795.167604345301</v>
      </c>
      <c r="U33">
        <v>23992.111785048699</v>
      </c>
      <c r="V33">
        <v>23043.556473031698</v>
      </c>
      <c r="W33">
        <v>21975.982261250701</v>
      </c>
      <c r="X33">
        <v>22966.378131993501</v>
      </c>
      <c r="Y33">
        <v>23352.404769461598</v>
      </c>
      <c r="Z33">
        <v>24054.791415782202</v>
      </c>
      <c r="AA33">
        <v>23824.825080826398</v>
      </c>
      <c r="AB33">
        <v>23497.053438796102</v>
      </c>
      <c r="AC33">
        <v>21949.463011807999</v>
      </c>
      <c r="AD33">
        <v>20836.369296100602</v>
      </c>
      <c r="AE33">
        <v>18544.161283327699</v>
      </c>
      <c r="AF33">
        <v>17855.5617754737</v>
      </c>
    </row>
    <row r="34" spans="1:32" x14ac:dyDescent="0.3">
      <c r="A34" t="s">
        <v>21</v>
      </c>
      <c r="B34" t="s">
        <v>361</v>
      </c>
      <c r="C34" t="s">
        <v>297</v>
      </c>
      <c r="D34" t="s">
        <v>362</v>
      </c>
      <c r="E34" t="s">
        <v>298</v>
      </c>
      <c r="F34">
        <v>357101.38339236798</v>
      </c>
      <c r="G34">
        <v>396580.38020171598</v>
      </c>
      <c r="H34">
        <v>412261.12713131797</v>
      </c>
      <c r="I34">
        <v>420738.458104697</v>
      </c>
      <c r="J34">
        <v>412332.02643197298</v>
      </c>
      <c r="K34">
        <v>398960.17771039199</v>
      </c>
      <c r="L34">
        <v>410960.13329119602</v>
      </c>
      <c r="M34">
        <v>394291.80183732999</v>
      </c>
      <c r="N34">
        <v>373329.705477037</v>
      </c>
      <c r="O34">
        <v>365751.36819387501</v>
      </c>
      <c r="P34">
        <v>374733.917073655</v>
      </c>
      <c r="Q34">
        <v>347757.67854618002</v>
      </c>
      <c r="R34">
        <v>336801.08726181299</v>
      </c>
      <c r="S34">
        <v>325797.15520878701</v>
      </c>
      <c r="T34">
        <v>266064.14647909399</v>
      </c>
      <c r="U34">
        <v>257871.904669829</v>
      </c>
      <c r="V34">
        <v>255546.40559447801</v>
      </c>
      <c r="W34">
        <v>257706.64574159501</v>
      </c>
      <c r="X34">
        <v>251870.11923778799</v>
      </c>
      <c r="Y34">
        <v>256095.49117133301</v>
      </c>
      <c r="Z34">
        <v>263312.54716376303</v>
      </c>
      <c r="AA34">
        <v>262791.22537275899</v>
      </c>
      <c r="AB34">
        <v>270683.40441152599</v>
      </c>
      <c r="AC34">
        <v>264011.90279790398</v>
      </c>
      <c r="AD34">
        <v>286972.09516310698</v>
      </c>
      <c r="AE34">
        <v>229919.813352756</v>
      </c>
      <c r="AF34">
        <v>210367.865554132</v>
      </c>
    </row>
    <row r="35" spans="1:32" x14ac:dyDescent="0.3">
      <c r="A35" t="s">
        <v>21</v>
      </c>
      <c r="B35" t="s">
        <v>363</v>
      </c>
      <c r="C35" t="s">
        <v>297</v>
      </c>
      <c r="D35" t="s">
        <v>364</v>
      </c>
      <c r="E35" t="s">
        <v>298</v>
      </c>
      <c r="F35">
        <v>568632.34330281999</v>
      </c>
      <c r="G35">
        <v>650899.62052856502</v>
      </c>
      <c r="H35">
        <v>723695.91941136098</v>
      </c>
      <c r="I35">
        <v>851279.66442633502</v>
      </c>
      <c r="J35">
        <v>899246.88770380197</v>
      </c>
      <c r="K35">
        <v>976122.67326941795</v>
      </c>
      <c r="L35">
        <v>1056611.6452598299</v>
      </c>
      <c r="M35">
        <v>1083882.3819652</v>
      </c>
      <c r="N35">
        <v>1122973.5540578801</v>
      </c>
      <c r="O35">
        <v>1189494.1527402101</v>
      </c>
      <c r="P35">
        <v>1236232.53079197</v>
      </c>
      <c r="Q35">
        <v>1201938.7782677501</v>
      </c>
      <c r="R35">
        <v>1101547.88190166</v>
      </c>
      <c r="S35">
        <v>1061377.4088093</v>
      </c>
      <c r="T35">
        <v>907664.67449787003</v>
      </c>
      <c r="U35">
        <v>847754.68624151405</v>
      </c>
      <c r="V35">
        <v>807587.03725977498</v>
      </c>
      <c r="W35">
        <v>865202.04126693995</v>
      </c>
      <c r="X35">
        <v>913040.93423034903</v>
      </c>
      <c r="Y35">
        <v>966664.69019488001</v>
      </c>
      <c r="Z35">
        <v>1013795.84054997</v>
      </c>
      <c r="AA35">
        <v>1006566.69364462</v>
      </c>
      <c r="AB35">
        <v>1001778.90498332</v>
      </c>
      <c r="AC35">
        <v>989258.77150434803</v>
      </c>
      <c r="AD35">
        <v>1044904.9382524</v>
      </c>
      <c r="AE35">
        <v>961594.18937007897</v>
      </c>
      <c r="AF35">
        <v>1026756.2003441399</v>
      </c>
    </row>
    <row r="36" spans="1:32" x14ac:dyDescent="0.3">
      <c r="A36" t="s">
        <v>21</v>
      </c>
      <c r="B36" t="s">
        <v>365</v>
      </c>
      <c r="C36" t="s">
        <v>297</v>
      </c>
      <c r="D36" t="s">
        <v>366</v>
      </c>
      <c r="E36" t="s">
        <v>298</v>
      </c>
      <c r="F36">
        <v>286328.29115166998</v>
      </c>
      <c r="G36">
        <v>314582.58951610798</v>
      </c>
      <c r="H36">
        <v>341584.32040762203</v>
      </c>
      <c r="I36">
        <v>385730.44810443697</v>
      </c>
      <c r="J36">
        <v>412068.49275469</v>
      </c>
      <c r="K36">
        <v>446445.02493309899</v>
      </c>
      <c r="L36">
        <v>467680.57726560999</v>
      </c>
      <c r="M36">
        <v>462388.12718882703</v>
      </c>
      <c r="N36">
        <v>476468.00962728303</v>
      </c>
      <c r="O36">
        <v>504872.59737370099</v>
      </c>
      <c r="P36">
        <v>516818.306117595</v>
      </c>
      <c r="Q36">
        <v>510187.87435722002</v>
      </c>
      <c r="R36">
        <v>465972.71115910902</v>
      </c>
      <c r="S36">
        <v>439588.40984545997</v>
      </c>
      <c r="T36">
        <v>367643.99596480897</v>
      </c>
      <c r="U36">
        <v>354574.403078834</v>
      </c>
      <c r="V36">
        <v>349073.52669642598</v>
      </c>
      <c r="W36">
        <v>387459.26328192302</v>
      </c>
      <c r="X36">
        <v>419110.175259026</v>
      </c>
      <c r="Y36">
        <v>456518.574885379</v>
      </c>
      <c r="Z36">
        <v>482010.65318474098</v>
      </c>
      <c r="AA36">
        <v>486608.67162494001</v>
      </c>
      <c r="AB36">
        <v>486584.36354767199</v>
      </c>
      <c r="AC36">
        <v>499677.69670258998</v>
      </c>
      <c r="AD36">
        <v>541475.97086374403</v>
      </c>
      <c r="AE36">
        <v>483255.69382542698</v>
      </c>
      <c r="AF36">
        <v>522037.42068822798</v>
      </c>
    </row>
    <row r="37" spans="1:32" x14ac:dyDescent="0.3">
      <c r="A37" t="s">
        <v>21</v>
      </c>
      <c r="B37" t="s">
        <v>367</v>
      </c>
      <c r="C37" t="s">
        <v>297</v>
      </c>
      <c r="D37" t="s">
        <v>368</v>
      </c>
      <c r="E37" t="s">
        <v>298</v>
      </c>
      <c r="F37">
        <v>111036.227032475</v>
      </c>
      <c r="G37">
        <v>126072.624658274</v>
      </c>
      <c r="H37">
        <v>136360.86122330901</v>
      </c>
      <c r="I37">
        <v>142239.53856148501</v>
      </c>
      <c r="J37">
        <v>140646.082890627</v>
      </c>
      <c r="K37">
        <v>141453.960164533</v>
      </c>
      <c r="L37">
        <v>145051.223995643</v>
      </c>
      <c r="M37">
        <v>149183.43965978199</v>
      </c>
      <c r="N37">
        <v>147441.08370021899</v>
      </c>
      <c r="O37">
        <v>144824.40367315299</v>
      </c>
      <c r="P37">
        <v>146122.37786349401</v>
      </c>
      <c r="Q37">
        <v>144697.72897495699</v>
      </c>
      <c r="R37">
        <v>135924.91126167399</v>
      </c>
      <c r="S37">
        <v>136366.64497627001</v>
      </c>
      <c r="T37">
        <v>130760.809434814</v>
      </c>
      <c r="U37">
        <v>125729.47976040001</v>
      </c>
      <c r="V37">
        <v>122560.232991155</v>
      </c>
      <c r="W37">
        <v>125350.84281463501</v>
      </c>
      <c r="X37">
        <v>130638.811467042</v>
      </c>
      <c r="Y37">
        <v>129558.065059573</v>
      </c>
      <c r="Z37">
        <v>133087.324088797</v>
      </c>
      <c r="AA37">
        <v>129383.92990720501</v>
      </c>
      <c r="AB37">
        <v>125584.74163052801</v>
      </c>
      <c r="AC37">
        <v>121887.844860224</v>
      </c>
      <c r="AD37">
        <v>121821.68342631</v>
      </c>
      <c r="AE37">
        <v>120266.793215841</v>
      </c>
      <c r="AF37">
        <v>122012.277974021</v>
      </c>
    </row>
    <row r="38" spans="1:32" x14ac:dyDescent="0.3">
      <c r="A38" t="s">
        <v>21</v>
      </c>
      <c r="B38" t="s">
        <v>369</v>
      </c>
      <c r="C38" t="s">
        <v>297</v>
      </c>
      <c r="D38" t="s">
        <v>370</v>
      </c>
      <c r="E38" t="s">
        <v>298</v>
      </c>
      <c r="F38">
        <v>171267.82511867501</v>
      </c>
      <c r="G38">
        <v>210244.40635418301</v>
      </c>
      <c r="H38">
        <v>245750.73778042899</v>
      </c>
      <c r="I38">
        <v>323309.67776041199</v>
      </c>
      <c r="J38">
        <v>346532.31205848401</v>
      </c>
      <c r="K38">
        <v>388223.68817178701</v>
      </c>
      <c r="L38">
        <v>443879.84399858001</v>
      </c>
      <c r="M38">
        <v>472310.81511658698</v>
      </c>
      <c r="N38">
        <v>499064.460730377</v>
      </c>
      <c r="O38">
        <v>539797.15169335995</v>
      </c>
      <c r="P38">
        <v>573291.84681088105</v>
      </c>
      <c r="Q38">
        <v>547053.17493557197</v>
      </c>
      <c r="R38">
        <v>499650.25948087801</v>
      </c>
      <c r="S38">
        <v>485422.353987568</v>
      </c>
      <c r="T38">
        <v>409259.86909824802</v>
      </c>
      <c r="U38">
        <v>367450.80340228003</v>
      </c>
      <c r="V38">
        <v>335953.27757219499</v>
      </c>
      <c r="W38">
        <v>352391.93517038203</v>
      </c>
      <c r="X38">
        <v>363291.947504282</v>
      </c>
      <c r="Y38">
        <v>380588.05024992803</v>
      </c>
      <c r="Z38">
        <v>398697.86327643401</v>
      </c>
      <c r="AA38">
        <v>390574.09211247502</v>
      </c>
      <c r="AB38">
        <v>389609.79980511602</v>
      </c>
      <c r="AC38">
        <v>367693.22994153399</v>
      </c>
      <c r="AD38">
        <v>381607.28396234498</v>
      </c>
      <c r="AE38">
        <v>358071.70232881099</v>
      </c>
      <c r="AF38">
        <v>382706.50168189203</v>
      </c>
    </row>
    <row r="39" spans="1:32" x14ac:dyDescent="0.3">
      <c r="A39" t="s">
        <v>21</v>
      </c>
      <c r="B39" t="s">
        <v>371</v>
      </c>
      <c r="C39" t="s">
        <v>297</v>
      </c>
      <c r="D39" t="s">
        <v>372</v>
      </c>
      <c r="E39" t="s">
        <v>298</v>
      </c>
      <c r="F39">
        <v>688532.99157994799</v>
      </c>
      <c r="G39">
        <v>783427.04470066098</v>
      </c>
      <c r="H39">
        <v>823399.26306479005</v>
      </c>
      <c r="I39">
        <v>913228.82139195304</v>
      </c>
      <c r="J39">
        <v>891817.82259077299</v>
      </c>
      <c r="K39">
        <v>930864.19206440903</v>
      </c>
      <c r="L39">
        <v>862257.98373995197</v>
      </c>
      <c r="M39">
        <v>802209.18707391305</v>
      </c>
      <c r="N39">
        <v>760963.12465050805</v>
      </c>
      <c r="O39">
        <v>703057.645451235</v>
      </c>
      <c r="P39">
        <v>771246.51570920495</v>
      </c>
      <c r="Q39">
        <v>855847.32030399702</v>
      </c>
      <c r="R39">
        <v>830535.66382363101</v>
      </c>
      <c r="S39">
        <v>767359.36995158799</v>
      </c>
      <c r="T39">
        <v>644316.05412317498</v>
      </c>
      <c r="U39">
        <v>600281.07178165205</v>
      </c>
      <c r="V39">
        <v>588237.04031525506</v>
      </c>
      <c r="W39">
        <v>598541.72406855505</v>
      </c>
      <c r="X39">
        <v>622726.81323748303</v>
      </c>
      <c r="Y39">
        <v>632140.06799236604</v>
      </c>
      <c r="Z39">
        <v>661950.95960964297</v>
      </c>
      <c r="AA39">
        <v>668300.77317493199</v>
      </c>
      <c r="AB39">
        <v>675861.32855474099</v>
      </c>
      <c r="AC39">
        <v>683497.21805568098</v>
      </c>
      <c r="AD39">
        <v>719951.80505019403</v>
      </c>
      <c r="AE39">
        <v>671228.72585138795</v>
      </c>
      <c r="AF39">
        <v>702703.50992747501</v>
      </c>
    </row>
    <row r="40" spans="1:32" x14ac:dyDescent="0.3">
      <c r="A40" t="s">
        <v>21</v>
      </c>
      <c r="B40" t="s">
        <v>373</v>
      </c>
      <c r="C40" t="s">
        <v>297</v>
      </c>
      <c r="D40" t="s">
        <v>374</v>
      </c>
      <c r="E40" t="s">
        <v>298</v>
      </c>
      <c r="F40">
        <v>936711.46110522305</v>
      </c>
      <c r="G40">
        <v>988689.98764226504</v>
      </c>
      <c r="H40">
        <v>1000186.06033636</v>
      </c>
      <c r="I40">
        <v>1005282.56194709</v>
      </c>
      <c r="J40">
        <v>1003108.20985321</v>
      </c>
      <c r="K40">
        <v>1023486.39847139</v>
      </c>
      <c r="L40">
        <v>1016656.8764408</v>
      </c>
      <c r="M40">
        <v>991362.845203712</v>
      </c>
      <c r="N40">
        <v>972795.49043011595</v>
      </c>
      <c r="O40">
        <v>1023683.29220094</v>
      </c>
      <c r="P40">
        <v>992538.20611743606</v>
      </c>
      <c r="Q40">
        <v>991833.09523958201</v>
      </c>
      <c r="R40">
        <v>979446.84944979998</v>
      </c>
      <c r="S40">
        <v>1034448.62167089</v>
      </c>
      <c r="T40">
        <v>968613.53759432002</v>
      </c>
      <c r="U40">
        <v>954304.26743840298</v>
      </c>
      <c r="V40">
        <v>961510.70104559697</v>
      </c>
      <c r="W40">
        <v>1000897.64630204</v>
      </c>
      <c r="X40">
        <v>996991.36845625297</v>
      </c>
      <c r="Y40">
        <v>980052.94346586405</v>
      </c>
      <c r="Z40">
        <v>982843.48397732002</v>
      </c>
      <c r="AA40">
        <v>977318.59322754794</v>
      </c>
      <c r="AB40">
        <v>969608.89588211302</v>
      </c>
      <c r="AC40">
        <v>934451.493941508</v>
      </c>
      <c r="AD40">
        <v>989237.384210572</v>
      </c>
      <c r="AE40">
        <v>934728.01006645104</v>
      </c>
      <c r="AF40">
        <v>956995.77751692198</v>
      </c>
    </row>
    <row r="41" spans="1:32" x14ac:dyDescent="0.3">
      <c r="A41" t="s">
        <v>21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</v>
      </c>
      <c r="B43" t="s">
        <v>379</v>
      </c>
      <c r="C43" t="s">
        <v>297</v>
      </c>
      <c r="D43" t="s">
        <v>380</v>
      </c>
      <c r="E43" t="s">
        <v>298</v>
      </c>
      <c r="F43">
        <v>552605.41688493895</v>
      </c>
      <c r="G43">
        <v>599174.35921808798</v>
      </c>
      <c r="H43">
        <v>640977.93091990799</v>
      </c>
      <c r="I43">
        <v>703363.84410472703</v>
      </c>
      <c r="J43">
        <v>676051.65001609398</v>
      </c>
      <c r="K43">
        <v>721716.901925068</v>
      </c>
      <c r="L43">
        <v>746531.56793233997</v>
      </c>
      <c r="M43">
        <v>750404.27992326696</v>
      </c>
      <c r="N43">
        <v>761662.10763079603</v>
      </c>
      <c r="O43">
        <v>814036.47386298003</v>
      </c>
      <c r="P43">
        <v>853784.21397718904</v>
      </c>
      <c r="Q43">
        <v>902756.12611277797</v>
      </c>
      <c r="R43">
        <v>897794.16228853201</v>
      </c>
      <c r="S43">
        <v>935559.87069958798</v>
      </c>
      <c r="T43">
        <v>837565.67013389</v>
      </c>
      <c r="U43">
        <v>799853.43963999802</v>
      </c>
      <c r="V43">
        <v>833756.48426326597</v>
      </c>
      <c r="W43">
        <v>861557.01776223094</v>
      </c>
      <c r="X43">
        <v>905257.80514497997</v>
      </c>
      <c r="Y43">
        <v>946858.27958989295</v>
      </c>
      <c r="Z43">
        <v>995782.42216847604</v>
      </c>
      <c r="AA43">
        <v>990055.59802865703</v>
      </c>
      <c r="AB43">
        <v>988779.244435078</v>
      </c>
      <c r="AC43">
        <v>960267.20845592697</v>
      </c>
      <c r="AD43">
        <v>1017264.43310722</v>
      </c>
      <c r="AE43">
        <v>921082.59858406999</v>
      </c>
      <c r="AF43">
        <v>982913.57054864499</v>
      </c>
    </row>
    <row r="44" spans="1:32" x14ac:dyDescent="0.3">
      <c r="A44" t="s">
        <v>21</v>
      </c>
      <c r="B44" t="s">
        <v>381</v>
      </c>
      <c r="C44" t="s">
        <v>297</v>
      </c>
      <c r="D44" t="s">
        <v>382</v>
      </c>
      <c r="E44" t="s">
        <v>298</v>
      </c>
      <c r="F44">
        <v>9332887.9465388991</v>
      </c>
      <c r="G44">
        <v>9835975.7453739494</v>
      </c>
      <c r="H44">
        <v>10237200.226193599</v>
      </c>
      <c r="I44">
        <v>10669995.865595</v>
      </c>
      <c r="J44">
        <v>10193082.584230799</v>
      </c>
      <c r="K44">
        <v>10511399.6829294</v>
      </c>
      <c r="L44">
        <v>10398795.453822</v>
      </c>
      <c r="M44">
        <v>10090267.2361042</v>
      </c>
      <c r="N44">
        <v>10103262.076880001</v>
      </c>
      <c r="O44">
        <v>10329124.0622201</v>
      </c>
      <c r="P44">
        <v>10655511.8184542</v>
      </c>
      <c r="Q44">
        <v>10410913.2119666</v>
      </c>
      <c r="R44">
        <v>9786838.2800292205</v>
      </c>
      <c r="S44">
        <v>9541408.9248882905</v>
      </c>
      <c r="T44">
        <v>8133683.0887828004</v>
      </c>
      <c r="U44">
        <v>7782381.5463099899</v>
      </c>
      <c r="V44">
        <v>7493341.5906394804</v>
      </c>
      <c r="W44">
        <v>7701668.8717014203</v>
      </c>
      <c r="X44">
        <v>7887759.7285220204</v>
      </c>
      <c r="Y44">
        <v>8080563.9754970996</v>
      </c>
      <c r="Z44">
        <v>8349245.6407575402</v>
      </c>
      <c r="AA44">
        <v>8328137.4462050097</v>
      </c>
      <c r="AB44">
        <v>8348123.5252117496</v>
      </c>
      <c r="AC44">
        <v>8033655.9379514698</v>
      </c>
      <c r="AD44">
        <v>8343245.1264133304</v>
      </c>
      <c r="AE44">
        <v>7422737.3710387005</v>
      </c>
      <c r="AF44">
        <v>7686261.7815361004</v>
      </c>
    </row>
    <row r="45" spans="1:32" x14ac:dyDescent="0.3">
      <c r="A45" t="s">
        <v>21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</v>
      </c>
      <c r="B47" t="s">
        <v>387</v>
      </c>
      <c r="C47" t="s">
        <v>297</v>
      </c>
      <c r="D47" t="s">
        <v>388</v>
      </c>
      <c r="E47" t="s">
        <v>298</v>
      </c>
      <c r="F47">
        <v>422429.63431825401</v>
      </c>
      <c r="G47">
        <v>415375.136451834</v>
      </c>
      <c r="H47">
        <v>421287.683104967</v>
      </c>
      <c r="I47">
        <v>440765.75249800301</v>
      </c>
      <c r="J47">
        <v>440779.72598569799</v>
      </c>
      <c r="K47">
        <v>434416.38302983402</v>
      </c>
      <c r="L47">
        <v>449461.67483673699</v>
      </c>
      <c r="M47">
        <v>458809.42895034002</v>
      </c>
      <c r="N47">
        <v>437219.23026022501</v>
      </c>
      <c r="O47">
        <v>437003.15025707299</v>
      </c>
      <c r="P47">
        <v>423941.03150253103</v>
      </c>
      <c r="Q47">
        <v>423279.139048287</v>
      </c>
      <c r="R47">
        <v>401772.80689755798</v>
      </c>
      <c r="S47">
        <v>396397.35266310599</v>
      </c>
      <c r="T47">
        <v>373749.82830938499</v>
      </c>
      <c r="U47">
        <v>351296.23181561998</v>
      </c>
      <c r="V47">
        <v>351874.29231233097</v>
      </c>
      <c r="W47">
        <v>351753.145446649</v>
      </c>
      <c r="X47">
        <v>355197.43831615499</v>
      </c>
      <c r="Y47">
        <v>358259.197666522</v>
      </c>
      <c r="Z47">
        <v>367844.470771347</v>
      </c>
      <c r="AA47">
        <v>349444.73682133498</v>
      </c>
      <c r="AB47">
        <v>350261.16590464499</v>
      </c>
      <c r="AC47">
        <v>335825.38697729702</v>
      </c>
      <c r="AD47">
        <v>349598.45376438601</v>
      </c>
      <c r="AE47">
        <v>340861.12288567401</v>
      </c>
      <c r="AF47">
        <v>358111.80683778401</v>
      </c>
    </row>
    <row r="48" spans="1:32" x14ac:dyDescent="0.3">
      <c r="A48" t="s">
        <v>21</v>
      </c>
      <c r="B48" t="s">
        <v>389</v>
      </c>
      <c r="C48" t="s">
        <v>297</v>
      </c>
      <c r="D48" t="s">
        <v>390</v>
      </c>
      <c r="E48" t="s">
        <v>298</v>
      </c>
      <c r="F48">
        <v>1194245.8915041201</v>
      </c>
      <c r="G48">
        <v>1196353.13307618</v>
      </c>
      <c r="H48">
        <v>1227689.8603520901</v>
      </c>
      <c r="I48">
        <v>1293030.0980557599</v>
      </c>
      <c r="J48">
        <v>1297179.9086835701</v>
      </c>
      <c r="K48">
        <v>1285672.6132513699</v>
      </c>
      <c r="L48">
        <v>1329498.3042419101</v>
      </c>
      <c r="M48">
        <v>1353801.26158142</v>
      </c>
      <c r="N48">
        <v>1308739.3665803701</v>
      </c>
      <c r="O48">
        <v>1337865.37581867</v>
      </c>
      <c r="P48">
        <v>1332517.0483138501</v>
      </c>
      <c r="Q48">
        <v>1329021.6255707899</v>
      </c>
      <c r="R48">
        <v>1257223.1297196699</v>
      </c>
      <c r="S48">
        <v>1248462.9640579801</v>
      </c>
      <c r="T48">
        <v>1191811.2458271801</v>
      </c>
      <c r="U48">
        <v>1137514.07039298</v>
      </c>
      <c r="V48">
        <v>1137695.1783222901</v>
      </c>
      <c r="W48">
        <v>1158022.97233415</v>
      </c>
      <c r="X48">
        <v>1185007.7624406901</v>
      </c>
      <c r="Y48">
        <v>1190732.86928657</v>
      </c>
      <c r="Z48">
        <v>1230930.23916369</v>
      </c>
      <c r="AA48">
        <v>1197145.1352412801</v>
      </c>
      <c r="AB48">
        <v>1214018.5099988801</v>
      </c>
      <c r="AC48">
        <v>1175199.2214844101</v>
      </c>
      <c r="AD48">
        <v>1222882.0873348899</v>
      </c>
      <c r="AE48">
        <v>1184742.9884778401</v>
      </c>
      <c r="AF48">
        <v>1244857.0122873599</v>
      </c>
    </row>
    <row r="49" spans="1:32" x14ac:dyDescent="0.3">
      <c r="A49" t="s">
        <v>21</v>
      </c>
      <c r="B49" t="s">
        <v>391</v>
      </c>
      <c r="C49" t="s">
        <v>297</v>
      </c>
      <c r="D49" t="s">
        <v>392</v>
      </c>
      <c r="E49" t="s">
        <v>298</v>
      </c>
      <c r="F49">
        <v>355778.10091936903</v>
      </c>
      <c r="G49">
        <v>354127.64841941599</v>
      </c>
      <c r="H49">
        <v>361685.43911586102</v>
      </c>
      <c r="I49">
        <v>379523.90520815802</v>
      </c>
      <c r="J49">
        <v>377385.65414530598</v>
      </c>
      <c r="K49">
        <v>365344.06165251101</v>
      </c>
      <c r="L49">
        <v>371564.16823528399</v>
      </c>
      <c r="M49">
        <v>385449.820054718</v>
      </c>
      <c r="N49">
        <v>377624.252133034</v>
      </c>
      <c r="O49">
        <v>396320.61983123398</v>
      </c>
      <c r="P49">
        <v>402208.98483058799</v>
      </c>
      <c r="Q49">
        <v>392867.523995567</v>
      </c>
      <c r="R49">
        <v>366545.74573760002</v>
      </c>
      <c r="S49">
        <v>359103.89503580797</v>
      </c>
      <c r="T49">
        <v>333038.38090568502</v>
      </c>
      <c r="U49">
        <v>308491.91604264203</v>
      </c>
      <c r="V49">
        <v>298377.76775598101</v>
      </c>
      <c r="W49">
        <v>285666.53761983401</v>
      </c>
      <c r="X49">
        <v>276422.99267557298</v>
      </c>
      <c r="Y49">
        <v>267618.81299943401</v>
      </c>
      <c r="Z49">
        <v>263140.63697216701</v>
      </c>
      <c r="AA49">
        <v>257945.65823864899</v>
      </c>
      <c r="AB49">
        <v>267328.24995796499</v>
      </c>
      <c r="AC49">
        <v>263090.38109205698</v>
      </c>
      <c r="AD49">
        <v>277312.56525016599</v>
      </c>
      <c r="AE49">
        <v>264042.82569430501</v>
      </c>
      <c r="AF49">
        <v>272428.23904390598</v>
      </c>
    </row>
    <row r="50" spans="1:32" x14ac:dyDescent="0.3">
      <c r="A50" t="s">
        <v>21</v>
      </c>
      <c r="B50" t="s">
        <v>393</v>
      </c>
      <c r="C50" t="s">
        <v>297</v>
      </c>
      <c r="D50" t="s">
        <v>394</v>
      </c>
      <c r="E50" t="s">
        <v>298</v>
      </c>
      <c r="F50">
        <v>416038.15626649599</v>
      </c>
      <c r="G50">
        <v>426850.34820492897</v>
      </c>
      <c r="H50">
        <v>444716.73813126102</v>
      </c>
      <c r="I50">
        <v>472740.44034959801</v>
      </c>
      <c r="J50">
        <v>479014.52855256997</v>
      </c>
      <c r="K50">
        <v>485912.16856902698</v>
      </c>
      <c r="L50">
        <v>508472.46116989298</v>
      </c>
      <c r="M50">
        <v>509542.01257636398</v>
      </c>
      <c r="N50">
        <v>493895.88418711099</v>
      </c>
      <c r="O50">
        <v>504541.60573036497</v>
      </c>
      <c r="P50">
        <v>506367.03198073199</v>
      </c>
      <c r="Q50">
        <v>512874.96252693603</v>
      </c>
      <c r="R50">
        <v>488904.57708450698</v>
      </c>
      <c r="S50">
        <v>492961.71635906299</v>
      </c>
      <c r="T50">
        <v>485023.03661211202</v>
      </c>
      <c r="U50">
        <v>477725.922534718</v>
      </c>
      <c r="V50">
        <v>487443.11825397902</v>
      </c>
      <c r="W50">
        <v>520603.28926766798</v>
      </c>
      <c r="X50">
        <v>553387.33144896699</v>
      </c>
      <c r="Y50">
        <v>564854.858620618</v>
      </c>
      <c r="Z50">
        <v>599945.13142017298</v>
      </c>
      <c r="AA50">
        <v>589754.74018129602</v>
      </c>
      <c r="AB50">
        <v>596429.094136275</v>
      </c>
      <c r="AC50">
        <v>576283.45341505297</v>
      </c>
      <c r="AD50">
        <v>595971.06832033698</v>
      </c>
      <c r="AE50">
        <v>579839.03989786201</v>
      </c>
      <c r="AF50">
        <v>614316.96640567097</v>
      </c>
    </row>
    <row r="51" spans="1:32" x14ac:dyDescent="0.3">
      <c r="A51" t="s">
        <v>21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</v>
      </c>
      <c r="B53" t="s">
        <v>399</v>
      </c>
      <c r="C53" t="s">
        <v>297</v>
      </c>
      <c r="D53" t="s">
        <v>400</v>
      </c>
      <c r="E53" t="s">
        <v>298</v>
      </c>
      <c r="F53">
        <v>205951.05044999401</v>
      </c>
      <c r="G53">
        <v>207598.723671057</v>
      </c>
      <c r="H53">
        <v>205042.826693782</v>
      </c>
      <c r="I53">
        <v>204566.51481049601</v>
      </c>
      <c r="J53">
        <v>196398.14358036799</v>
      </c>
      <c r="K53">
        <v>204960.22972978</v>
      </c>
      <c r="L53">
        <v>214405.30736318001</v>
      </c>
      <c r="M53">
        <v>213351.46851118101</v>
      </c>
      <c r="N53">
        <v>209932.981522838</v>
      </c>
      <c r="O53">
        <v>219593.86545392501</v>
      </c>
      <c r="P53">
        <v>217793.28216099</v>
      </c>
      <c r="Q53">
        <v>212361.64940074101</v>
      </c>
      <c r="R53">
        <v>189366.369602333</v>
      </c>
      <c r="S53">
        <v>180705.781210388</v>
      </c>
      <c r="T53">
        <v>166295.84831638201</v>
      </c>
      <c r="U53">
        <v>152195.14997261099</v>
      </c>
      <c r="V53">
        <v>144233.34354736499</v>
      </c>
      <c r="W53">
        <v>155906.53047503601</v>
      </c>
      <c r="X53">
        <v>162869.098731048</v>
      </c>
      <c r="Y53">
        <v>165943.90187710099</v>
      </c>
      <c r="Z53">
        <v>170029.622756364</v>
      </c>
      <c r="AA53">
        <v>158888.50563980901</v>
      </c>
      <c r="AB53">
        <v>152689.73883730601</v>
      </c>
      <c r="AC53">
        <v>140393.437041472</v>
      </c>
      <c r="AD53">
        <v>137422.695217133</v>
      </c>
      <c r="AE53">
        <v>98860.2267991892</v>
      </c>
      <c r="AF53">
        <v>107490.182418289</v>
      </c>
    </row>
    <row r="54" spans="1:32" x14ac:dyDescent="0.3">
      <c r="A54" t="s">
        <v>21</v>
      </c>
      <c r="B54" t="s">
        <v>401</v>
      </c>
      <c r="C54" t="s">
        <v>297</v>
      </c>
      <c r="D54" t="s">
        <v>402</v>
      </c>
      <c r="E54" t="s">
        <v>298</v>
      </c>
      <c r="F54">
        <v>495262.03621546202</v>
      </c>
      <c r="G54">
        <v>501511.19914826698</v>
      </c>
      <c r="H54">
        <v>506593.14612970001</v>
      </c>
      <c r="I54">
        <v>526018.57512742397</v>
      </c>
      <c r="J54">
        <v>514530.64550963597</v>
      </c>
      <c r="K54">
        <v>540069.21949235699</v>
      </c>
      <c r="L54">
        <v>555759.39299156703</v>
      </c>
      <c r="M54">
        <v>563845.97793809604</v>
      </c>
      <c r="N54">
        <v>557506.28391684697</v>
      </c>
      <c r="O54">
        <v>596321.42963029898</v>
      </c>
      <c r="P54">
        <v>601187.17859003996</v>
      </c>
      <c r="Q54">
        <v>603673.92814092396</v>
      </c>
      <c r="R54">
        <v>562568.27670992597</v>
      </c>
      <c r="S54">
        <v>554367.93599304406</v>
      </c>
      <c r="T54">
        <v>505413.05094351701</v>
      </c>
      <c r="U54">
        <v>478471.35773812002</v>
      </c>
      <c r="V54">
        <v>472120.66888543102</v>
      </c>
      <c r="W54">
        <v>483005.565936075</v>
      </c>
      <c r="X54">
        <v>485687.52950855601</v>
      </c>
      <c r="Y54">
        <v>482256.47845919098</v>
      </c>
      <c r="Z54">
        <v>481960.97210331802</v>
      </c>
      <c r="AA54">
        <v>452013.48772447102</v>
      </c>
      <c r="AB54">
        <v>439525.729757789</v>
      </c>
      <c r="AC54">
        <v>404999.15110476001</v>
      </c>
      <c r="AD54">
        <v>406323.52883381897</v>
      </c>
      <c r="AE54">
        <v>323739.97000994399</v>
      </c>
      <c r="AF54">
        <v>342097.10760236502</v>
      </c>
    </row>
    <row r="55" spans="1:32" x14ac:dyDescent="0.3">
      <c r="A55" t="s">
        <v>21</v>
      </c>
      <c r="B55" t="s">
        <v>403</v>
      </c>
      <c r="C55" t="s">
        <v>297</v>
      </c>
      <c r="D55" t="s">
        <v>404</v>
      </c>
      <c r="E55" t="s">
        <v>298</v>
      </c>
      <c r="F55">
        <v>289310.98576546798</v>
      </c>
      <c r="G55">
        <v>293912.47547721001</v>
      </c>
      <c r="H55">
        <v>301550.31943591801</v>
      </c>
      <c r="I55">
        <v>321452.06031692802</v>
      </c>
      <c r="J55">
        <v>318132.50192926801</v>
      </c>
      <c r="K55">
        <v>335108.989762577</v>
      </c>
      <c r="L55">
        <v>341354.08562838699</v>
      </c>
      <c r="M55">
        <v>350494.50942691503</v>
      </c>
      <c r="N55">
        <v>347573.30239400902</v>
      </c>
      <c r="O55">
        <v>376727.564176374</v>
      </c>
      <c r="P55">
        <v>383393.89642905002</v>
      </c>
      <c r="Q55">
        <v>391312.27874018397</v>
      </c>
      <c r="R55">
        <v>373201.90710759402</v>
      </c>
      <c r="S55">
        <v>373662.154782656</v>
      </c>
      <c r="T55">
        <v>339117.20262713498</v>
      </c>
      <c r="U55">
        <v>326276.20776550903</v>
      </c>
      <c r="V55">
        <v>327887.32533806702</v>
      </c>
      <c r="W55">
        <v>327099.03546103899</v>
      </c>
      <c r="X55">
        <v>322818.43077750801</v>
      </c>
      <c r="Y55">
        <v>316312.57658209</v>
      </c>
      <c r="Z55">
        <v>311931.34934695403</v>
      </c>
      <c r="AA55">
        <v>293124.98208466201</v>
      </c>
      <c r="AB55">
        <v>286835.99092048302</v>
      </c>
      <c r="AC55">
        <v>264605.71406328899</v>
      </c>
      <c r="AD55">
        <v>268900.83361668501</v>
      </c>
      <c r="AE55">
        <v>224879.743210755</v>
      </c>
      <c r="AF55">
        <v>234606.92518407601</v>
      </c>
    </row>
    <row r="56" spans="1:32" x14ac:dyDescent="0.3">
      <c r="A56" t="s">
        <v>21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</v>
      </c>
      <c r="B57" t="s">
        <v>407</v>
      </c>
      <c r="C57" t="s">
        <v>297</v>
      </c>
      <c r="D57" t="s">
        <v>408</v>
      </c>
      <c r="E57" t="s">
        <v>298</v>
      </c>
      <c r="F57">
        <v>11507831.5451745</v>
      </c>
      <c r="G57">
        <v>12059829.6721607</v>
      </c>
      <c r="H57">
        <v>12501472.0009502</v>
      </c>
      <c r="I57">
        <v>13001965.840923101</v>
      </c>
      <c r="J57">
        <v>12523729.879880199</v>
      </c>
      <c r="K57">
        <v>12847335.742149999</v>
      </c>
      <c r="L57">
        <v>12772911.5274237</v>
      </c>
      <c r="M57">
        <v>12465411.019499401</v>
      </c>
      <c r="N57">
        <v>12413244.2260575</v>
      </c>
      <c r="O57">
        <v>12724329.649783701</v>
      </c>
      <c r="P57">
        <v>13019416.4504929</v>
      </c>
      <c r="Q57">
        <v>12773016.7988277</v>
      </c>
      <c r="R57">
        <v>12064367.038091799</v>
      </c>
      <c r="S57">
        <v>11865884.9271309</v>
      </c>
      <c r="T57">
        <v>10327938.7875468</v>
      </c>
      <c r="U57">
        <v>9909029.8563813698</v>
      </c>
      <c r="V57">
        <v>9629518.9550209194</v>
      </c>
      <c r="W57">
        <v>9896494.3136331402</v>
      </c>
      <c r="X57">
        <v>10104972.634688601</v>
      </c>
      <c r="Y57">
        <v>10285560.180855401</v>
      </c>
      <c r="Z57">
        <v>10596497.8452482</v>
      </c>
      <c r="AA57">
        <v>10534152.846632401</v>
      </c>
      <c r="AB57">
        <v>10564567.0105768</v>
      </c>
      <c r="AC57">
        <v>10174886.798030401</v>
      </c>
      <c r="AD57">
        <v>10588132.158113901</v>
      </c>
      <c r="AE57">
        <v>9571448.7599194497</v>
      </c>
      <c r="AF57">
        <v>9920355.0161244199</v>
      </c>
    </row>
    <row r="58" spans="1:32" x14ac:dyDescent="0.3">
      <c r="A58" t="s">
        <v>21</v>
      </c>
      <c r="B58" t="s">
        <v>409</v>
      </c>
      <c r="C58" t="s">
        <v>297</v>
      </c>
      <c r="D58" t="s">
        <v>410</v>
      </c>
      <c r="E58" t="s">
        <v>298</v>
      </c>
      <c r="F58">
        <v>11463845.2991482</v>
      </c>
      <c r="G58">
        <v>12021018.866092401</v>
      </c>
      <c r="H58">
        <v>12465076.146881999</v>
      </c>
      <c r="I58">
        <v>12968308.5255979</v>
      </c>
      <c r="J58">
        <v>12493370.702767599</v>
      </c>
      <c r="K58">
        <v>12820558.6946522</v>
      </c>
      <c r="L58">
        <v>12744950.634504801</v>
      </c>
      <c r="M58">
        <v>12435431.3428893</v>
      </c>
      <c r="N58">
        <v>12384796.933890499</v>
      </c>
      <c r="O58">
        <v>12690672.730239701</v>
      </c>
      <c r="P58">
        <v>12980567.0728855</v>
      </c>
      <c r="Q58">
        <v>12731767.9327769</v>
      </c>
      <c r="R58">
        <v>12023508.259198699</v>
      </c>
      <c r="S58">
        <v>11824320.5106172</v>
      </c>
      <c r="T58">
        <v>10294107.8722043</v>
      </c>
      <c r="U58">
        <v>9874199.88414138</v>
      </c>
      <c r="V58">
        <v>9592547.4700073693</v>
      </c>
      <c r="W58">
        <v>9860589.4903376196</v>
      </c>
      <c r="X58">
        <v>10069758.859418999</v>
      </c>
      <c r="Y58">
        <v>10251349.7882495</v>
      </c>
      <c r="Z58">
        <v>10563019.363898501</v>
      </c>
      <c r="AA58">
        <v>10502601.174673799</v>
      </c>
      <c r="AB58">
        <v>10531750.9310927</v>
      </c>
      <c r="AC58">
        <v>10143306.653377401</v>
      </c>
      <c r="AD58">
        <v>10555364.597958799</v>
      </c>
      <c r="AE58">
        <v>9542208.3695829902</v>
      </c>
      <c r="AF58">
        <v>9888114.5713403802</v>
      </c>
    </row>
    <row r="59" spans="1:32" x14ac:dyDescent="0.3">
      <c r="A59" t="s">
        <v>21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</v>
      </c>
      <c r="B2" t="s">
        <v>295</v>
      </c>
      <c r="C2" t="s">
        <v>297</v>
      </c>
      <c r="D2" t="s">
        <v>296</v>
      </c>
      <c r="E2" t="s">
        <v>298</v>
      </c>
      <c r="F2">
        <v>189491.295287038</v>
      </c>
      <c r="G2">
        <v>194522.010176298</v>
      </c>
      <c r="H2">
        <v>174291.15323510801</v>
      </c>
      <c r="I2">
        <v>217185.05356714601</v>
      </c>
      <c r="J2">
        <v>178563.27944188501</v>
      </c>
      <c r="K2">
        <v>196519.5536514</v>
      </c>
      <c r="L2">
        <v>180747.07334715599</v>
      </c>
      <c r="M2">
        <v>182872.876557068</v>
      </c>
      <c r="N2">
        <v>192643.40050260199</v>
      </c>
      <c r="O2">
        <v>179589.33180436501</v>
      </c>
      <c r="P2">
        <v>139719.26534994299</v>
      </c>
      <c r="Q2">
        <v>145402.091298446</v>
      </c>
      <c r="R2">
        <v>149470.23356527599</v>
      </c>
      <c r="S2">
        <v>189745.09620800201</v>
      </c>
      <c r="T2">
        <v>183200.60614379201</v>
      </c>
      <c r="U2">
        <v>193285.62390398901</v>
      </c>
      <c r="V2">
        <v>171234.441260719</v>
      </c>
      <c r="W2">
        <v>173129.07498958099</v>
      </c>
      <c r="X2">
        <v>153925.693840497</v>
      </c>
      <c r="Y2">
        <v>146348.51941581801</v>
      </c>
      <c r="Z2">
        <v>143978.43451675301</v>
      </c>
      <c r="AA2">
        <v>154412.05917340401</v>
      </c>
      <c r="AB2">
        <v>156215.94793320101</v>
      </c>
      <c r="AC2">
        <v>135262.29232476899</v>
      </c>
      <c r="AD2">
        <v>146562.215729855</v>
      </c>
      <c r="AE2">
        <v>144740.08415585599</v>
      </c>
      <c r="AF2">
        <v>126017.965032611</v>
      </c>
    </row>
    <row r="3" spans="1:32" x14ac:dyDescent="0.3">
      <c r="A3" t="s">
        <v>23</v>
      </c>
      <c r="B3" t="s">
        <v>299</v>
      </c>
      <c r="C3" t="s">
        <v>297</v>
      </c>
      <c r="D3" t="s">
        <v>300</v>
      </c>
      <c r="E3" t="s">
        <v>298</v>
      </c>
      <c r="F3">
        <v>19735.976423120501</v>
      </c>
      <c r="G3">
        <v>17803.816917140099</v>
      </c>
      <c r="H3">
        <v>17506.189936324099</v>
      </c>
      <c r="I3">
        <v>17443.0886740079</v>
      </c>
      <c r="J3">
        <v>15478.8899214413</v>
      </c>
      <c r="K3">
        <v>14785.1241741582</v>
      </c>
      <c r="L3">
        <v>14798.534122463399</v>
      </c>
      <c r="M3">
        <v>13684.4926401181</v>
      </c>
      <c r="N3">
        <v>13077.6306703839</v>
      </c>
      <c r="O3">
        <v>11923.299526526</v>
      </c>
      <c r="P3">
        <v>11265.471873952099</v>
      </c>
      <c r="Q3">
        <v>9939.4127366381308</v>
      </c>
      <c r="R3">
        <v>9827.5820716816997</v>
      </c>
      <c r="S3">
        <v>9340.9601991363706</v>
      </c>
      <c r="T3">
        <v>9363.9649795876794</v>
      </c>
      <c r="U3">
        <v>8929.0719822218507</v>
      </c>
      <c r="V3">
        <v>7639.0032890737803</v>
      </c>
      <c r="W3">
        <v>7662.1917992517201</v>
      </c>
      <c r="X3">
        <v>7509.6723069729596</v>
      </c>
      <c r="Y3">
        <v>8514.8095104101394</v>
      </c>
      <c r="Z3">
        <v>9322.4312397092108</v>
      </c>
      <c r="AA3">
        <v>9243.5757896242994</v>
      </c>
      <c r="AB3">
        <v>9243.2334728185306</v>
      </c>
      <c r="AC3">
        <v>8639.1721069626601</v>
      </c>
      <c r="AD3">
        <v>9074.0662593917004</v>
      </c>
      <c r="AE3">
        <v>9389.1208578799906</v>
      </c>
      <c r="AF3">
        <v>8855.1674072447404</v>
      </c>
    </row>
    <row r="4" spans="1:32" x14ac:dyDescent="0.3">
      <c r="A4" t="s">
        <v>23</v>
      </c>
      <c r="B4" t="s">
        <v>301</v>
      </c>
      <c r="C4" t="s">
        <v>297</v>
      </c>
      <c r="D4" t="s">
        <v>302</v>
      </c>
      <c r="E4" t="s">
        <v>298</v>
      </c>
      <c r="F4">
        <v>4776302.6397512397</v>
      </c>
      <c r="G4">
        <v>5037518.9999765297</v>
      </c>
      <c r="H4">
        <v>5146156.8080697898</v>
      </c>
      <c r="I4">
        <v>5155619.7062441697</v>
      </c>
      <c r="J4">
        <v>4804028.0417734897</v>
      </c>
      <c r="K4">
        <v>5070359.4893778004</v>
      </c>
      <c r="L4">
        <v>5165376.1196178496</v>
      </c>
      <c r="M4">
        <v>5008851.2096503004</v>
      </c>
      <c r="N4">
        <v>4999450.1045301398</v>
      </c>
      <c r="O4">
        <v>4687102.55085555</v>
      </c>
      <c r="P4">
        <v>4580878.3093403196</v>
      </c>
      <c r="Q4">
        <v>4349300.4297988201</v>
      </c>
      <c r="R4">
        <v>4074501.75307607</v>
      </c>
      <c r="S4">
        <v>4037157.67052308</v>
      </c>
      <c r="T4">
        <v>3273968.7063810602</v>
      </c>
      <c r="U4">
        <v>3077742.4357828302</v>
      </c>
      <c r="V4">
        <v>2917333.96612156</v>
      </c>
      <c r="W4">
        <v>2988957.5505806901</v>
      </c>
      <c r="X4">
        <v>3070649.9751916402</v>
      </c>
      <c r="Y4">
        <v>3281134.34955526</v>
      </c>
      <c r="Z4">
        <v>3523045.10582481</v>
      </c>
      <c r="AA4">
        <v>3442954.07300313</v>
      </c>
      <c r="AB4">
        <v>3402567.6470339498</v>
      </c>
      <c r="AC4">
        <v>3286552.6462798002</v>
      </c>
      <c r="AD4">
        <v>3359434.7454047399</v>
      </c>
      <c r="AE4">
        <v>2962424.86753406</v>
      </c>
      <c r="AF4">
        <v>3059020.2581864698</v>
      </c>
    </row>
    <row r="5" spans="1:32" x14ac:dyDescent="0.3">
      <c r="A5" t="s">
        <v>23</v>
      </c>
      <c r="B5" t="s">
        <v>303</v>
      </c>
      <c r="C5" t="s">
        <v>297</v>
      </c>
      <c r="D5" t="s">
        <v>304</v>
      </c>
      <c r="E5" t="s">
        <v>298</v>
      </c>
      <c r="F5">
        <v>527561.27448462299</v>
      </c>
      <c r="G5">
        <v>545101.20033719903</v>
      </c>
      <c r="H5">
        <v>544162.23656862194</v>
      </c>
      <c r="I5">
        <v>570628.88065859803</v>
      </c>
      <c r="J5">
        <v>560526.54708279099</v>
      </c>
      <c r="K5">
        <v>580319.08788239304</v>
      </c>
      <c r="L5">
        <v>602235.03954102099</v>
      </c>
      <c r="M5">
        <v>614901.65370160504</v>
      </c>
      <c r="N5">
        <v>579254.99998591503</v>
      </c>
      <c r="O5">
        <v>559794.94769166596</v>
      </c>
      <c r="P5">
        <v>530776.72337138804</v>
      </c>
      <c r="Q5">
        <v>487159.76500976301</v>
      </c>
      <c r="R5">
        <v>466746.92644385499</v>
      </c>
      <c r="S5">
        <v>471017.27152258001</v>
      </c>
      <c r="T5">
        <v>464000.83353529498</v>
      </c>
      <c r="U5">
        <v>431770.08480027399</v>
      </c>
      <c r="V5">
        <v>402036.11755469098</v>
      </c>
      <c r="W5">
        <v>408897.51500899001</v>
      </c>
      <c r="X5">
        <v>429419.06805071502</v>
      </c>
      <c r="Y5">
        <v>439640.32396167802</v>
      </c>
      <c r="Z5">
        <v>437367.46123251499</v>
      </c>
      <c r="AA5">
        <v>439755.42574586102</v>
      </c>
      <c r="AB5">
        <v>425868.04458080902</v>
      </c>
      <c r="AC5">
        <v>422889.25233320298</v>
      </c>
      <c r="AD5">
        <v>427662.27204510401</v>
      </c>
      <c r="AE5">
        <v>376671.97106948303</v>
      </c>
      <c r="AF5">
        <v>374572.69564803201</v>
      </c>
    </row>
    <row r="6" spans="1:32" x14ac:dyDescent="0.3">
      <c r="A6" t="s">
        <v>23</v>
      </c>
      <c r="B6" t="s">
        <v>305</v>
      </c>
      <c r="C6" t="s">
        <v>297</v>
      </c>
      <c r="D6" t="s">
        <v>306</v>
      </c>
      <c r="E6" t="s">
        <v>298</v>
      </c>
      <c r="F6">
        <v>297294.06455639401</v>
      </c>
      <c r="G6">
        <v>271664.23320241901</v>
      </c>
      <c r="H6">
        <v>254692.71165176801</v>
      </c>
      <c r="I6">
        <v>235969.17768419601</v>
      </c>
      <c r="J6">
        <v>221277.90579995699</v>
      </c>
      <c r="K6">
        <v>203735.158895959</v>
      </c>
      <c r="L6">
        <v>180729.103345896</v>
      </c>
      <c r="M6">
        <v>161201.406620519</v>
      </c>
      <c r="N6">
        <v>150698.553864908</v>
      </c>
      <c r="O6">
        <v>118656.66547501201</v>
      </c>
      <c r="P6">
        <v>113332.646133895</v>
      </c>
      <c r="Q6">
        <v>103326.73221297</v>
      </c>
      <c r="R6">
        <v>94299.549036367898</v>
      </c>
      <c r="S6">
        <v>96693.074721882702</v>
      </c>
      <c r="T6">
        <v>81432.374936641907</v>
      </c>
      <c r="U6">
        <v>72423.577331569497</v>
      </c>
      <c r="V6">
        <v>73092.608464372403</v>
      </c>
      <c r="W6">
        <v>66604.724495955801</v>
      </c>
      <c r="X6">
        <v>65863.428159110903</v>
      </c>
      <c r="Y6">
        <v>66966.754141782003</v>
      </c>
      <c r="Z6">
        <v>75382.652405541798</v>
      </c>
      <c r="AA6">
        <v>70736.129536476496</v>
      </c>
      <c r="AB6">
        <v>69087.574614226396</v>
      </c>
      <c r="AC6">
        <v>66407.4322599343</v>
      </c>
      <c r="AD6">
        <v>67295.336445907</v>
      </c>
      <c r="AE6">
        <v>65733.063915556195</v>
      </c>
      <c r="AF6">
        <v>56966.200601860401</v>
      </c>
    </row>
    <row r="7" spans="1:32" x14ac:dyDescent="0.3">
      <c r="A7" t="s">
        <v>23</v>
      </c>
      <c r="B7" t="s">
        <v>307</v>
      </c>
      <c r="C7" t="s">
        <v>297</v>
      </c>
      <c r="D7" t="s">
        <v>308</v>
      </c>
      <c r="E7" t="s">
        <v>298</v>
      </c>
      <c r="F7">
        <v>449428.34244003601</v>
      </c>
      <c r="G7">
        <v>467247.58745026903</v>
      </c>
      <c r="H7">
        <v>469901.72030244098</v>
      </c>
      <c r="I7">
        <v>484411.04804546601</v>
      </c>
      <c r="J7">
        <v>474052.32451513899</v>
      </c>
      <c r="K7">
        <v>471016.379860571</v>
      </c>
      <c r="L7">
        <v>488585.52386602102</v>
      </c>
      <c r="M7">
        <v>500515.14154639503</v>
      </c>
      <c r="N7">
        <v>517436.72985292698</v>
      </c>
      <c r="O7">
        <v>464119.84925531101</v>
      </c>
      <c r="P7">
        <v>443896.85593713401</v>
      </c>
      <c r="Q7">
        <v>392174.57246722397</v>
      </c>
      <c r="R7">
        <v>356024.49090212199</v>
      </c>
      <c r="S7">
        <v>342995.54227834899</v>
      </c>
      <c r="T7">
        <v>281458.39032724901</v>
      </c>
      <c r="U7">
        <v>246501.150042024</v>
      </c>
      <c r="V7">
        <v>221002.944602403</v>
      </c>
      <c r="W7">
        <v>213536.24694877799</v>
      </c>
      <c r="X7">
        <v>208877.48190077301</v>
      </c>
      <c r="Y7">
        <v>213422.76332544099</v>
      </c>
      <c r="Z7">
        <v>219576.446889627</v>
      </c>
      <c r="AA7">
        <v>200445.88703903099</v>
      </c>
      <c r="AB7">
        <v>202412.068748055</v>
      </c>
      <c r="AC7">
        <v>197372.414513044</v>
      </c>
      <c r="AD7">
        <v>201926.22189864499</v>
      </c>
      <c r="AE7">
        <v>185179.26357112301</v>
      </c>
      <c r="AF7">
        <v>187662.75071605801</v>
      </c>
    </row>
    <row r="8" spans="1:32" x14ac:dyDescent="0.3">
      <c r="A8" t="s">
        <v>23</v>
      </c>
      <c r="B8" t="s">
        <v>309</v>
      </c>
      <c r="C8" t="s">
        <v>297</v>
      </c>
      <c r="D8" t="s">
        <v>310</v>
      </c>
      <c r="E8" t="s">
        <v>298</v>
      </c>
      <c r="F8">
        <v>25651.130055077701</v>
      </c>
      <c r="G8">
        <v>85599.723405779994</v>
      </c>
      <c r="H8">
        <v>51505.562525411398</v>
      </c>
      <c r="I8">
        <v>33336.304520553698</v>
      </c>
      <c r="J8">
        <v>29989.478699611798</v>
      </c>
      <c r="K8">
        <v>27694.860258526402</v>
      </c>
      <c r="L8">
        <v>31143.9079122365</v>
      </c>
      <c r="M8">
        <v>31208.9338732002</v>
      </c>
      <c r="N8">
        <v>34348.492479007902</v>
      </c>
      <c r="O8">
        <v>27436.4147767053</v>
      </c>
      <c r="P8">
        <v>28339.507711726899</v>
      </c>
      <c r="Q8">
        <v>29003.047442341802</v>
      </c>
      <c r="R8">
        <v>27959.319751561801</v>
      </c>
      <c r="S8">
        <v>26392.408039485999</v>
      </c>
      <c r="T8">
        <v>42724.652459796896</v>
      </c>
      <c r="U8">
        <v>33685.6904808783</v>
      </c>
      <c r="V8">
        <v>26757.063404206699</v>
      </c>
      <c r="W8">
        <v>33339.707596232904</v>
      </c>
      <c r="X8">
        <v>29894.599987359201</v>
      </c>
      <c r="Y8">
        <v>63858.643667564698</v>
      </c>
      <c r="Z8">
        <v>62704.833113280998</v>
      </c>
      <c r="AA8">
        <v>33888.114714504802</v>
      </c>
      <c r="AB8">
        <v>28631.562896650899</v>
      </c>
      <c r="AC8">
        <v>29870.6128768991</v>
      </c>
      <c r="AD8">
        <v>51913.265621998398</v>
      </c>
      <c r="AE8">
        <v>25865.641658352699</v>
      </c>
      <c r="AF8">
        <v>18171.6750579785</v>
      </c>
    </row>
    <row r="9" spans="1:32" x14ac:dyDescent="0.3">
      <c r="A9" t="s">
        <v>23</v>
      </c>
      <c r="B9" t="s">
        <v>311</v>
      </c>
      <c r="C9" t="s">
        <v>297</v>
      </c>
      <c r="D9" t="s">
        <v>312</v>
      </c>
      <c r="E9" t="s">
        <v>298</v>
      </c>
      <c r="F9">
        <v>444044.78653344902</v>
      </c>
      <c r="G9">
        <v>460814.07187567302</v>
      </c>
      <c r="H9">
        <v>468529.29661536898</v>
      </c>
      <c r="I9">
        <v>481276.92601430701</v>
      </c>
      <c r="J9">
        <v>459080.73960769997</v>
      </c>
      <c r="K9">
        <v>477012.75106114103</v>
      </c>
      <c r="L9">
        <v>509731.94142691197</v>
      </c>
      <c r="M9">
        <v>482167.80818039097</v>
      </c>
      <c r="N9">
        <v>473714.99464608502</v>
      </c>
      <c r="O9">
        <v>453809.64340994199</v>
      </c>
      <c r="P9">
        <v>446971.313005112</v>
      </c>
      <c r="Q9">
        <v>417892.59130516002</v>
      </c>
      <c r="R9">
        <v>419627.78419100499</v>
      </c>
      <c r="S9">
        <v>404654.03563153697</v>
      </c>
      <c r="T9">
        <v>332827.62743468001</v>
      </c>
      <c r="U9">
        <v>283923.66271535802</v>
      </c>
      <c r="V9">
        <v>290157.80072556803</v>
      </c>
      <c r="W9">
        <v>287139.27249055001</v>
      </c>
      <c r="X9">
        <v>289636.39378206199</v>
      </c>
      <c r="Y9">
        <v>315669.07568341302</v>
      </c>
      <c r="Z9">
        <v>362444.51248630602</v>
      </c>
      <c r="AA9">
        <v>367021.77576543298</v>
      </c>
      <c r="AB9">
        <v>366247.90672990098</v>
      </c>
      <c r="AC9">
        <v>330951.09332369798</v>
      </c>
      <c r="AD9">
        <v>355022.86122701102</v>
      </c>
      <c r="AE9">
        <v>310986.55869413703</v>
      </c>
      <c r="AF9">
        <v>341466.60484696098</v>
      </c>
    </row>
    <row r="10" spans="1:32" x14ac:dyDescent="0.3">
      <c r="A10" t="s">
        <v>23</v>
      </c>
      <c r="B10" t="s">
        <v>313</v>
      </c>
      <c r="C10" t="s">
        <v>297</v>
      </c>
      <c r="D10" t="s">
        <v>314</v>
      </c>
      <c r="E10" t="s">
        <v>298</v>
      </c>
      <c r="F10">
        <v>719645.08847980003</v>
      </c>
      <c r="G10">
        <v>740661.64950891002</v>
      </c>
      <c r="H10">
        <v>759729.93687011197</v>
      </c>
      <c r="I10">
        <v>795543.12279127596</v>
      </c>
      <c r="J10">
        <v>768484.60192246898</v>
      </c>
      <c r="K10">
        <v>827620.23809197405</v>
      </c>
      <c r="L10">
        <v>872134.94220794097</v>
      </c>
      <c r="M10">
        <v>834978.13977995096</v>
      </c>
      <c r="N10">
        <v>829546.40789874597</v>
      </c>
      <c r="O10">
        <v>792966.96976135403</v>
      </c>
      <c r="P10">
        <v>775789.88903614006</v>
      </c>
      <c r="Q10">
        <v>740589.18435636302</v>
      </c>
      <c r="R10">
        <v>714479.15214321297</v>
      </c>
      <c r="S10">
        <v>697515.77949667105</v>
      </c>
      <c r="T10">
        <v>611077.26117866102</v>
      </c>
      <c r="U10">
        <v>545274.30327734095</v>
      </c>
      <c r="V10">
        <v>544010.38557805005</v>
      </c>
      <c r="W10">
        <v>544092.08503238601</v>
      </c>
      <c r="X10">
        <v>548887.73446932703</v>
      </c>
      <c r="Y10">
        <v>587474.15494899405</v>
      </c>
      <c r="Z10">
        <v>669929.65292619402</v>
      </c>
      <c r="AA10">
        <v>684339.82283357496</v>
      </c>
      <c r="AB10">
        <v>679999.30537095806</v>
      </c>
      <c r="AC10">
        <v>612111.37924057501</v>
      </c>
      <c r="AD10">
        <v>632346.80366191897</v>
      </c>
      <c r="AE10">
        <v>579769.48749176494</v>
      </c>
      <c r="AF10">
        <v>625426.72502888297</v>
      </c>
    </row>
    <row r="11" spans="1:32" x14ac:dyDescent="0.3">
      <c r="A11" t="s">
        <v>23</v>
      </c>
      <c r="B11" t="s">
        <v>315</v>
      </c>
      <c r="C11" t="s">
        <v>297</v>
      </c>
      <c r="D11" t="s">
        <v>316</v>
      </c>
      <c r="E11" t="s">
        <v>298</v>
      </c>
      <c r="F11">
        <v>275600.30194635101</v>
      </c>
      <c r="G11">
        <v>279847.577633237</v>
      </c>
      <c r="H11">
        <v>291200.64025474398</v>
      </c>
      <c r="I11">
        <v>314266.19677696901</v>
      </c>
      <c r="J11">
        <v>309403.86231476901</v>
      </c>
      <c r="K11">
        <v>350607.48703083303</v>
      </c>
      <c r="L11">
        <v>362403.00078102999</v>
      </c>
      <c r="M11">
        <v>352810.33159955998</v>
      </c>
      <c r="N11">
        <v>355831.413252661</v>
      </c>
      <c r="O11">
        <v>339157.32635141199</v>
      </c>
      <c r="P11">
        <v>328818.576031028</v>
      </c>
      <c r="Q11">
        <v>322696.593051203</v>
      </c>
      <c r="R11">
        <v>294851.36795220902</v>
      </c>
      <c r="S11">
        <v>292861.74386513402</v>
      </c>
      <c r="T11">
        <v>278249.63374398102</v>
      </c>
      <c r="U11">
        <v>261350.64056198299</v>
      </c>
      <c r="V11">
        <v>253852.58485248301</v>
      </c>
      <c r="W11">
        <v>256952.812541836</v>
      </c>
      <c r="X11">
        <v>259251.34068726501</v>
      </c>
      <c r="Y11">
        <v>271805.07926558098</v>
      </c>
      <c r="Z11">
        <v>307485.14043988701</v>
      </c>
      <c r="AA11">
        <v>317318.04706814198</v>
      </c>
      <c r="AB11">
        <v>313751.39864105597</v>
      </c>
      <c r="AC11">
        <v>281160.28591687698</v>
      </c>
      <c r="AD11">
        <v>277323.94243490801</v>
      </c>
      <c r="AE11">
        <v>268782.92879762797</v>
      </c>
      <c r="AF11">
        <v>283960.12018192199</v>
      </c>
    </row>
    <row r="12" spans="1:32" x14ac:dyDescent="0.3">
      <c r="A12" t="s">
        <v>23</v>
      </c>
      <c r="B12" t="s">
        <v>317</v>
      </c>
      <c r="C12" t="s">
        <v>297</v>
      </c>
      <c r="D12" t="s">
        <v>318</v>
      </c>
      <c r="E12" t="s">
        <v>298</v>
      </c>
      <c r="F12">
        <v>366514.79668987403</v>
      </c>
      <c r="G12">
        <v>376924.52730466297</v>
      </c>
      <c r="H12">
        <v>377101.07828079298</v>
      </c>
      <c r="I12">
        <v>385537.33796507202</v>
      </c>
      <c r="J12">
        <v>366532.25568415999</v>
      </c>
      <c r="K12">
        <v>366511.75237462198</v>
      </c>
      <c r="L12">
        <v>394724.67099228402</v>
      </c>
      <c r="M12">
        <v>413943.53829457099</v>
      </c>
      <c r="N12">
        <v>432719.46673377202</v>
      </c>
      <c r="O12">
        <v>402556.587725005</v>
      </c>
      <c r="P12">
        <v>396152.47626808198</v>
      </c>
      <c r="Q12">
        <v>376596.91571305197</v>
      </c>
      <c r="R12">
        <v>347493.23626051802</v>
      </c>
      <c r="S12">
        <v>341056.963844846</v>
      </c>
      <c r="T12">
        <v>283358.09541130799</v>
      </c>
      <c r="U12">
        <v>266614.40070493898</v>
      </c>
      <c r="V12">
        <v>259575.46912047599</v>
      </c>
      <c r="W12">
        <v>256716.781409877</v>
      </c>
      <c r="X12">
        <v>269667.57418601902</v>
      </c>
      <c r="Y12">
        <v>287478.32462213602</v>
      </c>
      <c r="Z12">
        <v>305551.66168304998</v>
      </c>
      <c r="AA12">
        <v>291492.691734233</v>
      </c>
      <c r="AB12">
        <v>281265.65016726201</v>
      </c>
      <c r="AC12">
        <v>274058.01290783699</v>
      </c>
      <c r="AD12">
        <v>271758.18617924798</v>
      </c>
      <c r="AE12">
        <v>244535.926663255</v>
      </c>
      <c r="AF12">
        <v>266221.86607233901</v>
      </c>
    </row>
    <row r="13" spans="1:32" x14ac:dyDescent="0.3">
      <c r="A13" t="s">
        <v>23</v>
      </c>
      <c r="B13" t="s">
        <v>319</v>
      </c>
      <c r="C13" t="s">
        <v>297</v>
      </c>
      <c r="D13" t="s">
        <v>320</v>
      </c>
      <c r="E13" t="s">
        <v>298</v>
      </c>
      <c r="F13">
        <v>451115.52843953797</v>
      </c>
      <c r="G13">
        <v>460719.40704502899</v>
      </c>
      <c r="H13">
        <v>476689.57018711301</v>
      </c>
      <c r="I13">
        <v>481689.60018698301</v>
      </c>
      <c r="J13">
        <v>427691.84868388</v>
      </c>
      <c r="K13">
        <v>428069.14801172499</v>
      </c>
      <c r="L13">
        <v>424820.35948436201</v>
      </c>
      <c r="M13">
        <v>426227.47082049202</v>
      </c>
      <c r="N13">
        <v>399161.31585048599</v>
      </c>
      <c r="O13">
        <v>368841.16818795598</v>
      </c>
      <c r="P13">
        <v>366795.69711847999</v>
      </c>
      <c r="Q13">
        <v>344957.01536207198</v>
      </c>
      <c r="R13">
        <v>327651.13664346398</v>
      </c>
      <c r="S13">
        <v>336559.06175149401</v>
      </c>
      <c r="T13">
        <v>268927.11261290801</v>
      </c>
      <c r="U13">
        <v>248208.78070068799</v>
      </c>
      <c r="V13">
        <v>235893.05408687901</v>
      </c>
      <c r="W13">
        <v>266438.54252413602</v>
      </c>
      <c r="X13">
        <v>265281.85285715101</v>
      </c>
      <c r="Y13">
        <v>270236.43315004202</v>
      </c>
      <c r="Z13">
        <v>293352.25522929401</v>
      </c>
      <c r="AA13">
        <v>288574.59555630799</v>
      </c>
      <c r="AB13">
        <v>275429.55096024799</v>
      </c>
      <c r="AC13">
        <v>268355.55385867</v>
      </c>
      <c r="AD13">
        <v>272315.92641665001</v>
      </c>
      <c r="AE13">
        <v>233743.623360322</v>
      </c>
      <c r="AF13">
        <v>232124.59439762501</v>
      </c>
    </row>
    <row r="14" spans="1:32" x14ac:dyDescent="0.3">
      <c r="A14" t="s">
        <v>23</v>
      </c>
      <c r="B14" t="s">
        <v>321</v>
      </c>
      <c r="C14" t="s">
        <v>297</v>
      </c>
      <c r="D14" t="s">
        <v>322</v>
      </c>
      <c r="E14" t="s">
        <v>298</v>
      </c>
      <c r="F14">
        <v>520230.40901633899</v>
      </c>
      <c r="G14">
        <v>586410.55573431705</v>
      </c>
      <c r="H14">
        <v>621146.37106679101</v>
      </c>
      <c r="I14">
        <v>615913.82054130803</v>
      </c>
      <c r="J14">
        <v>580303.60970198503</v>
      </c>
      <c r="K14">
        <v>637721.92552806204</v>
      </c>
      <c r="L14">
        <v>614047.09271486395</v>
      </c>
      <c r="M14">
        <v>536726.57016931695</v>
      </c>
      <c r="N14">
        <v>532271.813488557</v>
      </c>
      <c r="O14">
        <v>487658.731531267</v>
      </c>
      <c r="P14">
        <v>479973.49946266902</v>
      </c>
      <c r="Q14">
        <v>452440.58955436398</v>
      </c>
      <c r="R14">
        <v>413472.81529051898</v>
      </c>
      <c r="S14">
        <v>406657.29622278799</v>
      </c>
      <c r="T14">
        <v>315546.50335303898</v>
      </c>
      <c r="U14">
        <v>297338.03494917299</v>
      </c>
      <c r="V14">
        <v>272737.078439729</v>
      </c>
      <c r="W14">
        <v>257303.50881452599</v>
      </c>
      <c r="X14">
        <v>260191.62836254801</v>
      </c>
      <c r="Y14">
        <v>283511.600230838</v>
      </c>
      <c r="Z14">
        <v>304991.48260671698</v>
      </c>
      <c r="AA14">
        <v>284774.56066141702</v>
      </c>
      <c r="AB14">
        <v>279476.36706045602</v>
      </c>
      <c r="AC14">
        <v>271961.14678236499</v>
      </c>
      <c r="AD14">
        <v>270907.34820405801</v>
      </c>
      <c r="AE14">
        <v>249779.22169015199</v>
      </c>
      <c r="AF14">
        <v>264982.45847068401</v>
      </c>
    </row>
    <row r="15" spans="1:32" x14ac:dyDescent="0.3">
      <c r="A15" t="s">
        <v>23</v>
      </c>
      <c r="B15" t="s">
        <v>323</v>
      </c>
      <c r="C15" t="s">
        <v>297</v>
      </c>
      <c r="D15" t="s">
        <v>324</v>
      </c>
      <c r="E15" t="s">
        <v>298</v>
      </c>
      <c r="F15">
        <v>781977.98065910395</v>
      </c>
      <c r="G15">
        <v>874348.46714262699</v>
      </c>
      <c r="H15">
        <v>913540.64007790096</v>
      </c>
      <c r="I15">
        <v>899861.00355080201</v>
      </c>
      <c r="J15">
        <v>838922.46623182297</v>
      </c>
      <c r="K15">
        <v>926175.984328822</v>
      </c>
      <c r="L15">
        <v>917654.69371263904</v>
      </c>
      <c r="M15">
        <v>803517.17647343199</v>
      </c>
      <c r="N15">
        <v>788464.64336642798</v>
      </c>
      <c r="O15">
        <v>729262.59927630401</v>
      </c>
      <c r="P15">
        <v>735145.90069541603</v>
      </c>
      <c r="Q15">
        <v>696617.96345454897</v>
      </c>
      <c r="R15">
        <v>623018.56026195094</v>
      </c>
      <c r="S15">
        <v>600847.92299689702</v>
      </c>
      <c r="T15">
        <v>476392.61672887497</v>
      </c>
      <c r="U15">
        <v>452370.982490653</v>
      </c>
      <c r="V15">
        <v>419700.92165632901</v>
      </c>
      <c r="W15">
        <v>413814.35149753001</v>
      </c>
      <c r="X15">
        <v>424267.766104521</v>
      </c>
      <c r="Y15">
        <v>457795.38287242502</v>
      </c>
      <c r="Z15">
        <v>488804.67589641002</v>
      </c>
      <c r="AA15">
        <v>462220.40611132502</v>
      </c>
      <c r="AB15">
        <v>449799.54791014799</v>
      </c>
      <c r="AC15">
        <v>446012.46728415502</v>
      </c>
      <c r="AD15">
        <v>446139.63585012598</v>
      </c>
      <c r="AE15">
        <v>409035.09047003702</v>
      </c>
      <c r="AF15">
        <v>426491.87614585803</v>
      </c>
    </row>
    <row r="16" spans="1:32" x14ac:dyDescent="0.3">
      <c r="A16" t="s">
        <v>23</v>
      </c>
      <c r="B16" t="s">
        <v>325</v>
      </c>
      <c r="C16" t="s">
        <v>297</v>
      </c>
      <c r="D16" t="s">
        <v>326</v>
      </c>
      <c r="E16" t="s">
        <v>298</v>
      </c>
      <c r="F16">
        <v>261747.57164276499</v>
      </c>
      <c r="G16">
        <v>287937.91140831</v>
      </c>
      <c r="H16">
        <v>292394.26901111001</v>
      </c>
      <c r="I16">
        <v>283947.18300949398</v>
      </c>
      <c r="J16">
        <v>258618.856529838</v>
      </c>
      <c r="K16">
        <v>288454.05880076002</v>
      </c>
      <c r="L16">
        <v>303607.60099777603</v>
      </c>
      <c r="M16">
        <v>266790.60630411498</v>
      </c>
      <c r="N16">
        <v>256192.829877871</v>
      </c>
      <c r="O16">
        <v>241603.86774503699</v>
      </c>
      <c r="P16">
        <v>255172.40123274701</v>
      </c>
      <c r="Q16">
        <v>244177.37390018499</v>
      </c>
      <c r="R16">
        <v>209545.744971432</v>
      </c>
      <c r="S16">
        <v>194190.62677410999</v>
      </c>
      <c r="T16">
        <v>160846.11337583599</v>
      </c>
      <c r="U16">
        <v>155032.94754148001</v>
      </c>
      <c r="V16">
        <v>146963.84321660001</v>
      </c>
      <c r="W16">
        <v>156510.84268300299</v>
      </c>
      <c r="X16">
        <v>164076.13774197301</v>
      </c>
      <c r="Y16">
        <v>174283.782641586</v>
      </c>
      <c r="Z16">
        <v>183813.19328969301</v>
      </c>
      <c r="AA16">
        <v>177445.845449908</v>
      </c>
      <c r="AB16">
        <v>170323.180849692</v>
      </c>
      <c r="AC16">
        <v>174051.32050179</v>
      </c>
      <c r="AD16">
        <v>175232.287646068</v>
      </c>
      <c r="AE16">
        <v>159255.868779885</v>
      </c>
      <c r="AF16">
        <v>161509.41767517399</v>
      </c>
    </row>
    <row r="17" spans="1:32" x14ac:dyDescent="0.3">
      <c r="A17" t="s">
        <v>23</v>
      </c>
      <c r="B17" t="s">
        <v>327</v>
      </c>
      <c r="C17" t="s">
        <v>297</v>
      </c>
      <c r="D17" t="s">
        <v>328</v>
      </c>
      <c r="E17" t="s">
        <v>298</v>
      </c>
      <c r="F17">
        <v>463049.691110163</v>
      </c>
      <c r="G17">
        <v>487683.33625533798</v>
      </c>
      <c r="H17">
        <v>530271.81595473201</v>
      </c>
      <c r="I17">
        <v>536674.17998690996</v>
      </c>
      <c r="J17">
        <v>466547.17764721799</v>
      </c>
      <c r="K17">
        <v>514278.98575516598</v>
      </c>
      <c r="L17">
        <v>492071.215200309</v>
      </c>
      <c r="M17">
        <v>464128.76051398501</v>
      </c>
      <c r="N17">
        <v>481641.72264044901</v>
      </c>
      <c r="O17">
        <v>472203.25889482303</v>
      </c>
      <c r="P17">
        <v>491228.44441757799</v>
      </c>
      <c r="Q17">
        <v>482060.126790668</v>
      </c>
      <c r="R17">
        <v>456592.095913622</v>
      </c>
      <c r="S17">
        <v>443873.79787213402</v>
      </c>
      <c r="T17">
        <v>319343.87394444097</v>
      </c>
      <c r="U17">
        <v>322977.93581172102</v>
      </c>
      <c r="V17">
        <v>304736.30226952402</v>
      </c>
      <c r="W17">
        <v>309453.79477493401</v>
      </c>
      <c r="X17">
        <v>310046.08160052198</v>
      </c>
      <c r="Y17">
        <v>328589.86963013298</v>
      </c>
      <c r="Z17">
        <v>355852.49346090498</v>
      </c>
      <c r="AA17">
        <v>357862.70448145003</v>
      </c>
      <c r="AB17">
        <v>377427.12619197898</v>
      </c>
      <c r="AC17">
        <v>367534.704394645</v>
      </c>
      <c r="AD17">
        <v>354337.55775268801</v>
      </c>
      <c r="AE17">
        <v>322300.17717349599</v>
      </c>
      <c r="AF17">
        <v>340973.98152926401</v>
      </c>
    </row>
    <row r="18" spans="1:32" x14ac:dyDescent="0.3">
      <c r="A18" t="s">
        <v>23</v>
      </c>
      <c r="B18" t="s">
        <v>329</v>
      </c>
      <c r="C18" t="s">
        <v>297</v>
      </c>
      <c r="D18" t="s">
        <v>330</v>
      </c>
      <c r="E18" t="s">
        <v>298</v>
      </c>
      <c r="F18">
        <v>507810.81773779099</v>
      </c>
      <c r="G18">
        <v>530795.29813056299</v>
      </c>
      <c r="H18">
        <v>570832.58547853702</v>
      </c>
      <c r="I18">
        <v>528325.57396364305</v>
      </c>
      <c r="J18">
        <v>465519.68704570702</v>
      </c>
      <c r="K18">
        <v>538973.78069872502</v>
      </c>
      <c r="L18">
        <v>574856.12459106301</v>
      </c>
      <c r="M18">
        <v>588782.79870186199</v>
      </c>
      <c r="N18">
        <v>630232.48798543494</v>
      </c>
      <c r="O18">
        <v>613348.70500465296</v>
      </c>
      <c r="P18">
        <v>563789.12527477904</v>
      </c>
      <c r="Q18">
        <v>566894.43995230296</v>
      </c>
      <c r="R18">
        <v>542906.569052501</v>
      </c>
      <c r="S18">
        <v>565371.06821963994</v>
      </c>
      <c r="T18">
        <v>354385.345733864</v>
      </c>
      <c r="U18">
        <v>376541.22866447398</v>
      </c>
      <c r="V18">
        <v>349594.55689867702</v>
      </c>
      <c r="W18">
        <v>396039.12370853499</v>
      </c>
      <c r="X18">
        <v>437038.99794467702</v>
      </c>
      <c r="Y18">
        <v>479857.39015665901</v>
      </c>
      <c r="Z18">
        <v>522371.99525438697</v>
      </c>
      <c r="AA18">
        <v>526415.81506728998</v>
      </c>
      <c r="AB18">
        <v>525093.00344518805</v>
      </c>
      <c r="AC18">
        <v>518066.23653347202</v>
      </c>
      <c r="AD18">
        <v>547592.79622354603</v>
      </c>
      <c r="AE18">
        <v>441672.21589260502</v>
      </c>
      <c r="AF18">
        <v>444521.58558102598</v>
      </c>
    </row>
    <row r="19" spans="1:32" x14ac:dyDescent="0.3">
      <c r="A19" t="s">
        <v>23</v>
      </c>
      <c r="B19" t="s">
        <v>331</v>
      </c>
      <c r="C19" t="s">
        <v>297</v>
      </c>
      <c r="D19" t="s">
        <v>332</v>
      </c>
      <c r="E19" t="s">
        <v>298</v>
      </c>
      <c r="F19">
        <v>186253.925098837</v>
      </c>
      <c r="G19">
        <v>196773.57019372901</v>
      </c>
      <c r="H19">
        <v>197728.95017235901</v>
      </c>
      <c r="I19">
        <v>203643.47689066999</v>
      </c>
      <c r="J19">
        <v>184483.748460737</v>
      </c>
      <c r="K19">
        <v>185964.11321932101</v>
      </c>
      <c r="L19">
        <v>186420.53876407701</v>
      </c>
      <c r="M19">
        <v>169446.18932428601</v>
      </c>
      <c r="N19">
        <v>155945.28387206901</v>
      </c>
      <c r="O19">
        <v>137915.384806758</v>
      </c>
      <c r="P19">
        <v>135631.04337570199</v>
      </c>
      <c r="Q19">
        <v>129920.66703751701</v>
      </c>
      <c r="R19">
        <v>117330.716666896</v>
      </c>
      <c r="S19">
        <v>114834.77977910401</v>
      </c>
      <c r="T19">
        <v>90868.149512021599</v>
      </c>
      <c r="U19">
        <v>81374.301478266105</v>
      </c>
      <c r="V19">
        <v>80934.542485947895</v>
      </c>
      <c r="W19">
        <v>80024.677583334502</v>
      </c>
      <c r="X19">
        <v>81405.389931459606</v>
      </c>
      <c r="Y19">
        <v>85814.309078409802</v>
      </c>
      <c r="Z19">
        <v>92150.977733610198</v>
      </c>
      <c r="AA19">
        <v>87222.480183072097</v>
      </c>
      <c r="AB19">
        <v>87554.212148425795</v>
      </c>
      <c r="AC19">
        <v>83874.580077369799</v>
      </c>
      <c r="AD19">
        <v>86146.743308904304</v>
      </c>
      <c r="AE19">
        <v>77918.406268066305</v>
      </c>
      <c r="AF19">
        <v>85886.307407546294</v>
      </c>
    </row>
    <row r="20" spans="1:32" x14ac:dyDescent="0.3">
      <c r="A20" t="s">
        <v>23</v>
      </c>
      <c r="B20" t="s">
        <v>333</v>
      </c>
      <c r="C20" t="s">
        <v>297</v>
      </c>
      <c r="D20" t="s">
        <v>334</v>
      </c>
      <c r="E20" t="s">
        <v>298</v>
      </c>
      <c r="F20">
        <v>174689.26499545999</v>
      </c>
      <c r="G20">
        <v>160685.615195527</v>
      </c>
      <c r="H20">
        <v>159299.019553349</v>
      </c>
      <c r="I20">
        <v>165485.00111375601</v>
      </c>
      <c r="J20">
        <v>158478.35733445501</v>
      </c>
      <c r="K20">
        <v>157559.75065287101</v>
      </c>
      <c r="L20">
        <v>149540.843084283</v>
      </c>
      <c r="M20">
        <v>145452.35776721299</v>
      </c>
      <c r="N20">
        <v>142461.260390679</v>
      </c>
      <c r="O20">
        <v>189121.87469746501</v>
      </c>
      <c r="P20">
        <v>183161.18305321399</v>
      </c>
      <c r="Q20">
        <v>170281.29862508699</v>
      </c>
      <c r="R20">
        <v>188617.86753896601</v>
      </c>
      <c r="S20">
        <v>173232.12475602599</v>
      </c>
      <c r="T20">
        <v>181125.809682427</v>
      </c>
      <c r="U20">
        <v>153532.397200518</v>
      </c>
      <c r="V20">
        <v>152172.523306049</v>
      </c>
      <c r="W20">
        <v>152498.43570521299</v>
      </c>
      <c r="X20">
        <v>126194.438355128</v>
      </c>
      <c r="Y20">
        <v>123040.819383758</v>
      </c>
      <c r="Z20">
        <v>128153.54033400401</v>
      </c>
      <c r="AA20">
        <v>122467.837302759</v>
      </c>
      <c r="AB20">
        <v>107666.55438717701</v>
      </c>
      <c r="AC20">
        <v>107534.001406611</v>
      </c>
      <c r="AD20">
        <v>122923.61089040501</v>
      </c>
      <c r="AE20">
        <v>120780.566539263</v>
      </c>
      <c r="AF20">
        <v>128778.03277278</v>
      </c>
    </row>
    <row r="21" spans="1:32" x14ac:dyDescent="0.3">
      <c r="A21" t="s">
        <v>23</v>
      </c>
      <c r="B21" t="s">
        <v>335</v>
      </c>
      <c r="C21" t="s">
        <v>297</v>
      </c>
      <c r="D21" t="s">
        <v>336</v>
      </c>
      <c r="E21" t="s">
        <v>298</v>
      </c>
      <c r="F21">
        <v>280974.21869767999</v>
      </c>
      <c r="G21">
        <v>271373.17594634398</v>
      </c>
      <c r="H21">
        <v>281330.67092084902</v>
      </c>
      <c r="I21">
        <v>299679.66017253202</v>
      </c>
      <c r="J21">
        <v>299485.91139695299</v>
      </c>
      <c r="K21">
        <v>304028.84939321701</v>
      </c>
      <c r="L21">
        <v>293750.75341820699</v>
      </c>
      <c r="M21">
        <v>287269.64178439701</v>
      </c>
      <c r="N21">
        <v>286025.78425399202</v>
      </c>
      <c r="O21">
        <v>344524.51522542798</v>
      </c>
      <c r="P21">
        <v>348374.69191704399</v>
      </c>
      <c r="Q21">
        <v>336883.36478250701</v>
      </c>
      <c r="R21">
        <v>346977.71231866803</v>
      </c>
      <c r="S21">
        <v>334001.94593646802</v>
      </c>
      <c r="T21">
        <v>337977.86720855598</v>
      </c>
      <c r="U21">
        <v>301757.00409931201</v>
      </c>
      <c r="V21">
        <v>288206.35352143802</v>
      </c>
      <c r="W21">
        <v>273538.67332752602</v>
      </c>
      <c r="X21">
        <v>237594.95297343901</v>
      </c>
      <c r="Y21">
        <v>232335.528569004</v>
      </c>
      <c r="Z21">
        <v>235438.332860494</v>
      </c>
      <c r="AA21">
        <v>232910.225440037</v>
      </c>
      <c r="AB21">
        <v>216495.79485945599</v>
      </c>
      <c r="AC21">
        <v>215702.15004643201</v>
      </c>
      <c r="AD21">
        <v>236141.350002789</v>
      </c>
      <c r="AE21">
        <v>231803.31540516799</v>
      </c>
      <c r="AF21">
        <v>246249.55846354101</v>
      </c>
    </row>
    <row r="22" spans="1:32" x14ac:dyDescent="0.3">
      <c r="A22" t="s">
        <v>23</v>
      </c>
      <c r="B22" t="s">
        <v>337</v>
      </c>
      <c r="C22" t="s">
        <v>297</v>
      </c>
      <c r="D22" t="s">
        <v>338</v>
      </c>
      <c r="E22" t="s">
        <v>298</v>
      </c>
      <c r="F22">
        <v>106284.95370221999</v>
      </c>
      <c r="G22">
        <v>110687.56075081701</v>
      </c>
      <c r="H22">
        <v>122031.6513675</v>
      </c>
      <c r="I22">
        <v>134194.65905877599</v>
      </c>
      <c r="J22">
        <v>141007.55406249801</v>
      </c>
      <c r="K22">
        <v>146469.098740346</v>
      </c>
      <c r="L22">
        <v>144209.91033392501</v>
      </c>
      <c r="M22">
        <v>141817.28401718399</v>
      </c>
      <c r="N22">
        <v>143564.523863312</v>
      </c>
      <c r="O22">
        <v>155402.640527963</v>
      </c>
      <c r="P22">
        <v>165213.50886383001</v>
      </c>
      <c r="Q22">
        <v>166602.06615741999</v>
      </c>
      <c r="R22">
        <v>158359.84477970199</v>
      </c>
      <c r="S22">
        <v>160769.82118044299</v>
      </c>
      <c r="T22">
        <v>156852.05752612901</v>
      </c>
      <c r="U22">
        <v>148224.60689879299</v>
      </c>
      <c r="V22">
        <v>136033.830215389</v>
      </c>
      <c r="W22">
        <v>121040.237622314</v>
      </c>
      <c r="X22">
        <v>111400.514618311</v>
      </c>
      <c r="Y22">
        <v>109294.709185246</v>
      </c>
      <c r="Z22">
        <v>107284.79252649</v>
      </c>
      <c r="AA22">
        <v>110442.388137278</v>
      </c>
      <c r="AB22">
        <v>108829.24047227899</v>
      </c>
      <c r="AC22">
        <v>108168.148639821</v>
      </c>
      <c r="AD22">
        <v>113217.73911238401</v>
      </c>
      <c r="AE22">
        <v>111022.748865906</v>
      </c>
      <c r="AF22">
        <v>117471.525690761</v>
      </c>
    </row>
    <row r="23" spans="1:32" x14ac:dyDescent="0.3">
      <c r="A23" t="s">
        <v>23</v>
      </c>
      <c r="B23" t="s">
        <v>339</v>
      </c>
      <c r="C23" t="s">
        <v>297</v>
      </c>
      <c r="D23" t="s">
        <v>340</v>
      </c>
      <c r="E23" t="s">
        <v>298</v>
      </c>
      <c r="F23">
        <v>5087327.9772920404</v>
      </c>
      <c r="G23">
        <v>5102168.2049583197</v>
      </c>
      <c r="H23">
        <v>4991490.5355171096</v>
      </c>
      <c r="I23">
        <v>4752849.6518984698</v>
      </c>
      <c r="J23">
        <v>4375104.6696492396</v>
      </c>
      <c r="K23">
        <v>4289101.5943823801</v>
      </c>
      <c r="L23">
        <v>4140828.3262654999</v>
      </c>
      <c r="M23">
        <v>4002226.73081546</v>
      </c>
      <c r="N23">
        <v>3908047.2453425</v>
      </c>
      <c r="O23">
        <v>3836253.1686863899</v>
      </c>
      <c r="P23">
        <v>3860526.4376976802</v>
      </c>
      <c r="Q23">
        <v>3764745.3557424098</v>
      </c>
      <c r="R23">
        <v>3810707.4108728301</v>
      </c>
      <c r="S23">
        <v>3922395.2295246799</v>
      </c>
      <c r="T23">
        <v>3709745.2114417301</v>
      </c>
      <c r="U23">
        <v>3235440.8273501201</v>
      </c>
      <c r="V23">
        <v>3440619.9839443699</v>
      </c>
      <c r="W23">
        <v>3547123.5168600501</v>
      </c>
      <c r="X23">
        <v>3734193.0041105901</v>
      </c>
      <c r="Y23">
        <v>3667755.3736310499</v>
      </c>
      <c r="Z23">
        <v>3866114.1294680499</v>
      </c>
      <c r="AA23">
        <v>3921016.6514911801</v>
      </c>
      <c r="AB23">
        <v>3700178.4003594499</v>
      </c>
      <c r="AC23">
        <v>3960655.91475712</v>
      </c>
      <c r="AD23">
        <v>4682813.2149926601</v>
      </c>
      <c r="AE23">
        <v>4813606.1282282397</v>
      </c>
      <c r="AF23">
        <v>4960193.9016732601</v>
      </c>
    </row>
    <row r="24" spans="1:32" x14ac:dyDescent="0.3">
      <c r="A24" t="s">
        <v>23</v>
      </c>
      <c r="B24" t="s">
        <v>341</v>
      </c>
      <c r="C24" t="s">
        <v>297</v>
      </c>
      <c r="D24" t="s">
        <v>342</v>
      </c>
      <c r="E24" t="s">
        <v>298</v>
      </c>
      <c r="F24">
        <v>3168065.9365586</v>
      </c>
      <c r="G24">
        <v>3235661.6065772702</v>
      </c>
      <c r="H24">
        <v>3327856.3986733202</v>
      </c>
      <c r="I24">
        <v>3339810.45976733</v>
      </c>
      <c r="J24">
        <v>3280795.4080972699</v>
      </c>
      <c r="K24">
        <v>3356218.6494073202</v>
      </c>
      <c r="L24">
        <v>3343514.9647900001</v>
      </c>
      <c r="M24">
        <v>3228997.2456562798</v>
      </c>
      <c r="N24">
        <v>3174726.1958830999</v>
      </c>
      <c r="O24">
        <v>3231804.8358518998</v>
      </c>
      <c r="P24">
        <v>3465028.13580315</v>
      </c>
      <c r="Q24">
        <v>3292176.6163959499</v>
      </c>
      <c r="R24">
        <v>3138993.5587437102</v>
      </c>
      <c r="S24">
        <v>3049288.9532716498</v>
      </c>
      <c r="T24">
        <v>2583878.0838273698</v>
      </c>
      <c r="U24">
        <v>2516017.0059235198</v>
      </c>
      <c r="V24">
        <v>2438706.3742170702</v>
      </c>
      <c r="W24">
        <v>2520433.3388622901</v>
      </c>
      <c r="X24">
        <v>2592157.22111696</v>
      </c>
      <c r="Y24">
        <v>2555361.9978497601</v>
      </c>
      <c r="Z24">
        <v>2572067.8887768602</v>
      </c>
      <c r="AA24">
        <v>2602673.5145719098</v>
      </c>
      <c r="AB24">
        <v>2535359.5760323498</v>
      </c>
      <c r="AC24">
        <v>2472421.25808788</v>
      </c>
      <c r="AD24">
        <v>2536991.5941121201</v>
      </c>
      <c r="AE24">
        <v>2270882.7963762302</v>
      </c>
      <c r="AF24">
        <v>2406617.8154525198</v>
      </c>
    </row>
    <row r="25" spans="1:32" x14ac:dyDescent="0.3">
      <c r="A25" t="s">
        <v>23</v>
      </c>
      <c r="B25" t="s">
        <v>343</v>
      </c>
      <c r="C25" t="s">
        <v>297</v>
      </c>
      <c r="D25" t="s">
        <v>344</v>
      </c>
      <c r="E25" t="s">
        <v>298</v>
      </c>
      <c r="F25">
        <v>96068.110421001606</v>
      </c>
      <c r="G25">
        <v>99499.616966487898</v>
      </c>
      <c r="H25">
        <v>106702.61513006101</v>
      </c>
      <c r="I25">
        <v>109975.68617818</v>
      </c>
      <c r="J25">
        <v>106058.512333764</v>
      </c>
      <c r="K25">
        <v>107806.31524888999</v>
      </c>
      <c r="L25">
        <v>100285.865810419</v>
      </c>
      <c r="M25">
        <v>100479.11509264501</v>
      </c>
      <c r="N25">
        <v>100194.941936641</v>
      </c>
      <c r="O25">
        <v>105541.684761426</v>
      </c>
      <c r="P25">
        <v>100123.54519577599</v>
      </c>
      <c r="Q25">
        <v>92079.706706227298</v>
      </c>
      <c r="R25">
        <v>80098.700739431704</v>
      </c>
      <c r="S25">
        <v>68061.380934599802</v>
      </c>
      <c r="T25">
        <v>53069.9893266</v>
      </c>
      <c r="U25">
        <v>48805.1775488204</v>
      </c>
      <c r="V25">
        <v>40624.928347315297</v>
      </c>
      <c r="W25">
        <v>44650.589144900601</v>
      </c>
      <c r="X25">
        <v>50819.909692736997</v>
      </c>
      <c r="Y25">
        <v>56421.162493868302</v>
      </c>
      <c r="Z25">
        <v>60742.371396144401</v>
      </c>
      <c r="AA25">
        <v>60396.124655769498</v>
      </c>
      <c r="AB25">
        <v>61284.8980137908</v>
      </c>
      <c r="AC25">
        <v>57743.522138844797</v>
      </c>
      <c r="AD25">
        <v>59227.431702434602</v>
      </c>
      <c r="AE25">
        <v>55208.025319181797</v>
      </c>
      <c r="AF25">
        <v>53184.160163279201</v>
      </c>
    </row>
    <row r="26" spans="1:32" x14ac:dyDescent="0.3">
      <c r="A26" t="s">
        <v>23</v>
      </c>
      <c r="B26" t="s">
        <v>345</v>
      </c>
      <c r="C26" t="s">
        <v>297</v>
      </c>
      <c r="D26" t="s">
        <v>346</v>
      </c>
      <c r="E26" t="s">
        <v>298</v>
      </c>
      <c r="F26">
        <v>1668022.57540619</v>
      </c>
      <c r="G26">
        <v>1712214.7101362499</v>
      </c>
      <c r="H26">
        <v>1816027.5115421801</v>
      </c>
      <c r="I26">
        <v>1793819.37497177</v>
      </c>
      <c r="J26">
        <v>1815892.3662217699</v>
      </c>
      <c r="K26">
        <v>1854716.14092227</v>
      </c>
      <c r="L26">
        <v>1824698.0694331001</v>
      </c>
      <c r="M26">
        <v>1818548.74826432</v>
      </c>
      <c r="N26">
        <v>1782322.0159293599</v>
      </c>
      <c r="O26">
        <v>1819100.2290852999</v>
      </c>
      <c r="P26">
        <v>2104667.38137413</v>
      </c>
      <c r="Q26">
        <v>1990650.87821278</v>
      </c>
      <c r="R26">
        <v>1842786.41841426</v>
      </c>
      <c r="S26">
        <v>1775502.1735783301</v>
      </c>
      <c r="T26">
        <v>1372774.78501954</v>
      </c>
      <c r="U26">
        <v>1310326.49700654</v>
      </c>
      <c r="V26">
        <v>1270319.50597474</v>
      </c>
      <c r="W26">
        <v>1244220.4041091499</v>
      </c>
      <c r="X26">
        <v>1226446.4315325399</v>
      </c>
      <c r="Y26">
        <v>1133367.8367286101</v>
      </c>
      <c r="Z26">
        <v>1048312.33504405</v>
      </c>
      <c r="AA26">
        <v>1021227.1819573099</v>
      </c>
      <c r="AB26">
        <v>1025218.33599772</v>
      </c>
      <c r="AC26">
        <v>996985.96968816803</v>
      </c>
      <c r="AD26">
        <v>997035.11553715495</v>
      </c>
      <c r="AE26">
        <v>871971.263873194</v>
      </c>
      <c r="AF26">
        <v>975363.80113254103</v>
      </c>
    </row>
    <row r="27" spans="1:32" x14ac:dyDescent="0.3">
      <c r="A27" t="s">
        <v>23</v>
      </c>
      <c r="B27" t="s">
        <v>347</v>
      </c>
      <c r="C27" t="s">
        <v>297</v>
      </c>
      <c r="D27" t="s">
        <v>348</v>
      </c>
      <c r="E27" t="s">
        <v>298</v>
      </c>
      <c r="F27">
        <v>1403975.2507314</v>
      </c>
      <c r="G27">
        <v>1423947.2794745299</v>
      </c>
      <c r="H27">
        <v>1405126.27200108</v>
      </c>
      <c r="I27">
        <v>1436015.3986173801</v>
      </c>
      <c r="J27">
        <v>1358844.52954174</v>
      </c>
      <c r="K27">
        <v>1393696.1932361601</v>
      </c>
      <c r="L27">
        <v>1418531.0295464799</v>
      </c>
      <c r="M27">
        <v>1309969.3822993201</v>
      </c>
      <c r="N27">
        <v>1292209.2380170899</v>
      </c>
      <c r="O27">
        <v>1307162.92200518</v>
      </c>
      <c r="P27">
        <v>1260237.20923324</v>
      </c>
      <c r="Q27">
        <v>1209446.03147694</v>
      </c>
      <c r="R27">
        <v>1216108.4395900201</v>
      </c>
      <c r="S27">
        <v>1205725.3987587199</v>
      </c>
      <c r="T27">
        <v>1158033.3094812301</v>
      </c>
      <c r="U27">
        <v>1156885.33136815</v>
      </c>
      <c r="V27">
        <v>1127761.9398950101</v>
      </c>
      <c r="W27">
        <v>1231562.34560824</v>
      </c>
      <c r="X27">
        <v>1314890.8798916801</v>
      </c>
      <c r="Y27">
        <v>1365572.9986272799</v>
      </c>
      <c r="Z27">
        <v>1463013.1823366601</v>
      </c>
      <c r="AA27">
        <v>1521050.2079588401</v>
      </c>
      <c r="AB27">
        <v>1448856.3420208399</v>
      </c>
      <c r="AC27">
        <v>1417691.76626086</v>
      </c>
      <c r="AD27">
        <v>1480729.0468725299</v>
      </c>
      <c r="AE27">
        <v>1343703.5071838601</v>
      </c>
      <c r="AF27">
        <v>1378069.8541567</v>
      </c>
    </row>
    <row r="28" spans="1:32" x14ac:dyDescent="0.3">
      <c r="A28" t="s">
        <v>23</v>
      </c>
      <c r="B28" t="s">
        <v>349</v>
      </c>
      <c r="C28" t="s">
        <v>297</v>
      </c>
      <c r="D28" t="s">
        <v>350</v>
      </c>
      <c r="E28" t="s">
        <v>298</v>
      </c>
      <c r="F28">
        <v>453234.70487999503</v>
      </c>
      <c r="G28">
        <v>424175.65730081499</v>
      </c>
      <c r="H28">
        <v>433172.07822987298</v>
      </c>
      <c r="I28">
        <v>439569.88275895698</v>
      </c>
      <c r="J28">
        <v>427346.03570338502</v>
      </c>
      <c r="K28">
        <v>433418.70845385001</v>
      </c>
      <c r="L28">
        <v>414880.35139174003</v>
      </c>
      <c r="M28">
        <v>408286.61588931899</v>
      </c>
      <c r="N28">
        <v>419254.23533241602</v>
      </c>
      <c r="O28">
        <v>504464.106452532</v>
      </c>
      <c r="P28">
        <v>481480.92340525403</v>
      </c>
      <c r="Q28">
        <v>445959.27096917701</v>
      </c>
      <c r="R28">
        <v>436644.83428104699</v>
      </c>
      <c r="S28">
        <v>423453.88973248901</v>
      </c>
      <c r="T28">
        <v>375286.54718672897</v>
      </c>
      <c r="U28">
        <v>357945.970702158</v>
      </c>
      <c r="V28">
        <v>323216.91535846301</v>
      </c>
      <c r="W28">
        <v>337402.19415330503</v>
      </c>
      <c r="X28">
        <v>343854.58867229399</v>
      </c>
      <c r="Y28">
        <v>363066.56128541002</v>
      </c>
      <c r="Z28">
        <v>379114.96061414701</v>
      </c>
      <c r="AA28">
        <v>402610.97942794999</v>
      </c>
      <c r="AB28">
        <v>411650.314504362</v>
      </c>
      <c r="AC28">
        <v>403828.88990591501</v>
      </c>
      <c r="AD28">
        <v>413149.61343889497</v>
      </c>
      <c r="AE28">
        <v>343523.84294456802</v>
      </c>
      <c r="AF28">
        <v>345512.29984028899</v>
      </c>
    </row>
    <row r="29" spans="1:32" x14ac:dyDescent="0.3">
      <c r="A29" t="s">
        <v>23</v>
      </c>
      <c r="B29" t="s">
        <v>351</v>
      </c>
      <c r="C29" t="s">
        <v>297</v>
      </c>
      <c r="D29" t="s">
        <v>352</v>
      </c>
      <c r="E29" t="s">
        <v>298</v>
      </c>
      <c r="F29">
        <v>262897.90134694998</v>
      </c>
      <c r="G29">
        <v>249604.36457664901</v>
      </c>
      <c r="H29">
        <v>251121.00594204801</v>
      </c>
      <c r="I29">
        <v>245850.387231031</v>
      </c>
      <c r="J29">
        <v>249077.61672103</v>
      </c>
      <c r="K29">
        <v>255639.660480964</v>
      </c>
      <c r="L29">
        <v>240525.001746808</v>
      </c>
      <c r="M29">
        <v>240595.60404658999</v>
      </c>
      <c r="N29">
        <v>251167.894533199</v>
      </c>
      <c r="O29">
        <v>319915.12440092699</v>
      </c>
      <c r="P29">
        <v>285510.48316574801</v>
      </c>
      <c r="Q29">
        <v>252880.062444215</v>
      </c>
      <c r="R29">
        <v>255192.169655862</v>
      </c>
      <c r="S29">
        <v>254124.38794677</v>
      </c>
      <c r="T29">
        <v>230362.464487752</v>
      </c>
      <c r="U29">
        <v>218113.591383566</v>
      </c>
      <c r="V29">
        <v>192355.14414254899</v>
      </c>
      <c r="W29">
        <v>195887.153172422</v>
      </c>
      <c r="X29">
        <v>201410.99279024501</v>
      </c>
      <c r="Y29">
        <v>207627.70957504699</v>
      </c>
      <c r="Z29">
        <v>211760.88528748901</v>
      </c>
      <c r="AA29">
        <v>228097.872731493</v>
      </c>
      <c r="AB29">
        <v>238076.768073663</v>
      </c>
      <c r="AC29">
        <v>237373.06594139899</v>
      </c>
      <c r="AD29">
        <v>246853.58348754499</v>
      </c>
      <c r="AE29">
        <v>215598.09476856</v>
      </c>
      <c r="AF29">
        <v>216365.18203433001</v>
      </c>
    </row>
    <row r="30" spans="1:32" x14ac:dyDescent="0.3">
      <c r="A30" t="s">
        <v>23</v>
      </c>
      <c r="B30" t="s">
        <v>353</v>
      </c>
      <c r="C30" t="s">
        <v>297</v>
      </c>
      <c r="D30" t="s">
        <v>354</v>
      </c>
      <c r="E30" t="s">
        <v>298</v>
      </c>
      <c r="F30">
        <v>33039.958881155297</v>
      </c>
      <c r="G30">
        <v>29090.904393132801</v>
      </c>
      <c r="H30">
        <v>30554.554321702501</v>
      </c>
      <c r="I30">
        <v>33528.202126482502</v>
      </c>
      <c r="J30">
        <v>27268.193864388599</v>
      </c>
      <c r="K30">
        <v>27763.0521413571</v>
      </c>
      <c r="L30">
        <v>28156.1432151954</v>
      </c>
      <c r="M30">
        <v>26877.720087798101</v>
      </c>
      <c r="N30">
        <v>27251.041860475099</v>
      </c>
      <c r="O30">
        <v>26946.923631807</v>
      </c>
      <c r="P30">
        <v>29248.392015889101</v>
      </c>
      <c r="Q30">
        <v>31292.8961968599</v>
      </c>
      <c r="R30">
        <v>31251.134533799799</v>
      </c>
      <c r="S30">
        <v>29369.949694695399</v>
      </c>
      <c r="T30">
        <v>25059.875654943899</v>
      </c>
      <c r="U30">
        <v>27390.336048093199</v>
      </c>
      <c r="V30">
        <v>25371.606118821801</v>
      </c>
      <c r="W30">
        <v>24310.109853620899</v>
      </c>
      <c r="X30">
        <v>20581.597169213801</v>
      </c>
      <c r="Y30">
        <v>20991.887423057298</v>
      </c>
      <c r="Z30">
        <v>21286.724571524799</v>
      </c>
      <c r="AA30">
        <v>21813.509105153</v>
      </c>
      <c r="AB30">
        <v>21143.613328941399</v>
      </c>
      <c r="AC30">
        <v>18047.178104503699</v>
      </c>
      <c r="AD30">
        <v>15901.571724944501</v>
      </c>
      <c r="AE30">
        <v>14320.856704682899</v>
      </c>
      <c r="AF30">
        <v>12107.2577190464</v>
      </c>
    </row>
    <row r="31" spans="1:32" x14ac:dyDescent="0.3">
      <c r="A31" t="s">
        <v>23</v>
      </c>
      <c r="B31" t="s">
        <v>355</v>
      </c>
      <c r="C31" t="s">
        <v>297</v>
      </c>
      <c r="D31" t="s">
        <v>356</v>
      </c>
      <c r="E31" t="s">
        <v>298</v>
      </c>
      <c r="F31">
        <v>35875.806262966602</v>
      </c>
      <c r="G31">
        <v>31275.589998978001</v>
      </c>
      <c r="H31">
        <v>32922.070079611003</v>
      </c>
      <c r="I31">
        <v>33761.391307388098</v>
      </c>
      <c r="J31">
        <v>30642.570548221898</v>
      </c>
      <c r="K31">
        <v>33284.827876105897</v>
      </c>
      <c r="L31">
        <v>33708.065574890403</v>
      </c>
      <c r="M31">
        <v>33209.857899108101</v>
      </c>
      <c r="N31">
        <v>32588.3107021506</v>
      </c>
      <c r="O31">
        <v>37811.418213335703</v>
      </c>
      <c r="P31">
        <v>42164.4028956806</v>
      </c>
      <c r="Q31">
        <v>39859.118911828999</v>
      </c>
      <c r="R31">
        <v>36739.034745951802</v>
      </c>
      <c r="S31">
        <v>31225.8831243893</v>
      </c>
      <c r="T31">
        <v>25499.7855189039</v>
      </c>
      <c r="U31">
        <v>21351.232864546899</v>
      </c>
      <c r="V31">
        <v>17901.386822981</v>
      </c>
      <c r="W31">
        <v>19064.6128962607</v>
      </c>
      <c r="X31">
        <v>17372.169615712999</v>
      </c>
      <c r="Y31">
        <v>17529.699764371999</v>
      </c>
      <c r="Z31">
        <v>18253.859574436799</v>
      </c>
      <c r="AA31">
        <v>20540.916472964698</v>
      </c>
      <c r="AB31">
        <v>19682.364104524098</v>
      </c>
      <c r="AC31">
        <v>19513.287877880099</v>
      </c>
      <c r="AD31">
        <v>19384.6430364935</v>
      </c>
      <c r="AE31">
        <v>10095.8696623468</v>
      </c>
      <c r="AF31">
        <v>12174.512667326901</v>
      </c>
    </row>
    <row r="32" spans="1:32" x14ac:dyDescent="0.3">
      <c r="A32" t="s">
        <v>23</v>
      </c>
      <c r="B32" t="s">
        <v>357</v>
      </c>
      <c r="C32" t="s">
        <v>297</v>
      </c>
      <c r="D32" t="s">
        <v>358</v>
      </c>
      <c r="E32" t="s">
        <v>298</v>
      </c>
      <c r="F32">
        <v>102144.03736406501</v>
      </c>
      <c r="G32">
        <v>94653.3183188361</v>
      </c>
      <c r="H32">
        <v>98500.513276723606</v>
      </c>
      <c r="I32">
        <v>106038.910269099</v>
      </c>
      <c r="J32">
        <v>100923.60635758001</v>
      </c>
      <c r="K32">
        <v>98817.426745463104</v>
      </c>
      <c r="L32">
        <v>96191.4442854839</v>
      </c>
      <c r="M32">
        <v>87275.537188909104</v>
      </c>
      <c r="N32">
        <v>84396.176927170905</v>
      </c>
      <c r="O32">
        <v>89043.915410142799</v>
      </c>
      <c r="P32">
        <v>92213.367979519695</v>
      </c>
      <c r="Q32">
        <v>91167.479813828904</v>
      </c>
      <c r="R32">
        <v>85215.968935255107</v>
      </c>
      <c r="S32">
        <v>81523.395046306294</v>
      </c>
      <c r="T32">
        <v>68103.058602874196</v>
      </c>
      <c r="U32">
        <v>65406.893998323198</v>
      </c>
      <c r="V32">
        <v>62999.534985100501</v>
      </c>
      <c r="W32">
        <v>74878.840089682402</v>
      </c>
      <c r="X32">
        <v>80321.017897055804</v>
      </c>
      <c r="Y32">
        <v>92383.585368486703</v>
      </c>
      <c r="Z32">
        <v>102507.42208161599</v>
      </c>
      <c r="AA32">
        <v>106982.17149206001</v>
      </c>
      <c r="AB32">
        <v>107716.81838323</v>
      </c>
      <c r="AC32">
        <v>105344.60738720901</v>
      </c>
      <c r="AD32">
        <v>108424.312387215</v>
      </c>
      <c r="AE32">
        <v>83130.969288975699</v>
      </c>
      <c r="AF32">
        <v>85150.039702711903</v>
      </c>
    </row>
    <row r="33" spans="1:32" x14ac:dyDescent="0.3">
      <c r="A33" t="s">
        <v>23</v>
      </c>
      <c r="B33" t="s">
        <v>359</v>
      </c>
      <c r="C33" t="s">
        <v>297</v>
      </c>
      <c r="D33" t="s">
        <v>360</v>
      </c>
      <c r="E33" t="s">
        <v>298</v>
      </c>
      <c r="F33">
        <v>19277.0010248572</v>
      </c>
      <c r="G33">
        <v>19551.4800132194</v>
      </c>
      <c r="H33">
        <v>20073.934609787899</v>
      </c>
      <c r="I33">
        <v>20390.991824956898</v>
      </c>
      <c r="J33">
        <v>19434.048212164598</v>
      </c>
      <c r="K33">
        <v>17913.7412099598</v>
      </c>
      <c r="L33">
        <v>16299.696569362501</v>
      </c>
      <c r="M33">
        <v>20327.896666913399</v>
      </c>
      <c r="N33">
        <v>23850.811309420598</v>
      </c>
      <c r="O33">
        <v>30746.724796320101</v>
      </c>
      <c r="P33">
        <v>32344.277348416501</v>
      </c>
      <c r="Q33">
        <v>30759.713602444699</v>
      </c>
      <c r="R33">
        <v>28246.526410178201</v>
      </c>
      <c r="S33">
        <v>27210.273920328698</v>
      </c>
      <c r="T33">
        <v>26261.362922255201</v>
      </c>
      <c r="U33">
        <v>25683.916407628301</v>
      </c>
      <c r="V33">
        <v>24589.243289010399</v>
      </c>
      <c r="W33">
        <v>23261.478141318501</v>
      </c>
      <c r="X33">
        <v>24168.811200066099</v>
      </c>
      <c r="Y33">
        <v>24533.679154447302</v>
      </c>
      <c r="Z33">
        <v>25306.069099079399</v>
      </c>
      <c r="AA33">
        <v>25176.509626279501</v>
      </c>
      <c r="AB33">
        <v>25030.750614003799</v>
      </c>
      <c r="AC33">
        <v>23550.750594923698</v>
      </c>
      <c r="AD33">
        <v>22585.502802695999</v>
      </c>
      <c r="AE33">
        <v>20378.052520001798</v>
      </c>
      <c r="AF33">
        <v>19715.3077168733</v>
      </c>
    </row>
    <row r="34" spans="1:32" x14ac:dyDescent="0.3">
      <c r="A34" t="s">
        <v>23</v>
      </c>
      <c r="B34" t="s">
        <v>361</v>
      </c>
      <c r="C34" t="s">
        <v>297</v>
      </c>
      <c r="D34" t="s">
        <v>362</v>
      </c>
      <c r="E34" t="s">
        <v>298</v>
      </c>
      <c r="F34">
        <v>496626.61892910401</v>
      </c>
      <c r="G34">
        <v>538275.82141954196</v>
      </c>
      <c r="H34">
        <v>550249.19801961305</v>
      </c>
      <c r="I34">
        <v>560928.79575528705</v>
      </c>
      <c r="J34">
        <v>549870.98902405205</v>
      </c>
      <c r="K34">
        <v>550981.88643828803</v>
      </c>
      <c r="L34">
        <v>551022.12041459698</v>
      </c>
      <c r="M34">
        <v>512209.16402531299</v>
      </c>
      <c r="N34">
        <v>473205.44809804799</v>
      </c>
      <c r="O34">
        <v>462087.29181792698</v>
      </c>
      <c r="P34">
        <v>467163.24468829797</v>
      </c>
      <c r="Q34">
        <v>432345.74856383901</v>
      </c>
      <c r="R34">
        <v>426631.86552831501</v>
      </c>
      <c r="S34">
        <v>413251.66331063397</v>
      </c>
      <c r="T34">
        <v>349116.34569177497</v>
      </c>
      <c r="U34">
        <v>332263.587954344</v>
      </c>
      <c r="V34">
        <v>323047.658857256</v>
      </c>
      <c r="W34">
        <v>325722.33170245</v>
      </c>
      <c r="X34">
        <v>310326.86501294002</v>
      </c>
      <c r="Y34">
        <v>311479.16590125998</v>
      </c>
      <c r="Z34">
        <v>322763.23855186498</v>
      </c>
      <c r="AA34">
        <v>320216.24698192498</v>
      </c>
      <c r="AB34">
        <v>322713.27953758102</v>
      </c>
      <c r="AC34">
        <v>312354.541810058</v>
      </c>
      <c r="AD34">
        <v>338009.63869446801</v>
      </c>
      <c r="AE34">
        <v>263458.21647781302</v>
      </c>
      <c r="AF34">
        <v>239423.63975854899</v>
      </c>
    </row>
    <row r="35" spans="1:32" x14ac:dyDescent="0.3">
      <c r="A35" t="s">
        <v>23</v>
      </c>
      <c r="B35" t="s">
        <v>363</v>
      </c>
      <c r="C35" t="s">
        <v>297</v>
      </c>
      <c r="D35" t="s">
        <v>364</v>
      </c>
      <c r="E35" t="s">
        <v>298</v>
      </c>
      <c r="F35">
        <v>1365803.19791189</v>
      </c>
      <c r="G35">
        <v>1465914.8742690801</v>
      </c>
      <c r="H35">
        <v>1543173.8426403799</v>
      </c>
      <c r="I35">
        <v>1679271.6336801499</v>
      </c>
      <c r="J35">
        <v>1733366.45854221</v>
      </c>
      <c r="K35">
        <v>1904459.04215428</v>
      </c>
      <c r="L35">
        <v>1999179.9473278299</v>
      </c>
      <c r="M35">
        <v>2054385.3289357701</v>
      </c>
      <c r="N35">
        <v>2089539.285773</v>
      </c>
      <c r="O35">
        <v>2167962.0061410302</v>
      </c>
      <c r="P35">
        <v>2248426.57355764</v>
      </c>
      <c r="Q35">
        <v>2240466.7917379402</v>
      </c>
      <c r="R35">
        <v>2157739.75289371</v>
      </c>
      <c r="S35">
        <v>2171353.8036632701</v>
      </c>
      <c r="T35">
        <v>2024845.93958875</v>
      </c>
      <c r="U35">
        <v>2004943.8777999701</v>
      </c>
      <c r="V35">
        <v>1948353.0857081001</v>
      </c>
      <c r="W35">
        <v>1976915.99090486</v>
      </c>
      <c r="X35">
        <v>2021760.1223744301</v>
      </c>
      <c r="Y35">
        <v>2136626.8751930501</v>
      </c>
      <c r="Z35">
        <v>2213042.4349115002</v>
      </c>
      <c r="AA35">
        <v>2193257.4494106001</v>
      </c>
      <c r="AB35">
        <v>2155612.9268532302</v>
      </c>
      <c r="AC35">
        <v>2129961.57600505</v>
      </c>
      <c r="AD35">
        <v>2212448.24509328</v>
      </c>
      <c r="AE35">
        <v>2038435.12959334</v>
      </c>
      <c r="AF35">
        <v>2154851.1623512399</v>
      </c>
    </row>
    <row r="36" spans="1:32" x14ac:dyDescent="0.3">
      <c r="A36" t="s">
        <v>23</v>
      </c>
      <c r="B36" t="s">
        <v>365</v>
      </c>
      <c r="C36" t="s">
        <v>297</v>
      </c>
      <c r="D36" t="s">
        <v>366</v>
      </c>
      <c r="E36" t="s">
        <v>298</v>
      </c>
      <c r="F36">
        <v>870979.60991344904</v>
      </c>
      <c r="G36">
        <v>912049.06183047104</v>
      </c>
      <c r="H36">
        <v>944843.98613733496</v>
      </c>
      <c r="I36">
        <v>989690.20667675196</v>
      </c>
      <c r="J36">
        <v>1015035.07131386</v>
      </c>
      <c r="K36">
        <v>1111183.40598751</v>
      </c>
      <c r="L36">
        <v>1125060.3969922001</v>
      </c>
      <c r="M36">
        <v>1137421.4674009599</v>
      </c>
      <c r="N36">
        <v>1156908.9702602101</v>
      </c>
      <c r="O36">
        <v>1190663.54557908</v>
      </c>
      <c r="P36">
        <v>1223839.74989228</v>
      </c>
      <c r="Q36">
        <v>1235647.2157914899</v>
      </c>
      <c r="R36">
        <v>1186291.7404030601</v>
      </c>
      <c r="S36">
        <v>1176075.63447717</v>
      </c>
      <c r="T36">
        <v>1101009.6668405901</v>
      </c>
      <c r="U36">
        <v>1111424.5437068101</v>
      </c>
      <c r="V36">
        <v>1095510.25815585</v>
      </c>
      <c r="W36">
        <v>1116223.2610156699</v>
      </c>
      <c r="X36">
        <v>1131747.4600031299</v>
      </c>
      <c r="Y36">
        <v>1219799.47936555</v>
      </c>
      <c r="Z36">
        <v>1242907.4709958499</v>
      </c>
      <c r="AA36">
        <v>1245923.06583124</v>
      </c>
      <c r="AB36">
        <v>1212234.76576169</v>
      </c>
      <c r="AC36">
        <v>1222030.8424724001</v>
      </c>
      <c r="AD36">
        <v>1279904.41857319</v>
      </c>
      <c r="AE36">
        <v>1145035.4802678199</v>
      </c>
      <c r="AF36">
        <v>1218415.29549043</v>
      </c>
    </row>
    <row r="37" spans="1:32" x14ac:dyDescent="0.3">
      <c r="A37" t="s">
        <v>23</v>
      </c>
      <c r="B37" t="s">
        <v>367</v>
      </c>
      <c r="C37" t="s">
        <v>297</v>
      </c>
      <c r="D37" t="s">
        <v>368</v>
      </c>
      <c r="E37" t="s">
        <v>298</v>
      </c>
      <c r="F37">
        <v>126655.659553791</v>
      </c>
      <c r="G37">
        <v>140952.995457098</v>
      </c>
      <c r="H37">
        <v>149876.19539660201</v>
      </c>
      <c r="I37">
        <v>156126.29496750201</v>
      </c>
      <c r="J37">
        <v>168533.25427680701</v>
      </c>
      <c r="K37">
        <v>186459.890111785</v>
      </c>
      <c r="L37">
        <v>188746.086155828</v>
      </c>
      <c r="M37">
        <v>182961.81292283701</v>
      </c>
      <c r="N37">
        <v>177564.02517528599</v>
      </c>
      <c r="O37">
        <v>178036.87299264001</v>
      </c>
      <c r="P37">
        <v>182265.98106274099</v>
      </c>
      <c r="Q37">
        <v>188549.28763504399</v>
      </c>
      <c r="R37">
        <v>186790.79985792399</v>
      </c>
      <c r="S37">
        <v>189811.82015780601</v>
      </c>
      <c r="T37">
        <v>180860.597036714</v>
      </c>
      <c r="U37">
        <v>172775.63852278201</v>
      </c>
      <c r="V37">
        <v>165842.16564057401</v>
      </c>
      <c r="W37">
        <v>165619.28176322399</v>
      </c>
      <c r="X37">
        <v>170673.22610629399</v>
      </c>
      <c r="Y37">
        <v>172958.49362969899</v>
      </c>
      <c r="Z37">
        <v>183188.27020659801</v>
      </c>
      <c r="AA37">
        <v>185548.14091937701</v>
      </c>
      <c r="AB37">
        <v>179219.747663927</v>
      </c>
      <c r="AC37">
        <v>179963.34679644901</v>
      </c>
      <c r="AD37">
        <v>182002.13046619701</v>
      </c>
      <c r="AE37">
        <v>177773.343948731</v>
      </c>
      <c r="AF37">
        <v>182319.90084952401</v>
      </c>
    </row>
    <row r="38" spans="1:32" x14ac:dyDescent="0.3">
      <c r="A38" t="s">
        <v>23</v>
      </c>
      <c r="B38" t="s">
        <v>369</v>
      </c>
      <c r="C38" t="s">
        <v>297</v>
      </c>
      <c r="D38" t="s">
        <v>370</v>
      </c>
      <c r="E38" t="s">
        <v>298</v>
      </c>
      <c r="F38">
        <v>368167.92844465398</v>
      </c>
      <c r="G38">
        <v>412912.81698151299</v>
      </c>
      <c r="H38">
        <v>448453.66110643803</v>
      </c>
      <c r="I38">
        <v>533455.13203589304</v>
      </c>
      <c r="J38">
        <v>549798.13295154599</v>
      </c>
      <c r="K38">
        <v>606815.74605498998</v>
      </c>
      <c r="L38">
        <v>685373.46417980804</v>
      </c>
      <c r="M38">
        <v>734002.04861196899</v>
      </c>
      <c r="N38">
        <v>755066.290337504</v>
      </c>
      <c r="O38">
        <v>799261.58756930998</v>
      </c>
      <c r="P38">
        <v>842320.84260262595</v>
      </c>
      <c r="Q38">
        <v>816270.28831141</v>
      </c>
      <c r="R38">
        <v>784657.21263272502</v>
      </c>
      <c r="S38">
        <v>805466.349028297</v>
      </c>
      <c r="T38">
        <v>742975.675711449</v>
      </c>
      <c r="U38">
        <v>720743.69557037996</v>
      </c>
      <c r="V38">
        <v>687000.66191166895</v>
      </c>
      <c r="W38">
        <v>695073.44812596601</v>
      </c>
      <c r="X38">
        <v>719339.43626500003</v>
      </c>
      <c r="Y38">
        <v>743868.90219779802</v>
      </c>
      <c r="Z38">
        <v>786946.69370905205</v>
      </c>
      <c r="AA38">
        <v>761786.24265998497</v>
      </c>
      <c r="AB38">
        <v>764158.413427616</v>
      </c>
      <c r="AC38">
        <v>727967.38673619402</v>
      </c>
      <c r="AD38">
        <v>750541.69605389598</v>
      </c>
      <c r="AE38">
        <v>715626.30537679105</v>
      </c>
      <c r="AF38">
        <v>754115.96601128497</v>
      </c>
    </row>
    <row r="39" spans="1:32" x14ac:dyDescent="0.3">
      <c r="A39" t="s">
        <v>23</v>
      </c>
      <c r="B39" t="s">
        <v>371</v>
      </c>
      <c r="C39" t="s">
        <v>297</v>
      </c>
      <c r="D39" t="s">
        <v>372</v>
      </c>
      <c r="E39" t="s">
        <v>298</v>
      </c>
      <c r="F39">
        <v>1257792.7395989699</v>
      </c>
      <c r="G39">
        <v>1360823.5276838101</v>
      </c>
      <c r="H39">
        <v>1405790.2599811801</v>
      </c>
      <c r="I39">
        <v>1511088.5008922301</v>
      </c>
      <c r="J39">
        <v>1491406.26513047</v>
      </c>
      <c r="K39">
        <v>1578200.59434076</v>
      </c>
      <c r="L39">
        <v>1465442.86118497</v>
      </c>
      <c r="M39">
        <v>1404688.7817329699</v>
      </c>
      <c r="N39">
        <v>1353403.9391264101</v>
      </c>
      <c r="O39">
        <v>1316731.7047093101</v>
      </c>
      <c r="P39">
        <v>1425617.0364864499</v>
      </c>
      <c r="Q39">
        <v>1570969.4823879499</v>
      </c>
      <c r="R39">
        <v>1546440.45319352</v>
      </c>
      <c r="S39">
        <v>1475951.9092472501</v>
      </c>
      <c r="T39">
        <v>1322463.35297985</v>
      </c>
      <c r="U39">
        <v>1262381.21152448</v>
      </c>
      <c r="V39">
        <v>1183820.7796249599</v>
      </c>
      <c r="W39">
        <v>1204859.4782155601</v>
      </c>
      <c r="X39">
        <v>1205012.6397160001</v>
      </c>
      <c r="Y39">
        <v>1211975.0247094501</v>
      </c>
      <c r="Z39">
        <v>1261950.6452858101</v>
      </c>
      <c r="AA39">
        <v>1298787.3813240901</v>
      </c>
      <c r="AB39">
        <v>1332465.8267168801</v>
      </c>
      <c r="AC39">
        <v>1317523.76407374</v>
      </c>
      <c r="AD39">
        <v>1349196.5511263399</v>
      </c>
      <c r="AE39">
        <v>1296169.0725356501</v>
      </c>
      <c r="AF39">
        <v>1316854.3489719201</v>
      </c>
    </row>
    <row r="40" spans="1:32" x14ac:dyDescent="0.3">
      <c r="A40" t="s">
        <v>23</v>
      </c>
      <c r="B40" t="s">
        <v>373</v>
      </c>
      <c r="C40" t="s">
        <v>297</v>
      </c>
      <c r="D40" t="s">
        <v>374</v>
      </c>
      <c r="E40" t="s">
        <v>298</v>
      </c>
      <c r="F40">
        <v>1203070.44644389</v>
      </c>
      <c r="G40">
        <v>1218448.0986917799</v>
      </c>
      <c r="H40">
        <v>1224768.50383018</v>
      </c>
      <c r="I40">
        <v>1236896.55941005</v>
      </c>
      <c r="J40">
        <v>1225913.1705422299</v>
      </c>
      <c r="K40">
        <v>1252257.95506555</v>
      </c>
      <c r="L40">
        <v>1264520.74830089</v>
      </c>
      <c r="M40">
        <v>1242308.66188055</v>
      </c>
      <c r="N40">
        <v>1226401.24688142</v>
      </c>
      <c r="O40">
        <v>1293158.3501863701</v>
      </c>
      <c r="P40">
        <v>1274556.9604130301</v>
      </c>
      <c r="Q40">
        <v>1256884.1276305299</v>
      </c>
      <c r="R40">
        <v>1272778.1901811899</v>
      </c>
      <c r="S40">
        <v>1343485.7945292899</v>
      </c>
      <c r="T40">
        <v>1216886.36142795</v>
      </c>
      <c r="U40">
        <v>1172781.1028684599</v>
      </c>
      <c r="V40">
        <v>1158105.2544193601</v>
      </c>
      <c r="W40">
        <v>1200444.5901562099</v>
      </c>
      <c r="X40">
        <v>1178559.4316048301</v>
      </c>
      <c r="Y40">
        <v>1153802.73057784</v>
      </c>
      <c r="Z40">
        <v>1159421.398915</v>
      </c>
      <c r="AA40">
        <v>1150157.70469932</v>
      </c>
      <c r="AB40">
        <v>1119890.1256490401</v>
      </c>
      <c r="AC40">
        <v>1090410.4029009901</v>
      </c>
      <c r="AD40">
        <v>1166454.46914999</v>
      </c>
      <c r="AE40">
        <v>1102156.4533172599</v>
      </c>
      <c r="AF40">
        <v>1136070.4394856901</v>
      </c>
    </row>
    <row r="41" spans="1:32" x14ac:dyDescent="0.3">
      <c r="A41" t="s">
        <v>23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23</v>
      </c>
      <c r="B43" t="s">
        <v>379</v>
      </c>
      <c r="C43" t="s">
        <v>297</v>
      </c>
      <c r="D43" t="s">
        <v>380</v>
      </c>
      <c r="E43" t="s">
        <v>298</v>
      </c>
      <c r="F43">
        <v>1594792.32423106</v>
      </c>
      <c r="G43">
        <v>1600465.17739687</v>
      </c>
      <c r="H43">
        <v>1629135.89966192</v>
      </c>
      <c r="I43">
        <v>1636277.25459888</v>
      </c>
      <c r="J43">
        <v>1520283.5847579599</v>
      </c>
      <c r="K43">
        <v>1603958.63605704</v>
      </c>
      <c r="L43">
        <v>1616095.4165564701</v>
      </c>
      <c r="M43">
        <v>1613121.8609100201</v>
      </c>
      <c r="N43">
        <v>1577931.9970371199</v>
      </c>
      <c r="O43">
        <v>1592935.4927052199</v>
      </c>
      <c r="P43">
        <v>1612913.4029831099</v>
      </c>
      <c r="Q43">
        <v>1827323.54902655</v>
      </c>
      <c r="R43">
        <v>1990795.7033905501</v>
      </c>
      <c r="S43">
        <v>2254698.0628191</v>
      </c>
      <c r="T43">
        <v>2212152.9841925302</v>
      </c>
      <c r="U43">
        <v>2225073.3623680798</v>
      </c>
      <c r="V43">
        <v>2330570.5642545698</v>
      </c>
      <c r="W43">
        <v>2375877.6014447398</v>
      </c>
      <c r="X43">
        <v>2416177.71394822</v>
      </c>
      <c r="Y43">
        <v>2478949.2732444801</v>
      </c>
      <c r="Z43">
        <v>2652990.4088430898</v>
      </c>
      <c r="AA43">
        <v>2568203.3214044198</v>
      </c>
      <c r="AB43">
        <v>2608981.9072509198</v>
      </c>
      <c r="AC43">
        <v>2565034.9621939599</v>
      </c>
      <c r="AD43">
        <v>2743845.9834107999</v>
      </c>
      <c r="AE43">
        <v>2574288.4048359198</v>
      </c>
      <c r="AF43">
        <v>2728807.9206065699</v>
      </c>
    </row>
    <row r="44" spans="1:32" x14ac:dyDescent="0.3">
      <c r="A44" t="s">
        <v>23</v>
      </c>
      <c r="B44" t="s">
        <v>381</v>
      </c>
      <c r="C44" t="s">
        <v>297</v>
      </c>
      <c r="D44" t="s">
        <v>382</v>
      </c>
      <c r="E44" t="s">
        <v>298</v>
      </c>
      <c r="F44">
        <v>19475535.785019901</v>
      </c>
      <c r="G44">
        <v>20071625.041309301</v>
      </c>
      <c r="H44">
        <v>20354456.977748498</v>
      </c>
      <c r="I44">
        <v>20491688.162956201</v>
      </c>
      <c r="J44">
        <v>19553804.200062301</v>
      </c>
      <c r="K44">
        <v>20231975.612215199</v>
      </c>
      <c r="L44">
        <v>20139745.6969744</v>
      </c>
      <c r="M44">
        <v>19689000.025702499</v>
      </c>
      <c r="N44">
        <v>19450533.111156002</v>
      </c>
      <c r="O44">
        <v>19349119.517012499</v>
      </c>
      <c r="P44">
        <v>19654313.531193901</v>
      </c>
      <c r="Q44">
        <v>19416577.1859954</v>
      </c>
      <c r="R44">
        <v>19043558.984059699</v>
      </c>
      <c r="S44">
        <v>19232377.289708301</v>
      </c>
      <c r="T44">
        <v>17267455.250182301</v>
      </c>
      <c r="U44">
        <v>16348242.0752919</v>
      </c>
      <c r="V44">
        <v>16200991.548823999</v>
      </c>
      <c r="W44">
        <v>16562521.875074601</v>
      </c>
      <c r="X44">
        <v>16910187.392896201</v>
      </c>
      <c r="Y44">
        <v>17189798.458486699</v>
      </c>
      <c r="Z44">
        <v>17967257.396662802</v>
      </c>
      <c r="AA44">
        <v>17903404.1581177</v>
      </c>
      <c r="AB44">
        <v>17591762.808440302</v>
      </c>
      <c r="AC44">
        <v>17521038.300271001</v>
      </c>
      <c r="AD44">
        <v>18771287.2671832</v>
      </c>
      <c r="AE44">
        <v>17616407.7852831</v>
      </c>
      <c r="AF44">
        <v>18288633.309613101</v>
      </c>
    </row>
    <row r="45" spans="1:32" x14ac:dyDescent="0.3">
      <c r="A45" t="s">
        <v>23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23</v>
      </c>
      <c r="B47" t="s">
        <v>387</v>
      </c>
      <c r="C47" t="s">
        <v>297</v>
      </c>
      <c r="D47" t="s">
        <v>388</v>
      </c>
      <c r="E47" t="s">
        <v>298</v>
      </c>
      <c r="F47">
        <v>644741.27502664295</v>
      </c>
      <c r="G47">
        <v>617027.19221698504</v>
      </c>
      <c r="H47">
        <v>633648.77468023996</v>
      </c>
      <c r="I47">
        <v>648133.30832640396</v>
      </c>
      <c r="J47">
        <v>644566.26229932404</v>
      </c>
      <c r="K47">
        <v>637794.25556272594</v>
      </c>
      <c r="L47">
        <v>658015.00835782895</v>
      </c>
      <c r="M47">
        <v>670101.744897414</v>
      </c>
      <c r="N47">
        <v>648521.13720005599</v>
      </c>
      <c r="O47">
        <v>644666.320237568</v>
      </c>
      <c r="P47">
        <v>623125.93727764406</v>
      </c>
      <c r="Q47">
        <v>611918.04036579595</v>
      </c>
      <c r="R47">
        <v>614045.01303357398</v>
      </c>
      <c r="S47">
        <v>601090.32042590505</v>
      </c>
      <c r="T47">
        <v>590515.58555535402</v>
      </c>
      <c r="U47">
        <v>552107.97018364398</v>
      </c>
      <c r="V47">
        <v>539906.74211195495</v>
      </c>
      <c r="W47">
        <v>525031.48407406698</v>
      </c>
      <c r="X47">
        <v>498300.013415617</v>
      </c>
      <c r="Y47">
        <v>478125.320257176</v>
      </c>
      <c r="Z47">
        <v>474214.312339589</v>
      </c>
      <c r="AA47">
        <v>454175.403709965</v>
      </c>
      <c r="AB47">
        <v>436777.51357098302</v>
      </c>
      <c r="AC47">
        <v>429251.74864969798</v>
      </c>
      <c r="AD47">
        <v>469609.88203298702</v>
      </c>
      <c r="AE47">
        <v>489334.38027576101</v>
      </c>
      <c r="AF47">
        <v>527350.60476059595</v>
      </c>
    </row>
    <row r="48" spans="1:32" x14ac:dyDescent="0.3">
      <c r="A48" t="s">
        <v>23</v>
      </c>
      <c r="B48" t="s">
        <v>389</v>
      </c>
      <c r="C48" t="s">
        <v>297</v>
      </c>
      <c r="D48" t="s">
        <v>390</v>
      </c>
      <c r="E48" t="s">
        <v>298</v>
      </c>
      <c r="F48">
        <v>1527864.1856366501</v>
      </c>
      <c r="G48">
        <v>1504136.90970663</v>
      </c>
      <c r="H48">
        <v>1546638.32118401</v>
      </c>
      <c r="I48">
        <v>1602627.1318286499</v>
      </c>
      <c r="J48">
        <v>1599779.15852654</v>
      </c>
      <c r="K48">
        <v>1589220.6821302499</v>
      </c>
      <c r="L48">
        <v>1638661.5260851199</v>
      </c>
      <c r="M48">
        <v>1670441.6401764201</v>
      </c>
      <c r="N48">
        <v>1623915.66221832</v>
      </c>
      <c r="O48">
        <v>1648418.3294686701</v>
      </c>
      <c r="P48">
        <v>1638713.9794217499</v>
      </c>
      <c r="Q48">
        <v>1617549.4215619499</v>
      </c>
      <c r="R48">
        <v>1573169.5604784801</v>
      </c>
      <c r="S48">
        <v>1555829.09021092</v>
      </c>
      <c r="T48">
        <v>1514107.4992406101</v>
      </c>
      <c r="U48">
        <v>1427311.0913959299</v>
      </c>
      <c r="V48">
        <v>1411813.1497599699</v>
      </c>
      <c r="W48">
        <v>1418456.8635964899</v>
      </c>
      <c r="X48">
        <v>1410260.8913854</v>
      </c>
      <c r="Y48">
        <v>1389910.6497695399</v>
      </c>
      <c r="Z48">
        <v>1416584.9709963701</v>
      </c>
      <c r="AA48">
        <v>1380475.1154510099</v>
      </c>
      <c r="AB48">
        <v>1373701.5640795301</v>
      </c>
      <c r="AC48">
        <v>1344830.00553059</v>
      </c>
      <c r="AD48">
        <v>1429207.87762623</v>
      </c>
      <c r="AE48">
        <v>1426863.8616048</v>
      </c>
      <c r="AF48">
        <v>1518449.8151217001</v>
      </c>
    </row>
    <row r="49" spans="1:32" x14ac:dyDescent="0.3">
      <c r="A49" t="s">
        <v>23</v>
      </c>
      <c r="B49" t="s">
        <v>391</v>
      </c>
      <c r="C49" t="s">
        <v>297</v>
      </c>
      <c r="D49" t="s">
        <v>392</v>
      </c>
      <c r="E49" t="s">
        <v>298</v>
      </c>
      <c r="F49">
        <v>432808.46776955598</v>
      </c>
      <c r="G49">
        <v>427609.56316794001</v>
      </c>
      <c r="H49">
        <v>433579.96338601102</v>
      </c>
      <c r="I49">
        <v>446357.68651552801</v>
      </c>
      <c r="J49">
        <v>442255.08890103502</v>
      </c>
      <c r="K49">
        <v>432759.74823219498</v>
      </c>
      <c r="L49">
        <v>439539.81264884601</v>
      </c>
      <c r="M49">
        <v>455414.83395507501</v>
      </c>
      <c r="N49">
        <v>446609.76275576401</v>
      </c>
      <c r="O49">
        <v>463601.09607592598</v>
      </c>
      <c r="P49">
        <v>471794.36569193302</v>
      </c>
      <c r="Q49">
        <v>456501.24115196097</v>
      </c>
      <c r="R49">
        <v>431674.48963282298</v>
      </c>
      <c r="S49">
        <v>423823.49954837398</v>
      </c>
      <c r="T49">
        <v>402273.88380977098</v>
      </c>
      <c r="U49">
        <v>367329.64099348802</v>
      </c>
      <c r="V49">
        <v>355843.758286255</v>
      </c>
      <c r="W49">
        <v>342192.92611483397</v>
      </c>
      <c r="X49">
        <v>330331.436493635</v>
      </c>
      <c r="Y49">
        <v>316837.890558613</v>
      </c>
      <c r="Z49">
        <v>312245.65544373501</v>
      </c>
      <c r="AA49">
        <v>307245.15050264401</v>
      </c>
      <c r="AB49">
        <v>313164.46375438903</v>
      </c>
      <c r="AC49">
        <v>309366.32150123199</v>
      </c>
      <c r="AD49">
        <v>325437.32881200803</v>
      </c>
      <c r="AE49">
        <v>313865.93499217299</v>
      </c>
      <c r="AF49">
        <v>324130.85832389299</v>
      </c>
    </row>
    <row r="50" spans="1:32" x14ac:dyDescent="0.3">
      <c r="A50" t="s">
        <v>23</v>
      </c>
      <c r="B50" t="s">
        <v>393</v>
      </c>
      <c r="C50" t="s">
        <v>297</v>
      </c>
      <c r="D50" t="s">
        <v>394</v>
      </c>
      <c r="E50" t="s">
        <v>298</v>
      </c>
      <c r="F50">
        <v>450314.44284045498</v>
      </c>
      <c r="G50">
        <v>459500.15432170598</v>
      </c>
      <c r="H50">
        <v>479409.58311775798</v>
      </c>
      <c r="I50">
        <v>508136.136986723</v>
      </c>
      <c r="J50">
        <v>512957.80732618098</v>
      </c>
      <c r="K50">
        <v>518666.678335334</v>
      </c>
      <c r="L50">
        <v>541106.70507844095</v>
      </c>
      <c r="M50">
        <v>544925.06132392702</v>
      </c>
      <c r="N50">
        <v>528784.76226249803</v>
      </c>
      <c r="O50">
        <v>540150.91315518005</v>
      </c>
      <c r="P50">
        <v>543793.67645217502</v>
      </c>
      <c r="Q50">
        <v>549130.14004419697</v>
      </c>
      <c r="R50">
        <v>527450.05781208002</v>
      </c>
      <c r="S50">
        <v>530915.27023664198</v>
      </c>
      <c r="T50">
        <v>521318.029875484</v>
      </c>
      <c r="U50">
        <v>507873.48021879402</v>
      </c>
      <c r="V50">
        <v>516062.64936175599</v>
      </c>
      <c r="W50">
        <v>551232.45340759296</v>
      </c>
      <c r="X50">
        <v>581629.44147614494</v>
      </c>
      <c r="Y50">
        <v>594947.43895374902</v>
      </c>
      <c r="Z50">
        <v>630125.00321304298</v>
      </c>
      <c r="AA50">
        <v>619054.56123839703</v>
      </c>
      <c r="AB50">
        <v>623759.58675415395</v>
      </c>
      <c r="AC50">
        <v>606211.93537965603</v>
      </c>
      <c r="AD50">
        <v>634160.66678123502</v>
      </c>
      <c r="AE50">
        <v>623663.54633686901</v>
      </c>
      <c r="AF50">
        <v>666968.35203721398</v>
      </c>
    </row>
    <row r="51" spans="1:32" x14ac:dyDescent="0.3">
      <c r="A51" t="s">
        <v>23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</v>
      </c>
      <c r="B53" t="s">
        <v>399</v>
      </c>
      <c r="C53" t="s">
        <v>297</v>
      </c>
      <c r="D53" t="s">
        <v>400</v>
      </c>
      <c r="E53" t="s">
        <v>298</v>
      </c>
      <c r="F53">
        <v>446991.45348997199</v>
      </c>
      <c r="G53">
        <v>456504.16657021199</v>
      </c>
      <c r="H53">
        <v>458425.39256898599</v>
      </c>
      <c r="I53">
        <v>447745.73052498698</v>
      </c>
      <c r="J53">
        <v>431295.70027001097</v>
      </c>
      <c r="K53">
        <v>438251.60875547997</v>
      </c>
      <c r="L53">
        <v>452062.347684587</v>
      </c>
      <c r="M53">
        <v>448311.18964228203</v>
      </c>
      <c r="N53">
        <v>439181.72629195399</v>
      </c>
      <c r="O53">
        <v>450092.766952626</v>
      </c>
      <c r="P53">
        <v>442520.34894655098</v>
      </c>
      <c r="Q53">
        <v>434629.878518446</v>
      </c>
      <c r="R53">
        <v>412635.98251421202</v>
      </c>
      <c r="S53">
        <v>408769.86191473302</v>
      </c>
      <c r="T53">
        <v>389370.97925651202</v>
      </c>
      <c r="U53">
        <v>364648.976378705</v>
      </c>
      <c r="V53">
        <v>353987.92099966202</v>
      </c>
      <c r="W53">
        <v>370588.18521028501</v>
      </c>
      <c r="X53">
        <v>379276.69164937799</v>
      </c>
      <c r="Y53">
        <v>384776.63051655702</v>
      </c>
      <c r="Z53">
        <v>391801.15880223399</v>
      </c>
      <c r="AA53">
        <v>386331.50602570199</v>
      </c>
      <c r="AB53">
        <v>373165.28429927398</v>
      </c>
      <c r="AC53">
        <v>365409.056764915</v>
      </c>
      <c r="AD53">
        <v>376578.93322125199</v>
      </c>
      <c r="AE53">
        <v>340529.05935168499</v>
      </c>
      <c r="AF53">
        <v>359006.87995989301</v>
      </c>
    </row>
    <row r="54" spans="1:32" x14ac:dyDescent="0.3">
      <c r="A54" t="s">
        <v>23</v>
      </c>
      <c r="B54" t="s">
        <v>401</v>
      </c>
      <c r="C54" t="s">
        <v>297</v>
      </c>
      <c r="D54" t="s">
        <v>402</v>
      </c>
      <c r="E54" t="s">
        <v>298</v>
      </c>
      <c r="F54">
        <v>831665.61450340704</v>
      </c>
      <c r="G54">
        <v>865178.83511834894</v>
      </c>
      <c r="H54">
        <v>905625.47173166298</v>
      </c>
      <c r="I54">
        <v>935584.51776965696</v>
      </c>
      <c r="J54">
        <v>933423.56096813397</v>
      </c>
      <c r="K54">
        <v>980951.48733576504</v>
      </c>
      <c r="L54">
        <v>1009799.19855598</v>
      </c>
      <c r="M54">
        <v>1039097.1072276901</v>
      </c>
      <c r="N54">
        <v>1021751.9315632801</v>
      </c>
      <c r="O54">
        <v>1078876.4855899899</v>
      </c>
      <c r="P54">
        <v>1081637.62963352</v>
      </c>
      <c r="Q54">
        <v>1079653.8835539301</v>
      </c>
      <c r="R54">
        <v>1045042.39894589</v>
      </c>
      <c r="S54">
        <v>1048793.89235028</v>
      </c>
      <c r="T54">
        <v>969954.09088809404</v>
      </c>
      <c r="U54">
        <v>916382.65319856501</v>
      </c>
      <c r="V54">
        <v>921236.28800751199</v>
      </c>
      <c r="W54">
        <v>915877.84835503995</v>
      </c>
      <c r="X54">
        <v>889814.538535728</v>
      </c>
      <c r="Y54">
        <v>861306.50902712799</v>
      </c>
      <c r="Z54">
        <v>844298.186901832</v>
      </c>
      <c r="AA54">
        <v>809899.62846764305</v>
      </c>
      <c r="AB54">
        <v>792880.204072856</v>
      </c>
      <c r="AC54">
        <v>766916.12569375604</v>
      </c>
      <c r="AD54">
        <v>803636.47652396595</v>
      </c>
      <c r="AE54">
        <v>722196.58764888404</v>
      </c>
      <c r="AF54">
        <v>754732.50884506304</v>
      </c>
    </row>
    <row r="55" spans="1:32" x14ac:dyDescent="0.3">
      <c r="A55" t="s">
        <v>23</v>
      </c>
      <c r="B55" t="s">
        <v>403</v>
      </c>
      <c r="C55" t="s">
        <v>297</v>
      </c>
      <c r="D55" t="s">
        <v>404</v>
      </c>
      <c r="E55" t="s">
        <v>298</v>
      </c>
      <c r="F55">
        <v>384674.16101343598</v>
      </c>
      <c r="G55">
        <v>408674.66854813701</v>
      </c>
      <c r="H55">
        <v>447200.07916267699</v>
      </c>
      <c r="I55">
        <v>487838.78724466998</v>
      </c>
      <c r="J55">
        <v>502127.860698123</v>
      </c>
      <c r="K55">
        <v>542699.878580285</v>
      </c>
      <c r="L55">
        <v>557736.85087139101</v>
      </c>
      <c r="M55">
        <v>590785.91758540994</v>
      </c>
      <c r="N55">
        <v>582570.20527132996</v>
      </c>
      <c r="O55">
        <v>628783.71863736899</v>
      </c>
      <c r="P55">
        <v>639117.28068696905</v>
      </c>
      <c r="Q55">
        <v>645024.00503548305</v>
      </c>
      <c r="R55">
        <v>632406.41643167799</v>
      </c>
      <c r="S55">
        <v>640024.03043554502</v>
      </c>
      <c r="T55">
        <v>580583.11163158203</v>
      </c>
      <c r="U55">
        <v>551733.67681986</v>
      </c>
      <c r="V55">
        <v>567248.36700784997</v>
      </c>
      <c r="W55">
        <v>545289.66314475401</v>
      </c>
      <c r="X55">
        <v>510537.84688635002</v>
      </c>
      <c r="Y55">
        <v>476529.87851057103</v>
      </c>
      <c r="Z55">
        <v>452497.02809959801</v>
      </c>
      <c r="AA55">
        <v>423568.122441941</v>
      </c>
      <c r="AB55">
        <v>419714.91977358202</v>
      </c>
      <c r="AC55">
        <v>401507.06892884098</v>
      </c>
      <c r="AD55">
        <v>427057.54330271401</v>
      </c>
      <c r="AE55">
        <v>381667.52829719899</v>
      </c>
      <c r="AF55">
        <v>395725.62888516998</v>
      </c>
    </row>
    <row r="56" spans="1:32" x14ac:dyDescent="0.3">
      <c r="A56" t="s">
        <v>23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23</v>
      </c>
      <c r="B57" t="s">
        <v>407</v>
      </c>
      <c r="C57" t="s">
        <v>297</v>
      </c>
      <c r="D57" t="s">
        <v>408</v>
      </c>
      <c r="E57" t="s">
        <v>298</v>
      </c>
      <c r="F57">
        <v>22252747.8761447</v>
      </c>
      <c r="G57">
        <v>22836466.716138799</v>
      </c>
      <c r="H57">
        <v>23177185.331631299</v>
      </c>
      <c r="I57">
        <v>23384831.897017501</v>
      </c>
      <c r="J57">
        <v>22434845.423475299</v>
      </c>
      <c r="K57">
        <v>23124462.252362099</v>
      </c>
      <c r="L57">
        <v>23098617.941378798</v>
      </c>
      <c r="M57">
        <v>22668441.357881699</v>
      </c>
      <c r="N57">
        <v>22359374.1072127</v>
      </c>
      <c r="O57">
        <v>22355831.469021201</v>
      </c>
      <c r="P57">
        <v>22636302.062571101</v>
      </c>
      <c r="Q57">
        <v>22369599.5461866</v>
      </c>
      <c r="R57">
        <v>21979721.009540901</v>
      </c>
      <c r="S57">
        <v>22228747.961526301</v>
      </c>
      <c r="T57">
        <v>20082947.561178401</v>
      </c>
      <c r="U57">
        <v>19032254.826854002</v>
      </c>
      <c r="V57">
        <v>18863903.818344399</v>
      </c>
      <c r="W57">
        <v>19266401.2449481</v>
      </c>
      <c r="X57">
        <v>19571797.310789902</v>
      </c>
      <c r="Y57">
        <v>19798567.3682395</v>
      </c>
      <c r="Z57">
        <v>20600132.567706302</v>
      </c>
      <c r="AA57">
        <v>20486817.9266362</v>
      </c>
      <c r="AB57">
        <v>20137956.748355601</v>
      </c>
      <c r="AC57">
        <v>20010093.701717</v>
      </c>
      <c r="AD57">
        <v>21426966.0415655</v>
      </c>
      <c r="AE57">
        <v>20199937.8815157</v>
      </c>
      <c r="AF57">
        <v>21001656.801196702</v>
      </c>
    </row>
    <row r="58" spans="1:32" x14ac:dyDescent="0.3">
      <c r="A58" t="s">
        <v>23</v>
      </c>
      <c r="B58" t="s">
        <v>409</v>
      </c>
      <c r="C58" t="s">
        <v>297</v>
      </c>
      <c r="D58" t="s">
        <v>410</v>
      </c>
      <c r="E58" t="s">
        <v>298</v>
      </c>
      <c r="F58">
        <v>22206470.4171004</v>
      </c>
      <c r="G58">
        <v>22794210.0497077</v>
      </c>
      <c r="H58">
        <v>23125863.802762698</v>
      </c>
      <c r="I58">
        <v>23331211.854194898</v>
      </c>
      <c r="J58">
        <v>22379496.5291311</v>
      </c>
      <c r="K58">
        <v>23073454.249411099</v>
      </c>
      <c r="L58">
        <v>23042927.9713604</v>
      </c>
      <c r="M58">
        <v>22601750.327759501</v>
      </c>
      <c r="N58">
        <v>22300850.0202557</v>
      </c>
      <c r="O58">
        <v>22290696.1966676</v>
      </c>
      <c r="P58">
        <v>22567584.4710287</v>
      </c>
      <c r="Q58">
        <v>22291010.735187899</v>
      </c>
      <c r="R58">
        <v>21889506.734719399</v>
      </c>
      <c r="S58">
        <v>22131692.174448501</v>
      </c>
      <c r="T58">
        <v>19998449.1108509</v>
      </c>
      <c r="U58">
        <v>18948334.269556299</v>
      </c>
      <c r="V58">
        <v>18770909.953003399</v>
      </c>
      <c r="W58">
        <v>19181423.328827299</v>
      </c>
      <c r="X58">
        <v>19499007.7158865</v>
      </c>
      <c r="Y58">
        <v>19733511.838833999</v>
      </c>
      <c r="Z58">
        <v>20543263.7665742</v>
      </c>
      <c r="AA58">
        <v>20434036.978268102</v>
      </c>
      <c r="AB58">
        <v>20085354.4981688</v>
      </c>
      <c r="AC58">
        <v>19956278.708702501</v>
      </c>
      <c r="AD58">
        <v>21366949.613959402</v>
      </c>
      <c r="AE58">
        <v>20145428.100205101</v>
      </c>
      <c r="AF58">
        <v>20943153.564220499</v>
      </c>
    </row>
    <row r="59" spans="1:32" x14ac:dyDescent="0.3">
      <c r="A59" t="s">
        <v>23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25</v>
      </c>
      <c r="B2" t="s">
        <v>295</v>
      </c>
      <c r="C2" t="s">
        <v>297</v>
      </c>
      <c r="D2" t="s">
        <v>296</v>
      </c>
      <c r="E2" t="s">
        <v>298</v>
      </c>
      <c r="F2">
        <v>98402.112438325596</v>
      </c>
      <c r="G2">
        <v>99133.642107823704</v>
      </c>
      <c r="H2">
        <v>102509.356331955</v>
      </c>
      <c r="I2">
        <v>112416.553439932</v>
      </c>
      <c r="J2">
        <v>115746.47606663201</v>
      </c>
      <c r="K2">
        <v>107298.499870937</v>
      </c>
      <c r="L2">
        <v>105708.58663883701</v>
      </c>
      <c r="M2">
        <v>107307.15816563299</v>
      </c>
      <c r="N2">
        <v>95541.153585052496</v>
      </c>
      <c r="O2">
        <v>87932.356973559698</v>
      </c>
      <c r="P2">
        <v>84330.772333661793</v>
      </c>
      <c r="Q2">
        <v>75921.881034570601</v>
      </c>
      <c r="R2">
        <v>76108.027261170006</v>
      </c>
      <c r="S2">
        <v>70910.853716124999</v>
      </c>
      <c r="T2">
        <v>69116.030194324907</v>
      </c>
      <c r="U2">
        <v>67977.134857818193</v>
      </c>
      <c r="V2">
        <v>62822.7716631648</v>
      </c>
      <c r="W2">
        <v>64091.874168115202</v>
      </c>
      <c r="X2">
        <v>64014.398176199</v>
      </c>
      <c r="Y2">
        <v>63638.2596498071</v>
      </c>
      <c r="Z2">
        <v>64578.483264645998</v>
      </c>
      <c r="AA2">
        <v>64261.063541837</v>
      </c>
      <c r="AB2">
        <v>69307.524928894098</v>
      </c>
      <c r="AC2">
        <v>65358.514835088899</v>
      </c>
      <c r="AD2">
        <v>66237.911406453393</v>
      </c>
      <c r="AE2">
        <v>67286.531598686095</v>
      </c>
      <c r="AF2">
        <v>53856.919913682301</v>
      </c>
    </row>
    <row r="3" spans="1:32" x14ac:dyDescent="0.3">
      <c r="A3" t="s">
        <v>25</v>
      </c>
      <c r="B3" t="s">
        <v>299</v>
      </c>
      <c r="C3" t="s">
        <v>297</v>
      </c>
      <c r="D3" t="s">
        <v>300</v>
      </c>
      <c r="E3" t="s">
        <v>298</v>
      </c>
      <c r="F3">
        <v>22800</v>
      </c>
      <c r="G3">
        <v>22500</v>
      </c>
      <c r="H3">
        <v>22500</v>
      </c>
      <c r="I3">
        <v>25000</v>
      </c>
      <c r="J3">
        <v>26400</v>
      </c>
      <c r="K3">
        <v>25300</v>
      </c>
      <c r="L3">
        <v>26400</v>
      </c>
      <c r="M3">
        <v>18200</v>
      </c>
      <c r="N3">
        <v>15100</v>
      </c>
      <c r="O3">
        <v>14300</v>
      </c>
      <c r="P3">
        <v>16100</v>
      </c>
      <c r="Q3">
        <v>11800</v>
      </c>
      <c r="R3">
        <v>12200</v>
      </c>
      <c r="S3">
        <v>10200</v>
      </c>
      <c r="T3">
        <v>8900</v>
      </c>
      <c r="U3">
        <v>7900</v>
      </c>
      <c r="V3">
        <v>7700</v>
      </c>
      <c r="W3">
        <v>7500</v>
      </c>
      <c r="X3">
        <v>8300</v>
      </c>
      <c r="Y3">
        <v>8500</v>
      </c>
      <c r="Z3">
        <v>7600</v>
      </c>
      <c r="AA3">
        <v>7800</v>
      </c>
      <c r="AB3">
        <v>7200</v>
      </c>
      <c r="AC3">
        <v>7200</v>
      </c>
      <c r="AD3">
        <v>6800</v>
      </c>
      <c r="AE3">
        <v>6100</v>
      </c>
      <c r="AF3">
        <v>6000</v>
      </c>
    </row>
    <row r="4" spans="1:32" x14ac:dyDescent="0.3">
      <c r="A4" t="s">
        <v>25</v>
      </c>
      <c r="B4" t="s">
        <v>301</v>
      </c>
      <c r="C4" t="s">
        <v>297</v>
      </c>
      <c r="D4" t="s">
        <v>302</v>
      </c>
      <c r="E4" t="s">
        <v>298</v>
      </c>
      <c r="F4">
        <v>10670799.999996001</v>
      </c>
      <c r="G4">
        <v>11465300.000003999</v>
      </c>
      <c r="H4">
        <v>12233900</v>
      </c>
      <c r="I4">
        <v>12715500.000001</v>
      </c>
      <c r="J4">
        <v>12518900.000002</v>
      </c>
      <c r="K4">
        <v>12962000.000002</v>
      </c>
      <c r="L4">
        <v>13360199.999999</v>
      </c>
      <c r="M4">
        <v>13501499.999999</v>
      </c>
      <c r="N4">
        <v>13566100</v>
      </c>
      <c r="O4">
        <v>13684399.999999</v>
      </c>
      <c r="P4">
        <v>14689000</v>
      </c>
      <c r="Q4">
        <v>15421999.999999</v>
      </c>
      <c r="R4">
        <v>16132800</v>
      </c>
      <c r="S4">
        <v>16169300</v>
      </c>
      <c r="T4">
        <v>14329000.000002</v>
      </c>
      <c r="U4">
        <v>13952000.000001</v>
      </c>
      <c r="V4">
        <v>14103499.999999</v>
      </c>
      <c r="W4">
        <v>14211300</v>
      </c>
      <c r="X4">
        <v>14747700.000001</v>
      </c>
      <c r="Y4">
        <v>15544399.999999</v>
      </c>
      <c r="Z4">
        <v>15959599.999996001</v>
      </c>
      <c r="AA4">
        <v>15760400</v>
      </c>
      <c r="AB4">
        <v>15911900.000001</v>
      </c>
      <c r="AC4">
        <v>16445699.999996999</v>
      </c>
      <c r="AD4">
        <v>16235000.000002</v>
      </c>
      <c r="AE4">
        <v>16048000.000002</v>
      </c>
      <c r="AF4">
        <v>14861198.1930907</v>
      </c>
    </row>
    <row r="5" spans="1:32" x14ac:dyDescent="0.3">
      <c r="A5" t="s">
        <v>25</v>
      </c>
      <c r="B5" t="s">
        <v>303</v>
      </c>
      <c r="C5" t="s">
        <v>297</v>
      </c>
      <c r="D5" t="s">
        <v>304</v>
      </c>
      <c r="E5" t="s">
        <v>298</v>
      </c>
      <c r="F5">
        <v>317599.99999899999</v>
      </c>
      <c r="G5">
        <v>333899.99999899999</v>
      </c>
      <c r="H5">
        <v>359100.00000100001</v>
      </c>
      <c r="I5">
        <v>375799.99999799998</v>
      </c>
      <c r="J5">
        <v>397400.00000200002</v>
      </c>
      <c r="K5">
        <v>401000.00000100001</v>
      </c>
      <c r="L5">
        <v>406300</v>
      </c>
      <c r="M5">
        <v>396000</v>
      </c>
      <c r="N5">
        <v>453399.99999899999</v>
      </c>
      <c r="O5">
        <v>430899.99999899999</v>
      </c>
      <c r="P5">
        <v>449300.00000100001</v>
      </c>
      <c r="Q5">
        <v>485499.99999899999</v>
      </c>
      <c r="R5">
        <v>470600.00000100001</v>
      </c>
      <c r="S5">
        <v>448200.00000100001</v>
      </c>
      <c r="T5">
        <v>402500</v>
      </c>
      <c r="U5">
        <v>390600.00000100001</v>
      </c>
      <c r="V5">
        <v>383499.99999899999</v>
      </c>
      <c r="W5">
        <v>377700</v>
      </c>
      <c r="X5">
        <v>380600</v>
      </c>
      <c r="Y5">
        <v>384800.00000100001</v>
      </c>
      <c r="Z5">
        <v>369399.99999799998</v>
      </c>
      <c r="AA5">
        <v>372100</v>
      </c>
      <c r="AB5">
        <v>397200</v>
      </c>
      <c r="AC5">
        <v>414600</v>
      </c>
      <c r="AD5">
        <v>426200</v>
      </c>
      <c r="AE5">
        <v>416300.00000100001</v>
      </c>
      <c r="AF5">
        <v>391579.22039320099</v>
      </c>
    </row>
    <row r="6" spans="1:32" x14ac:dyDescent="0.3">
      <c r="A6" t="s">
        <v>25</v>
      </c>
      <c r="B6" t="s">
        <v>305</v>
      </c>
      <c r="C6" t="s">
        <v>297</v>
      </c>
      <c r="D6" t="s">
        <v>306</v>
      </c>
      <c r="E6" t="s">
        <v>298</v>
      </c>
      <c r="F6">
        <v>83559.405517503299</v>
      </c>
      <c r="G6">
        <v>88366.241763559796</v>
      </c>
      <c r="H6">
        <v>91021.188048428594</v>
      </c>
      <c r="I6">
        <v>91226.218906484806</v>
      </c>
      <c r="J6">
        <v>92139.085402371697</v>
      </c>
      <c r="K6">
        <v>92953.689117343005</v>
      </c>
      <c r="L6">
        <v>92725.193812194106</v>
      </c>
      <c r="M6">
        <v>90871.937692470907</v>
      </c>
      <c r="N6">
        <v>80621.942675903396</v>
      </c>
      <c r="O6">
        <v>77988.569093718295</v>
      </c>
      <c r="P6">
        <v>77702.342000427496</v>
      </c>
      <c r="Q6">
        <v>77619.986262565697</v>
      </c>
      <c r="R6">
        <v>84652.666772183497</v>
      </c>
      <c r="S6">
        <v>89250.559434469702</v>
      </c>
      <c r="T6">
        <v>74513.756019413297</v>
      </c>
      <c r="U6">
        <v>70650.218423452199</v>
      </c>
      <c r="V6">
        <v>80018.9744256103</v>
      </c>
      <c r="W6">
        <v>78697.606982757294</v>
      </c>
      <c r="X6">
        <v>78184.804256753298</v>
      </c>
      <c r="Y6">
        <v>84836.535548144398</v>
      </c>
      <c r="Z6">
        <v>77224.206766627394</v>
      </c>
      <c r="AA6">
        <v>75178.950437843407</v>
      </c>
      <c r="AB6">
        <v>80047.932317136496</v>
      </c>
      <c r="AC6">
        <v>84809.818112634093</v>
      </c>
      <c r="AD6">
        <v>84520.877333557204</v>
      </c>
      <c r="AE6">
        <v>71623.826704716106</v>
      </c>
      <c r="AF6">
        <v>61117.927614027001</v>
      </c>
    </row>
    <row r="7" spans="1:32" x14ac:dyDescent="0.3">
      <c r="A7" t="s">
        <v>25</v>
      </c>
      <c r="B7" t="s">
        <v>307</v>
      </c>
      <c r="C7" t="s">
        <v>297</v>
      </c>
      <c r="D7" t="s">
        <v>308</v>
      </c>
      <c r="E7" t="s">
        <v>298</v>
      </c>
      <c r="F7">
        <v>155227.194719494</v>
      </c>
      <c r="G7">
        <v>166664.44031638099</v>
      </c>
      <c r="H7">
        <v>181237.02928849199</v>
      </c>
      <c r="I7">
        <v>194188.93564066099</v>
      </c>
      <c r="J7">
        <v>203551.92451379099</v>
      </c>
      <c r="K7">
        <v>208719.931350739</v>
      </c>
      <c r="L7">
        <v>218565.122900366</v>
      </c>
      <c r="M7">
        <v>222216.272164455</v>
      </c>
      <c r="N7">
        <v>228964.40127189399</v>
      </c>
      <c r="O7">
        <v>230797.64417288499</v>
      </c>
      <c r="P7">
        <v>236029.67944983501</v>
      </c>
      <c r="Q7">
        <v>239065.006881746</v>
      </c>
      <c r="R7">
        <v>230694.50464163499</v>
      </c>
      <c r="S7">
        <v>233382.09168257</v>
      </c>
      <c r="T7">
        <v>210442.03425120801</v>
      </c>
      <c r="U7">
        <v>206426.45291949599</v>
      </c>
      <c r="V7">
        <v>188013.86416986401</v>
      </c>
      <c r="W7">
        <v>180094.81301308499</v>
      </c>
      <c r="X7">
        <v>175153.474318402</v>
      </c>
      <c r="Y7">
        <v>175887.35591632299</v>
      </c>
      <c r="Z7">
        <v>142520.42469705499</v>
      </c>
      <c r="AA7">
        <v>144156.32226568001</v>
      </c>
      <c r="AB7">
        <v>147469.87332686799</v>
      </c>
      <c r="AC7">
        <v>150207.24498305499</v>
      </c>
      <c r="AD7">
        <v>150469.860568181</v>
      </c>
      <c r="AE7">
        <v>151318.18972406801</v>
      </c>
      <c r="AF7">
        <v>144009.85261973401</v>
      </c>
    </row>
    <row r="8" spans="1:32" x14ac:dyDescent="0.3">
      <c r="A8" t="s">
        <v>25</v>
      </c>
      <c r="B8" t="s">
        <v>309</v>
      </c>
      <c r="C8" t="s">
        <v>297</v>
      </c>
      <c r="D8" t="s">
        <v>310</v>
      </c>
      <c r="E8" t="s">
        <v>298</v>
      </c>
      <c r="F8">
        <v>104700</v>
      </c>
      <c r="G8">
        <v>103700</v>
      </c>
      <c r="H8">
        <v>109800</v>
      </c>
      <c r="I8">
        <v>105300</v>
      </c>
      <c r="J8">
        <v>98800</v>
      </c>
      <c r="K8">
        <v>101100</v>
      </c>
      <c r="L8">
        <v>109300</v>
      </c>
      <c r="M8">
        <v>109800</v>
      </c>
      <c r="N8">
        <v>108400</v>
      </c>
      <c r="O8">
        <v>110400</v>
      </c>
      <c r="P8">
        <v>122100</v>
      </c>
      <c r="Q8">
        <v>132000</v>
      </c>
      <c r="R8">
        <v>133800</v>
      </c>
      <c r="S8">
        <v>136100</v>
      </c>
      <c r="T8">
        <v>122000</v>
      </c>
      <c r="U8">
        <v>118300</v>
      </c>
      <c r="V8">
        <v>117100</v>
      </c>
      <c r="W8">
        <v>114400</v>
      </c>
      <c r="X8">
        <v>114800</v>
      </c>
      <c r="Y8">
        <v>115200</v>
      </c>
      <c r="Z8">
        <v>72900</v>
      </c>
      <c r="AA8">
        <v>73700</v>
      </c>
      <c r="AB8">
        <v>73800</v>
      </c>
      <c r="AC8">
        <v>75500</v>
      </c>
      <c r="AD8">
        <v>75800</v>
      </c>
      <c r="AE8">
        <v>72300</v>
      </c>
      <c r="AF8">
        <v>44239.904798821997</v>
      </c>
    </row>
    <row r="9" spans="1:32" x14ac:dyDescent="0.3">
      <c r="A9" t="s">
        <v>25</v>
      </c>
      <c r="B9" t="s">
        <v>311</v>
      </c>
      <c r="C9" t="s">
        <v>297</v>
      </c>
      <c r="D9" t="s">
        <v>312</v>
      </c>
      <c r="E9" t="s">
        <v>298</v>
      </c>
      <c r="F9">
        <v>1326736.4383849001</v>
      </c>
      <c r="G9">
        <v>1386738.80847055</v>
      </c>
      <c r="H9">
        <v>1384331.5654140599</v>
      </c>
      <c r="I9">
        <v>1342660.0451146299</v>
      </c>
      <c r="J9">
        <v>1353213.69337255</v>
      </c>
      <c r="K9">
        <v>1228336.6105112501</v>
      </c>
      <c r="L9">
        <v>1350984.55621772</v>
      </c>
      <c r="M9">
        <v>1361230.69270038</v>
      </c>
      <c r="N9">
        <v>1336349.4365149101</v>
      </c>
      <c r="O9">
        <v>1318276.85385924</v>
      </c>
      <c r="P9">
        <v>1429977.4095544301</v>
      </c>
      <c r="Q9">
        <v>1457759.6230458601</v>
      </c>
      <c r="R9">
        <v>1648016.4084504901</v>
      </c>
      <c r="S9">
        <v>1706989.84209659</v>
      </c>
      <c r="T9">
        <v>1499087.3397836499</v>
      </c>
      <c r="U9">
        <v>1407961.9859571999</v>
      </c>
      <c r="V9">
        <v>1437974.3925169699</v>
      </c>
      <c r="W9">
        <v>1475689.78192279</v>
      </c>
      <c r="X9">
        <v>1553600.89484599</v>
      </c>
      <c r="Y9">
        <v>1660147.7220015901</v>
      </c>
      <c r="Z9">
        <v>1595075.3493107101</v>
      </c>
      <c r="AA9">
        <v>1606586.2229317599</v>
      </c>
      <c r="AB9">
        <v>1701788.87530559</v>
      </c>
      <c r="AC9">
        <v>1727654.84732779</v>
      </c>
      <c r="AD9">
        <v>1693979.85962242</v>
      </c>
      <c r="AE9">
        <v>1685536.21930317</v>
      </c>
      <c r="AF9">
        <v>1495785.4945797999</v>
      </c>
    </row>
    <row r="10" spans="1:32" x14ac:dyDescent="0.3">
      <c r="A10" t="s">
        <v>25</v>
      </c>
      <c r="B10" t="s">
        <v>313</v>
      </c>
      <c r="C10" t="s">
        <v>297</v>
      </c>
      <c r="D10" t="s">
        <v>314</v>
      </c>
      <c r="E10" t="s">
        <v>298</v>
      </c>
      <c r="F10">
        <v>1874323.8507135001</v>
      </c>
      <c r="G10">
        <v>1950599.3794426599</v>
      </c>
      <c r="H10">
        <v>2014859.57664246</v>
      </c>
      <c r="I10">
        <v>2082110.10947894</v>
      </c>
      <c r="J10">
        <v>2048920.9074148</v>
      </c>
      <c r="K10">
        <v>2118269.7581887199</v>
      </c>
      <c r="L10">
        <v>2206461.2764579402</v>
      </c>
      <c r="M10">
        <v>2298727.5782364998</v>
      </c>
      <c r="N10">
        <v>2275313.3776542898</v>
      </c>
      <c r="O10">
        <v>2221384.3983324599</v>
      </c>
      <c r="P10">
        <v>2398594.3833369501</v>
      </c>
      <c r="Q10">
        <v>2572191.3195016598</v>
      </c>
      <c r="R10">
        <v>2743663.0265139099</v>
      </c>
      <c r="S10">
        <v>2837989.3350726701</v>
      </c>
      <c r="T10">
        <v>2615988.3434440801</v>
      </c>
      <c r="U10">
        <v>2602849.7263120902</v>
      </c>
      <c r="V10">
        <v>2588160.6018715999</v>
      </c>
      <c r="W10">
        <v>2651413.4569953601</v>
      </c>
      <c r="X10">
        <v>2791421.0509189102</v>
      </c>
      <c r="Y10">
        <v>2900729.65537711</v>
      </c>
      <c r="Z10">
        <v>2820199.4723626301</v>
      </c>
      <c r="AA10">
        <v>2786755.3682678798</v>
      </c>
      <c r="AB10">
        <v>2905105.1981865298</v>
      </c>
      <c r="AC10">
        <v>2906990.3780840002</v>
      </c>
      <c r="AD10">
        <v>2820758.64891779</v>
      </c>
      <c r="AE10">
        <v>2794003.7275910601</v>
      </c>
      <c r="AF10">
        <v>2493049.1802572501</v>
      </c>
    </row>
    <row r="11" spans="1:32" x14ac:dyDescent="0.3">
      <c r="A11" t="s">
        <v>25</v>
      </c>
      <c r="B11" t="s">
        <v>315</v>
      </c>
      <c r="C11" t="s">
        <v>297</v>
      </c>
      <c r="D11" t="s">
        <v>316</v>
      </c>
      <c r="E11" t="s">
        <v>298</v>
      </c>
      <c r="F11">
        <v>547587.41232860601</v>
      </c>
      <c r="G11">
        <v>563860.57097210805</v>
      </c>
      <c r="H11">
        <v>630528.01122839702</v>
      </c>
      <c r="I11">
        <v>739450.06436431501</v>
      </c>
      <c r="J11">
        <v>695707.21404225298</v>
      </c>
      <c r="K11">
        <v>889933.14767747198</v>
      </c>
      <c r="L11">
        <v>855476.72024021903</v>
      </c>
      <c r="M11">
        <v>937496.88553611399</v>
      </c>
      <c r="N11">
        <v>938963.94113938697</v>
      </c>
      <c r="O11">
        <v>903107.54447321803</v>
      </c>
      <c r="P11">
        <v>968616.97378252097</v>
      </c>
      <c r="Q11">
        <v>1114431.6964558</v>
      </c>
      <c r="R11">
        <v>1095646.6180634301</v>
      </c>
      <c r="S11">
        <v>1130999.4929760899</v>
      </c>
      <c r="T11">
        <v>1116901.00366043</v>
      </c>
      <c r="U11">
        <v>1194887.74035488</v>
      </c>
      <c r="V11">
        <v>1150186.20935464</v>
      </c>
      <c r="W11">
        <v>1175723.6750725701</v>
      </c>
      <c r="X11">
        <v>1237820.15607292</v>
      </c>
      <c r="Y11">
        <v>1240581.9333755199</v>
      </c>
      <c r="Z11">
        <v>1225124.12305192</v>
      </c>
      <c r="AA11">
        <v>1180169.1453361199</v>
      </c>
      <c r="AB11">
        <v>1203316.32288094</v>
      </c>
      <c r="AC11">
        <v>1179335.53075622</v>
      </c>
      <c r="AD11">
        <v>1126778.78929537</v>
      </c>
      <c r="AE11">
        <v>1108467.5082878901</v>
      </c>
      <c r="AF11">
        <v>997263.68567745597</v>
      </c>
    </row>
    <row r="12" spans="1:32" x14ac:dyDescent="0.3">
      <c r="A12" t="s">
        <v>25</v>
      </c>
      <c r="B12" t="s">
        <v>317</v>
      </c>
      <c r="C12" t="s">
        <v>297</v>
      </c>
      <c r="D12" t="s">
        <v>318</v>
      </c>
      <c r="E12" t="s">
        <v>298</v>
      </c>
      <c r="F12">
        <v>517291.24109491799</v>
      </c>
      <c r="G12">
        <v>548370.94083019695</v>
      </c>
      <c r="H12">
        <v>563534.24111602304</v>
      </c>
      <c r="I12">
        <v>579570.18416020297</v>
      </c>
      <c r="J12">
        <v>563391.33326064202</v>
      </c>
      <c r="K12">
        <v>560179.798352118</v>
      </c>
      <c r="L12">
        <v>564496.56365097896</v>
      </c>
      <c r="M12">
        <v>515149.74328428</v>
      </c>
      <c r="N12">
        <v>516045.49193080998</v>
      </c>
      <c r="O12">
        <v>542797.94271694997</v>
      </c>
      <c r="P12">
        <v>554252.98820465803</v>
      </c>
      <c r="Q12">
        <v>567916.33022255602</v>
      </c>
      <c r="R12">
        <v>588708.42038568202</v>
      </c>
      <c r="S12">
        <v>597170.38861688797</v>
      </c>
      <c r="T12">
        <v>547988.62259723898</v>
      </c>
      <c r="U12">
        <v>540470.77426895697</v>
      </c>
      <c r="V12">
        <v>539828.47095914395</v>
      </c>
      <c r="W12">
        <v>548076.39411596803</v>
      </c>
      <c r="X12">
        <v>575689.35376232199</v>
      </c>
      <c r="Y12">
        <v>633709.17297861795</v>
      </c>
      <c r="Z12">
        <v>641976.46031035006</v>
      </c>
      <c r="AA12">
        <v>648786.67356133403</v>
      </c>
      <c r="AB12">
        <v>648477.09231569106</v>
      </c>
      <c r="AC12">
        <v>681091.31199771003</v>
      </c>
      <c r="AD12">
        <v>661305.60583337699</v>
      </c>
      <c r="AE12">
        <v>643985.43084412802</v>
      </c>
      <c r="AF12">
        <v>583063.54777862399</v>
      </c>
    </row>
    <row r="13" spans="1:32" x14ac:dyDescent="0.3">
      <c r="A13" t="s">
        <v>25</v>
      </c>
      <c r="B13" t="s">
        <v>319</v>
      </c>
      <c r="C13" t="s">
        <v>297</v>
      </c>
      <c r="D13" t="s">
        <v>320</v>
      </c>
      <c r="E13" t="s">
        <v>298</v>
      </c>
      <c r="F13">
        <v>678799.55421457195</v>
      </c>
      <c r="G13">
        <v>704053.70724399702</v>
      </c>
      <c r="H13">
        <v>713625.01380769105</v>
      </c>
      <c r="I13">
        <v>703046.506028231</v>
      </c>
      <c r="J13">
        <v>643080.97483668395</v>
      </c>
      <c r="K13">
        <v>657351.23757478502</v>
      </c>
      <c r="L13">
        <v>600682.28142069199</v>
      </c>
      <c r="M13">
        <v>612032.05255422299</v>
      </c>
      <c r="N13">
        <v>544397.00704369298</v>
      </c>
      <c r="O13">
        <v>600931.71507804596</v>
      </c>
      <c r="P13">
        <v>635367.77809850301</v>
      </c>
      <c r="Q13">
        <v>660977.48457113001</v>
      </c>
      <c r="R13">
        <v>680824.10313802306</v>
      </c>
      <c r="S13">
        <v>700775.34980090405</v>
      </c>
      <c r="T13">
        <v>664414.67884320801</v>
      </c>
      <c r="U13">
        <v>639283.624368947</v>
      </c>
      <c r="V13">
        <v>629889.53957310296</v>
      </c>
      <c r="W13">
        <v>624283.82098133594</v>
      </c>
      <c r="X13">
        <v>630429.09293422801</v>
      </c>
      <c r="Y13">
        <v>667557.79199296399</v>
      </c>
      <c r="Z13">
        <v>748124.44535053696</v>
      </c>
      <c r="AA13">
        <v>744921.77732079697</v>
      </c>
      <c r="AB13">
        <v>738655.55031103501</v>
      </c>
      <c r="AC13">
        <v>702924.94598003698</v>
      </c>
      <c r="AD13">
        <v>735357.72817290598</v>
      </c>
      <c r="AE13">
        <v>684396.01002153102</v>
      </c>
      <c r="AF13">
        <v>625816.55201109604</v>
      </c>
    </row>
    <row r="14" spans="1:32" x14ac:dyDescent="0.3">
      <c r="A14" t="s">
        <v>25</v>
      </c>
      <c r="B14" t="s">
        <v>321</v>
      </c>
      <c r="C14" t="s">
        <v>297</v>
      </c>
      <c r="D14" t="s">
        <v>322</v>
      </c>
      <c r="E14" t="s">
        <v>298</v>
      </c>
      <c r="F14">
        <v>3000453.3688315102</v>
      </c>
      <c r="G14">
        <v>3200573.5232083499</v>
      </c>
      <c r="H14">
        <v>3392201.0143128801</v>
      </c>
      <c r="I14">
        <v>3544029.3110726601</v>
      </c>
      <c r="J14">
        <v>3424784.8575829398</v>
      </c>
      <c r="K14">
        <v>3585322.9104910898</v>
      </c>
      <c r="L14">
        <v>3628915.8820721</v>
      </c>
      <c r="M14">
        <v>3658620.0389917302</v>
      </c>
      <c r="N14">
        <v>3599365.0078246701</v>
      </c>
      <c r="O14">
        <v>3572105.93225276</v>
      </c>
      <c r="P14">
        <v>3758733.6299773101</v>
      </c>
      <c r="Q14">
        <v>3953742.9627611702</v>
      </c>
      <c r="R14">
        <v>4143641.82500875</v>
      </c>
      <c r="S14">
        <v>4149100.8723803698</v>
      </c>
      <c r="T14">
        <v>3554315.9056197801</v>
      </c>
      <c r="U14">
        <v>3299311.1108493102</v>
      </c>
      <c r="V14">
        <v>3349165.7946044798</v>
      </c>
      <c r="W14">
        <v>3275658.2168508102</v>
      </c>
      <c r="X14">
        <v>3259941.3131762398</v>
      </c>
      <c r="Y14">
        <v>3266142.8770039701</v>
      </c>
      <c r="Z14">
        <v>3330712.0149000101</v>
      </c>
      <c r="AA14">
        <v>3210607.4704857501</v>
      </c>
      <c r="AB14">
        <v>3157525.4759063702</v>
      </c>
      <c r="AC14">
        <v>3271825.19313036</v>
      </c>
      <c r="AD14">
        <v>3112376.85583176</v>
      </c>
      <c r="AE14">
        <v>3232345.6978567499</v>
      </c>
      <c r="AF14">
        <v>3077755.1848552302</v>
      </c>
    </row>
    <row r="15" spans="1:32" x14ac:dyDescent="0.3">
      <c r="A15" t="s">
        <v>25</v>
      </c>
      <c r="B15" t="s">
        <v>323</v>
      </c>
      <c r="C15" t="s">
        <v>297</v>
      </c>
      <c r="D15" t="s">
        <v>324</v>
      </c>
      <c r="E15" t="s">
        <v>298</v>
      </c>
      <c r="F15">
        <v>4315853.3688315097</v>
      </c>
      <c r="G15">
        <v>4676873.5232093502</v>
      </c>
      <c r="H15">
        <v>5034601.0143128801</v>
      </c>
      <c r="I15">
        <v>5303529.3110726597</v>
      </c>
      <c r="J15">
        <v>5247384.8575829398</v>
      </c>
      <c r="K15">
        <v>5563122.9104910903</v>
      </c>
      <c r="L15">
        <v>5730515.8820730997</v>
      </c>
      <c r="M15">
        <v>5761720.0389917297</v>
      </c>
      <c r="N15">
        <v>5647565.0078246696</v>
      </c>
      <c r="O15">
        <v>5649005.93225276</v>
      </c>
      <c r="P15">
        <v>5991633.6299773101</v>
      </c>
      <c r="Q15">
        <v>6280442.96276017</v>
      </c>
      <c r="R15">
        <v>6466041.8250097502</v>
      </c>
      <c r="S15">
        <v>6424600.8723803703</v>
      </c>
      <c r="T15">
        <v>5538415.9056197796</v>
      </c>
      <c r="U15">
        <v>5264211.11084932</v>
      </c>
      <c r="V15">
        <v>5309665.7946044803</v>
      </c>
      <c r="W15">
        <v>5295358.2168498104</v>
      </c>
      <c r="X15">
        <v>5355041.3131762398</v>
      </c>
      <c r="Y15">
        <v>5468042.8770029703</v>
      </c>
      <c r="Z15">
        <v>5560612.0149000101</v>
      </c>
      <c r="AA15">
        <v>5435907.4704857497</v>
      </c>
      <c r="AB15">
        <v>5356725.4759063702</v>
      </c>
      <c r="AC15">
        <v>5614525.19313036</v>
      </c>
      <c r="AD15">
        <v>5535776.85583176</v>
      </c>
      <c r="AE15">
        <v>5223045.6978567503</v>
      </c>
      <c r="AF15">
        <v>4867492.4319722196</v>
      </c>
    </row>
    <row r="16" spans="1:32" x14ac:dyDescent="0.3">
      <c r="A16" t="s">
        <v>25</v>
      </c>
      <c r="B16" t="s">
        <v>325</v>
      </c>
      <c r="C16" t="s">
        <v>297</v>
      </c>
      <c r="D16" t="s">
        <v>326</v>
      </c>
      <c r="E16" t="s">
        <v>298</v>
      </c>
      <c r="F16">
        <v>1315400</v>
      </c>
      <c r="G16">
        <v>1476300.000001</v>
      </c>
      <c r="H16">
        <v>1642400</v>
      </c>
      <c r="I16">
        <v>1759500</v>
      </c>
      <c r="J16">
        <v>1822600</v>
      </c>
      <c r="K16">
        <v>1977800</v>
      </c>
      <c r="L16">
        <v>2101600.0000009998</v>
      </c>
      <c r="M16">
        <v>2103100</v>
      </c>
      <c r="N16">
        <v>2048200</v>
      </c>
      <c r="O16">
        <v>2076900</v>
      </c>
      <c r="P16">
        <v>2232900</v>
      </c>
      <c r="Q16">
        <v>2326699.9999990002</v>
      </c>
      <c r="R16">
        <v>2322400.0000009998</v>
      </c>
      <c r="S16">
        <v>2275500</v>
      </c>
      <c r="T16">
        <v>1984100</v>
      </c>
      <c r="U16">
        <v>1964900</v>
      </c>
      <c r="V16">
        <v>1960500</v>
      </c>
      <c r="W16">
        <v>2019699.999999</v>
      </c>
      <c r="X16">
        <v>2095100</v>
      </c>
      <c r="Y16">
        <v>2201899.9999990002</v>
      </c>
      <c r="Z16">
        <v>2229900</v>
      </c>
      <c r="AA16">
        <v>2225300</v>
      </c>
      <c r="AB16">
        <v>2199200</v>
      </c>
      <c r="AC16">
        <v>2342700</v>
      </c>
      <c r="AD16">
        <v>2423400</v>
      </c>
      <c r="AE16">
        <v>1990700</v>
      </c>
      <c r="AF16">
        <v>1789737.2471169899</v>
      </c>
    </row>
    <row r="17" spans="1:32" x14ac:dyDescent="0.3">
      <c r="A17" t="s">
        <v>25</v>
      </c>
      <c r="B17" t="s">
        <v>327</v>
      </c>
      <c r="C17" t="s">
        <v>297</v>
      </c>
      <c r="D17" t="s">
        <v>328</v>
      </c>
      <c r="E17" t="s">
        <v>298</v>
      </c>
      <c r="F17">
        <v>859633.16561871895</v>
      </c>
      <c r="G17">
        <v>922989.66294781899</v>
      </c>
      <c r="H17">
        <v>1005053.82753803</v>
      </c>
      <c r="I17">
        <v>1047716.73256182</v>
      </c>
      <c r="J17">
        <v>1096575.68386358</v>
      </c>
      <c r="K17">
        <v>1114710.5324139099</v>
      </c>
      <c r="L17">
        <v>1154871.6873464</v>
      </c>
      <c r="M17">
        <v>1174595.6792047201</v>
      </c>
      <c r="N17">
        <v>1291914.02841875</v>
      </c>
      <c r="O17">
        <v>1350272.8448262601</v>
      </c>
      <c r="P17">
        <v>1500983.0704193001</v>
      </c>
      <c r="Q17">
        <v>1506298.10839304</v>
      </c>
      <c r="R17">
        <v>1606899.0148233301</v>
      </c>
      <c r="S17">
        <v>1591405.6289329</v>
      </c>
      <c r="T17">
        <v>1445107.5388823899</v>
      </c>
      <c r="U17">
        <v>1405695.9451168999</v>
      </c>
      <c r="V17">
        <v>1440012.8831956901</v>
      </c>
      <c r="W17">
        <v>1446756.7912910399</v>
      </c>
      <c r="X17">
        <v>1523231.31931327</v>
      </c>
      <c r="Y17">
        <v>1616722.10186806</v>
      </c>
      <c r="Z17">
        <v>1699059.8238268699</v>
      </c>
      <c r="AA17">
        <v>1635573.88768148</v>
      </c>
      <c r="AB17">
        <v>1622086.8583215501</v>
      </c>
      <c r="AC17">
        <v>1738599.1948202399</v>
      </c>
      <c r="AD17">
        <v>1682989.1914282599</v>
      </c>
      <c r="AE17">
        <v>1519775.4266812601</v>
      </c>
      <c r="AF17">
        <v>1337988.58200223</v>
      </c>
    </row>
    <row r="18" spans="1:32" x14ac:dyDescent="0.3">
      <c r="A18" t="s">
        <v>25</v>
      </c>
      <c r="B18" t="s">
        <v>329</v>
      </c>
      <c r="C18" t="s">
        <v>297</v>
      </c>
      <c r="D18" t="s">
        <v>330</v>
      </c>
      <c r="E18" t="s">
        <v>298</v>
      </c>
      <c r="F18">
        <v>1560500</v>
      </c>
      <c r="G18">
        <v>1750000</v>
      </c>
      <c r="H18">
        <v>1922700</v>
      </c>
      <c r="I18">
        <v>1972800</v>
      </c>
      <c r="J18">
        <v>1861300</v>
      </c>
      <c r="K18">
        <v>1870600</v>
      </c>
      <c r="L18">
        <v>1988799.999999</v>
      </c>
      <c r="M18">
        <v>2053000.000001</v>
      </c>
      <c r="N18">
        <v>2164300</v>
      </c>
      <c r="O18">
        <v>2232199.9999990002</v>
      </c>
      <c r="P18">
        <v>2474300</v>
      </c>
      <c r="Q18">
        <v>2642400</v>
      </c>
      <c r="R18">
        <v>2871600</v>
      </c>
      <c r="S18">
        <v>2847800</v>
      </c>
      <c r="T18">
        <v>2479200</v>
      </c>
      <c r="U18">
        <v>2506500</v>
      </c>
      <c r="V18">
        <v>2621299.9999990002</v>
      </c>
      <c r="W18">
        <v>2688100</v>
      </c>
      <c r="X18">
        <v>2905000.0000009998</v>
      </c>
      <c r="Y18">
        <v>3288900.0000009998</v>
      </c>
      <c r="Z18">
        <v>3659400</v>
      </c>
      <c r="AA18">
        <v>3686400</v>
      </c>
      <c r="AB18">
        <v>3778300</v>
      </c>
      <c r="AC18">
        <v>3876199.9999990002</v>
      </c>
      <c r="AD18">
        <v>3854100.0000009998</v>
      </c>
      <c r="AE18">
        <v>4264100</v>
      </c>
      <c r="AF18">
        <v>4119428.3362898598</v>
      </c>
    </row>
    <row r="19" spans="1:32" x14ac:dyDescent="0.3">
      <c r="A19" t="s">
        <v>25</v>
      </c>
      <c r="B19" t="s">
        <v>331</v>
      </c>
      <c r="C19" t="s">
        <v>297</v>
      </c>
      <c r="D19" t="s">
        <v>332</v>
      </c>
      <c r="E19" t="s">
        <v>298</v>
      </c>
      <c r="F19">
        <v>203312.219286782</v>
      </c>
      <c r="G19">
        <v>219782.10425104</v>
      </c>
      <c r="H19">
        <v>238368.10924498699</v>
      </c>
      <c r="I19">
        <v>260212.002154002</v>
      </c>
      <c r="J19">
        <v>266355.233125186</v>
      </c>
      <c r="K19">
        <v>273992.14251229301</v>
      </c>
      <c r="L19">
        <v>287481.992338332</v>
      </c>
      <c r="M19">
        <v>267386.69786962599</v>
      </c>
      <c r="N19">
        <v>255178.74318098501</v>
      </c>
      <c r="O19">
        <v>237720.95352792699</v>
      </c>
      <c r="P19">
        <v>248736.12851201999</v>
      </c>
      <c r="Q19">
        <v>257588.80140713099</v>
      </c>
      <c r="R19">
        <v>255316.43871447601</v>
      </c>
      <c r="S19">
        <v>262625.77407822199</v>
      </c>
      <c r="T19">
        <v>228429.120344686</v>
      </c>
      <c r="U19">
        <v>207012.147740849</v>
      </c>
      <c r="V19">
        <v>206009.87120149899</v>
      </c>
      <c r="W19">
        <v>206418.89977064601</v>
      </c>
      <c r="X19">
        <v>218149.59131988499</v>
      </c>
      <c r="Y19">
        <v>208014.50931281</v>
      </c>
      <c r="Z19">
        <v>168183.151783921</v>
      </c>
      <c r="AA19">
        <v>156919.549979242</v>
      </c>
      <c r="AB19">
        <v>164032.01931582301</v>
      </c>
      <c r="AC19">
        <v>200251.91288996499</v>
      </c>
      <c r="AD19">
        <v>207721.231915176</v>
      </c>
      <c r="AE19">
        <v>207151.690577481</v>
      </c>
      <c r="AF19">
        <v>193412.65735367101</v>
      </c>
    </row>
    <row r="20" spans="1:32" x14ac:dyDescent="0.3">
      <c r="A20" t="s">
        <v>25</v>
      </c>
      <c r="B20" t="s">
        <v>333</v>
      </c>
      <c r="C20" t="s">
        <v>297</v>
      </c>
      <c r="D20" t="s">
        <v>334</v>
      </c>
      <c r="E20" t="s">
        <v>298</v>
      </c>
      <c r="F20">
        <v>148749.05089300001</v>
      </c>
      <c r="G20">
        <v>152157.95820200001</v>
      </c>
      <c r="H20">
        <v>157765.14199100001</v>
      </c>
      <c r="I20">
        <v>153971.73507200001</v>
      </c>
      <c r="J20">
        <v>163021.15700800001</v>
      </c>
      <c r="K20">
        <v>154251.60011100001</v>
      </c>
      <c r="L20">
        <v>143227.23002300001</v>
      </c>
      <c r="M20">
        <v>144774.81501799999</v>
      </c>
      <c r="N20">
        <v>141051.51213799999</v>
      </c>
      <c r="O20">
        <v>131521.147616</v>
      </c>
      <c r="P20">
        <v>140790.710272</v>
      </c>
      <c r="Q20">
        <v>143452.95895599999</v>
      </c>
      <c r="R20">
        <v>148380.40371700001</v>
      </c>
      <c r="S20">
        <v>151843.10068900001</v>
      </c>
      <c r="T20">
        <v>131839.70037000001</v>
      </c>
      <c r="U20">
        <v>129425.274756</v>
      </c>
      <c r="V20">
        <v>123001.11971299999</v>
      </c>
      <c r="W20">
        <v>126602.35993399999</v>
      </c>
      <c r="X20">
        <v>125823.17475000001</v>
      </c>
      <c r="Y20">
        <v>125438.276262</v>
      </c>
      <c r="Z20">
        <v>137178.927303</v>
      </c>
      <c r="AA20">
        <v>128782.05679</v>
      </c>
      <c r="AB20">
        <v>138623.55400678999</v>
      </c>
      <c r="AC20">
        <v>141859.495429145</v>
      </c>
      <c r="AD20">
        <v>142791.14899727999</v>
      </c>
      <c r="AE20">
        <v>132843.561769288</v>
      </c>
      <c r="AF20">
        <v>124529.50287000601</v>
      </c>
    </row>
    <row r="21" spans="1:32" x14ac:dyDescent="0.3">
      <c r="A21" t="s">
        <v>25</v>
      </c>
      <c r="B21" t="s">
        <v>335</v>
      </c>
      <c r="C21" t="s">
        <v>297</v>
      </c>
      <c r="D21" t="s">
        <v>336</v>
      </c>
      <c r="E21" t="s">
        <v>298</v>
      </c>
      <c r="F21">
        <v>156099.99999899999</v>
      </c>
      <c r="G21">
        <v>164200</v>
      </c>
      <c r="H21">
        <v>173699.99999899999</v>
      </c>
      <c r="I21">
        <v>172700.00000100001</v>
      </c>
      <c r="J21">
        <v>186100</v>
      </c>
      <c r="K21">
        <v>180300.00000100001</v>
      </c>
      <c r="L21">
        <v>174799.99999899999</v>
      </c>
      <c r="M21">
        <v>175700</v>
      </c>
      <c r="N21">
        <v>170200</v>
      </c>
      <c r="O21">
        <v>159200</v>
      </c>
      <c r="P21">
        <v>169900</v>
      </c>
      <c r="Q21">
        <v>179099.99999899999</v>
      </c>
      <c r="R21">
        <v>186700</v>
      </c>
      <c r="S21">
        <v>190500</v>
      </c>
      <c r="T21">
        <v>165700.00000100001</v>
      </c>
      <c r="U21">
        <v>159799.99999899999</v>
      </c>
      <c r="V21">
        <v>155200.00000100001</v>
      </c>
      <c r="W21">
        <v>157400</v>
      </c>
      <c r="X21">
        <v>157100</v>
      </c>
      <c r="Y21">
        <v>158200</v>
      </c>
      <c r="Z21">
        <v>173000</v>
      </c>
      <c r="AA21">
        <v>165099.99999899999</v>
      </c>
      <c r="AB21">
        <v>175900</v>
      </c>
      <c r="AC21">
        <v>182600</v>
      </c>
      <c r="AD21">
        <v>185399.99999899999</v>
      </c>
      <c r="AE21">
        <v>175900</v>
      </c>
      <c r="AF21">
        <v>170402.99245526301</v>
      </c>
    </row>
    <row r="22" spans="1:32" x14ac:dyDescent="0.3">
      <c r="A22" t="s">
        <v>25</v>
      </c>
      <c r="B22" t="s">
        <v>337</v>
      </c>
      <c r="C22" t="s">
        <v>297</v>
      </c>
      <c r="D22" t="s">
        <v>338</v>
      </c>
      <c r="E22" t="s">
        <v>298</v>
      </c>
      <c r="F22">
        <v>7350.949106</v>
      </c>
      <c r="G22">
        <v>12042.041798</v>
      </c>
      <c r="H22">
        <v>15934.858007999999</v>
      </c>
      <c r="I22">
        <v>18728.264929000001</v>
      </c>
      <c r="J22">
        <v>23078.842992000002</v>
      </c>
      <c r="K22">
        <v>26048.399890000001</v>
      </c>
      <c r="L22">
        <v>31572.769976</v>
      </c>
      <c r="M22">
        <v>30925.184981999999</v>
      </c>
      <c r="N22">
        <v>29148.487862000002</v>
      </c>
      <c r="O22">
        <v>27678.852384000002</v>
      </c>
      <c r="P22">
        <v>29109.289728</v>
      </c>
      <c r="Q22">
        <v>35647.041042999997</v>
      </c>
      <c r="R22">
        <v>38319.596282999999</v>
      </c>
      <c r="S22">
        <v>38656.899311000001</v>
      </c>
      <c r="T22">
        <v>33860.299631000002</v>
      </c>
      <c r="U22">
        <v>30374.725243000001</v>
      </c>
      <c r="V22">
        <v>32198.880288</v>
      </c>
      <c r="W22">
        <v>30797.640066</v>
      </c>
      <c r="X22">
        <v>31276.825250000002</v>
      </c>
      <c r="Y22">
        <v>32761.723738000001</v>
      </c>
      <c r="Z22">
        <v>35821.072697000003</v>
      </c>
      <c r="AA22">
        <v>36317.943208999997</v>
      </c>
      <c r="AB22">
        <v>37276.445993209803</v>
      </c>
      <c r="AC22">
        <v>40740.504570855199</v>
      </c>
      <c r="AD22">
        <v>42608.851001719602</v>
      </c>
      <c r="AE22">
        <v>43056.438230711901</v>
      </c>
      <c r="AF22">
        <v>45873.489585257899</v>
      </c>
    </row>
    <row r="23" spans="1:32" x14ac:dyDescent="0.3">
      <c r="A23" t="s">
        <v>25</v>
      </c>
      <c r="B23" t="s">
        <v>339</v>
      </c>
      <c r="C23" t="s">
        <v>297</v>
      </c>
      <c r="D23" t="s">
        <v>340</v>
      </c>
      <c r="E23" t="s">
        <v>298</v>
      </c>
      <c r="F23">
        <v>288400</v>
      </c>
      <c r="G23">
        <v>313700</v>
      </c>
      <c r="H23">
        <v>327300</v>
      </c>
      <c r="I23">
        <v>302900</v>
      </c>
      <c r="J23">
        <v>309300</v>
      </c>
      <c r="K23">
        <v>312900</v>
      </c>
      <c r="L23">
        <v>291800</v>
      </c>
      <c r="M23">
        <v>288500</v>
      </c>
      <c r="N23">
        <v>295300</v>
      </c>
      <c r="O23">
        <v>289100</v>
      </c>
      <c r="P23">
        <v>300700</v>
      </c>
      <c r="Q23">
        <v>300700</v>
      </c>
      <c r="R23">
        <v>302200</v>
      </c>
      <c r="S23">
        <v>306800</v>
      </c>
      <c r="T23">
        <v>275800</v>
      </c>
      <c r="U23">
        <v>277500</v>
      </c>
      <c r="V23">
        <v>276100</v>
      </c>
      <c r="W23">
        <v>283900</v>
      </c>
      <c r="X23">
        <v>284600</v>
      </c>
      <c r="Y23">
        <v>275000</v>
      </c>
      <c r="Z23">
        <v>311000</v>
      </c>
      <c r="AA23">
        <v>328300</v>
      </c>
      <c r="AB23">
        <v>329300</v>
      </c>
      <c r="AC23">
        <v>341500</v>
      </c>
      <c r="AD23">
        <v>356200</v>
      </c>
      <c r="AE23">
        <v>355600</v>
      </c>
      <c r="AF23">
        <v>347812.173258972</v>
      </c>
    </row>
    <row r="24" spans="1:32" x14ac:dyDescent="0.3">
      <c r="A24" t="s">
        <v>25</v>
      </c>
      <c r="B24" t="s">
        <v>341</v>
      </c>
      <c r="C24" t="s">
        <v>297</v>
      </c>
      <c r="D24" t="s">
        <v>342</v>
      </c>
      <c r="E24" t="s">
        <v>298</v>
      </c>
      <c r="F24">
        <v>619892.06391200004</v>
      </c>
      <c r="G24">
        <v>669221.09573399997</v>
      </c>
      <c r="H24">
        <v>729526.21482800005</v>
      </c>
      <c r="I24">
        <v>778537.98788200004</v>
      </c>
      <c r="J24">
        <v>810902.72177599999</v>
      </c>
      <c r="K24">
        <v>824289.82656199997</v>
      </c>
      <c r="L24">
        <v>915923.11023600004</v>
      </c>
      <c r="M24">
        <v>984432.03212500003</v>
      </c>
      <c r="N24">
        <v>1013021.524208</v>
      </c>
      <c r="O24">
        <v>1003976.670589</v>
      </c>
      <c r="P24">
        <v>1122269.4296879999</v>
      </c>
      <c r="Q24">
        <v>1212990.2154649999</v>
      </c>
      <c r="R24">
        <v>1286800.0354609999</v>
      </c>
      <c r="S24">
        <v>1350203.7720059999</v>
      </c>
      <c r="T24">
        <v>1220637.9692230001</v>
      </c>
      <c r="U24">
        <v>1280859.692732</v>
      </c>
      <c r="V24">
        <v>1333145.900871</v>
      </c>
      <c r="W24">
        <v>1380722.408018</v>
      </c>
      <c r="X24">
        <v>1415878.7186149999</v>
      </c>
      <c r="Y24">
        <v>1451592.5683210001</v>
      </c>
      <c r="Z24">
        <v>1334263.2487240001</v>
      </c>
      <c r="AA24">
        <v>1354269.7723556401</v>
      </c>
      <c r="AB24">
        <v>1348444.9208792001</v>
      </c>
      <c r="AC24">
        <v>1360748.50320428</v>
      </c>
      <c r="AD24">
        <v>1418826.4016426699</v>
      </c>
      <c r="AE24">
        <v>1416552.5912234201</v>
      </c>
      <c r="AF24">
        <v>1470488.5722475599</v>
      </c>
    </row>
    <row r="25" spans="1:32" x14ac:dyDescent="0.3">
      <c r="A25" t="s">
        <v>25</v>
      </c>
      <c r="B25" t="s">
        <v>343</v>
      </c>
      <c r="C25" t="s">
        <v>297</v>
      </c>
      <c r="D25" t="s">
        <v>344</v>
      </c>
      <c r="E25" t="s">
        <v>298</v>
      </c>
      <c r="F25">
        <v>45252.060706999997</v>
      </c>
      <c r="G25">
        <v>46955.017353000003</v>
      </c>
      <c r="H25">
        <v>44414.519794</v>
      </c>
      <c r="I25">
        <v>40573.781689000003</v>
      </c>
      <c r="J25">
        <v>34895.992985999997</v>
      </c>
      <c r="K25">
        <v>20106.073342</v>
      </c>
      <c r="L25">
        <v>20155.429839</v>
      </c>
      <c r="M25">
        <v>21366.606782999999</v>
      </c>
      <c r="N25">
        <v>16826.281181999999</v>
      </c>
      <c r="O25">
        <v>3447.6387140000002</v>
      </c>
      <c r="P25">
        <v>4637.0503289999997</v>
      </c>
      <c r="Q25">
        <v>4329.5426420000003</v>
      </c>
      <c r="R25">
        <v>4260.0250130000004</v>
      </c>
      <c r="S25">
        <v>3971.3440030000002</v>
      </c>
      <c r="T25">
        <v>3033.3490470000002</v>
      </c>
      <c r="U25">
        <v>2912.307722</v>
      </c>
      <c r="V25">
        <v>2481.696203</v>
      </c>
      <c r="W25">
        <v>2965.5889990000001</v>
      </c>
      <c r="X25">
        <v>3458.1514139999999</v>
      </c>
      <c r="Y25">
        <v>4043.6864220000002</v>
      </c>
      <c r="Z25">
        <v>5933.742002</v>
      </c>
      <c r="AA25">
        <v>13359.0785636374</v>
      </c>
      <c r="AB25">
        <v>14148.8824032014</v>
      </c>
      <c r="AC25">
        <v>15694.1172262822</v>
      </c>
      <c r="AD25">
        <v>17492.925906666602</v>
      </c>
      <c r="AE25">
        <v>18966.2339444231</v>
      </c>
      <c r="AF25">
        <v>10656.390337058399</v>
      </c>
    </row>
    <row r="26" spans="1:32" x14ac:dyDescent="0.3">
      <c r="A26" t="s">
        <v>25</v>
      </c>
      <c r="B26" t="s">
        <v>345</v>
      </c>
      <c r="C26" t="s">
        <v>297</v>
      </c>
      <c r="D26" t="s">
        <v>346</v>
      </c>
      <c r="E26" t="s">
        <v>298</v>
      </c>
      <c r="F26">
        <v>468782.59302700002</v>
      </c>
      <c r="G26">
        <v>473313.916723</v>
      </c>
      <c r="H26">
        <v>497074.50775300001</v>
      </c>
      <c r="I26">
        <v>514184.31751299999</v>
      </c>
      <c r="J26">
        <v>522307.86962700001</v>
      </c>
      <c r="K26">
        <v>524331.79893499997</v>
      </c>
      <c r="L26">
        <v>560315.68656499998</v>
      </c>
      <c r="M26">
        <v>640191.56775199994</v>
      </c>
      <c r="N26">
        <v>692508.22899199999</v>
      </c>
      <c r="O26">
        <v>698064.99802900001</v>
      </c>
      <c r="P26">
        <v>838999.47896900005</v>
      </c>
      <c r="Q26">
        <v>846760.38388500002</v>
      </c>
      <c r="R26">
        <v>869411.79714799998</v>
      </c>
      <c r="S26">
        <v>921714.36549600004</v>
      </c>
      <c r="T26">
        <v>771622.06335099996</v>
      </c>
      <c r="U26">
        <v>827706.62366100005</v>
      </c>
      <c r="V26">
        <v>856251.32647900004</v>
      </c>
      <c r="W26">
        <v>880841.92691299994</v>
      </c>
      <c r="X26">
        <v>878173.62561300001</v>
      </c>
      <c r="Y26">
        <v>852772.60886299994</v>
      </c>
      <c r="Z26">
        <v>779281.02518600004</v>
      </c>
      <c r="AA26">
        <v>800056.97524699999</v>
      </c>
      <c r="AB26">
        <v>790883.18198700005</v>
      </c>
      <c r="AC26">
        <v>778539.00884200004</v>
      </c>
      <c r="AD26">
        <v>802935.33849800006</v>
      </c>
      <c r="AE26">
        <v>788948.52325099998</v>
      </c>
      <c r="AF26">
        <v>839203.68910250498</v>
      </c>
    </row>
    <row r="27" spans="1:32" x14ac:dyDescent="0.3">
      <c r="A27" t="s">
        <v>25</v>
      </c>
      <c r="B27" t="s">
        <v>347</v>
      </c>
      <c r="C27" t="s">
        <v>297</v>
      </c>
      <c r="D27" t="s">
        <v>348</v>
      </c>
      <c r="E27" t="s">
        <v>298</v>
      </c>
      <c r="F27">
        <v>105857.41017800001</v>
      </c>
      <c r="G27">
        <v>148952.161658</v>
      </c>
      <c r="H27">
        <v>188037.18728099999</v>
      </c>
      <c r="I27">
        <v>223779.88868</v>
      </c>
      <c r="J27">
        <v>253698.85916299999</v>
      </c>
      <c r="K27">
        <v>279851.95428499999</v>
      </c>
      <c r="L27">
        <v>335451.99383200001</v>
      </c>
      <c r="M27">
        <v>322873.85759000003</v>
      </c>
      <c r="N27">
        <v>303687.01403399999</v>
      </c>
      <c r="O27">
        <v>302464.03384599998</v>
      </c>
      <c r="P27">
        <v>278632.90039000002</v>
      </c>
      <c r="Q27">
        <v>361900.28893799998</v>
      </c>
      <c r="R27">
        <v>413128.2133</v>
      </c>
      <c r="S27">
        <v>424518.062507</v>
      </c>
      <c r="T27">
        <v>445982.55682499998</v>
      </c>
      <c r="U27">
        <v>450240.76134899998</v>
      </c>
      <c r="V27">
        <v>474412.87818900001</v>
      </c>
      <c r="W27">
        <v>496914.89210599998</v>
      </c>
      <c r="X27">
        <v>534246.94158800005</v>
      </c>
      <c r="Y27">
        <v>594776.27303599997</v>
      </c>
      <c r="Z27">
        <v>549048.48153600004</v>
      </c>
      <c r="AA27">
        <v>540853.71854499995</v>
      </c>
      <c r="AB27">
        <v>543412.85648900003</v>
      </c>
      <c r="AC27">
        <v>566515.37713599997</v>
      </c>
      <c r="AD27">
        <v>598398.13723800005</v>
      </c>
      <c r="AE27">
        <v>608637.83402800001</v>
      </c>
      <c r="AF27">
        <v>620628.49280799995</v>
      </c>
    </row>
    <row r="28" spans="1:32" x14ac:dyDescent="0.3">
      <c r="A28" t="s">
        <v>25</v>
      </c>
      <c r="B28" t="s">
        <v>349</v>
      </c>
      <c r="C28" t="s">
        <v>297</v>
      </c>
      <c r="D28" t="s">
        <v>350</v>
      </c>
      <c r="E28" t="s">
        <v>298</v>
      </c>
      <c r="F28">
        <v>196759.99679500001</v>
      </c>
      <c r="G28">
        <v>222333.921619</v>
      </c>
      <c r="H28">
        <v>253388.30496499999</v>
      </c>
      <c r="I28">
        <v>280435.79380799999</v>
      </c>
      <c r="J28">
        <v>313093.27120999998</v>
      </c>
      <c r="K28">
        <v>350416.24677999999</v>
      </c>
      <c r="L28">
        <v>370232.31960300001</v>
      </c>
      <c r="M28">
        <v>376134.57465800003</v>
      </c>
      <c r="N28">
        <v>361604.75697500003</v>
      </c>
      <c r="O28">
        <v>364470.96812500001</v>
      </c>
      <c r="P28">
        <v>373667.62064099999</v>
      </c>
      <c r="Q28">
        <v>405539.327177</v>
      </c>
      <c r="R28">
        <v>442959.98955300002</v>
      </c>
      <c r="S28">
        <v>495167.57199600001</v>
      </c>
      <c r="T28">
        <v>448395.379824</v>
      </c>
      <c r="U28">
        <v>430952.61498900002</v>
      </c>
      <c r="V28">
        <v>393735.79533200001</v>
      </c>
      <c r="W28">
        <v>380143.18098</v>
      </c>
      <c r="X28">
        <v>377379.43280000001</v>
      </c>
      <c r="Y28">
        <v>385251.11810000002</v>
      </c>
      <c r="Z28">
        <v>419870.49327799998</v>
      </c>
      <c r="AA28">
        <v>408489.30620799999</v>
      </c>
      <c r="AB28">
        <v>420503.96152499999</v>
      </c>
      <c r="AC28">
        <v>472745.61402099999</v>
      </c>
      <c r="AD28">
        <v>494766.52426400001</v>
      </c>
      <c r="AE28">
        <v>477513.64272100001</v>
      </c>
      <c r="AF28">
        <v>496097.55948982597</v>
      </c>
    </row>
    <row r="29" spans="1:32" x14ac:dyDescent="0.3">
      <c r="A29" t="s">
        <v>25</v>
      </c>
      <c r="B29" t="s">
        <v>351</v>
      </c>
      <c r="C29" t="s">
        <v>297</v>
      </c>
      <c r="D29" t="s">
        <v>352</v>
      </c>
      <c r="E29" t="s">
        <v>298</v>
      </c>
      <c r="F29">
        <v>79095.265593474294</v>
      </c>
      <c r="G29">
        <v>83229.034358643694</v>
      </c>
      <c r="H29">
        <v>94070.558492204204</v>
      </c>
      <c r="I29">
        <v>102560.24299782699</v>
      </c>
      <c r="J29">
        <v>116546.848481287</v>
      </c>
      <c r="K29">
        <v>132835.93417513999</v>
      </c>
      <c r="L29">
        <v>140243.02062631899</v>
      </c>
      <c r="M29">
        <v>152395.262910533</v>
      </c>
      <c r="N29">
        <v>155016.89045608</v>
      </c>
      <c r="O29">
        <v>161096.587681504</v>
      </c>
      <c r="P29">
        <v>167159.359522721</v>
      </c>
      <c r="Q29">
        <v>180965.54192535201</v>
      </c>
      <c r="R29">
        <v>202097.40469878301</v>
      </c>
      <c r="S29">
        <v>229341.96391969401</v>
      </c>
      <c r="T29">
        <v>210849.62461904401</v>
      </c>
      <c r="U29">
        <v>196906.65129011101</v>
      </c>
      <c r="V29">
        <v>181294.42814539801</v>
      </c>
      <c r="W29">
        <v>175719.088937436</v>
      </c>
      <c r="X29">
        <v>174567.68521076301</v>
      </c>
      <c r="Y29">
        <v>180680.46081816399</v>
      </c>
      <c r="Z29">
        <v>179797.21980556901</v>
      </c>
      <c r="AA29">
        <v>175803.07060396799</v>
      </c>
      <c r="AB29">
        <v>184361.98893624599</v>
      </c>
      <c r="AC29">
        <v>204675.310111117</v>
      </c>
      <c r="AD29">
        <v>215747.146113241</v>
      </c>
      <c r="AE29">
        <v>204169.67317574099</v>
      </c>
      <c r="AF29">
        <v>203212.300634566</v>
      </c>
    </row>
    <row r="30" spans="1:32" x14ac:dyDescent="0.3">
      <c r="A30" t="s">
        <v>25</v>
      </c>
      <c r="B30" t="s">
        <v>353</v>
      </c>
      <c r="C30" t="s">
        <v>297</v>
      </c>
      <c r="D30" t="s">
        <v>354</v>
      </c>
      <c r="E30" t="s">
        <v>298</v>
      </c>
      <c r="F30">
        <v>13401.5736850085</v>
      </c>
      <c r="G30">
        <v>13296.352844830501</v>
      </c>
      <c r="H30">
        <v>16457.597009034202</v>
      </c>
      <c r="I30">
        <v>19071.359611019201</v>
      </c>
      <c r="J30">
        <v>20439.1524329362</v>
      </c>
      <c r="K30">
        <v>24253.3159875372</v>
      </c>
      <c r="L30">
        <v>26650.3041718696</v>
      </c>
      <c r="M30">
        <v>25303.232659528301</v>
      </c>
      <c r="N30">
        <v>23894.893357912999</v>
      </c>
      <c r="O30">
        <v>23308.335619043399</v>
      </c>
      <c r="P30">
        <v>25117.306886922001</v>
      </c>
      <c r="Q30">
        <v>28624.303443725501</v>
      </c>
      <c r="R30">
        <v>34905.990116936598</v>
      </c>
      <c r="S30">
        <v>37881.912243864499</v>
      </c>
      <c r="T30">
        <v>30789.572742565801</v>
      </c>
      <c r="U30">
        <v>32225.652514102501</v>
      </c>
      <c r="V30">
        <v>28459.1679139562</v>
      </c>
      <c r="W30">
        <v>24098.3878485608</v>
      </c>
      <c r="X30">
        <v>24110.930210748498</v>
      </c>
      <c r="Y30">
        <v>25488.01629643</v>
      </c>
      <c r="Z30">
        <v>29226.3638160224</v>
      </c>
      <c r="AA30">
        <v>25701.497693765799</v>
      </c>
      <c r="AB30">
        <v>27290.922439133399</v>
      </c>
      <c r="AC30">
        <v>29521.425031721101</v>
      </c>
      <c r="AD30">
        <v>26058.015062478102</v>
      </c>
      <c r="AE30">
        <v>26267.935235691701</v>
      </c>
      <c r="AF30">
        <v>29515.519488645499</v>
      </c>
    </row>
    <row r="31" spans="1:32" x14ac:dyDescent="0.3">
      <c r="A31" t="s">
        <v>25</v>
      </c>
      <c r="B31" t="s">
        <v>355</v>
      </c>
      <c r="C31" t="s">
        <v>297</v>
      </c>
      <c r="D31" t="s">
        <v>356</v>
      </c>
      <c r="E31" t="s">
        <v>298</v>
      </c>
      <c r="F31">
        <v>26574.890361381302</v>
      </c>
      <c r="G31">
        <v>28474.4518183361</v>
      </c>
      <c r="H31">
        <v>29537.733875317699</v>
      </c>
      <c r="I31">
        <v>31526.066819038198</v>
      </c>
      <c r="J31">
        <v>31738.903387635099</v>
      </c>
      <c r="K31">
        <v>33730.857625743498</v>
      </c>
      <c r="L31">
        <v>30257.982551330399</v>
      </c>
      <c r="M31">
        <v>25801.779152160401</v>
      </c>
      <c r="N31">
        <v>18187.078587902099</v>
      </c>
      <c r="O31">
        <v>11519.2350818783</v>
      </c>
      <c r="P31">
        <v>4084.55692732241</v>
      </c>
      <c r="Q31">
        <v>9459.8668619748896</v>
      </c>
      <c r="R31">
        <v>14752.624930571799</v>
      </c>
      <c r="S31">
        <v>20482.9685261052</v>
      </c>
      <c r="T31">
        <v>22633.3654466109</v>
      </c>
      <c r="U31">
        <v>25648.265751892399</v>
      </c>
      <c r="V31">
        <v>22229.137436334699</v>
      </c>
      <c r="W31">
        <v>22741.448274959101</v>
      </c>
      <c r="X31">
        <v>22191.461014652101</v>
      </c>
      <c r="Y31">
        <v>22048.017337432098</v>
      </c>
      <c r="Z31">
        <v>25890.212150300598</v>
      </c>
      <c r="AA31">
        <v>25550.252323405199</v>
      </c>
      <c r="AB31">
        <v>25615.07080736</v>
      </c>
      <c r="AC31">
        <v>29172.591795781798</v>
      </c>
      <c r="AD31">
        <v>30534.8855227532</v>
      </c>
      <c r="AE31">
        <v>28869.392413838501</v>
      </c>
      <c r="AF31">
        <v>30881.576148712698</v>
      </c>
    </row>
    <row r="32" spans="1:32" x14ac:dyDescent="0.3">
      <c r="A32" t="s">
        <v>25</v>
      </c>
      <c r="B32" t="s">
        <v>357</v>
      </c>
      <c r="C32" t="s">
        <v>297</v>
      </c>
      <c r="D32" t="s">
        <v>358</v>
      </c>
      <c r="E32" t="s">
        <v>298</v>
      </c>
      <c r="F32">
        <v>76623.503040135896</v>
      </c>
      <c r="G32">
        <v>95476.548424189707</v>
      </c>
      <c r="H32">
        <v>110676.405840444</v>
      </c>
      <c r="I32">
        <v>123989.77203911501</v>
      </c>
      <c r="J32">
        <v>140064.708733142</v>
      </c>
      <c r="K32">
        <v>154446.01410258</v>
      </c>
      <c r="L32">
        <v>165406.76602948099</v>
      </c>
      <c r="M32">
        <v>163977.63494677801</v>
      </c>
      <c r="N32">
        <v>152741.96533710501</v>
      </c>
      <c r="O32">
        <v>154388.07014057401</v>
      </c>
      <c r="P32">
        <v>157800.102875034</v>
      </c>
      <c r="Q32">
        <v>168200.74409394799</v>
      </c>
      <c r="R32">
        <v>175064.82532570799</v>
      </c>
      <c r="S32">
        <v>193867.84248633601</v>
      </c>
      <c r="T32">
        <v>173804.82679477899</v>
      </c>
      <c r="U32">
        <v>169655.533271894</v>
      </c>
      <c r="V32">
        <v>156056.99514731101</v>
      </c>
      <c r="W32">
        <v>153523.95854304399</v>
      </c>
      <c r="X32">
        <v>153289.850733837</v>
      </c>
      <c r="Y32">
        <v>154350.43929697399</v>
      </c>
      <c r="Z32">
        <v>182705.86310410799</v>
      </c>
      <c r="AA32">
        <v>179206.29833986101</v>
      </c>
      <c r="AB32">
        <v>180796.17910926</v>
      </c>
      <c r="AC32">
        <v>206275.91213737999</v>
      </c>
      <c r="AD32">
        <v>219241.36186152801</v>
      </c>
      <c r="AE32">
        <v>214978.25940672899</v>
      </c>
      <c r="AF32">
        <v>228952.98333290199</v>
      </c>
    </row>
    <row r="33" spans="1:32" x14ac:dyDescent="0.3">
      <c r="A33" t="s">
        <v>25</v>
      </c>
      <c r="B33" t="s">
        <v>359</v>
      </c>
      <c r="C33" t="s">
        <v>297</v>
      </c>
      <c r="D33" t="s">
        <v>360</v>
      </c>
      <c r="E33" t="s">
        <v>298</v>
      </c>
      <c r="F33">
        <v>1064.7641149999999</v>
      </c>
      <c r="G33">
        <v>1857.534173</v>
      </c>
      <c r="H33">
        <v>2646.0097479999999</v>
      </c>
      <c r="I33">
        <v>3288.3523409999998</v>
      </c>
      <c r="J33">
        <v>4303.6581749999996</v>
      </c>
      <c r="K33">
        <v>5150.1248889999997</v>
      </c>
      <c r="L33">
        <v>7674.2462240000004</v>
      </c>
      <c r="M33">
        <v>8656.6649890000008</v>
      </c>
      <c r="N33">
        <v>11763.929236</v>
      </c>
      <c r="O33">
        <v>14158.739602</v>
      </c>
      <c r="P33">
        <v>19506.294429000001</v>
      </c>
      <c r="Q33">
        <v>18288.870852</v>
      </c>
      <c r="R33">
        <v>16139.144480999999</v>
      </c>
      <c r="S33">
        <v>13592.884819999999</v>
      </c>
      <c r="T33">
        <v>10317.990221</v>
      </c>
      <c r="U33">
        <v>6516.5121609999997</v>
      </c>
      <c r="V33">
        <v>5696.0666890000002</v>
      </c>
      <c r="W33">
        <v>4060.297376</v>
      </c>
      <c r="X33">
        <v>3219.5056300000001</v>
      </c>
      <c r="Y33">
        <v>2684.1843509999999</v>
      </c>
      <c r="Z33">
        <v>2250.834402</v>
      </c>
      <c r="AA33">
        <v>2228.1872469999998</v>
      </c>
      <c r="AB33">
        <v>2439.8002329999999</v>
      </c>
      <c r="AC33">
        <v>3100.374945</v>
      </c>
      <c r="AD33">
        <v>3185.1157039999998</v>
      </c>
      <c r="AE33">
        <v>3228.3824890000001</v>
      </c>
      <c r="AF33">
        <v>3535.179885</v>
      </c>
    </row>
    <row r="34" spans="1:32" x14ac:dyDescent="0.3">
      <c r="A34" t="s">
        <v>25</v>
      </c>
      <c r="B34" t="s">
        <v>361</v>
      </c>
      <c r="C34" t="s">
        <v>297</v>
      </c>
      <c r="D34" t="s">
        <v>362</v>
      </c>
      <c r="E34" t="s">
        <v>298</v>
      </c>
      <c r="F34">
        <v>64900</v>
      </c>
      <c r="G34">
        <v>82000</v>
      </c>
      <c r="H34">
        <v>104300</v>
      </c>
      <c r="I34">
        <v>127600</v>
      </c>
      <c r="J34">
        <v>153100</v>
      </c>
      <c r="K34">
        <v>176700</v>
      </c>
      <c r="L34">
        <v>196600</v>
      </c>
      <c r="M34">
        <v>201200</v>
      </c>
      <c r="N34">
        <v>192400</v>
      </c>
      <c r="O34">
        <v>195000</v>
      </c>
      <c r="P34">
        <v>211300</v>
      </c>
      <c r="Q34">
        <v>218400</v>
      </c>
      <c r="R34">
        <v>220500</v>
      </c>
      <c r="S34">
        <v>219600</v>
      </c>
      <c r="T34">
        <v>190500</v>
      </c>
      <c r="U34">
        <v>179500</v>
      </c>
      <c r="V34">
        <v>179200</v>
      </c>
      <c r="W34">
        <v>183200</v>
      </c>
      <c r="X34">
        <v>185200</v>
      </c>
      <c r="Y34">
        <v>189500</v>
      </c>
      <c r="Z34">
        <v>165100</v>
      </c>
      <c r="AA34">
        <v>164900</v>
      </c>
      <c r="AB34">
        <v>166000</v>
      </c>
      <c r="AC34">
        <v>165700</v>
      </c>
      <c r="AD34">
        <v>173300</v>
      </c>
      <c r="AE34">
        <v>165500</v>
      </c>
      <c r="AF34">
        <v>173100</v>
      </c>
    </row>
    <row r="35" spans="1:32" x14ac:dyDescent="0.3">
      <c r="A35" t="s">
        <v>25</v>
      </c>
      <c r="B35" t="s">
        <v>363</v>
      </c>
      <c r="C35" t="s">
        <v>297</v>
      </c>
      <c r="D35" t="s">
        <v>364</v>
      </c>
      <c r="E35" t="s">
        <v>298</v>
      </c>
      <c r="F35">
        <v>1302600</v>
      </c>
      <c r="G35">
        <v>1405700</v>
      </c>
      <c r="H35">
        <v>1564600</v>
      </c>
      <c r="I35">
        <v>1863800</v>
      </c>
      <c r="J35">
        <v>2000600</v>
      </c>
      <c r="K35">
        <v>2109300</v>
      </c>
      <c r="L35">
        <v>2199400</v>
      </c>
      <c r="M35">
        <v>2354100</v>
      </c>
      <c r="N35">
        <v>2376000</v>
      </c>
      <c r="O35">
        <v>2496300.0000009998</v>
      </c>
      <c r="P35">
        <v>2543200</v>
      </c>
      <c r="Q35">
        <v>2482700</v>
      </c>
      <c r="R35">
        <v>2447300.0000009998</v>
      </c>
      <c r="S35">
        <v>2558000</v>
      </c>
      <c r="T35">
        <v>2271900</v>
      </c>
      <c r="U35">
        <v>2350200</v>
      </c>
      <c r="V35">
        <v>2267300.0000009998</v>
      </c>
      <c r="W35">
        <v>2426700</v>
      </c>
      <c r="X35">
        <v>2461700</v>
      </c>
      <c r="Y35">
        <v>2599300.0000009998</v>
      </c>
      <c r="Z35">
        <v>2772000</v>
      </c>
      <c r="AA35">
        <v>2704900.0000009998</v>
      </c>
      <c r="AB35">
        <v>2661600.0000009998</v>
      </c>
      <c r="AC35">
        <v>2572800</v>
      </c>
      <c r="AD35">
        <v>2553600</v>
      </c>
      <c r="AE35">
        <v>2403499.9999990002</v>
      </c>
      <c r="AF35">
        <v>2340978.6989454799</v>
      </c>
    </row>
    <row r="36" spans="1:32" x14ac:dyDescent="0.3">
      <c r="A36" t="s">
        <v>25</v>
      </c>
      <c r="B36" t="s">
        <v>365</v>
      </c>
      <c r="C36" t="s">
        <v>297</v>
      </c>
      <c r="D36" t="s">
        <v>366</v>
      </c>
      <c r="E36" t="s">
        <v>298</v>
      </c>
      <c r="F36">
        <v>77253.563091530101</v>
      </c>
      <c r="G36">
        <v>72354.628939142407</v>
      </c>
      <c r="H36">
        <v>80292.310286788299</v>
      </c>
      <c r="I36">
        <v>86220.428691007895</v>
      </c>
      <c r="J36">
        <v>82115.253271847905</v>
      </c>
      <c r="K36">
        <v>89462.428572954494</v>
      </c>
      <c r="L36">
        <v>82329.462048269997</v>
      </c>
      <c r="M36">
        <v>86467.376015318398</v>
      </c>
      <c r="N36">
        <v>75779.096803748005</v>
      </c>
      <c r="O36">
        <v>68542.034363505096</v>
      </c>
      <c r="P36">
        <v>63417.057137882199</v>
      </c>
      <c r="Q36">
        <v>60280.2441741578</v>
      </c>
      <c r="R36">
        <v>58653.107111767</v>
      </c>
      <c r="S36">
        <v>61077.223223603803</v>
      </c>
      <c r="T36">
        <v>51874.125091302303</v>
      </c>
      <c r="U36">
        <v>51344.148229186001</v>
      </c>
      <c r="V36">
        <v>49453.058145677896</v>
      </c>
      <c r="W36">
        <v>59135.374650704602</v>
      </c>
      <c r="X36">
        <v>63500.101288037702</v>
      </c>
      <c r="Y36">
        <v>60168.012859746101</v>
      </c>
      <c r="Z36">
        <v>65581.695528040596</v>
      </c>
      <c r="AA36">
        <v>65299.404994998702</v>
      </c>
      <c r="AB36">
        <v>63229.3124680568</v>
      </c>
      <c r="AC36">
        <v>57125.333111042302</v>
      </c>
      <c r="AD36">
        <v>58653.282019263999</v>
      </c>
      <c r="AE36">
        <v>54600.986519110797</v>
      </c>
      <c r="AF36">
        <v>47284.125796089204</v>
      </c>
    </row>
    <row r="37" spans="1:32" x14ac:dyDescent="0.3">
      <c r="A37" t="s">
        <v>25</v>
      </c>
      <c r="B37" t="s">
        <v>367</v>
      </c>
      <c r="C37" t="s">
        <v>297</v>
      </c>
      <c r="D37" t="s">
        <v>368</v>
      </c>
      <c r="E37" t="s">
        <v>298</v>
      </c>
      <c r="F37">
        <v>240416.18474808801</v>
      </c>
      <c r="G37">
        <v>245052.855535132</v>
      </c>
      <c r="H37">
        <v>276627.72848501703</v>
      </c>
      <c r="I37">
        <v>315673.34269781102</v>
      </c>
      <c r="J37">
        <v>426201.65142290801</v>
      </c>
      <c r="K37">
        <v>507332.49417019798</v>
      </c>
      <c r="L37">
        <v>493520.36217753199</v>
      </c>
      <c r="M37">
        <v>491557.95350691502</v>
      </c>
      <c r="N37">
        <v>490758.342982453</v>
      </c>
      <c r="O37">
        <v>453073.67127042101</v>
      </c>
      <c r="P37">
        <v>415703.429945938</v>
      </c>
      <c r="Q37">
        <v>403806.39569158503</v>
      </c>
      <c r="R37">
        <v>394702.03963242099</v>
      </c>
      <c r="S37">
        <v>433105.533744152</v>
      </c>
      <c r="T37">
        <v>382586.723071869</v>
      </c>
      <c r="U37">
        <v>361144.13777681399</v>
      </c>
      <c r="V37">
        <v>377968.60073080502</v>
      </c>
      <c r="W37">
        <v>430122.01948525303</v>
      </c>
      <c r="X37">
        <v>433426.28560866899</v>
      </c>
      <c r="Y37">
        <v>511340.57073874399</v>
      </c>
      <c r="Z37">
        <v>569025.68919701199</v>
      </c>
      <c r="AA37">
        <v>538743.50998574996</v>
      </c>
      <c r="AB37">
        <v>488223.03989473102</v>
      </c>
      <c r="AC37">
        <v>446269.21247447497</v>
      </c>
      <c r="AD37">
        <v>432869.37645595201</v>
      </c>
      <c r="AE37">
        <v>383208.48278806597</v>
      </c>
      <c r="AF37">
        <v>349757.57994484698</v>
      </c>
    </row>
    <row r="38" spans="1:32" x14ac:dyDescent="0.3">
      <c r="A38" t="s">
        <v>25</v>
      </c>
      <c r="B38" t="s">
        <v>369</v>
      </c>
      <c r="C38" t="s">
        <v>297</v>
      </c>
      <c r="D38" t="s">
        <v>370</v>
      </c>
      <c r="E38" t="s">
        <v>298</v>
      </c>
      <c r="F38">
        <v>984930.25216038199</v>
      </c>
      <c r="G38">
        <v>1088292.5155257301</v>
      </c>
      <c r="H38">
        <v>1207679.96122819</v>
      </c>
      <c r="I38">
        <v>1461906.2286111801</v>
      </c>
      <c r="J38">
        <v>1492283.09530524</v>
      </c>
      <c r="K38">
        <v>1512505.07725685</v>
      </c>
      <c r="L38">
        <v>1623550.1757741999</v>
      </c>
      <c r="M38">
        <v>1776074.67047777</v>
      </c>
      <c r="N38">
        <v>1809462.5602138001</v>
      </c>
      <c r="O38">
        <v>1974684.2943670701</v>
      </c>
      <c r="P38">
        <v>2064079.5129161801</v>
      </c>
      <c r="Q38">
        <v>2018613.36013426</v>
      </c>
      <c r="R38">
        <v>1993944.85325681</v>
      </c>
      <c r="S38">
        <v>2063817.2430322401</v>
      </c>
      <c r="T38">
        <v>1837439.15183683</v>
      </c>
      <c r="U38">
        <v>1937711.7139940001</v>
      </c>
      <c r="V38">
        <v>1839878.3411245199</v>
      </c>
      <c r="W38">
        <v>1937442.6058640401</v>
      </c>
      <c r="X38">
        <v>1964773.6131032901</v>
      </c>
      <c r="Y38">
        <v>2027791.4164025099</v>
      </c>
      <c r="Z38">
        <v>2137392.6152749499</v>
      </c>
      <c r="AA38">
        <v>2100857.0850202502</v>
      </c>
      <c r="AB38">
        <v>2110147.6476382101</v>
      </c>
      <c r="AC38">
        <v>2069405.4544144799</v>
      </c>
      <c r="AD38">
        <v>2062077.34152478</v>
      </c>
      <c r="AE38">
        <v>1965690.53069182</v>
      </c>
      <c r="AF38">
        <v>1943936.9932045499</v>
      </c>
    </row>
    <row r="39" spans="1:32" x14ac:dyDescent="0.3">
      <c r="A39" t="s">
        <v>25</v>
      </c>
      <c r="B39" t="s">
        <v>371</v>
      </c>
      <c r="C39" t="s">
        <v>297</v>
      </c>
      <c r="D39" t="s">
        <v>372</v>
      </c>
      <c r="E39" t="s">
        <v>298</v>
      </c>
      <c r="F39">
        <v>724000</v>
      </c>
      <c r="G39">
        <v>910600</v>
      </c>
      <c r="H39">
        <v>992700</v>
      </c>
      <c r="I39">
        <v>1217600</v>
      </c>
      <c r="J39">
        <v>1221100</v>
      </c>
      <c r="K39">
        <v>1289800</v>
      </c>
      <c r="L39">
        <v>1602700</v>
      </c>
      <c r="M39">
        <v>1671000</v>
      </c>
      <c r="N39">
        <v>1765900</v>
      </c>
      <c r="O39">
        <v>1789800</v>
      </c>
      <c r="P39">
        <v>1527800</v>
      </c>
      <c r="Q39">
        <v>1511700</v>
      </c>
      <c r="R39">
        <v>1467300</v>
      </c>
      <c r="S39">
        <v>1555100</v>
      </c>
      <c r="T39">
        <v>1872000</v>
      </c>
      <c r="U39">
        <v>1728600</v>
      </c>
      <c r="V39">
        <v>1480300</v>
      </c>
      <c r="W39">
        <v>1513000</v>
      </c>
      <c r="X39">
        <v>1534000</v>
      </c>
      <c r="Y39">
        <v>1586600</v>
      </c>
      <c r="Z39">
        <v>1671700</v>
      </c>
      <c r="AA39">
        <v>1671200</v>
      </c>
      <c r="AB39">
        <v>1667000</v>
      </c>
      <c r="AC39">
        <v>1674200</v>
      </c>
      <c r="AD39">
        <v>1758000</v>
      </c>
      <c r="AE39">
        <v>1691400</v>
      </c>
      <c r="AF39">
        <v>1752891.1650125501</v>
      </c>
    </row>
    <row r="40" spans="1:32" x14ac:dyDescent="0.3">
      <c r="A40" t="s">
        <v>25</v>
      </c>
      <c r="B40" t="s">
        <v>373</v>
      </c>
      <c r="C40" t="s">
        <v>297</v>
      </c>
      <c r="D40" t="s">
        <v>374</v>
      </c>
      <c r="E40" t="s">
        <v>298</v>
      </c>
      <c r="F40">
        <v>50500</v>
      </c>
      <c r="G40">
        <v>61600</v>
      </c>
      <c r="H40">
        <v>63800</v>
      </c>
      <c r="I40">
        <v>67200</v>
      </c>
      <c r="J40">
        <v>68600</v>
      </c>
      <c r="K40">
        <v>80700</v>
      </c>
      <c r="L40">
        <v>79800</v>
      </c>
      <c r="M40">
        <v>78800</v>
      </c>
      <c r="N40">
        <v>81000</v>
      </c>
      <c r="O40">
        <v>82700</v>
      </c>
      <c r="P40">
        <v>88900</v>
      </c>
      <c r="Q40">
        <v>96800</v>
      </c>
      <c r="R40">
        <v>108300</v>
      </c>
      <c r="S40">
        <v>106400</v>
      </c>
      <c r="T40">
        <v>83800</v>
      </c>
      <c r="U40">
        <v>75700</v>
      </c>
      <c r="V40">
        <v>77700</v>
      </c>
      <c r="W40">
        <v>78200</v>
      </c>
      <c r="X40">
        <v>75100</v>
      </c>
      <c r="Y40">
        <v>58700</v>
      </c>
      <c r="Z40">
        <v>72400</v>
      </c>
      <c r="AA40">
        <v>72300</v>
      </c>
      <c r="AB40">
        <v>74100</v>
      </c>
      <c r="AC40">
        <v>89100</v>
      </c>
      <c r="AD40">
        <v>88200</v>
      </c>
      <c r="AE40">
        <v>84200</v>
      </c>
      <c r="AF40">
        <v>81600</v>
      </c>
    </row>
    <row r="41" spans="1:32" x14ac:dyDescent="0.3">
      <c r="A41" t="s">
        <v>25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25</v>
      </c>
      <c r="B43" t="s">
        <v>379</v>
      </c>
      <c r="C43" t="s">
        <v>297</v>
      </c>
      <c r="D43" t="s">
        <v>380</v>
      </c>
      <c r="E43" t="s">
        <v>298</v>
      </c>
      <c r="F43">
        <v>1976397.88756267</v>
      </c>
      <c r="G43">
        <v>2099466.3578911801</v>
      </c>
      <c r="H43">
        <v>2194490.6436680499</v>
      </c>
      <c r="I43">
        <v>2291983.4465600699</v>
      </c>
      <c r="J43">
        <v>2362253.5239333701</v>
      </c>
      <c r="K43">
        <v>2401001.5001300601</v>
      </c>
      <c r="L43">
        <v>2475791.4133611601</v>
      </c>
      <c r="M43">
        <v>2504792.84183437</v>
      </c>
      <c r="N43">
        <v>2454758.8464149502</v>
      </c>
      <c r="O43">
        <v>2514767.6430244399</v>
      </c>
      <c r="P43">
        <v>2473769.2276663398</v>
      </c>
      <c r="Q43">
        <v>2467378.11896643</v>
      </c>
      <c r="R43">
        <v>2450791.9727388299</v>
      </c>
      <c r="S43">
        <v>2473689.1462828699</v>
      </c>
      <c r="T43">
        <v>2369883.96980668</v>
      </c>
      <c r="U43">
        <v>2295922.8651421801</v>
      </c>
      <c r="V43">
        <v>2233877.2283378402</v>
      </c>
      <c r="W43">
        <v>2316808.1258318899</v>
      </c>
      <c r="X43">
        <v>2431185.6018237998</v>
      </c>
      <c r="Y43">
        <v>2508861.7403501901</v>
      </c>
      <c r="Z43">
        <v>2744221.51673435</v>
      </c>
      <c r="AA43">
        <v>2594938.9364581602</v>
      </c>
      <c r="AB43">
        <v>2565592.4750711098</v>
      </c>
      <c r="AC43">
        <v>2601541.4851649101</v>
      </c>
      <c r="AD43">
        <v>2657162.08859355</v>
      </c>
      <c r="AE43">
        <v>2588813.4684003098</v>
      </c>
      <c r="AF43">
        <v>4378111.7028179904</v>
      </c>
    </row>
    <row r="44" spans="1:32" x14ac:dyDescent="0.3">
      <c r="A44" t="s">
        <v>25</v>
      </c>
      <c r="B44" t="s">
        <v>381</v>
      </c>
      <c r="C44" t="s">
        <v>297</v>
      </c>
      <c r="D44" t="s">
        <v>382</v>
      </c>
      <c r="E44" t="s">
        <v>298</v>
      </c>
      <c r="F44">
        <v>16197545.416487001</v>
      </c>
      <c r="G44">
        <v>17529981.231823999</v>
      </c>
      <c r="H44">
        <v>18784353.019836999</v>
      </c>
      <c r="I44">
        <v>19992698.227947</v>
      </c>
      <c r="J44">
        <v>20135855.877854999</v>
      </c>
      <c r="K44">
        <v>20867728.522216</v>
      </c>
      <c r="L44">
        <v>21854455.886500001</v>
      </c>
      <c r="M44">
        <v>22329780.312715001</v>
      </c>
      <c r="N44">
        <v>22451837.776639</v>
      </c>
      <c r="O44">
        <v>22759095.168225002</v>
      </c>
      <c r="P44">
        <v>23681092.747689001</v>
      </c>
      <c r="Q44">
        <v>24447830.221905001</v>
      </c>
      <c r="R44">
        <v>25182405.065272</v>
      </c>
      <c r="S44">
        <v>25554397.779474001</v>
      </c>
      <c r="T44">
        <v>23356628.094195001</v>
      </c>
      <c r="U44">
        <v>22852283.269572001</v>
      </c>
      <c r="V44">
        <v>22603615.481497001</v>
      </c>
      <c r="W44">
        <v>23050641.663486</v>
      </c>
      <c r="X44">
        <v>23798834.545967001</v>
      </c>
      <c r="Y44">
        <v>24900302.897502001</v>
      </c>
      <c r="Z44">
        <v>25793869.107111</v>
      </c>
      <c r="AA44">
        <v>25386678.483460002</v>
      </c>
      <c r="AB44">
        <v>25488630.599968001</v>
      </c>
      <c r="AC44">
        <v>26083241.579395998</v>
      </c>
      <c r="AD44">
        <v>26126050.929510999</v>
      </c>
      <c r="AE44">
        <v>25606063.058391999</v>
      </c>
      <c r="AF44">
        <v>26239718.140844401</v>
      </c>
    </row>
    <row r="45" spans="1:32" x14ac:dyDescent="0.3">
      <c r="A45" t="s">
        <v>25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25</v>
      </c>
      <c r="B47" t="s">
        <v>387</v>
      </c>
      <c r="C47" t="s">
        <v>297</v>
      </c>
      <c r="D47" t="s">
        <v>388</v>
      </c>
      <c r="E47" t="s">
        <v>298</v>
      </c>
      <c r="F47">
        <v>208200</v>
      </c>
      <c r="G47">
        <v>273100</v>
      </c>
      <c r="H47">
        <v>319600</v>
      </c>
      <c r="I47">
        <v>370600</v>
      </c>
      <c r="J47">
        <v>363900</v>
      </c>
      <c r="K47">
        <v>453000</v>
      </c>
      <c r="L47">
        <v>503100</v>
      </c>
      <c r="M47">
        <v>436900</v>
      </c>
      <c r="N47">
        <v>480700</v>
      </c>
      <c r="O47">
        <v>486100</v>
      </c>
      <c r="P47">
        <v>422700</v>
      </c>
      <c r="Q47">
        <v>415200</v>
      </c>
      <c r="R47">
        <v>382200</v>
      </c>
      <c r="S47">
        <v>355900</v>
      </c>
      <c r="T47">
        <v>328100</v>
      </c>
      <c r="U47">
        <v>380800</v>
      </c>
      <c r="V47">
        <v>351100</v>
      </c>
      <c r="W47">
        <v>254900</v>
      </c>
      <c r="X47">
        <v>183500</v>
      </c>
      <c r="Y47">
        <v>332400</v>
      </c>
      <c r="Z47">
        <v>434800</v>
      </c>
      <c r="AA47">
        <v>513700</v>
      </c>
      <c r="AB47">
        <v>582700</v>
      </c>
      <c r="AC47">
        <v>363000</v>
      </c>
      <c r="AD47">
        <v>395300</v>
      </c>
      <c r="AE47">
        <v>384100</v>
      </c>
      <c r="AF47">
        <v>401800</v>
      </c>
    </row>
    <row r="48" spans="1:32" x14ac:dyDescent="0.3">
      <c r="A48" t="s">
        <v>25</v>
      </c>
      <c r="B48" t="s">
        <v>389</v>
      </c>
      <c r="C48" t="s">
        <v>297</v>
      </c>
      <c r="D48" t="s">
        <v>390</v>
      </c>
      <c r="E48" t="s">
        <v>298</v>
      </c>
      <c r="F48">
        <v>2242751.7208230002</v>
      </c>
      <c r="G48">
        <v>2396769.4439170002</v>
      </c>
      <c r="H48">
        <v>2552220.0417260001</v>
      </c>
      <c r="I48">
        <v>2707311.485632</v>
      </c>
      <c r="J48">
        <v>2853281.2974709999</v>
      </c>
      <c r="K48">
        <v>2918272.104692</v>
      </c>
      <c r="L48">
        <v>3059225.1925090002</v>
      </c>
      <c r="M48">
        <v>3080763.6523830001</v>
      </c>
      <c r="N48">
        <v>3066851.4867480001</v>
      </c>
      <c r="O48">
        <v>3045370.614821</v>
      </c>
      <c r="P48">
        <v>3048371.4772180002</v>
      </c>
      <c r="Q48">
        <v>3022514.7428979999</v>
      </c>
      <c r="R48">
        <v>2972796.3747259998</v>
      </c>
      <c r="S48">
        <v>2953270.5696609998</v>
      </c>
      <c r="T48">
        <v>2933915.795012</v>
      </c>
      <c r="U48">
        <v>2916882.291712</v>
      </c>
      <c r="V48">
        <v>2906149.6926750001</v>
      </c>
      <c r="W48">
        <v>2927813.7294839998</v>
      </c>
      <c r="X48">
        <v>2956889.075034</v>
      </c>
      <c r="Y48">
        <v>3113601.81054</v>
      </c>
      <c r="Z48">
        <v>3278065.0974710002</v>
      </c>
      <c r="AA48">
        <v>3306287.9023859999</v>
      </c>
      <c r="AB48">
        <v>3323341.915211</v>
      </c>
      <c r="AC48">
        <v>3208745.2148290002</v>
      </c>
      <c r="AD48">
        <v>3237239.779848</v>
      </c>
      <c r="AE48">
        <v>3177121.7995529999</v>
      </c>
      <c r="AF48">
        <v>3057901.9094756301</v>
      </c>
    </row>
    <row r="49" spans="1:32" x14ac:dyDescent="0.3">
      <c r="A49" t="s">
        <v>25</v>
      </c>
      <c r="B49" t="s">
        <v>391</v>
      </c>
      <c r="C49" t="s">
        <v>297</v>
      </c>
      <c r="D49" t="s">
        <v>392</v>
      </c>
      <c r="E49" t="s">
        <v>298</v>
      </c>
      <c r="F49">
        <v>1750351.720823</v>
      </c>
      <c r="G49">
        <v>1810369.443917</v>
      </c>
      <c r="H49">
        <v>1873820.0417259999</v>
      </c>
      <c r="I49">
        <v>1939011.485632</v>
      </c>
      <c r="J49">
        <v>1996181.2974710001</v>
      </c>
      <c r="K49">
        <v>2011572.104692</v>
      </c>
      <c r="L49">
        <v>2053525.192509</v>
      </c>
      <c r="M49">
        <v>2113263.6523830001</v>
      </c>
      <c r="N49">
        <v>2087451.4867479999</v>
      </c>
      <c r="O49">
        <v>2078470.614822</v>
      </c>
      <c r="P49">
        <v>2123071.477217</v>
      </c>
      <c r="Q49">
        <v>2141814.7428979999</v>
      </c>
      <c r="R49">
        <v>2148796.3747259998</v>
      </c>
      <c r="S49">
        <v>2171970.5696609998</v>
      </c>
      <c r="T49">
        <v>2201215.795012</v>
      </c>
      <c r="U49">
        <v>2165582.291712</v>
      </c>
      <c r="V49">
        <v>2167949.6926750001</v>
      </c>
      <c r="W49">
        <v>2212813.7294839998</v>
      </c>
      <c r="X49">
        <v>2259189.075034</v>
      </c>
      <c r="Y49">
        <v>2285501.81054</v>
      </c>
      <c r="Z49">
        <v>2241965.0974710002</v>
      </c>
      <c r="AA49">
        <v>2195687.9023859999</v>
      </c>
      <c r="AB49">
        <v>2157941.915211</v>
      </c>
      <c r="AC49">
        <v>2300845.2148279999</v>
      </c>
      <c r="AD49">
        <v>2292539.779848</v>
      </c>
      <c r="AE49">
        <v>2297321.7995520001</v>
      </c>
      <c r="AF49">
        <v>2155780.00612415</v>
      </c>
    </row>
    <row r="50" spans="1:32" x14ac:dyDescent="0.3">
      <c r="A50" t="s">
        <v>25</v>
      </c>
      <c r="B50" t="s">
        <v>393</v>
      </c>
      <c r="C50" t="s">
        <v>297</v>
      </c>
      <c r="D50" t="s">
        <v>394</v>
      </c>
      <c r="E50" t="s">
        <v>298</v>
      </c>
      <c r="F50">
        <v>284200</v>
      </c>
      <c r="G50">
        <v>313300</v>
      </c>
      <c r="H50">
        <v>358800</v>
      </c>
      <c r="I50">
        <v>397700</v>
      </c>
      <c r="J50">
        <v>493200</v>
      </c>
      <c r="K50">
        <v>453700</v>
      </c>
      <c r="L50">
        <v>502600</v>
      </c>
      <c r="M50">
        <v>530600</v>
      </c>
      <c r="N50">
        <v>498700</v>
      </c>
      <c r="O50">
        <v>480799.99999899999</v>
      </c>
      <c r="P50">
        <v>502600.00000100001</v>
      </c>
      <c r="Q50">
        <v>465500</v>
      </c>
      <c r="R50">
        <v>441800</v>
      </c>
      <c r="S50">
        <v>425400</v>
      </c>
      <c r="T50">
        <v>404600</v>
      </c>
      <c r="U50">
        <v>370500</v>
      </c>
      <c r="V50">
        <v>387100</v>
      </c>
      <c r="W50">
        <v>460100</v>
      </c>
      <c r="X50">
        <v>514200</v>
      </c>
      <c r="Y50">
        <v>495700</v>
      </c>
      <c r="Z50">
        <v>601300</v>
      </c>
      <c r="AA50">
        <v>596900</v>
      </c>
      <c r="AB50">
        <v>582700</v>
      </c>
      <c r="AC50">
        <v>544900.00000100001</v>
      </c>
      <c r="AD50">
        <v>549400</v>
      </c>
      <c r="AE50">
        <v>495700.00000100001</v>
      </c>
      <c r="AF50">
        <v>500321.90335147799</v>
      </c>
    </row>
    <row r="51" spans="1:32" x14ac:dyDescent="0.3">
      <c r="A51" t="s">
        <v>25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25</v>
      </c>
      <c r="B53" t="s">
        <v>399</v>
      </c>
      <c r="C53" t="s">
        <v>297</v>
      </c>
      <c r="D53" t="s">
        <v>400</v>
      </c>
      <c r="E53" t="s">
        <v>298</v>
      </c>
      <c r="F53">
        <v>55108.972607000003</v>
      </c>
      <c r="G53">
        <v>51742.373163999997</v>
      </c>
      <c r="H53">
        <v>55833.581661999997</v>
      </c>
      <c r="I53">
        <v>63981.987733000002</v>
      </c>
      <c r="J53">
        <v>71583.767678000004</v>
      </c>
      <c r="K53">
        <v>80422.247996000006</v>
      </c>
      <c r="L53">
        <v>91749.264116999999</v>
      </c>
      <c r="M53">
        <v>99533.624528</v>
      </c>
      <c r="N53">
        <v>99388.246027999994</v>
      </c>
      <c r="O53">
        <v>112119.36233</v>
      </c>
      <c r="P53">
        <v>115610.25784999999</v>
      </c>
      <c r="Q53">
        <v>108849.92060100001</v>
      </c>
      <c r="R53">
        <v>102327.693941</v>
      </c>
      <c r="S53">
        <v>98653.079505000002</v>
      </c>
      <c r="T53">
        <v>86093.867920999997</v>
      </c>
      <c r="U53">
        <v>77222.763206999996</v>
      </c>
      <c r="V53">
        <v>67490.924828999996</v>
      </c>
      <c r="W53">
        <v>74534.896682000006</v>
      </c>
      <c r="X53">
        <v>75422.583469999998</v>
      </c>
      <c r="Y53">
        <v>75548.315094000005</v>
      </c>
      <c r="Z53">
        <v>100123.155927</v>
      </c>
      <c r="AA53">
        <v>92204.803928362599</v>
      </c>
      <c r="AB53">
        <v>91353.911084798601</v>
      </c>
      <c r="AC53">
        <v>100001.004727718</v>
      </c>
      <c r="AD53">
        <v>109170.681001333</v>
      </c>
      <c r="AE53">
        <v>94584.503598576906</v>
      </c>
      <c r="AF53">
        <v>83818.248521306596</v>
      </c>
    </row>
    <row r="54" spans="1:32" x14ac:dyDescent="0.3">
      <c r="A54" t="s">
        <v>25</v>
      </c>
      <c r="B54" t="s">
        <v>401</v>
      </c>
      <c r="C54" t="s">
        <v>297</v>
      </c>
      <c r="D54" t="s">
        <v>402</v>
      </c>
      <c r="E54" t="s">
        <v>298</v>
      </c>
      <c r="F54">
        <v>76796.218468999999</v>
      </c>
      <c r="G54">
        <v>76275.538729000007</v>
      </c>
      <c r="H54">
        <v>87565.438479999997</v>
      </c>
      <c r="I54">
        <v>107714.73267899999</v>
      </c>
      <c r="J54">
        <v>123322.709542</v>
      </c>
      <c r="K54">
        <v>133021.82196599999</v>
      </c>
      <c r="L54">
        <v>141219.377652</v>
      </c>
      <c r="M54">
        <v>156969.740834</v>
      </c>
      <c r="N54">
        <v>155422.23206899999</v>
      </c>
      <c r="O54">
        <v>172281.746464</v>
      </c>
      <c r="P54">
        <v>184191.472454</v>
      </c>
      <c r="Q54">
        <v>183555.71445999999</v>
      </c>
      <c r="R54">
        <v>189043.60026000001</v>
      </c>
      <c r="S54">
        <v>193158.08633699999</v>
      </c>
      <c r="T54">
        <v>168350.855943</v>
      </c>
      <c r="U54">
        <v>155005.40056499999</v>
      </c>
      <c r="V54">
        <v>148668.61112300001</v>
      </c>
      <c r="W54">
        <v>158320.68151699999</v>
      </c>
      <c r="X54">
        <v>159252.77355099999</v>
      </c>
      <c r="Y54">
        <v>152754.503038</v>
      </c>
      <c r="Z54">
        <v>196301.16052800001</v>
      </c>
      <c r="AA54">
        <v>187053.01905036299</v>
      </c>
      <c r="AB54">
        <v>193609.20238479899</v>
      </c>
      <c r="AC54">
        <v>226760.66794571801</v>
      </c>
      <c r="AD54">
        <v>257767.29424633301</v>
      </c>
      <c r="AE54">
        <v>246011.966505577</v>
      </c>
      <c r="AF54">
        <v>222960.113295307</v>
      </c>
    </row>
    <row r="55" spans="1:32" x14ac:dyDescent="0.3">
      <c r="A55" t="s">
        <v>25</v>
      </c>
      <c r="B55" t="s">
        <v>403</v>
      </c>
      <c r="C55" t="s">
        <v>297</v>
      </c>
      <c r="D55" t="s">
        <v>404</v>
      </c>
      <c r="E55" t="s">
        <v>298</v>
      </c>
      <c r="F55">
        <v>21687.245862</v>
      </c>
      <c r="G55">
        <v>24533.165564999999</v>
      </c>
      <c r="H55">
        <v>31731.856818</v>
      </c>
      <c r="I55">
        <v>43732.744945999999</v>
      </c>
      <c r="J55">
        <v>51738.941864</v>
      </c>
      <c r="K55">
        <v>52599.573969999998</v>
      </c>
      <c r="L55">
        <v>49470.113534999997</v>
      </c>
      <c r="M55">
        <v>57436.116306000004</v>
      </c>
      <c r="N55">
        <v>56033.986040999996</v>
      </c>
      <c r="O55">
        <v>60162.384134</v>
      </c>
      <c r="P55">
        <v>68581.214603999993</v>
      </c>
      <c r="Q55">
        <v>74705.793858999998</v>
      </c>
      <c r="R55">
        <v>86715.906319000002</v>
      </c>
      <c r="S55">
        <v>94505.006831999999</v>
      </c>
      <c r="T55">
        <v>82256.988022000005</v>
      </c>
      <c r="U55">
        <v>77782.637358000007</v>
      </c>
      <c r="V55">
        <v>81177.686293999999</v>
      </c>
      <c r="W55">
        <v>83785.784834999999</v>
      </c>
      <c r="X55">
        <v>83830.190080999993</v>
      </c>
      <c r="Y55">
        <v>77206.187944000005</v>
      </c>
      <c r="Z55">
        <v>96178.004600999993</v>
      </c>
      <c r="AA55">
        <v>94848.215121999994</v>
      </c>
      <c r="AB55">
        <v>102255.2913</v>
      </c>
      <c r="AC55">
        <v>126759.663218</v>
      </c>
      <c r="AD55">
        <v>148596.61324499999</v>
      </c>
      <c r="AE55">
        <v>151427.46290700001</v>
      </c>
      <c r="AF55">
        <v>139141.86477399999</v>
      </c>
    </row>
    <row r="56" spans="1:32" x14ac:dyDescent="0.3">
      <c r="A56" t="s">
        <v>25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25</v>
      </c>
      <c r="B57" t="s">
        <v>407</v>
      </c>
      <c r="C57" t="s">
        <v>297</v>
      </c>
      <c r="D57" t="s">
        <v>408</v>
      </c>
      <c r="E57" t="s">
        <v>298</v>
      </c>
      <c r="F57">
        <v>18491099.999995001</v>
      </c>
      <c r="G57">
        <v>19988800.000002</v>
      </c>
      <c r="H57">
        <v>21402499.999998</v>
      </c>
      <c r="I57">
        <v>22770700.000002999</v>
      </c>
      <c r="J57">
        <v>23062700.000000998</v>
      </c>
      <c r="K57">
        <v>23871300.000004001</v>
      </c>
      <c r="L57">
        <v>24999799.999998</v>
      </c>
      <c r="M57">
        <v>25499399.999999002</v>
      </c>
      <c r="N57">
        <v>25609200</v>
      </c>
      <c r="O57">
        <v>25899599.999997001</v>
      </c>
      <c r="P57">
        <v>26833500.000000998</v>
      </c>
      <c r="Q57">
        <v>27591099.999999002</v>
      </c>
      <c r="R57">
        <v>28295800.000000998</v>
      </c>
      <c r="S57">
        <v>28652299.999999002</v>
      </c>
      <c r="T57">
        <v>26407900.000006001</v>
      </c>
      <c r="U57">
        <v>25878799.999998</v>
      </c>
      <c r="V57">
        <v>25625400.000002999</v>
      </c>
      <c r="W57">
        <v>26089099.999999002</v>
      </c>
      <c r="X57">
        <v>26858300.000000998</v>
      </c>
      <c r="Y57">
        <v>28095899.999999002</v>
      </c>
      <c r="Z57">
        <v>29169699.999995999</v>
      </c>
      <c r="AA57">
        <v>28790200</v>
      </c>
      <c r="AB57">
        <v>28913800.000002</v>
      </c>
      <c r="AC57">
        <v>29414699.999997001</v>
      </c>
      <c r="AD57">
        <v>29488500.000002</v>
      </c>
      <c r="AE57">
        <v>28903500.000002999</v>
      </c>
      <c r="AF57">
        <v>29413400.000002999</v>
      </c>
    </row>
    <row r="58" spans="1:32" x14ac:dyDescent="0.3">
      <c r="A58" t="s">
        <v>25</v>
      </c>
      <c r="B58" t="s">
        <v>409</v>
      </c>
      <c r="C58" t="s">
        <v>297</v>
      </c>
      <c r="D58" t="s">
        <v>410</v>
      </c>
      <c r="E58" t="s">
        <v>298</v>
      </c>
      <c r="F58">
        <v>18490797.137309998</v>
      </c>
      <c r="G58">
        <v>19988350.675740998</v>
      </c>
      <c r="H58">
        <v>21400373.061563</v>
      </c>
      <c r="I58">
        <v>22767209.713578999</v>
      </c>
      <c r="J58">
        <v>23057737.175326001</v>
      </c>
      <c r="K58">
        <v>23866700.626908001</v>
      </c>
      <c r="L58">
        <v>24993481.079009</v>
      </c>
      <c r="M58">
        <v>25489343.965098001</v>
      </c>
      <c r="N58">
        <v>25599689.263386998</v>
      </c>
      <c r="O58">
        <v>25887165.783046</v>
      </c>
      <c r="P58">
        <v>26818364.224907</v>
      </c>
      <c r="Q58">
        <v>27567144.964802999</v>
      </c>
      <c r="R58">
        <v>28263501.439998001</v>
      </c>
      <c r="S58">
        <v>28614068.349135</v>
      </c>
      <c r="T58">
        <v>26374343.889207002</v>
      </c>
      <c r="U58">
        <v>25844865.561283998</v>
      </c>
      <c r="V58">
        <v>25587465.174171999</v>
      </c>
      <c r="W58">
        <v>26056655.392969999</v>
      </c>
      <c r="X58">
        <v>26830823.621001001</v>
      </c>
      <c r="Y58">
        <v>28072604.708041999</v>
      </c>
      <c r="Z58">
        <v>29144334.204581998</v>
      </c>
      <c r="AA58">
        <v>28765266.385846</v>
      </c>
      <c r="AB58">
        <v>28886072.515179001</v>
      </c>
      <c r="AC58">
        <v>29381086.794225</v>
      </c>
      <c r="AD58">
        <v>29451490.709359001</v>
      </c>
      <c r="AE58">
        <v>28867384.857944999</v>
      </c>
      <c r="AF58">
        <v>29379220.050319999</v>
      </c>
    </row>
    <row r="59" spans="1:32" x14ac:dyDescent="0.3">
      <c r="A59" t="s">
        <v>25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27</v>
      </c>
      <c r="B2" t="s">
        <v>295</v>
      </c>
      <c r="C2" t="s">
        <v>297</v>
      </c>
      <c r="D2" t="s">
        <v>296</v>
      </c>
      <c r="E2" t="s">
        <v>298</v>
      </c>
      <c r="F2">
        <v>287893.40772536298</v>
      </c>
      <c r="G2">
        <v>293655.65228412201</v>
      </c>
      <c r="H2">
        <v>276800.50956706202</v>
      </c>
      <c r="I2">
        <v>329601.60700707801</v>
      </c>
      <c r="J2">
        <v>294309.75550851697</v>
      </c>
      <c r="K2">
        <v>303818.053522337</v>
      </c>
      <c r="L2">
        <v>286455.65998599399</v>
      </c>
      <c r="M2">
        <v>290180.03472270101</v>
      </c>
      <c r="N2">
        <v>288184.55408765399</v>
      </c>
      <c r="O2">
        <v>267521.68877792498</v>
      </c>
      <c r="P2">
        <v>224050.03768360501</v>
      </c>
      <c r="Q2">
        <v>221323.97233301599</v>
      </c>
      <c r="R2">
        <v>225578.260826446</v>
      </c>
      <c r="S2">
        <v>260655.949924127</v>
      </c>
      <c r="T2">
        <v>252316.63633811701</v>
      </c>
      <c r="U2">
        <v>261262.758761807</v>
      </c>
      <c r="V2">
        <v>234057.21292388401</v>
      </c>
      <c r="W2">
        <v>237220.94915769601</v>
      </c>
      <c r="X2">
        <v>217940.092016696</v>
      </c>
      <c r="Y2">
        <v>209986.779065626</v>
      </c>
      <c r="Z2">
        <v>208556.91778139901</v>
      </c>
      <c r="AA2">
        <v>218673.12271524101</v>
      </c>
      <c r="AB2">
        <v>225523.47286209601</v>
      </c>
      <c r="AC2">
        <v>200620.807159858</v>
      </c>
      <c r="AD2">
        <v>212800.127136308</v>
      </c>
      <c r="AE2">
        <v>212026.615754542</v>
      </c>
      <c r="AF2">
        <v>179874.88494629299</v>
      </c>
    </row>
    <row r="3" spans="1:32" x14ac:dyDescent="0.3">
      <c r="A3" t="s">
        <v>27</v>
      </c>
      <c r="B3" t="s">
        <v>299</v>
      </c>
      <c r="C3" t="s">
        <v>297</v>
      </c>
      <c r="D3" t="s">
        <v>300</v>
      </c>
      <c r="E3" t="s">
        <v>298</v>
      </c>
      <c r="F3">
        <v>42535.976423120497</v>
      </c>
      <c r="G3">
        <v>40303.816917140102</v>
      </c>
      <c r="H3">
        <v>40006.189936324103</v>
      </c>
      <c r="I3">
        <v>42443.0886740079</v>
      </c>
      <c r="J3">
        <v>41878.889921441303</v>
      </c>
      <c r="K3">
        <v>40085.124174158198</v>
      </c>
      <c r="L3">
        <v>41198.534122463403</v>
      </c>
      <c r="M3">
        <v>31884.4926401181</v>
      </c>
      <c r="N3">
        <v>28177.6306703839</v>
      </c>
      <c r="O3">
        <v>26223.299526526</v>
      </c>
      <c r="P3">
        <v>27365.471873952101</v>
      </c>
      <c r="Q3">
        <v>21739.4127366381</v>
      </c>
      <c r="R3">
        <v>22027.5820716817</v>
      </c>
      <c r="S3">
        <v>19540.9601991364</v>
      </c>
      <c r="T3">
        <v>18263.964979587701</v>
      </c>
      <c r="U3">
        <v>16829.071982221802</v>
      </c>
      <c r="V3">
        <v>15339.0032890738</v>
      </c>
      <c r="W3">
        <v>15162.191799251699</v>
      </c>
      <c r="X3">
        <v>15809.672306973</v>
      </c>
      <c r="Y3">
        <v>17014.809510410101</v>
      </c>
      <c r="Z3">
        <v>16922.4312397092</v>
      </c>
      <c r="AA3">
        <v>17043.575789624301</v>
      </c>
      <c r="AB3">
        <v>16443.233472818501</v>
      </c>
      <c r="AC3">
        <v>15839.1721069627</v>
      </c>
      <c r="AD3">
        <v>15874.0662593917</v>
      </c>
      <c r="AE3">
        <v>15489.12085788</v>
      </c>
      <c r="AF3">
        <v>14855.1674072447</v>
      </c>
    </row>
    <row r="4" spans="1:32" x14ac:dyDescent="0.3">
      <c r="A4" t="s">
        <v>27</v>
      </c>
      <c r="B4" t="s">
        <v>301</v>
      </c>
      <c r="C4" t="s">
        <v>297</v>
      </c>
      <c r="D4" t="s">
        <v>302</v>
      </c>
      <c r="E4" t="s">
        <v>298</v>
      </c>
      <c r="F4">
        <v>15447102.639747201</v>
      </c>
      <c r="G4">
        <v>16502818.9999805</v>
      </c>
      <c r="H4">
        <v>17380056.808069799</v>
      </c>
      <c r="I4">
        <v>17871119.706245199</v>
      </c>
      <c r="J4">
        <v>17322928.041775499</v>
      </c>
      <c r="K4">
        <v>18032359.489379801</v>
      </c>
      <c r="L4">
        <v>18525576.1196169</v>
      </c>
      <c r="M4">
        <v>18510351.209649298</v>
      </c>
      <c r="N4">
        <v>18565550.1045301</v>
      </c>
      <c r="O4">
        <v>18371502.5508545</v>
      </c>
      <c r="P4">
        <v>19269878.309340298</v>
      </c>
      <c r="Q4">
        <v>19771300.429797798</v>
      </c>
      <c r="R4">
        <v>20207301.753076099</v>
      </c>
      <c r="S4">
        <v>20206457.6705231</v>
      </c>
      <c r="T4">
        <v>17602968.706383102</v>
      </c>
      <c r="U4">
        <v>17029742.4357838</v>
      </c>
      <c r="V4">
        <v>17020833.966120601</v>
      </c>
      <c r="W4">
        <v>17200257.550580699</v>
      </c>
      <c r="X4">
        <v>17818349.975192599</v>
      </c>
      <c r="Y4">
        <v>18825534.3495543</v>
      </c>
      <c r="Z4">
        <v>19482645.105820801</v>
      </c>
      <c r="AA4">
        <v>19203354.073003098</v>
      </c>
      <c r="AB4">
        <v>19314467.647034999</v>
      </c>
      <c r="AC4">
        <v>19732252.646276802</v>
      </c>
      <c r="AD4">
        <v>19594434.745406698</v>
      </c>
      <c r="AE4">
        <v>19010424.867536101</v>
      </c>
      <c r="AF4">
        <v>17920218.4512772</v>
      </c>
    </row>
    <row r="5" spans="1:32" x14ac:dyDescent="0.3">
      <c r="A5" t="s">
        <v>27</v>
      </c>
      <c r="B5" t="s">
        <v>303</v>
      </c>
      <c r="C5" t="s">
        <v>297</v>
      </c>
      <c r="D5" t="s">
        <v>304</v>
      </c>
      <c r="E5" t="s">
        <v>298</v>
      </c>
      <c r="F5">
        <v>845161.27448362298</v>
      </c>
      <c r="G5">
        <v>879001.20033619902</v>
      </c>
      <c r="H5">
        <v>903262.23656962195</v>
      </c>
      <c r="I5">
        <v>946428.88065659802</v>
      </c>
      <c r="J5">
        <v>957926.547084791</v>
      </c>
      <c r="K5">
        <v>981319.08788339305</v>
      </c>
      <c r="L5">
        <v>1008535.0395410201</v>
      </c>
      <c r="M5">
        <v>1010901.6537016</v>
      </c>
      <c r="N5">
        <v>1032654.99998492</v>
      </c>
      <c r="O5">
        <v>990694.94769066595</v>
      </c>
      <c r="P5">
        <v>980076.723372387</v>
      </c>
      <c r="Q5">
        <v>972659.76500876399</v>
      </c>
      <c r="R5">
        <v>937346.92644485505</v>
      </c>
      <c r="S5">
        <v>919217.27152357996</v>
      </c>
      <c r="T5">
        <v>866500.83353529498</v>
      </c>
      <c r="U5">
        <v>822370.084801274</v>
      </c>
      <c r="V5">
        <v>785536.11755369103</v>
      </c>
      <c r="W5">
        <v>786597.51500898995</v>
      </c>
      <c r="X5">
        <v>810019.06805071502</v>
      </c>
      <c r="Y5">
        <v>824440.32396267797</v>
      </c>
      <c r="Z5">
        <v>806767.46123051504</v>
      </c>
      <c r="AA5">
        <v>811855.42574586195</v>
      </c>
      <c r="AB5">
        <v>823068.04458080896</v>
      </c>
      <c r="AC5">
        <v>837489.25233320298</v>
      </c>
      <c r="AD5">
        <v>853862.27204510395</v>
      </c>
      <c r="AE5">
        <v>792971.97107048298</v>
      </c>
      <c r="AF5">
        <v>766151.91604123299</v>
      </c>
    </row>
    <row r="6" spans="1:32" x14ac:dyDescent="0.3">
      <c r="A6" t="s">
        <v>27</v>
      </c>
      <c r="B6" t="s">
        <v>305</v>
      </c>
      <c r="C6" t="s">
        <v>297</v>
      </c>
      <c r="D6" t="s">
        <v>306</v>
      </c>
      <c r="E6" t="s">
        <v>298</v>
      </c>
      <c r="F6">
        <v>380853.47007389797</v>
      </c>
      <c r="G6">
        <v>360030.474965979</v>
      </c>
      <c r="H6">
        <v>345713.89970019698</v>
      </c>
      <c r="I6">
        <v>327195.39659068099</v>
      </c>
      <c r="J6">
        <v>313416.991202328</v>
      </c>
      <c r="K6">
        <v>296688.84801330202</v>
      </c>
      <c r="L6">
        <v>273454.29715808999</v>
      </c>
      <c r="M6">
        <v>252073.34431299</v>
      </c>
      <c r="N6">
        <v>231320.49654081199</v>
      </c>
      <c r="O6">
        <v>196645.23456873</v>
      </c>
      <c r="P6">
        <v>191034.98813432199</v>
      </c>
      <c r="Q6">
        <v>180946.71847553601</v>
      </c>
      <c r="R6">
        <v>178952.215808551</v>
      </c>
      <c r="S6">
        <v>185943.634156352</v>
      </c>
      <c r="T6">
        <v>155946.13095605501</v>
      </c>
      <c r="U6">
        <v>143073.795755022</v>
      </c>
      <c r="V6">
        <v>153111.58288998299</v>
      </c>
      <c r="W6">
        <v>145302.33147871299</v>
      </c>
      <c r="X6">
        <v>144048.23241586401</v>
      </c>
      <c r="Y6">
        <v>151803.28968992599</v>
      </c>
      <c r="Z6">
        <v>152606.859172169</v>
      </c>
      <c r="AA6">
        <v>145915.07997431999</v>
      </c>
      <c r="AB6">
        <v>149135.50693136299</v>
      </c>
      <c r="AC6">
        <v>151217.250372568</v>
      </c>
      <c r="AD6">
        <v>151816.21377946399</v>
      </c>
      <c r="AE6">
        <v>137356.890620272</v>
      </c>
      <c r="AF6">
        <v>118084.128215887</v>
      </c>
    </row>
    <row r="7" spans="1:32" x14ac:dyDescent="0.3">
      <c r="A7" t="s">
        <v>27</v>
      </c>
      <c r="B7" t="s">
        <v>307</v>
      </c>
      <c r="C7" t="s">
        <v>297</v>
      </c>
      <c r="D7" t="s">
        <v>308</v>
      </c>
      <c r="E7" t="s">
        <v>298</v>
      </c>
      <c r="F7">
        <v>604655.53715952998</v>
      </c>
      <c r="G7">
        <v>633912.02776664996</v>
      </c>
      <c r="H7">
        <v>651138.74959093402</v>
      </c>
      <c r="I7">
        <v>678599.983686127</v>
      </c>
      <c r="J7">
        <v>677604.24902892997</v>
      </c>
      <c r="K7">
        <v>679736.31121130998</v>
      </c>
      <c r="L7">
        <v>707150.64676638599</v>
      </c>
      <c r="M7">
        <v>722731.41371085006</v>
      </c>
      <c r="N7">
        <v>746401.13112482103</v>
      </c>
      <c r="O7">
        <v>694917.49342819594</v>
      </c>
      <c r="P7">
        <v>679926.53538696899</v>
      </c>
      <c r="Q7">
        <v>631239.57934896997</v>
      </c>
      <c r="R7">
        <v>586718.99554375699</v>
      </c>
      <c r="S7">
        <v>576377.63396091899</v>
      </c>
      <c r="T7">
        <v>491900.42457845702</v>
      </c>
      <c r="U7">
        <v>452927.60296152101</v>
      </c>
      <c r="V7">
        <v>409016.80877226702</v>
      </c>
      <c r="W7">
        <v>393631.05996186298</v>
      </c>
      <c r="X7">
        <v>384030.95621917502</v>
      </c>
      <c r="Y7">
        <v>389310.11924176401</v>
      </c>
      <c r="Z7">
        <v>362096.87158668198</v>
      </c>
      <c r="AA7">
        <v>344602.20930471102</v>
      </c>
      <c r="AB7">
        <v>349881.94207492302</v>
      </c>
      <c r="AC7">
        <v>347579.659496098</v>
      </c>
      <c r="AD7">
        <v>352396.08246682503</v>
      </c>
      <c r="AE7">
        <v>336497.45329519099</v>
      </c>
      <c r="AF7">
        <v>331672.60333579202</v>
      </c>
    </row>
    <row r="8" spans="1:32" x14ac:dyDescent="0.3">
      <c r="A8" t="s">
        <v>27</v>
      </c>
      <c r="B8" t="s">
        <v>309</v>
      </c>
      <c r="C8" t="s">
        <v>297</v>
      </c>
      <c r="D8" t="s">
        <v>310</v>
      </c>
      <c r="E8" t="s">
        <v>298</v>
      </c>
      <c r="F8">
        <v>130351.130055078</v>
      </c>
      <c r="G8">
        <v>189299.72340578001</v>
      </c>
      <c r="H8">
        <v>161305.56252541099</v>
      </c>
      <c r="I8">
        <v>138636.304520554</v>
      </c>
      <c r="J8">
        <v>128789.47869961199</v>
      </c>
      <c r="K8">
        <v>128794.86025852599</v>
      </c>
      <c r="L8">
        <v>140443.907912236</v>
      </c>
      <c r="M8">
        <v>141008.9338732</v>
      </c>
      <c r="N8">
        <v>142748.49247900801</v>
      </c>
      <c r="O8">
        <v>137836.414776705</v>
      </c>
      <c r="P8">
        <v>150439.507711727</v>
      </c>
      <c r="Q8">
        <v>161003.04744234201</v>
      </c>
      <c r="R8">
        <v>161759.319751562</v>
      </c>
      <c r="S8">
        <v>162492.40803948601</v>
      </c>
      <c r="T8">
        <v>164724.65245979701</v>
      </c>
      <c r="U8">
        <v>151985.69048087799</v>
      </c>
      <c r="V8">
        <v>143857.063404207</v>
      </c>
      <c r="W8">
        <v>147739.707596233</v>
      </c>
      <c r="X8">
        <v>144694.59998735899</v>
      </c>
      <c r="Y8">
        <v>179058.64366756499</v>
      </c>
      <c r="Z8">
        <v>135604.833113281</v>
      </c>
      <c r="AA8">
        <v>107588.11471450501</v>
      </c>
      <c r="AB8">
        <v>102431.562896651</v>
      </c>
      <c r="AC8">
        <v>105370.612876899</v>
      </c>
      <c r="AD8">
        <v>127713.265621998</v>
      </c>
      <c r="AE8">
        <v>98165.641658352703</v>
      </c>
      <c r="AF8">
        <v>62411.579856800498</v>
      </c>
    </row>
    <row r="9" spans="1:32" x14ac:dyDescent="0.3">
      <c r="A9" t="s">
        <v>27</v>
      </c>
      <c r="B9" t="s">
        <v>311</v>
      </c>
      <c r="C9" t="s">
        <v>297</v>
      </c>
      <c r="D9" t="s">
        <v>312</v>
      </c>
      <c r="E9" t="s">
        <v>298</v>
      </c>
      <c r="F9">
        <v>1770781.2249183401</v>
      </c>
      <c r="G9">
        <v>1847552.88034622</v>
      </c>
      <c r="H9">
        <v>1852860.86202943</v>
      </c>
      <c r="I9">
        <v>1823936.9711289301</v>
      </c>
      <c r="J9">
        <v>1812294.4329802501</v>
      </c>
      <c r="K9">
        <v>1705349.36157239</v>
      </c>
      <c r="L9">
        <v>1860716.49764463</v>
      </c>
      <c r="M9">
        <v>1843398.5008807699</v>
      </c>
      <c r="N9">
        <v>1810064.4311609899</v>
      </c>
      <c r="O9">
        <v>1772086.4972691799</v>
      </c>
      <c r="P9">
        <v>1876948.7225595401</v>
      </c>
      <c r="Q9">
        <v>1875652.2143510201</v>
      </c>
      <c r="R9">
        <v>2067644.1926414899</v>
      </c>
      <c r="S9">
        <v>2111643.87772812</v>
      </c>
      <c r="T9">
        <v>1831914.9672183299</v>
      </c>
      <c r="U9">
        <v>1691885.64867256</v>
      </c>
      <c r="V9">
        <v>1728132.1932425301</v>
      </c>
      <c r="W9">
        <v>1762829.0544133401</v>
      </c>
      <c r="X9">
        <v>1843237.2886280499</v>
      </c>
      <c r="Y9">
        <v>1975816.7976850099</v>
      </c>
      <c r="Z9">
        <v>1957519.8617970101</v>
      </c>
      <c r="AA9">
        <v>1973607.9986971901</v>
      </c>
      <c r="AB9">
        <v>2068036.78203549</v>
      </c>
      <c r="AC9">
        <v>2058605.9406514801</v>
      </c>
      <c r="AD9">
        <v>2049002.72084943</v>
      </c>
      <c r="AE9">
        <v>1996522.77799731</v>
      </c>
      <c r="AF9">
        <v>1837252.0994267601</v>
      </c>
    </row>
    <row r="10" spans="1:32" x14ac:dyDescent="0.3">
      <c r="A10" t="s">
        <v>27</v>
      </c>
      <c r="B10" t="s">
        <v>313</v>
      </c>
      <c r="C10" t="s">
        <v>297</v>
      </c>
      <c r="D10" t="s">
        <v>314</v>
      </c>
      <c r="E10" t="s">
        <v>298</v>
      </c>
      <c r="F10">
        <v>2593968.9391933</v>
      </c>
      <c r="G10">
        <v>2691261.0289515699</v>
      </c>
      <c r="H10">
        <v>2774589.5135125699</v>
      </c>
      <c r="I10">
        <v>2877653.2322702198</v>
      </c>
      <c r="J10">
        <v>2817405.5093372702</v>
      </c>
      <c r="K10">
        <v>2945889.9962806902</v>
      </c>
      <c r="L10">
        <v>3078596.2186658802</v>
      </c>
      <c r="M10">
        <v>3133705.7180164498</v>
      </c>
      <c r="N10">
        <v>3104859.78555304</v>
      </c>
      <c r="O10">
        <v>3014351.36809381</v>
      </c>
      <c r="P10">
        <v>3174384.27237309</v>
      </c>
      <c r="Q10">
        <v>3312780.5038580201</v>
      </c>
      <c r="R10">
        <v>3458142.1786571299</v>
      </c>
      <c r="S10">
        <v>3535505.1145693399</v>
      </c>
      <c r="T10">
        <v>3227065.6046227398</v>
      </c>
      <c r="U10">
        <v>3148124.02958943</v>
      </c>
      <c r="V10">
        <v>3132170.9874496502</v>
      </c>
      <c r="W10">
        <v>3195505.5420277398</v>
      </c>
      <c r="X10">
        <v>3340308.7853882299</v>
      </c>
      <c r="Y10">
        <v>3488203.8103260999</v>
      </c>
      <c r="Z10">
        <v>3490129.1252888199</v>
      </c>
      <c r="AA10">
        <v>3471095.19110145</v>
      </c>
      <c r="AB10">
        <v>3585104.5035574902</v>
      </c>
      <c r="AC10">
        <v>3519101.7573245801</v>
      </c>
      <c r="AD10">
        <v>3453105.4525796999</v>
      </c>
      <c r="AE10">
        <v>3373773.2150828298</v>
      </c>
      <c r="AF10">
        <v>3118475.9052861398</v>
      </c>
    </row>
    <row r="11" spans="1:32" x14ac:dyDescent="0.3">
      <c r="A11" t="s">
        <v>27</v>
      </c>
      <c r="B11" t="s">
        <v>315</v>
      </c>
      <c r="C11" t="s">
        <v>297</v>
      </c>
      <c r="D11" t="s">
        <v>316</v>
      </c>
      <c r="E11" t="s">
        <v>298</v>
      </c>
      <c r="F11">
        <v>823187.71427495696</v>
      </c>
      <c r="G11">
        <v>843708.14860534598</v>
      </c>
      <c r="H11">
        <v>921728.651483141</v>
      </c>
      <c r="I11">
        <v>1053716.2611412799</v>
      </c>
      <c r="J11">
        <v>1005111.0763570199</v>
      </c>
      <c r="K11">
        <v>1240540.6347083</v>
      </c>
      <c r="L11">
        <v>1217879.7210212499</v>
      </c>
      <c r="M11">
        <v>1290307.2171356699</v>
      </c>
      <c r="N11">
        <v>1294795.3543920501</v>
      </c>
      <c r="O11">
        <v>1242264.8708246299</v>
      </c>
      <c r="P11">
        <v>1297435.54981355</v>
      </c>
      <c r="Q11">
        <v>1437128.289507</v>
      </c>
      <c r="R11">
        <v>1390497.98601563</v>
      </c>
      <c r="S11">
        <v>1423861.2368412199</v>
      </c>
      <c r="T11">
        <v>1395150.6374044099</v>
      </c>
      <c r="U11">
        <v>1456238.38091687</v>
      </c>
      <c r="V11">
        <v>1404038.7942071201</v>
      </c>
      <c r="W11">
        <v>1432676.48761441</v>
      </c>
      <c r="X11">
        <v>1497071.49676018</v>
      </c>
      <c r="Y11">
        <v>1512387.0126411</v>
      </c>
      <c r="Z11">
        <v>1532609.2634918101</v>
      </c>
      <c r="AA11">
        <v>1497487.1924042599</v>
      </c>
      <c r="AB11">
        <v>1517067.7215219999</v>
      </c>
      <c r="AC11">
        <v>1460495.81667309</v>
      </c>
      <c r="AD11">
        <v>1404102.73173028</v>
      </c>
      <c r="AE11">
        <v>1377250.43708552</v>
      </c>
      <c r="AF11">
        <v>1281223.8058593799</v>
      </c>
    </row>
    <row r="12" spans="1:32" x14ac:dyDescent="0.3">
      <c r="A12" t="s">
        <v>27</v>
      </c>
      <c r="B12" t="s">
        <v>317</v>
      </c>
      <c r="C12" t="s">
        <v>297</v>
      </c>
      <c r="D12" t="s">
        <v>318</v>
      </c>
      <c r="E12" t="s">
        <v>298</v>
      </c>
      <c r="F12">
        <v>883806.03778479202</v>
      </c>
      <c r="G12">
        <v>925295.46813486004</v>
      </c>
      <c r="H12">
        <v>940635.31939681596</v>
      </c>
      <c r="I12">
        <v>965107.52212527499</v>
      </c>
      <c r="J12">
        <v>929923.58894480194</v>
      </c>
      <c r="K12">
        <v>926691.55072673899</v>
      </c>
      <c r="L12">
        <v>959221.234643262</v>
      </c>
      <c r="M12">
        <v>929093.28157885105</v>
      </c>
      <c r="N12">
        <v>948764.95866458304</v>
      </c>
      <c r="O12">
        <v>945354.53044195601</v>
      </c>
      <c r="P12">
        <v>950405.46447274101</v>
      </c>
      <c r="Q12">
        <v>944513.24593560805</v>
      </c>
      <c r="R12">
        <v>936201.65664619999</v>
      </c>
      <c r="S12">
        <v>938227.35246173397</v>
      </c>
      <c r="T12">
        <v>831346.71800854697</v>
      </c>
      <c r="U12">
        <v>807085.17497389601</v>
      </c>
      <c r="V12">
        <v>799403.94007962104</v>
      </c>
      <c r="W12">
        <v>804793.17552584503</v>
      </c>
      <c r="X12">
        <v>845356.92794834101</v>
      </c>
      <c r="Y12">
        <v>921187.49760075402</v>
      </c>
      <c r="Z12">
        <v>947528.12199340004</v>
      </c>
      <c r="AA12">
        <v>940279.36529556802</v>
      </c>
      <c r="AB12">
        <v>929742.74248295301</v>
      </c>
      <c r="AC12">
        <v>955149.32490554801</v>
      </c>
      <c r="AD12">
        <v>933063.79201262502</v>
      </c>
      <c r="AE12">
        <v>888521.35750738299</v>
      </c>
      <c r="AF12">
        <v>849285.41385096195</v>
      </c>
    </row>
    <row r="13" spans="1:32" x14ac:dyDescent="0.3">
      <c r="A13" t="s">
        <v>27</v>
      </c>
      <c r="B13" t="s">
        <v>319</v>
      </c>
      <c r="C13" t="s">
        <v>297</v>
      </c>
      <c r="D13" t="s">
        <v>320</v>
      </c>
      <c r="E13" t="s">
        <v>298</v>
      </c>
      <c r="F13">
        <v>1129915.0826541099</v>
      </c>
      <c r="G13">
        <v>1164773.11428903</v>
      </c>
      <c r="H13">
        <v>1190314.5839948</v>
      </c>
      <c r="I13">
        <v>1184736.1062152099</v>
      </c>
      <c r="J13">
        <v>1070772.8235205601</v>
      </c>
      <c r="K13">
        <v>1085420.3855865099</v>
      </c>
      <c r="L13">
        <v>1025502.64090505</v>
      </c>
      <c r="M13">
        <v>1038259.52337471</v>
      </c>
      <c r="N13">
        <v>943558.32289417798</v>
      </c>
      <c r="O13">
        <v>969772.88326600206</v>
      </c>
      <c r="P13">
        <v>1002163.47521698</v>
      </c>
      <c r="Q13">
        <v>1005934.4999332</v>
      </c>
      <c r="R13">
        <v>1008475.2397814899</v>
      </c>
      <c r="S13">
        <v>1037334.4115524</v>
      </c>
      <c r="T13">
        <v>933341.79145611601</v>
      </c>
      <c r="U13">
        <v>887492.40506963502</v>
      </c>
      <c r="V13">
        <v>865782.59365998197</v>
      </c>
      <c r="W13">
        <v>890722.36350547196</v>
      </c>
      <c r="X13">
        <v>895710.94579137804</v>
      </c>
      <c r="Y13">
        <v>937794.22514300596</v>
      </c>
      <c r="Z13">
        <v>1041476.70057983</v>
      </c>
      <c r="AA13">
        <v>1033496.3728771</v>
      </c>
      <c r="AB13">
        <v>1014085.10127128</v>
      </c>
      <c r="AC13">
        <v>971280.49983870599</v>
      </c>
      <c r="AD13">
        <v>1007673.65458956</v>
      </c>
      <c r="AE13">
        <v>918139.633381853</v>
      </c>
      <c r="AF13">
        <v>857941.14640872099</v>
      </c>
    </row>
    <row r="14" spans="1:32" x14ac:dyDescent="0.3">
      <c r="A14" t="s">
        <v>27</v>
      </c>
      <c r="B14" t="s">
        <v>321</v>
      </c>
      <c r="C14" t="s">
        <v>297</v>
      </c>
      <c r="D14" t="s">
        <v>322</v>
      </c>
      <c r="E14" t="s">
        <v>298</v>
      </c>
      <c r="F14">
        <v>3520683.7778478502</v>
      </c>
      <c r="G14">
        <v>3786984.0789426598</v>
      </c>
      <c r="H14">
        <v>4013347.38537968</v>
      </c>
      <c r="I14">
        <v>4159943.13161396</v>
      </c>
      <c r="J14">
        <v>4005088.4672849299</v>
      </c>
      <c r="K14">
        <v>4223044.83601915</v>
      </c>
      <c r="L14">
        <v>4242962.9747869596</v>
      </c>
      <c r="M14">
        <v>4195346.6091610501</v>
      </c>
      <c r="N14">
        <v>4131636.8213132201</v>
      </c>
      <c r="O14">
        <v>4059764.6637840201</v>
      </c>
      <c r="P14">
        <v>4238707.1294399798</v>
      </c>
      <c r="Q14">
        <v>4406183.5523155397</v>
      </c>
      <c r="R14">
        <v>4557114.6402992699</v>
      </c>
      <c r="S14">
        <v>4555758.1686031604</v>
      </c>
      <c r="T14">
        <v>3869862.4089728198</v>
      </c>
      <c r="U14">
        <v>3596649.1457984899</v>
      </c>
      <c r="V14">
        <v>3621902.87304421</v>
      </c>
      <c r="W14">
        <v>3532961.7256653402</v>
      </c>
      <c r="X14">
        <v>3520132.94153878</v>
      </c>
      <c r="Y14">
        <v>3549654.4772347999</v>
      </c>
      <c r="Z14">
        <v>3635703.49750672</v>
      </c>
      <c r="AA14">
        <v>3495382.0311471699</v>
      </c>
      <c r="AB14">
        <v>3437001.8429668299</v>
      </c>
      <c r="AC14">
        <v>3543786.33991272</v>
      </c>
      <c r="AD14">
        <v>3383284.20403582</v>
      </c>
      <c r="AE14">
        <v>3482124.9195468999</v>
      </c>
      <c r="AF14">
        <v>3342737.64332591</v>
      </c>
    </row>
    <row r="15" spans="1:32" x14ac:dyDescent="0.3">
      <c r="A15" t="s">
        <v>27</v>
      </c>
      <c r="B15" t="s">
        <v>323</v>
      </c>
      <c r="C15" t="s">
        <v>297</v>
      </c>
      <c r="D15" t="s">
        <v>324</v>
      </c>
      <c r="E15" t="s">
        <v>298</v>
      </c>
      <c r="F15">
        <v>5097831.34949061</v>
      </c>
      <c r="G15">
        <v>5551221.9903519703</v>
      </c>
      <c r="H15">
        <v>5948141.6543907896</v>
      </c>
      <c r="I15">
        <v>6203390.3146234602</v>
      </c>
      <c r="J15">
        <v>6086307.3238147702</v>
      </c>
      <c r="K15">
        <v>6489298.8948199097</v>
      </c>
      <c r="L15">
        <v>6648170.5757857403</v>
      </c>
      <c r="M15">
        <v>6565237.2154651601</v>
      </c>
      <c r="N15">
        <v>6436029.6511910995</v>
      </c>
      <c r="O15">
        <v>6378268.5315290596</v>
      </c>
      <c r="P15">
        <v>6726779.5306727299</v>
      </c>
      <c r="Q15">
        <v>6977060.9262147201</v>
      </c>
      <c r="R15">
        <v>7089060.3852717001</v>
      </c>
      <c r="S15">
        <v>7025448.7953772703</v>
      </c>
      <c r="T15">
        <v>6014808.5223486498</v>
      </c>
      <c r="U15">
        <v>5716582.0933399703</v>
      </c>
      <c r="V15">
        <v>5729366.7162608104</v>
      </c>
      <c r="W15">
        <v>5709172.5683473404</v>
      </c>
      <c r="X15">
        <v>5779309.0792807601</v>
      </c>
      <c r="Y15">
        <v>5925838.2598753897</v>
      </c>
      <c r="Z15">
        <v>6049416.69079642</v>
      </c>
      <c r="AA15">
        <v>5898127.8765970804</v>
      </c>
      <c r="AB15">
        <v>5806525.0238165203</v>
      </c>
      <c r="AC15">
        <v>6060537.6604145104</v>
      </c>
      <c r="AD15">
        <v>5981916.4916818803</v>
      </c>
      <c r="AE15">
        <v>5632080.7883267803</v>
      </c>
      <c r="AF15">
        <v>5293984.3081180798</v>
      </c>
    </row>
    <row r="16" spans="1:32" x14ac:dyDescent="0.3">
      <c r="A16" t="s">
        <v>27</v>
      </c>
      <c r="B16" t="s">
        <v>325</v>
      </c>
      <c r="C16" t="s">
        <v>297</v>
      </c>
      <c r="D16" t="s">
        <v>326</v>
      </c>
      <c r="E16" t="s">
        <v>298</v>
      </c>
      <c r="F16">
        <v>1577147.57164276</v>
      </c>
      <c r="G16">
        <v>1764237.9114093101</v>
      </c>
      <c r="H16">
        <v>1934794.2690111101</v>
      </c>
      <c r="I16">
        <v>2043447.1830094899</v>
      </c>
      <c r="J16">
        <v>2081218.85652984</v>
      </c>
      <c r="K16">
        <v>2266254.0588007602</v>
      </c>
      <c r="L16">
        <v>2405207.6009987802</v>
      </c>
      <c r="M16">
        <v>2369890.6063041198</v>
      </c>
      <c r="N16">
        <v>2304392.8298778702</v>
      </c>
      <c r="O16">
        <v>2318503.86774504</v>
      </c>
      <c r="P16">
        <v>2488072.4012327502</v>
      </c>
      <c r="Q16">
        <v>2570877.37389918</v>
      </c>
      <c r="R16">
        <v>2531945.7449724302</v>
      </c>
      <c r="S16">
        <v>2469690.6267741099</v>
      </c>
      <c r="T16">
        <v>2144946.1133758398</v>
      </c>
      <c r="U16">
        <v>2119932.94754148</v>
      </c>
      <c r="V16">
        <v>2107463.8432165999</v>
      </c>
      <c r="W16">
        <v>2176210.8426819998</v>
      </c>
      <c r="X16">
        <v>2259176.1377419699</v>
      </c>
      <c r="Y16">
        <v>2376183.7826405899</v>
      </c>
      <c r="Z16">
        <v>2413713.1932896902</v>
      </c>
      <c r="AA16">
        <v>2402745.84544991</v>
      </c>
      <c r="AB16">
        <v>2369523.18084969</v>
      </c>
      <c r="AC16">
        <v>2516751.3205017899</v>
      </c>
      <c r="AD16">
        <v>2598632.2876460701</v>
      </c>
      <c r="AE16">
        <v>2149955.86877988</v>
      </c>
      <c r="AF16">
        <v>1951246.66479216</v>
      </c>
    </row>
    <row r="17" spans="1:32" x14ac:dyDescent="0.3">
      <c r="A17" t="s">
        <v>27</v>
      </c>
      <c r="B17" t="s">
        <v>327</v>
      </c>
      <c r="C17" t="s">
        <v>297</v>
      </c>
      <c r="D17" t="s">
        <v>328</v>
      </c>
      <c r="E17" t="s">
        <v>298</v>
      </c>
      <c r="F17">
        <v>1322682.85672888</v>
      </c>
      <c r="G17">
        <v>1410672.9992031599</v>
      </c>
      <c r="H17">
        <v>1535325.6434927699</v>
      </c>
      <c r="I17">
        <v>1584390.9125487299</v>
      </c>
      <c r="J17">
        <v>1563122.8615108</v>
      </c>
      <c r="K17">
        <v>1628989.5181690799</v>
      </c>
      <c r="L17">
        <v>1646942.9025467101</v>
      </c>
      <c r="M17">
        <v>1638724.4397187</v>
      </c>
      <c r="N17">
        <v>1773555.7510591999</v>
      </c>
      <c r="O17">
        <v>1822476.1037210801</v>
      </c>
      <c r="P17">
        <v>1992211.5148368799</v>
      </c>
      <c r="Q17">
        <v>1988358.23518371</v>
      </c>
      <c r="R17">
        <v>2063491.1107369601</v>
      </c>
      <c r="S17">
        <v>2035279.4268050401</v>
      </c>
      <c r="T17">
        <v>1764451.4128268301</v>
      </c>
      <c r="U17">
        <v>1728673.88092862</v>
      </c>
      <c r="V17">
        <v>1744749.1854652199</v>
      </c>
      <c r="W17">
        <v>1756210.5860659699</v>
      </c>
      <c r="X17">
        <v>1833277.4009137901</v>
      </c>
      <c r="Y17">
        <v>1945311.9714982</v>
      </c>
      <c r="Z17">
        <v>2054912.3172877801</v>
      </c>
      <c r="AA17">
        <v>1993436.5921629299</v>
      </c>
      <c r="AB17">
        <v>1999513.98451353</v>
      </c>
      <c r="AC17">
        <v>2106133.8992148801</v>
      </c>
      <c r="AD17">
        <v>2037326.74918095</v>
      </c>
      <c r="AE17">
        <v>1842075.6038547601</v>
      </c>
      <c r="AF17">
        <v>1678962.56353149</v>
      </c>
    </row>
    <row r="18" spans="1:32" x14ac:dyDescent="0.3">
      <c r="A18" t="s">
        <v>27</v>
      </c>
      <c r="B18" t="s">
        <v>329</v>
      </c>
      <c r="C18" t="s">
        <v>297</v>
      </c>
      <c r="D18" t="s">
        <v>330</v>
      </c>
      <c r="E18" t="s">
        <v>298</v>
      </c>
      <c r="F18">
        <v>2068310.8177377901</v>
      </c>
      <c r="G18">
        <v>2280795.2981305602</v>
      </c>
      <c r="H18">
        <v>2493532.58547854</v>
      </c>
      <c r="I18">
        <v>2501125.5739636398</v>
      </c>
      <c r="J18">
        <v>2326819.6870457102</v>
      </c>
      <c r="K18">
        <v>2409573.7806987199</v>
      </c>
      <c r="L18">
        <v>2563656.1245900602</v>
      </c>
      <c r="M18">
        <v>2641782.7987028598</v>
      </c>
      <c r="N18">
        <v>2794532.4879854401</v>
      </c>
      <c r="O18">
        <v>2845548.7050036499</v>
      </c>
      <c r="P18">
        <v>3038089.1252747802</v>
      </c>
      <c r="Q18">
        <v>3209294.4399522999</v>
      </c>
      <c r="R18">
        <v>3414506.5690525002</v>
      </c>
      <c r="S18">
        <v>3413171.0682196398</v>
      </c>
      <c r="T18">
        <v>2833585.34573386</v>
      </c>
      <c r="U18">
        <v>2883041.2286644699</v>
      </c>
      <c r="V18">
        <v>2970894.5568976798</v>
      </c>
      <c r="W18">
        <v>3084139.1237085401</v>
      </c>
      <c r="X18">
        <v>3342038.9979456798</v>
      </c>
      <c r="Y18">
        <v>3768757.39015766</v>
      </c>
      <c r="Z18">
        <v>4181771.9952543899</v>
      </c>
      <c r="AA18">
        <v>4212815.8150672903</v>
      </c>
      <c r="AB18">
        <v>4303393.0034451904</v>
      </c>
      <c r="AC18">
        <v>4394266.2365324702</v>
      </c>
      <c r="AD18">
        <v>4401692.7962245503</v>
      </c>
      <c r="AE18">
        <v>4705772.2158925999</v>
      </c>
      <c r="AF18">
        <v>4563949.9218708798</v>
      </c>
    </row>
    <row r="19" spans="1:32" x14ac:dyDescent="0.3">
      <c r="A19" t="s">
        <v>27</v>
      </c>
      <c r="B19" t="s">
        <v>331</v>
      </c>
      <c r="C19" t="s">
        <v>297</v>
      </c>
      <c r="D19" t="s">
        <v>332</v>
      </c>
      <c r="E19" t="s">
        <v>298</v>
      </c>
      <c r="F19">
        <v>389566.14438561897</v>
      </c>
      <c r="G19">
        <v>416555.674444768</v>
      </c>
      <c r="H19">
        <v>436097.05941734603</v>
      </c>
      <c r="I19">
        <v>463855.479044671</v>
      </c>
      <c r="J19">
        <v>450838.981585923</v>
      </c>
      <c r="K19">
        <v>459956.25573161402</v>
      </c>
      <c r="L19">
        <v>473902.531102409</v>
      </c>
      <c r="M19">
        <v>436832.88719391101</v>
      </c>
      <c r="N19">
        <v>411124.02705305401</v>
      </c>
      <c r="O19">
        <v>375636.33833468502</v>
      </c>
      <c r="P19">
        <v>384367.17188772198</v>
      </c>
      <c r="Q19">
        <v>387509.46844464802</v>
      </c>
      <c r="R19">
        <v>372647.15538137202</v>
      </c>
      <c r="S19">
        <v>377460.55385732499</v>
      </c>
      <c r="T19">
        <v>319297.26985670801</v>
      </c>
      <c r="U19">
        <v>288386.44921911502</v>
      </c>
      <c r="V19">
        <v>286944.41368744703</v>
      </c>
      <c r="W19">
        <v>286443.57735397998</v>
      </c>
      <c r="X19">
        <v>299554.98125134502</v>
      </c>
      <c r="Y19">
        <v>293828.81839121901</v>
      </c>
      <c r="Z19">
        <v>260334.12951753099</v>
      </c>
      <c r="AA19">
        <v>244142.03016231401</v>
      </c>
      <c r="AB19">
        <v>251586.23146424801</v>
      </c>
      <c r="AC19">
        <v>284126.49296733498</v>
      </c>
      <c r="AD19">
        <v>293867.97522407997</v>
      </c>
      <c r="AE19">
        <v>285070.09684554802</v>
      </c>
      <c r="AF19">
        <v>279298.96476121701</v>
      </c>
    </row>
    <row r="20" spans="1:32" x14ac:dyDescent="0.3">
      <c r="A20" t="s">
        <v>27</v>
      </c>
      <c r="B20" t="s">
        <v>333</v>
      </c>
      <c r="C20" t="s">
        <v>297</v>
      </c>
      <c r="D20" t="s">
        <v>334</v>
      </c>
      <c r="E20" t="s">
        <v>298</v>
      </c>
      <c r="F20">
        <v>323438.31588846003</v>
      </c>
      <c r="G20">
        <v>312843.57339752698</v>
      </c>
      <c r="H20">
        <v>317064.16154434899</v>
      </c>
      <c r="I20">
        <v>319456.73618575599</v>
      </c>
      <c r="J20">
        <v>321499.51434245502</v>
      </c>
      <c r="K20">
        <v>311811.35076387099</v>
      </c>
      <c r="L20">
        <v>292768.07310728298</v>
      </c>
      <c r="M20">
        <v>290227.17278521298</v>
      </c>
      <c r="N20">
        <v>283512.77252867899</v>
      </c>
      <c r="O20">
        <v>320643.02231346502</v>
      </c>
      <c r="P20">
        <v>323951.89332521398</v>
      </c>
      <c r="Q20">
        <v>313734.257581087</v>
      </c>
      <c r="R20">
        <v>336998.27125596598</v>
      </c>
      <c r="S20">
        <v>325075.22544502601</v>
      </c>
      <c r="T20">
        <v>312965.51005242701</v>
      </c>
      <c r="U20">
        <v>282957.67195651802</v>
      </c>
      <c r="V20">
        <v>275173.64301904797</v>
      </c>
      <c r="W20">
        <v>279100.795639213</v>
      </c>
      <c r="X20">
        <v>252017.613105128</v>
      </c>
      <c r="Y20">
        <v>248479.095645758</v>
      </c>
      <c r="Z20">
        <v>265332.46763700398</v>
      </c>
      <c r="AA20">
        <v>251249.894092759</v>
      </c>
      <c r="AB20">
        <v>246290.10839396701</v>
      </c>
      <c r="AC20">
        <v>249393.496835756</v>
      </c>
      <c r="AD20">
        <v>265714.75988768501</v>
      </c>
      <c r="AE20">
        <v>253624.12830855101</v>
      </c>
      <c r="AF20">
        <v>253307.53564278499</v>
      </c>
    </row>
    <row r="21" spans="1:32" x14ac:dyDescent="0.3">
      <c r="A21" t="s">
        <v>27</v>
      </c>
      <c r="B21" t="s">
        <v>335</v>
      </c>
      <c r="C21" t="s">
        <v>297</v>
      </c>
      <c r="D21" t="s">
        <v>336</v>
      </c>
      <c r="E21" t="s">
        <v>298</v>
      </c>
      <c r="F21">
        <v>437074.21869667998</v>
      </c>
      <c r="G21">
        <v>435573.17594634398</v>
      </c>
      <c r="H21">
        <v>455030.67091984901</v>
      </c>
      <c r="I21">
        <v>472379.66017353197</v>
      </c>
      <c r="J21">
        <v>485585.91139695299</v>
      </c>
      <c r="K21">
        <v>484328.84939421702</v>
      </c>
      <c r="L21">
        <v>468550.75341720699</v>
      </c>
      <c r="M21">
        <v>462969.64178439701</v>
      </c>
      <c r="N21">
        <v>456225.78425399202</v>
      </c>
      <c r="O21">
        <v>503724.51522542798</v>
      </c>
      <c r="P21">
        <v>518274.69191704399</v>
      </c>
      <c r="Q21">
        <v>515983.364781507</v>
      </c>
      <c r="R21">
        <v>533677.71231866803</v>
      </c>
      <c r="S21">
        <v>524501.94593646796</v>
      </c>
      <c r="T21">
        <v>503677.86720955599</v>
      </c>
      <c r="U21">
        <v>461557.004098312</v>
      </c>
      <c r="V21">
        <v>443406.35352243797</v>
      </c>
      <c r="W21">
        <v>430938.67332752602</v>
      </c>
      <c r="X21">
        <v>394694.95297343901</v>
      </c>
      <c r="Y21">
        <v>390535.52856900397</v>
      </c>
      <c r="Z21">
        <v>408438.33286049397</v>
      </c>
      <c r="AA21">
        <v>398010.22543903702</v>
      </c>
      <c r="AB21">
        <v>392395.79485945601</v>
      </c>
      <c r="AC21">
        <v>398302.15004643198</v>
      </c>
      <c r="AD21">
        <v>421541.35000178899</v>
      </c>
      <c r="AE21">
        <v>407703.31540516799</v>
      </c>
      <c r="AF21">
        <v>416652.55091880402</v>
      </c>
    </row>
    <row r="22" spans="1:32" x14ac:dyDescent="0.3">
      <c r="A22" t="s">
        <v>27</v>
      </c>
      <c r="B22" t="s">
        <v>337</v>
      </c>
      <c r="C22" t="s">
        <v>297</v>
      </c>
      <c r="D22" t="s">
        <v>338</v>
      </c>
      <c r="E22" t="s">
        <v>298</v>
      </c>
      <c r="F22">
        <v>113635.90280821999</v>
      </c>
      <c r="G22">
        <v>122729.602548817</v>
      </c>
      <c r="H22">
        <v>137966.5093755</v>
      </c>
      <c r="I22">
        <v>152922.92398777601</v>
      </c>
      <c r="J22">
        <v>164086.397054498</v>
      </c>
      <c r="K22">
        <v>172517.498630346</v>
      </c>
      <c r="L22">
        <v>175782.680309925</v>
      </c>
      <c r="M22">
        <v>172742.468999184</v>
      </c>
      <c r="N22">
        <v>172713.01172531201</v>
      </c>
      <c r="O22">
        <v>183081.492911963</v>
      </c>
      <c r="P22">
        <v>194322.79859183001</v>
      </c>
      <c r="Q22">
        <v>202249.10720042</v>
      </c>
      <c r="R22">
        <v>196679.44106270201</v>
      </c>
      <c r="S22">
        <v>199426.720491443</v>
      </c>
      <c r="T22">
        <v>190712.35715712901</v>
      </c>
      <c r="U22">
        <v>178599.33214179301</v>
      </c>
      <c r="V22">
        <v>168232.71050338901</v>
      </c>
      <c r="W22">
        <v>151837.87768831401</v>
      </c>
      <c r="X22">
        <v>142677.33986831101</v>
      </c>
      <c r="Y22">
        <v>142056.432923246</v>
      </c>
      <c r="Z22">
        <v>143105.86522348999</v>
      </c>
      <c r="AA22">
        <v>146760.33134627799</v>
      </c>
      <c r="AB22">
        <v>146105.68646548901</v>
      </c>
      <c r="AC22">
        <v>148908.65321067601</v>
      </c>
      <c r="AD22">
        <v>155826.59011410299</v>
      </c>
      <c r="AE22">
        <v>154079.187096618</v>
      </c>
      <c r="AF22">
        <v>163345.015276019</v>
      </c>
    </row>
    <row r="23" spans="1:32" x14ac:dyDescent="0.3">
      <c r="A23" t="s">
        <v>27</v>
      </c>
      <c r="B23" t="s">
        <v>339</v>
      </c>
      <c r="C23" t="s">
        <v>297</v>
      </c>
      <c r="D23" t="s">
        <v>340</v>
      </c>
      <c r="E23" t="s">
        <v>298</v>
      </c>
      <c r="F23">
        <v>5375727.9772920404</v>
      </c>
      <c r="G23">
        <v>5415868.2049583197</v>
      </c>
      <c r="H23">
        <v>5318790.5355171096</v>
      </c>
      <c r="I23">
        <v>5055749.6518984698</v>
      </c>
      <c r="J23">
        <v>4684404.6696492396</v>
      </c>
      <c r="K23">
        <v>4602001.5943823801</v>
      </c>
      <c r="L23">
        <v>4432628.3262654999</v>
      </c>
      <c r="M23">
        <v>4290726.73081546</v>
      </c>
      <c r="N23">
        <v>4203347.2453424996</v>
      </c>
      <c r="O23">
        <v>4125353.1686863899</v>
      </c>
      <c r="P23">
        <v>4161226.4376976802</v>
      </c>
      <c r="Q23">
        <v>4065445.3557424098</v>
      </c>
      <c r="R23">
        <v>4112907.4108728301</v>
      </c>
      <c r="S23">
        <v>4229195.2295246804</v>
      </c>
      <c r="T23">
        <v>3985545.2114417301</v>
      </c>
      <c r="U23">
        <v>3512940.8273501201</v>
      </c>
      <c r="V23">
        <v>3716719.9839443699</v>
      </c>
      <c r="W23">
        <v>3831023.5168600501</v>
      </c>
      <c r="X23">
        <v>4018793.0041105901</v>
      </c>
      <c r="Y23">
        <v>3942755.3736310499</v>
      </c>
      <c r="Z23">
        <v>4177114.1294680499</v>
      </c>
      <c r="AA23">
        <v>4249316.6514911801</v>
      </c>
      <c r="AB23">
        <v>4029478.4003594499</v>
      </c>
      <c r="AC23">
        <v>4302155.9147571204</v>
      </c>
      <c r="AD23">
        <v>5039013.2149926601</v>
      </c>
      <c r="AE23">
        <v>5169206.1282282397</v>
      </c>
      <c r="AF23">
        <v>5308006.0749322297</v>
      </c>
    </row>
    <row r="24" spans="1:32" x14ac:dyDescent="0.3">
      <c r="A24" t="s">
        <v>27</v>
      </c>
      <c r="B24" t="s">
        <v>341</v>
      </c>
      <c r="C24" t="s">
        <v>297</v>
      </c>
      <c r="D24" t="s">
        <v>342</v>
      </c>
      <c r="E24" t="s">
        <v>298</v>
      </c>
      <c r="F24">
        <v>3787958.0004706001</v>
      </c>
      <c r="G24">
        <v>3904882.7023112699</v>
      </c>
      <c r="H24">
        <v>4057382.6135013201</v>
      </c>
      <c r="I24">
        <v>4118348.4476493299</v>
      </c>
      <c r="J24">
        <v>4091698.1298732702</v>
      </c>
      <c r="K24">
        <v>4180508.4759693202</v>
      </c>
      <c r="L24">
        <v>4259438.0750259999</v>
      </c>
      <c r="M24">
        <v>4213429.27778129</v>
      </c>
      <c r="N24">
        <v>4187747.7200910999</v>
      </c>
      <c r="O24">
        <v>4235781.5064409003</v>
      </c>
      <c r="P24">
        <v>4587297.5654911501</v>
      </c>
      <c r="Q24">
        <v>4505166.8318609502</v>
      </c>
      <c r="R24">
        <v>4425793.5942047099</v>
      </c>
      <c r="S24">
        <v>4399492.7252776502</v>
      </c>
      <c r="T24">
        <v>3804516.05305037</v>
      </c>
      <c r="U24">
        <v>3796876.6986555201</v>
      </c>
      <c r="V24">
        <v>3771852.27508807</v>
      </c>
      <c r="W24">
        <v>3901155.7468802901</v>
      </c>
      <c r="X24">
        <v>4008035.9397319602</v>
      </c>
      <c r="Y24">
        <v>4006954.56617076</v>
      </c>
      <c r="Z24">
        <v>3906331.1375008598</v>
      </c>
      <c r="AA24">
        <v>3956943.2869275501</v>
      </c>
      <c r="AB24">
        <v>3883804.4969115499</v>
      </c>
      <c r="AC24">
        <v>3833169.76129216</v>
      </c>
      <c r="AD24">
        <v>3955817.9957547798</v>
      </c>
      <c r="AE24">
        <v>3687435.3875996601</v>
      </c>
      <c r="AF24">
        <v>3877106.3877000799</v>
      </c>
    </row>
    <row r="25" spans="1:32" x14ac:dyDescent="0.3">
      <c r="A25" t="s">
        <v>27</v>
      </c>
      <c r="B25" t="s">
        <v>343</v>
      </c>
      <c r="C25" t="s">
        <v>297</v>
      </c>
      <c r="D25" t="s">
        <v>344</v>
      </c>
      <c r="E25" t="s">
        <v>298</v>
      </c>
      <c r="F25">
        <v>141320.171128002</v>
      </c>
      <c r="G25">
        <v>146454.63431948799</v>
      </c>
      <c r="H25">
        <v>151117.13492406101</v>
      </c>
      <c r="I25">
        <v>150549.46786718001</v>
      </c>
      <c r="J25">
        <v>140954.50531976399</v>
      </c>
      <c r="K25">
        <v>127912.38859089</v>
      </c>
      <c r="L25">
        <v>120441.295649419</v>
      </c>
      <c r="M25">
        <v>121845.721875645</v>
      </c>
      <c r="N25">
        <v>117021.22311864101</v>
      </c>
      <c r="O25">
        <v>108989.323475426</v>
      </c>
      <c r="P25">
        <v>104760.595524776</v>
      </c>
      <c r="Q25">
        <v>96409.249348227298</v>
      </c>
      <c r="R25">
        <v>84358.725752431797</v>
      </c>
      <c r="S25">
        <v>72032.724937599894</v>
      </c>
      <c r="T25">
        <v>56103.338373600003</v>
      </c>
      <c r="U25">
        <v>51717.485270820398</v>
      </c>
      <c r="V25">
        <v>43106.624550315297</v>
      </c>
      <c r="W25">
        <v>47616.178143900601</v>
      </c>
      <c r="X25">
        <v>54278.061106736997</v>
      </c>
      <c r="Y25">
        <v>60464.848915868301</v>
      </c>
      <c r="Z25">
        <v>66676.1133981444</v>
      </c>
      <c r="AA25">
        <v>73755.203219406802</v>
      </c>
      <c r="AB25">
        <v>75433.7804169921</v>
      </c>
      <c r="AC25">
        <v>73437.639365127005</v>
      </c>
      <c r="AD25">
        <v>76720.357609101105</v>
      </c>
      <c r="AE25">
        <v>74174.259263604894</v>
      </c>
      <c r="AF25">
        <v>63840.550500337602</v>
      </c>
    </row>
    <row r="26" spans="1:32" x14ac:dyDescent="0.3">
      <c r="A26" t="s">
        <v>27</v>
      </c>
      <c r="B26" t="s">
        <v>345</v>
      </c>
      <c r="C26" t="s">
        <v>297</v>
      </c>
      <c r="D26" t="s">
        <v>346</v>
      </c>
      <c r="E26" t="s">
        <v>298</v>
      </c>
      <c r="F26">
        <v>2136805.1684331899</v>
      </c>
      <c r="G26">
        <v>2185528.62685925</v>
      </c>
      <c r="H26">
        <v>2313102.0192951802</v>
      </c>
      <c r="I26">
        <v>2308003.69248477</v>
      </c>
      <c r="J26">
        <v>2338200.23584877</v>
      </c>
      <c r="K26">
        <v>2379047.9398572701</v>
      </c>
      <c r="L26">
        <v>2385013.7559981002</v>
      </c>
      <c r="M26">
        <v>2458740.3160163201</v>
      </c>
      <c r="N26">
        <v>2474830.2449213602</v>
      </c>
      <c r="O26">
        <v>2517165.2271142998</v>
      </c>
      <c r="P26">
        <v>2943666.8603431298</v>
      </c>
      <c r="Q26">
        <v>2837411.2620977801</v>
      </c>
      <c r="R26">
        <v>2712198.2155622598</v>
      </c>
      <c r="S26">
        <v>2697216.5390743301</v>
      </c>
      <c r="T26">
        <v>2144396.84837054</v>
      </c>
      <c r="U26">
        <v>2138033.12066754</v>
      </c>
      <c r="V26">
        <v>2126570.8324537398</v>
      </c>
      <c r="W26">
        <v>2125062.3310221499</v>
      </c>
      <c r="X26">
        <v>2104620.0571455401</v>
      </c>
      <c r="Y26">
        <v>1986140.4455916099</v>
      </c>
      <c r="Z26">
        <v>1827593.36023005</v>
      </c>
      <c r="AA26">
        <v>1821284.1572043099</v>
      </c>
      <c r="AB26">
        <v>1816101.5179847199</v>
      </c>
      <c r="AC26">
        <v>1775524.9785301699</v>
      </c>
      <c r="AD26">
        <v>1799970.4540351499</v>
      </c>
      <c r="AE26">
        <v>1660919.78712419</v>
      </c>
      <c r="AF26">
        <v>1814567.49023505</v>
      </c>
    </row>
    <row r="27" spans="1:32" x14ac:dyDescent="0.3">
      <c r="A27" t="s">
        <v>27</v>
      </c>
      <c r="B27" t="s">
        <v>347</v>
      </c>
      <c r="C27" t="s">
        <v>297</v>
      </c>
      <c r="D27" t="s">
        <v>348</v>
      </c>
      <c r="E27" t="s">
        <v>298</v>
      </c>
      <c r="F27">
        <v>1509832.6609094001</v>
      </c>
      <c r="G27">
        <v>1572899.4411325301</v>
      </c>
      <c r="H27">
        <v>1593163.4592820799</v>
      </c>
      <c r="I27">
        <v>1659795.2872973799</v>
      </c>
      <c r="J27">
        <v>1612543.38870474</v>
      </c>
      <c r="K27">
        <v>1673548.1475211601</v>
      </c>
      <c r="L27">
        <v>1753983.02337848</v>
      </c>
      <c r="M27">
        <v>1632843.23988932</v>
      </c>
      <c r="N27">
        <v>1595896.2520510899</v>
      </c>
      <c r="O27">
        <v>1609626.95585118</v>
      </c>
      <c r="P27">
        <v>1538870.1096232401</v>
      </c>
      <c r="Q27">
        <v>1571346.3204149399</v>
      </c>
      <c r="R27">
        <v>1629236.6528900201</v>
      </c>
      <c r="S27">
        <v>1630243.46126572</v>
      </c>
      <c r="T27">
        <v>1604015.86630623</v>
      </c>
      <c r="U27">
        <v>1607126.09271715</v>
      </c>
      <c r="V27">
        <v>1602174.8180840099</v>
      </c>
      <c r="W27">
        <v>1728477.2377142401</v>
      </c>
      <c r="X27">
        <v>1849137.82147968</v>
      </c>
      <c r="Y27">
        <v>1960349.27166328</v>
      </c>
      <c r="Z27">
        <v>2012061.6638726599</v>
      </c>
      <c r="AA27">
        <v>2061903.9265038399</v>
      </c>
      <c r="AB27">
        <v>1992269.1985098401</v>
      </c>
      <c r="AC27">
        <v>1984207.14339686</v>
      </c>
      <c r="AD27">
        <v>2079127.18411053</v>
      </c>
      <c r="AE27">
        <v>1952341.3412118601</v>
      </c>
      <c r="AF27">
        <v>1998698.3469646999</v>
      </c>
    </row>
    <row r="28" spans="1:32" x14ac:dyDescent="0.3">
      <c r="A28" t="s">
        <v>27</v>
      </c>
      <c r="B28" t="s">
        <v>349</v>
      </c>
      <c r="C28" t="s">
        <v>297</v>
      </c>
      <c r="D28" t="s">
        <v>350</v>
      </c>
      <c r="E28" t="s">
        <v>298</v>
      </c>
      <c r="F28">
        <v>649994.70167499501</v>
      </c>
      <c r="G28">
        <v>646509.57891981502</v>
      </c>
      <c r="H28">
        <v>686560.38319487299</v>
      </c>
      <c r="I28">
        <v>720005.67656695703</v>
      </c>
      <c r="J28">
        <v>740439.30691338505</v>
      </c>
      <c r="K28">
        <v>783834.95523385005</v>
      </c>
      <c r="L28">
        <v>785112.67099473998</v>
      </c>
      <c r="M28">
        <v>784421.19054731901</v>
      </c>
      <c r="N28">
        <v>780858.99230741605</v>
      </c>
      <c r="O28">
        <v>868935.07457753201</v>
      </c>
      <c r="P28">
        <v>855148.54404625401</v>
      </c>
      <c r="Q28">
        <v>851498.59814617701</v>
      </c>
      <c r="R28">
        <v>879604.82383404695</v>
      </c>
      <c r="S28">
        <v>918621.46172848903</v>
      </c>
      <c r="T28">
        <v>823681.92701072898</v>
      </c>
      <c r="U28">
        <v>788898.58569115796</v>
      </c>
      <c r="V28">
        <v>716952.71069046296</v>
      </c>
      <c r="W28">
        <v>717545.37513330404</v>
      </c>
      <c r="X28">
        <v>721234.021472294</v>
      </c>
      <c r="Y28">
        <v>748317.67938541004</v>
      </c>
      <c r="Z28">
        <v>798985.45389214705</v>
      </c>
      <c r="AA28">
        <v>811100.28563595004</v>
      </c>
      <c r="AB28">
        <v>832154.27602936199</v>
      </c>
      <c r="AC28">
        <v>876574.503926915</v>
      </c>
      <c r="AD28">
        <v>907916.13770289498</v>
      </c>
      <c r="AE28">
        <v>821037.48566556803</v>
      </c>
      <c r="AF28">
        <v>841609.85933011502</v>
      </c>
    </row>
    <row r="29" spans="1:32" x14ac:dyDescent="0.3">
      <c r="A29" t="s">
        <v>27</v>
      </c>
      <c r="B29" t="s">
        <v>351</v>
      </c>
      <c r="C29" t="s">
        <v>297</v>
      </c>
      <c r="D29" t="s">
        <v>352</v>
      </c>
      <c r="E29" t="s">
        <v>298</v>
      </c>
      <c r="F29">
        <v>341993.166940425</v>
      </c>
      <c r="G29">
        <v>332833.39893529197</v>
      </c>
      <c r="H29">
        <v>345191.56443425198</v>
      </c>
      <c r="I29">
        <v>348410.63022885798</v>
      </c>
      <c r="J29">
        <v>365624.46520231699</v>
      </c>
      <c r="K29">
        <v>388475.59465610399</v>
      </c>
      <c r="L29">
        <v>380768.02237312699</v>
      </c>
      <c r="M29">
        <v>392990.86695712397</v>
      </c>
      <c r="N29">
        <v>406184.784989279</v>
      </c>
      <c r="O29">
        <v>481011.71208243101</v>
      </c>
      <c r="P29">
        <v>452669.84268846898</v>
      </c>
      <c r="Q29">
        <v>433845.60436956602</v>
      </c>
      <c r="R29">
        <v>457289.57435464498</v>
      </c>
      <c r="S29">
        <v>483466.35186646401</v>
      </c>
      <c r="T29">
        <v>441212.08910679602</v>
      </c>
      <c r="U29">
        <v>415020.24267367797</v>
      </c>
      <c r="V29">
        <v>373649.572287947</v>
      </c>
      <c r="W29">
        <v>371606.24210985802</v>
      </c>
      <c r="X29">
        <v>375978.678001008</v>
      </c>
      <c r="Y29">
        <v>388308.17039321101</v>
      </c>
      <c r="Z29">
        <v>391558.10509305802</v>
      </c>
      <c r="AA29">
        <v>403900.94333546201</v>
      </c>
      <c r="AB29">
        <v>422438.75700991001</v>
      </c>
      <c r="AC29">
        <v>442048.37605251599</v>
      </c>
      <c r="AD29">
        <v>462600.729600786</v>
      </c>
      <c r="AE29">
        <v>419767.76794430101</v>
      </c>
      <c r="AF29">
        <v>419577.48266889597</v>
      </c>
    </row>
    <row r="30" spans="1:32" x14ac:dyDescent="0.3">
      <c r="A30" t="s">
        <v>27</v>
      </c>
      <c r="B30" t="s">
        <v>353</v>
      </c>
      <c r="C30" t="s">
        <v>297</v>
      </c>
      <c r="D30" t="s">
        <v>354</v>
      </c>
      <c r="E30" t="s">
        <v>298</v>
      </c>
      <c r="F30">
        <v>46441.532566163798</v>
      </c>
      <c r="G30">
        <v>42387.257237963298</v>
      </c>
      <c r="H30">
        <v>47012.151330736699</v>
      </c>
      <c r="I30">
        <v>52599.561737501703</v>
      </c>
      <c r="J30">
        <v>47707.346297324701</v>
      </c>
      <c r="K30">
        <v>52016.368128894297</v>
      </c>
      <c r="L30">
        <v>54806.447387065098</v>
      </c>
      <c r="M30">
        <v>52180.952747326402</v>
      </c>
      <c r="N30">
        <v>51145.935218388098</v>
      </c>
      <c r="O30">
        <v>50255.259250850402</v>
      </c>
      <c r="P30">
        <v>54365.698902811098</v>
      </c>
      <c r="Q30">
        <v>59917.199640585502</v>
      </c>
      <c r="R30">
        <v>66157.124650736398</v>
      </c>
      <c r="S30">
        <v>67251.861938559901</v>
      </c>
      <c r="T30">
        <v>55849.448397509703</v>
      </c>
      <c r="U30">
        <v>59615.988562195598</v>
      </c>
      <c r="V30">
        <v>53830.774032778099</v>
      </c>
      <c r="W30">
        <v>48408.497702181703</v>
      </c>
      <c r="X30">
        <v>44692.527379962303</v>
      </c>
      <c r="Y30">
        <v>46479.9037194872</v>
      </c>
      <c r="Z30">
        <v>50513.088387547199</v>
      </c>
      <c r="AA30">
        <v>47515.006798918803</v>
      </c>
      <c r="AB30">
        <v>48434.535768074798</v>
      </c>
      <c r="AC30">
        <v>47568.603136224803</v>
      </c>
      <c r="AD30">
        <v>41959.586787422602</v>
      </c>
      <c r="AE30">
        <v>40588.791940374504</v>
      </c>
      <c r="AF30">
        <v>41622.777207691899</v>
      </c>
    </row>
    <row r="31" spans="1:32" x14ac:dyDescent="0.3">
      <c r="A31" t="s">
        <v>27</v>
      </c>
      <c r="B31" t="s">
        <v>355</v>
      </c>
      <c r="C31" t="s">
        <v>297</v>
      </c>
      <c r="D31" t="s">
        <v>356</v>
      </c>
      <c r="E31" t="s">
        <v>298</v>
      </c>
      <c r="F31">
        <v>62450.696624347896</v>
      </c>
      <c r="G31">
        <v>59750.041817314101</v>
      </c>
      <c r="H31">
        <v>62459.803954928699</v>
      </c>
      <c r="I31">
        <v>65287.458126426398</v>
      </c>
      <c r="J31">
        <v>62381.473935857</v>
      </c>
      <c r="K31">
        <v>67015.685501849395</v>
      </c>
      <c r="L31">
        <v>63966.048126220798</v>
      </c>
      <c r="M31">
        <v>59011.637051268503</v>
      </c>
      <c r="N31">
        <v>50775.389290052801</v>
      </c>
      <c r="O31">
        <v>49330.653295214099</v>
      </c>
      <c r="P31">
        <v>46248.959823003002</v>
      </c>
      <c r="Q31">
        <v>49318.985773803899</v>
      </c>
      <c r="R31">
        <v>51491.659676523603</v>
      </c>
      <c r="S31">
        <v>51708.851650494398</v>
      </c>
      <c r="T31">
        <v>48133.150965514797</v>
      </c>
      <c r="U31">
        <v>46999.498616439298</v>
      </c>
      <c r="V31">
        <v>40130.524259315796</v>
      </c>
      <c r="W31">
        <v>41806.061171219801</v>
      </c>
      <c r="X31">
        <v>39563.630630364998</v>
      </c>
      <c r="Y31">
        <v>39577.717101804003</v>
      </c>
      <c r="Z31">
        <v>44144.071724737398</v>
      </c>
      <c r="AA31">
        <v>46091.168796369901</v>
      </c>
      <c r="AB31">
        <v>45297.434911883996</v>
      </c>
      <c r="AC31">
        <v>48685.879673661897</v>
      </c>
      <c r="AD31">
        <v>49919.528559246697</v>
      </c>
      <c r="AE31">
        <v>38965.262076185303</v>
      </c>
      <c r="AF31">
        <v>43056.088816039599</v>
      </c>
    </row>
    <row r="32" spans="1:32" x14ac:dyDescent="0.3">
      <c r="A32" t="s">
        <v>27</v>
      </c>
      <c r="B32" t="s">
        <v>357</v>
      </c>
      <c r="C32" t="s">
        <v>297</v>
      </c>
      <c r="D32" t="s">
        <v>358</v>
      </c>
      <c r="E32" t="s">
        <v>298</v>
      </c>
      <c r="F32">
        <v>178767.54040420099</v>
      </c>
      <c r="G32">
        <v>190129.86674302601</v>
      </c>
      <c r="H32">
        <v>209176.919117168</v>
      </c>
      <c r="I32">
        <v>230028.68230821399</v>
      </c>
      <c r="J32">
        <v>240988.31509072101</v>
      </c>
      <c r="K32">
        <v>253263.44084804301</v>
      </c>
      <c r="L32">
        <v>261598.21031496499</v>
      </c>
      <c r="M32">
        <v>251253.172135687</v>
      </c>
      <c r="N32">
        <v>237138.14226427599</v>
      </c>
      <c r="O32">
        <v>243431.98555071701</v>
      </c>
      <c r="P32">
        <v>250013.47085455401</v>
      </c>
      <c r="Q32">
        <v>259368.22390777699</v>
      </c>
      <c r="R32">
        <v>260280.794260964</v>
      </c>
      <c r="S32">
        <v>275391.23753264302</v>
      </c>
      <c r="T32">
        <v>241907.88539765301</v>
      </c>
      <c r="U32">
        <v>235062.42727021701</v>
      </c>
      <c r="V32">
        <v>219056.53013241201</v>
      </c>
      <c r="W32">
        <v>228402.79863272599</v>
      </c>
      <c r="X32">
        <v>233610.86863089199</v>
      </c>
      <c r="Y32">
        <v>246734.02466545999</v>
      </c>
      <c r="Z32">
        <v>285213.28518572397</v>
      </c>
      <c r="AA32">
        <v>286188.46983192</v>
      </c>
      <c r="AB32">
        <v>288512.99749248999</v>
      </c>
      <c r="AC32">
        <v>311620.51952458901</v>
      </c>
      <c r="AD32">
        <v>327665.67424874299</v>
      </c>
      <c r="AE32">
        <v>298109.22869570501</v>
      </c>
      <c r="AF32">
        <v>314103.02303561399</v>
      </c>
    </row>
    <row r="33" spans="1:32" x14ac:dyDescent="0.3">
      <c r="A33" t="s">
        <v>27</v>
      </c>
      <c r="B33" t="s">
        <v>359</v>
      </c>
      <c r="C33" t="s">
        <v>297</v>
      </c>
      <c r="D33" t="s">
        <v>360</v>
      </c>
      <c r="E33" t="s">
        <v>298</v>
      </c>
      <c r="F33">
        <v>20341.765139857202</v>
      </c>
      <c r="G33">
        <v>21409.0141862194</v>
      </c>
      <c r="H33">
        <v>22719.944357787899</v>
      </c>
      <c r="I33">
        <v>23679.3441659569</v>
      </c>
      <c r="J33">
        <v>23737.706387164599</v>
      </c>
      <c r="K33">
        <v>23063.866098959799</v>
      </c>
      <c r="L33">
        <v>23973.942793362501</v>
      </c>
      <c r="M33">
        <v>28984.5616559134</v>
      </c>
      <c r="N33">
        <v>35614.740545420602</v>
      </c>
      <c r="O33">
        <v>44905.464398320102</v>
      </c>
      <c r="P33">
        <v>51850.571777416502</v>
      </c>
      <c r="Q33">
        <v>49048.584454444703</v>
      </c>
      <c r="R33">
        <v>44385.670891178197</v>
      </c>
      <c r="S33">
        <v>40803.158740328698</v>
      </c>
      <c r="T33">
        <v>36579.353143255197</v>
      </c>
      <c r="U33">
        <v>32200.4285686283</v>
      </c>
      <c r="V33">
        <v>30285.309978010398</v>
      </c>
      <c r="W33">
        <v>27321.7755173185</v>
      </c>
      <c r="X33">
        <v>27388.316830066098</v>
      </c>
      <c r="Y33">
        <v>27217.863505447302</v>
      </c>
      <c r="Z33">
        <v>27556.9035010794</v>
      </c>
      <c r="AA33">
        <v>27404.696873279499</v>
      </c>
      <c r="AB33">
        <v>27470.5508470038</v>
      </c>
      <c r="AC33">
        <v>26651.125539923702</v>
      </c>
      <c r="AD33">
        <v>25770.618506695999</v>
      </c>
      <c r="AE33">
        <v>23606.435009001802</v>
      </c>
      <c r="AF33">
        <v>23250.487601873301</v>
      </c>
    </row>
    <row r="34" spans="1:32" x14ac:dyDescent="0.3">
      <c r="A34" t="s">
        <v>27</v>
      </c>
      <c r="B34" t="s">
        <v>361</v>
      </c>
      <c r="C34" t="s">
        <v>297</v>
      </c>
      <c r="D34" t="s">
        <v>362</v>
      </c>
      <c r="E34" t="s">
        <v>298</v>
      </c>
      <c r="F34">
        <v>561526.61892910302</v>
      </c>
      <c r="G34">
        <v>620275.82141954196</v>
      </c>
      <c r="H34">
        <v>654549.19801961305</v>
      </c>
      <c r="I34">
        <v>688528.79575528705</v>
      </c>
      <c r="J34">
        <v>702970.98902405205</v>
      </c>
      <c r="K34">
        <v>727681.88643828803</v>
      </c>
      <c r="L34">
        <v>747622.12041459698</v>
      </c>
      <c r="M34">
        <v>713409.16402531299</v>
      </c>
      <c r="N34">
        <v>665605.44809804799</v>
      </c>
      <c r="O34">
        <v>657087.29181792703</v>
      </c>
      <c r="P34">
        <v>678463.24468829797</v>
      </c>
      <c r="Q34">
        <v>650745.74856383901</v>
      </c>
      <c r="R34">
        <v>647131.86552831496</v>
      </c>
      <c r="S34">
        <v>632851.66331063397</v>
      </c>
      <c r="T34">
        <v>539616.34569177497</v>
      </c>
      <c r="U34">
        <v>511763.587954344</v>
      </c>
      <c r="V34">
        <v>502247.658857256</v>
      </c>
      <c r="W34">
        <v>508922.33170245</v>
      </c>
      <c r="X34">
        <v>495526.86501294002</v>
      </c>
      <c r="Y34">
        <v>500979.16590125998</v>
      </c>
      <c r="Z34">
        <v>487863.23855186498</v>
      </c>
      <c r="AA34">
        <v>485116.24698192498</v>
      </c>
      <c r="AB34">
        <v>488713.27953758102</v>
      </c>
      <c r="AC34">
        <v>478054.541810058</v>
      </c>
      <c r="AD34">
        <v>511309.63869446801</v>
      </c>
      <c r="AE34">
        <v>428958.21647781302</v>
      </c>
      <c r="AF34">
        <v>412523.63975854899</v>
      </c>
    </row>
    <row r="35" spans="1:32" x14ac:dyDescent="0.3">
      <c r="A35" t="s">
        <v>27</v>
      </c>
      <c r="B35" t="s">
        <v>363</v>
      </c>
      <c r="C35" t="s">
        <v>297</v>
      </c>
      <c r="D35" t="s">
        <v>364</v>
      </c>
      <c r="E35" t="s">
        <v>298</v>
      </c>
      <c r="F35">
        <v>2668403.1979118902</v>
      </c>
      <c r="G35">
        <v>2871614.8742690799</v>
      </c>
      <c r="H35">
        <v>3107773.8426403799</v>
      </c>
      <c r="I35">
        <v>3543071.6336801499</v>
      </c>
      <c r="J35">
        <v>3733966.45854221</v>
      </c>
      <c r="K35">
        <v>4013759.04215428</v>
      </c>
      <c r="L35">
        <v>4198579.9473278299</v>
      </c>
      <c r="M35">
        <v>4408485.3289357703</v>
      </c>
      <c r="N35">
        <v>4465539.28577301</v>
      </c>
      <c r="O35">
        <v>4664262.0061420398</v>
      </c>
      <c r="P35">
        <v>4791626.5735576404</v>
      </c>
      <c r="Q35">
        <v>4723166.7917379402</v>
      </c>
      <c r="R35">
        <v>4605039.7528947098</v>
      </c>
      <c r="S35">
        <v>4729353.8036632696</v>
      </c>
      <c r="T35">
        <v>4296745.9395887498</v>
      </c>
      <c r="U35">
        <v>4355143.8777999701</v>
      </c>
      <c r="V35">
        <v>4215653.0857090997</v>
      </c>
      <c r="W35">
        <v>4403615.9909048602</v>
      </c>
      <c r="X35">
        <v>4483460.1223744201</v>
      </c>
      <c r="Y35">
        <v>4735926.8751940504</v>
      </c>
      <c r="Z35">
        <v>4985042.4349114997</v>
      </c>
      <c r="AA35">
        <v>4898157.4494115999</v>
      </c>
      <c r="AB35">
        <v>4817212.9268542305</v>
      </c>
      <c r="AC35">
        <v>4702761.57600505</v>
      </c>
      <c r="AD35">
        <v>4766048.2450932804</v>
      </c>
      <c r="AE35">
        <v>4441935.1295923404</v>
      </c>
      <c r="AF35">
        <v>4495829.8612967199</v>
      </c>
    </row>
    <row r="36" spans="1:32" x14ac:dyDescent="0.3">
      <c r="A36" t="s">
        <v>27</v>
      </c>
      <c r="B36" t="s">
        <v>365</v>
      </c>
      <c r="C36" t="s">
        <v>297</v>
      </c>
      <c r="D36" t="s">
        <v>366</v>
      </c>
      <c r="E36" t="s">
        <v>298</v>
      </c>
      <c r="F36">
        <v>948233.17300497903</v>
      </c>
      <c r="G36">
        <v>984403.69076961302</v>
      </c>
      <c r="H36">
        <v>1025136.29642412</v>
      </c>
      <c r="I36">
        <v>1075910.63536776</v>
      </c>
      <c r="J36">
        <v>1097150.32458571</v>
      </c>
      <c r="K36">
        <v>1200645.8345604599</v>
      </c>
      <c r="L36">
        <v>1207389.8590404701</v>
      </c>
      <c r="M36">
        <v>1223888.8434162801</v>
      </c>
      <c r="N36">
        <v>1232688.06706396</v>
      </c>
      <c r="O36">
        <v>1259205.5799425901</v>
      </c>
      <c r="P36">
        <v>1287256.80703016</v>
      </c>
      <c r="Q36">
        <v>1295927.45996565</v>
      </c>
      <c r="R36">
        <v>1244944.8475148301</v>
      </c>
      <c r="S36">
        <v>1237152.85770077</v>
      </c>
      <c r="T36">
        <v>1152883.79193189</v>
      </c>
      <c r="U36">
        <v>1162768.69193599</v>
      </c>
      <c r="V36">
        <v>1144963.31630153</v>
      </c>
      <c r="W36">
        <v>1175358.6356663799</v>
      </c>
      <c r="X36">
        <v>1195247.5612911701</v>
      </c>
      <c r="Y36">
        <v>1279967.4922253001</v>
      </c>
      <c r="Z36">
        <v>1308489.1665238901</v>
      </c>
      <c r="AA36">
        <v>1311222.47082624</v>
      </c>
      <c r="AB36">
        <v>1275464.07822974</v>
      </c>
      <c r="AC36">
        <v>1279156.1755834401</v>
      </c>
      <c r="AD36">
        <v>1338557.7005924501</v>
      </c>
      <c r="AE36">
        <v>1199636.4667869301</v>
      </c>
      <c r="AF36">
        <v>1265699.4212865201</v>
      </c>
    </row>
    <row r="37" spans="1:32" x14ac:dyDescent="0.3">
      <c r="A37" t="s">
        <v>27</v>
      </c>
      <c r="B37" t="s">
        <v>367</v>
      </c>
      <c r="C37" t="s">
        <v>297</v>
      </c>
      <c r="D37" t="s">
        <v>368</v>
      </c>
      <c r="E37" t="s">
        <v>298</v>
      </c>
      <c r="F37">
        <v>367071.844301879</v>
      </c>
      <c r="G37">
        <v>386005.85099223</v>
      </c>
      <c r="H37">
        <v>426503.923881619</v>
      </c>
      <c r="I37">
        <v>471799.63766531303</v>
      </c>
      <c r="J37">
        <v>594734.90569971502</v>
      </c>
      <c r="K37">
        <v>693792.38428198302</v>
      </c>
      <c r="L37">
        <v>682266.44833336002</v>
      </c>
      <c r="M37">
        <v>674519.766429752</v>
      </c>
      <c r="N37">
        <v>668322.36815773905</v>
      </c>
      <c r="O37">
        <v>631110.54426306102</v>
      </c>
      <c r="P37">
        <v>597969.41100867896</v>
      </c>
      <c r="Q37">
        <v>592355.68332663004</v>
      </c>
      <c r="R37">
        <v>581492.83949034498</v>
      </c>
      <c r="S37">
        <v>622917.35390195798</v>
      </c>
      <c r="T37">
        <v>563447.32010858203</v>
      </c>
      <c r="U37">
        <v>533919.77629959595</v>
      </c>
      <c r="V37">
        <v>543810.76637137902</v>
      </c>
      <c r="W37">
        <v>595741.30124847696</v>
      </c>
      <c r="X37">
        <v>604099.51171496301</v>
      </c>
      <c r="Y37">
        <v>684299.06436844298</v>
      </c>
      <c r="Z37">
        <v>752213.95940360997</v>
      </c>
      <c r="AA37">
        <v>724291.65090512799</v>
      </c>
      <c r="AB37">
        <v>667442.78755865805</v>
      </c>
      <c r="AC37">
        <v>626232.559270925</v>
      </c>
      <c r="AD37">
        <v>614871.50692214898</v>
      </c>
      <c r="AE37">
        <v>560981.826736797</v>
      </c>
      <c r="AF37">
        <v>532077.48079437099</v>
      </c>
    </row>
    <row r="38" spans="1:32" x14ac:dyDescent="0.3">
      <c r="A38" t="s">
        <v>27</v>
      </c>
      <c r="B38" t="s">
        <v>369</v>
      </c>
      <c r="C38" t="s">
        <v>297</v>
      </c>
      <c r="D38" t="s">
        <v>370</v>
      </c>
      <c r="E38" t="s">
        <v>298</v>
      </c>
      <c r="F38">
        <v>1353098.1806050399</v>
      </c>
      <c r="G38">
        <v>1501205.3325072399</v>
      </c>
      <c r="H38">
        <v>1656133.62233463</v>
      </c>
      <c r="I38">
        <v>1995361.36064707</v>
      </c>
      <c r="J38">
        <v>2042081.22825679</v>
      </c>
      <c r="K38">
        <v>2119320.8233118402</v>
      </c>
      <c r="L38">
        <v>2308923.63995401</v>
      </c>
      <c r="M38">
        <v>2510076.71908974</v>
      </c>
      <c r="N38">
        <v>2564528.8505513002</v>
      </c>
      <c r="O38">
        <v>2773945.8819363802</v>
      </c>
      <c r="P38">
        <v>2906400.35551881</v>
      </c>
      <c r="Q38">
        <v>2834883.64844567</v>
      </c>
      <c r="R38">
        <v>2778602.0658895401</v>
      </c>
      <c r="S38">
        <v>2869283.5920605399</v>
      </c>
      <c r="T38">
        <v>2580414.8275482799</v>
      </c>
      <c r="U38">
        <v>2658455.4095643801</v>
      </c>
      <c r="V38">
        <v>2526879.0030361898</v>
      </c>
      <c r="W38">
        <v>2632516.0539900102</v>
      </c>
      <c r="X38">
        <v>2684113.0493682902</v>
      </c>
      <c r="Y38">
        <v>2771660.31860031</v>
      </c>
      <c r="Z38">
        <v>2924339.3089839998</v>
      </c>
      <c r="AA38">
        <v>2862643.3276802399</v>
      </c>
      <c r="AB38">
        <v>2874306.0610658298</v>
      </c>
      <c r="AC38">
        <v>2797372.8411506801</v>
      </c>
      <c r="AD38">
        <v>2812619.0375786801</v>
      </c>
      <c r="AE38">
        <v>2681316.8360686102</v>
      </c>
      <c r="AF38">
        <v>2698052.9592158301</v>
      </c>
    </row>
    <row r="39" spans="1:32" x14ac:dyDescent="0.3">
      <c r="A39" t="s">
        <v>27</v>
      </c>
      <c r="B39" t="s">
        <v>371</v>
      </c>
      <c r="C39" t="s">
        <v>297</v>
      </c>
      <c r="D39" t="s">
        <v>372</v>
      </c>
      <c r="E39" t="s">
        <v>298</v>
      </c>
      <c r="F39">
        <v>1981792.7395989699</v>
      </c>
      <c r="G39">
        <v>2271423.5276838099</v>
      </c>
      <c r="H39">
        <v>2398490.2599811801</v>
      </c>
      <c r="I39">
        <v>2728688.5008922298</v>
      </c>
      <c r="J39">
        <v>2712506.26513047</v>
      </c>
      <c r="K39">
        <v>2868000.5943407598</v>
      </c>
      <c r="L39">
        <v>3068142.86118497</v>
      </c>
      <c r="M39">
        <v>3075688.7817329699</v>
      </c>
      <c r="N39">
        <v>3119303.9391264101</v>
      </c>
      <c r="O39">
        <v>3106531.7047093101</v>
      </c>
      <c r="P39">
        <v>2953417.0364864501</v>
      </c>
      <c r="Q39">
        <v>3082669.4823879502</v>
      </c>
      <c r="R39">
        <v>3013740.4531935202</v>
      </c>
      <c r="S39">
        <v>3031051.9092472498</v>
      </c>
      <c r="T39">
        <v>3194463.35297985</v>
      </c>
      <c r="U39">
        <v>2990981.21152448</v>
      </c>
      <c r="V39">
        <v>2664120.7796249599</v>
      </c>
      <c r="W39">
        <v>2717859.4782155599</v>
      </c>
      <c r="X39">
        <v>2739012.6397159998</v>
      </c>
      <c r="Y39">
        <v>2798575.0247094501</v>
      </c>
      <c r="Z39">
        <v>2933650.6452858099</v>
      </c>
      <c r="AA39">
        <v>2969987.3813240901</v>
      </c>
      <c r="AB39">
        <v>2999465.8267168798</v>
      </c>
      <c r="AC39">
        <v>2991723.7640737402</v>
      </c>
      <c r="AD39">
        <v>3107196.5511263399</v>
      </c>
      <c r="AE39">
        <v>2987569.0725356499</v>
      </c>
      <c r="AF39">
        <v>3069745.5139844702</v>
      </c>
    </row>
    <row r="40" spans="1:32" x14ac:dyDescent="0.3">
      <c r="A40" t="s">
        <v>27</v>
      </c>
      <c r="B40" t="s">
        <v>373</v>
      </c>
      <c r="C40" t="s">
        <v>297</v>
      </c>
      <c r="D40" t="s">
        <v>374</v>
      </c>
      <c r="E40" t="s">
        <v>298</v>
      </c>
      <c r="F40">
        <v>1253570.44644389</v>
      </c>
      <c r="G40">
        <v>1280048.0986917799</v>
      </c>
      <c r="H40">
        <v>1288568.50383018</v>
      </c>
      <c r="I40">
        <v>1304096.55941005</v>
      </c>
      <c r="J40">
        <v>1294513.1705422299</v>
      </c>
      <c r="K40">
        <v>1332957.95506555</v>
      </c>
      <c r="L40">
        <v>1344320.74830089</v>
      </c>
      <c r="M40">
        <v>1321108.66188055</v>
      </c>
      <c r="N40">
        <v>1307401.24688142</v>
      </c>
      <c r="O40">
        <v>1375858.3501863701</v>
      </c>
      <c r="P40">
        <v>1363456.9604130301</v>
      </c>
      <c r="Q40">
        <v>1353684.1276305299</v>
      </c>
      <c r="R40">
        <v>1381078.1901811899</v>
      </c>
      <c r="S40">
        <v>1449885.7945292899</v>
      </c>
      <c r="T40">
        <v>1300686.36142795</v>
      </c>
      <c r="U40">
        <v>1248481.1028684599</v>
      </c>
      <c r="V40">
        <v>1235805.2544193601</v>
      </c>
      <c r="W40">
        <v>1278644.5901562099</v>
      </c>
      <c r="X40">
        <v>1253659.4316048301</v>
      </c>
      <c r="Y40">
        <v>1212502.73057784</v>
      </c>
      <c r="Z40">
        <v>1231821.398915</v>
      </c>
      <c r="AA40">
        <v>1222457.70469932</v>
      </c>
      <c r="AB40">
        <v>1193990.1256490401</v>
      </c>
      <c r="AC40">
        <v>1179510.4029009901</v>
      </c>
      <c r="AD40">
        <v>1254654.46914999</v>
      </c>
      <c r="AE40">
        <v>1186356.4533172599</v>
      </c>
      <c r="AF40">
        <v>1217670.4394856901</v>
      </c>
    </row>
    <row r="41" spans="1:32" x14ac:dyDescent="0.3">
      <c r="A41" t="s">
        <v>27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27</v>
      </c>
      <c r="B43" t="s">
        <v>379</v>
      </c>
      <c r="C43" t="s">
        <v>297</v>
      </c>
      <c r="D43" t="s">
        <v>380</v>
      </c>
      <c r="E43" t="s">
        <v>298</v>
      </c>
      <c r="F43">
        <v>3571190.21179373</v>
      </c>
      <c r="G43">
        <v>3699931.5352880401</v>
      </c>
      <c r="H43">
        <v>3823626.54332997</v>
      </c>
      <c r="I43">
        <v>3928260.7011589399</v>
      </c>
      <c r="J43">
        <v>3882537.1086913198</v>
      </c>
      <c r="K43">
        <v>4004960.1361871101</v>
      </c>
      <c r="L43">
        <v>4091886.8299176302</v>
      </c>
      <c r="M43">
        <v>4117914.7027443899</v>
      </c>
      <c r="N43">
        <v>4032690.8434520699</v>
      </c>
      <c r="O43">
        <v>4107703.1357296598</v>
      </c>
      <c r="P43">
        <v>4086682.6306494498</v>
      </c>
      <c r="Q43">
        <v>4294701.6679929802</v>
      </c>
      <c r="R43">
        <v>4441587.6761293802</v>
      </c>
      <c r="S43">
        <v>4728387.2091019796</v>
      </c>
      <c r="T43">
        <v>4582036.9539991999</v>
      </c>
      <c r="U43">
        <v>4520996.2275102697</v>
      </c>
      <c r="V43">
        <v>4564447.79259241</v>
      </c>
      <c r="W43">
        <v>4692685.7272766298</v>
      </c>
      <c r="X43">
        <v>4847363.3157720203</v>
      </c>
      <c r="Y43">
        <v>4987811.0135946702</v>
      </c>
      <c r="Z43">
        <v>5397211.9255774403</v>
      </c>
      <c r="AA43">
        <v>5163142.2578625903</v>
      </c>
      <c r="AB43">
        <v>5174574.3823220301</v>
      </c>
      <c r="AC43">
        <v>5166576.4473588699</v>
      </c>
      <c r="AD43">
        <v>5401008.0720043397</v>
      </c>
      <c r="AE43">
        <v>5163101.8732362296</v>
      </c>
      <c r="AF43">
        <v>7106919.6234245598</v>
      </c>
    </row>
    <row r="44" spans="1:32" x14ac:dyDescent="0.3">
      <c r="A44" t="s">
        <v>27</v>
      </c>
      <c r="B44" t="s">
        <v>381</v>
      </c>
      <c r="C44" t="s">
        <v>297</v>
      </c>
      <c r="D44" t="s">
        <v>382</v>
      </c>
      <c r="E44" t="s">
        <v>298</v>
      </c>
      <c r="F44">
        <v>35673081.201506898</v>
      </c>
      <c r="G44">
        <v>37601606.2731333</v>
      </c>
      <c r="H44">
        <v>39138809.997585498</v>
      </c>
      <c r="I44">
        <v>40484386.390903197</v>
      </c>
      <c r="J44">
        <v>39689660.0779173</v>
      </c>
      <c r="K44">
        <v>41099704.134431198</v>
      </c>
      <c r="L44">
        <v>41994201.583474398</v>
      </c>
      <c r="M44">
        <v>42018780.3384175</v>
      </c>
      <c r="N44">
        <v>41902370.887795001</v>
      </c>
      <c r="O44">
        <v>42108214.685237497</v>
      </c>
      <c r="P44">
        <v>43335406.278882898</v>
      </c>
      <c r="Q44">
        <v>43864407.4079004</v>
      </c>
      <c r="R44">
        <v>44225964.049331702</v>
      </c>
      <c r="S44">
        <v>44786775.069182299</v>
      </c>
      <c r="T44">
        <v>40624083.344377302</v>
      </c>
      <c r="U44">
        <v>39200525.344863899</v>
      </c>
      <c r="V44">
        <v>38804607.030321002</v>
      </c>
      <c r="W44">
        <v>39613163.538560599</v>
      </c>
      <c r="X44">
        <v>40709021.938863203</v>
      </c>
      <c r="Y44">
        <v>42090101.355988704</v>
      </c>
      <c r="Z44">
        <v>43761126.503773801</v>
      </c>
      <c r="AA44">
        <v>43290082.641577698</v>
      </c>
      <c r="AB44">
        <v>43080393.408408299</v>
      </c>
      <c r="AC44">
        <v>43604279.879666999</v>
      </c>
      <c r="AD44">
        <v>44897338.196694203</v>
      </c>
      <c r="AE44">
        <v>43222470.843675099</v>
      </c>
      <c r="AF44">
        <v>44528351.450457498</v>
      </c>
    </row>
    <row r="45" spans="1:32" x14ac:dyDescent="0.3">
      <c r="A45" t="s">
        <v>27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27</v>
      </c>
      <c r="B47" t="s">
        <v>387</v>
      </c>
      <c r="C47" t="s">
        <v>297</v>
      </c>
      <c r="D47" t="s">
        <v>388</v>
      </c>
      <c r="E47" t="s">
        <v>298</v>
      </c>
      <c r="F47">
        <v>852941.27502664295</v>
      </c>
      <c r="G47">
        <v>890127.19221698504</v>
      </c>
      <c r="H47">
        <v>953248.77468023996</v>
      </c>
      <c r="I47">
        <v>1018733.3083264</v>
      </c>
      <c r="J47">
        <v>1008466.26229932</v>
      </c>
      <c r="K47">
        <v>1090794.2555627299</v>
      </c>
      <c r="L47">
        <v>1161115.0083578301</v>
      </c>
      <c r="M47">
        <v>1107001.74489741</v>
      </c>
      <c r="N47">
        <v>1129221.1372000601</v>
      </c>
      <c r="O47">
        <v>1130766.32023757</v>
      </c>
      <c r="P47">
        <v>1045825.93727764</v>
      </c>
      <c r="Q47">
        <v>1027118.0403658</v>
      </c>
      <c r="R47">
        <v>996245.01303357398</v>
      </c>
      <c r="S47">
        <v>956990.32042590505</v>
      </c>
      <c r="T47">
        <v>918615.58555535402</v>
      </c>
      <c r="U47">
        <v>932907.97018364398</v>
      </c>
      <c r="V47">
        <v>891006.74211195495</v>
      </c>
      <c r="W47">
        <v>779931.48407406698</v>
      </c>
      <c r="X47">
        <v>681800.01341561705</v>
      </c>
      <c r="Y47">
        <v>810525.32025717595</v>
      </c>
      <c r="Z47">
        <v>909014.312339589</v>
      </c>
      <c r="AA47">
        <v>967875.40370996494</v>
      </c>
      <c r="AB47">
        <v>1019477.5135709801</v>
      </c>
      <c r="AC47">
        <v>792251.74864969798</v>
      </c>
      <c r="AD47">
        <v>864909.88203298696</v>
      </c>
      <c r="AE47">
        <v>873434.38027576101</v>
      </c>
      <c r="AF47">
        <v>929150.60476059595</v>
      </c>
    </row>
    <row r="48" spans="1:32" x14ac:dyDescent="0.3">
      <c r="A48" t="s">
        <v>27</v>
      </c>
      <c r="B48" t="s">
        <v>389</v>
      </c>
      <c r="C48" t="s">
        <v>297</v>
      </c>
      <c r="D48" t="s">
        <v>390</v>
      </c>
      <c r="E48" t="s">
        <v>298</v>
      </c>
      <c r="F48">
        <v>3770615.90645965</v>
      </c>
      <c r="G48">
        <v>3900906.35362363</v>
      </c>
      <c r="H48">
        <v>4098858.3629100099</v>
      </c>
      <c r="I48">
        <v>4309938.6174606597</v>
      </c>
      <c r="J48">
        <v>4453060.4559975397</v>
      </c>
      <c r="K48">
        <v>4507492.7868222501</v>
      </c>
      <c r="L48">
        <v>4697886.7185941199</v>
      </c>
      <c r="M48">
        <v>4751205.2925594198</v>
      </c>
      <c r="N48">
        <v>4690767.1489663199</v>
      </c>
      <c r="O48">
        <v>4693788.9442896703</v>
      </c>
      <c r="P48">
        <v>4687085.4566397499</v>
      </c>
      <c r="Q48">
        <v>4640064.1644599503</v>
      </c>
      <c r="R48">
        <v>4545965.9352044798</v>
      </c>
      <c r="S48">
        <v>4509099.65987192</v>
      </c>
      <c r="T48">
        <v>4448023.2942526098</v>
      </c>
      <c r="U48">
        <v>4344193.3831079304</v>
      </c>
      <c r="V48">
        <v>4317962.8424349697</v>
      </c>
      <c r="W48">
        <v>4346270.5930804899</v>
      </c>
      <c r="X48">
        <v>4367149.9664193997</v>
      </c>
      <c r="Y48">
        <v>4503512.4603095399</v>
      </c>
      <c r="Z48">
        <v>4694650.0684673702</v>
      </c>
      <c r="AA48">
        <v>4686763.0178370103</v>
      </c>
      <c r="AB48">
        <v>4697043.4792905301</v>
      </c>
      <c r="AC48">
        <v>4553575.2203595899</v>
      </c>
      <c r="AD48">
        <v>4666447.65747423</v>
      </c>
      <c r="AE48">
        <v>4603985.6611577999</v>
      </c>
      <c r="AF48">
        <v>4576351.7245973302</v>
      </c>
    </row>
    <row r="49" spans="1:32" x14ac:dyDescent="0.3">
      <c r="A49" t="s">
        <v>27</v>
      </c>
      <c r="B49" t="s">
        <v>391</v>
      </c>
      <c r="C49" t="s">
        <v>297</v>
      </c>
      <c r="D49" t="s">
        <v>392</v>
      </c>
      <c r="E49" t="s">
        <v>298</v>
      </c>
      <c r="F49">
        <v>2183160.1885925601</v>
      </c>
      <c r="G49">
        <v>2237979.0070849401</v>
      </c>
      <c r="H49">
        <v>2307400.0051120101</v>
      </c>
      <c r="I49">
        <v>2385369.1721475301</v>
      </c>
      <c r="J49">
        <v>2438436.3863720298</v>
      </c>
      <c r="K49">
        <v>2444331.85292419</v>
      </c>
      <c r="L49">
        <v>2493065.0051578502</v>
      </c>
      <c r="M49">
        <v>2568678.4863380799</v>
      </c>
      <c r="N49">
        <v>2534061.2495037601</v>
      </c>
      <c r="O49">
        <v>2542071.71089793</v>
      </c>
      <c r="P49">
        <v>2594865.84290893</v>
      </c>
      <c r="Q49">
        <v>2598315.98404996</v>
      </c>
      <c r="R49">
        <v>2580470.86435882</v>
      </c>
      <c r="S49">
        <v>2595794.0692093698</v>
      </c>
      <c r="T49">
        <v>2603489.67882177</v>
      </c>
      <c r="U49">
        <v>2532911.9327054899</v>
      </c>
      <c r="V49">
        <v>2523793.4509612601</v>
      </c>
      <c r="W49">
        <v>2555006.65559883</v>
      </c>
      <c r="X49">
        <v>2589520.5115276398</v>
      </c>
      <c r="Y49">
        <v>2602339.7010986102</v>
      </c>
      <c r="Z49">
        <v>2554210.7529147398</v>
      </c>
      <c r="AA49">
        <v>2502933.0528886402</v>
      </c>
      <c r="AB49">
        <v>2471106.3789653899</v>
      </c>
      <c r="AC49">
        <v>2610211.5363292298</v>
      </c>
      <c r="AD49">
        <v>2617977.1086600102</v>
      </c>
      <c r="AE49">
        <v>2611187.7345441701</v>
      </c>
      <c r="AF49">
        <v>2479910.8644480398</v>
      </c>
    </row>
    <row r="50" spans="1:32" x14ac:dyDescent="0.3">
      <c r="A50" t="s">
        <v>27</v>
      </c>
      <c r="B50" t="s">
        <v>393</v>
      </c>
      <c r="C50" t="s">
        <v>297</v>
      </c>
      <c r="D50" t="s">
        <v>394</v>
      </c>
      <c r="E50" t="s">
        <v>298</v>
      </c>
      <c r="F50">
        <v>734514.44284045498</v>
      </c>
      <c r="G50">
        <v>772800.15432170604</v>
      </c>
      <c r="H50">
        <v>838209.58311775804</v>
      </c>
      <c r="I50">
        <v>905836.13698672305</v>
      </c>
      <c r="J50">
        <v>1006157.80732618</v>
      </c>
      <c r="K50">
        <v>972366.67833533301</v>
      </c>
      <c r="L50">
        <v>1043706.70507844</v>
      </c>
      <c r="M50">
        <v>1075525.06132393</v>
      </c>
      <c r="N50">
        <v>1027484.7622625</v>
      </c>
      <c r="O50">
        <v>1020950.91315418</v>
      </c>
      <c r="P50">
        <v>1046393.67645318</v>
      </c>
      <c r="Q50">
        <v>1014630.1400442</v>
      </c>
      <c r="R50">
        <v>969250.05781208002</v>
      </c>
      <c r="S50">
        <v>956315.27023664198</v>
      </c>
      <c r="T50">
        <v>925918.02987548395</v>
      </c>
      <c r="U50">
        <v>878373.48021879396</v>
      </c>
      <c r="V50">
        <v>903162.64936175605</v>
      </c>
      <c r="W50">
        <v>1011332.45340759</v>
      </c>
      <c r="X50">
        <v>1095829.4414761399</v>
      </c>
      <c r="Y50">
        <v>1090647.4389537501</v>
      </c>
      <c r="Z50">
        <v>1231425.0032130401</v>
      </c>
      <c r="AA50">
        <v>1215954.5612383999</v>
      </c>
      <c r="AB50">
        <v>1206459.58675415</v>
      </c>
      <c r="AC50">
        <v>1151111.93538066</v>
      </c>
      <c r="AD50">
        <v>1183560.6667812299</v>
      </c>
      <c r="AE50">
        <v>1119363.5463378699</v>
      </c>
      <c r="AF50">
        <v>1167290.2553886899</v>
      </c>
    </row>
    <row r="51" spans="1:32" x14ac:dyDescent="0.3">
      <c r="A51" t="s">
        <v>27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27</v>
      </c>
      <c r="B53" t="s">
        <v>399</v>
      </c>
      <c r="C53" t="s">
        <v>297</v>
      </c>
      <c r="D53" t="s">
        <v>400</v>
      </c>
      <c r="E53" t="s">
        <v>298</v>
      </c>
      <c r="F53">
        <v>502100.42609697202</v>
      </c>
      <c r="G53">
        <v>508246.53973421198</v>
      </c>
      <c r="H53">
        <v>514258.97423098597</v>
      </c>
      <c r="I53">
        <v>511727.718257987</v>
      </c>
      <c r="J53">
        <v>502879.46794801101</v>
      </c>
      <c r="K53">
        <v>518673.85675148002</v>
      </c>
      <c r="L53">
        <v>543811.61180158705</v>
      </c>
      <c r="M53">
        <v>547844.81417028198</v>
      </c>
      <c r="N53">
        <v>538569.97231995396</v>
      </c>
      <c r="O53">
        <v>562212.12928262597</v>
      </c>
      <c r="P53">
        <v>558130.60679655103</v>
      </c>
      <c r="Q53">
        <v>543479.79911944596</v>
      </c>
      <c r="R53">
        <v>514963.676455212</v>
      </c>
      <c r="S53">
        <v>507422.94141973299</v>
      </c>
      <c r="T53">
        <v>475464.84717751201</v>
      </c>
      <c r="U53">
        <v>441871.73958570499</v>
      </c>
      <c r="V53">
        <v>421478.84582866199</v>
      </c>
      <c r="W53">
        <v>445123.08189228497</v>
      </c>
      <c r="X53">
        <v>454699.275119378</v>
      </c>
      <c r="Y53">
        <v>460324.94561055698</v>
      </c>
      <c r="Z53">
        <v>491924.31472923403</v>
      </c>
      <c r="AA53">
        <v>478536.30995406501</v>
      </c>
      <c r="AB53">
        <v>464519.19538407301</v>
      </c>
      <c r="AC53">
        <v>465410.06149263302</v>
      </c>
      <c r="AD53">
        <v>485749.61422258598</v>
      </c>
      <c r="AE53">
        <v>435113.56295026198</v>
      </c>
      <c r="AF53">
        <v>442825.12848120002</v>
      </c>
    </row>
    <row r="54" spans="1:32" x14ac:dyDescent="0.3">
      <c r="A54" t="s">
        <v>27</v>
      </c>
      <c r="B54" t="s">
        <v>401</v>
      </c>
      <c r="C54" t="s">
        <v>297</v>
      </c>
      <c r="D54" t="s">
        <v>402</v>
      </c>
      <c r="E54" t="s">
        <v>298</v>
      </c>
      <c r="F54">
        <v>908461.83297240699</v>
      </c>
      <c r="G54">
        <v>941454.37384734896</v>
      </c>
      <c r="H54">
        <v>993190.91021166299</v>
      </c>
      <c r="I54">
        <v>1043299.25044866</v>
      </c>
      <c r="J54">
        <v>1056746.2705101301</v>
      </c>
      <c r="K54">
        <v>1113973.3093017701</v>
      </c>
      <c r="L54">
        <v>1151018.57620798</v>
      </c>
      <c r="M54">
        <v>1196066.8480616901</v>
      </c>
      <c r="N54">
        <v>1177174.16363228</v>
      </c>
      <c r="O54">
        <v>1251158.23205399</v>
      </c>
      <c r="P54">
        <v>1265829.1020875201</v>
      </c>
      <c r="Q54">
        <v>1263209.59801393</v>
      </c>
      <c r="R54">
        <v>1234085.9992058901</v>
      </c>
      <c r="S54">
        <v>1241951.9786872801</v>
      </c>
      <c r="T54">
        <v>1138304.9468310899</v>
      </c>
      <c r="U54">
        <v>1071388.05376357</v>
      </c>
      <c r="V54">
        <v>1069904.8991305099</v>
      </c>
      <c r="W54">
        <v>1074198.52987204</v>
      </c>
      <c r="X54">
        <v>1049067.31208673</v>
      </c>
      <c r="Y54">
        <v>1014061.0120651301</v>
      </c>
      <c r="Z54">
        <v>1040599.34742983</v>
      </c>
      <c r="AA54">
        <v>996952.64751800604</v>
      </c>
      <c r="AB54">
        <v>986489.40645765502</v>
      </c>
      <c r="AC54">
        <v>993676.79363947397</v>
      </c>
      <c r="AD54">
        <v>1061403.7707702999</v>
      </c>
      <c r="AE54">
        <v>968208.55415446102</v>
      </c>
      <c r="AF54">
        <v>977692.62214036903</v>
      </c>
    </row>
    <row r="55" spans="1:32" x14ac:dyDescent="0.3">
      <c r="A55" t="s">
        <v>27</v>
      </c>
      <c r="B55" t="s">
        <v>403</v>
      </c>
      <c r="C55" t="s">
        <v>297</v>
      </c>
      <c r="D55" t="s">
        <v>404</v>
      </c>
      <c r="E55" t="s">
        <v>298</v>
      </c>
      <c r="F55">
        <v>406361.40687543497</v>
      </c>
      <c r="G55">
        <v>433207.83411313698</v>
      </c>
      <c r="H55">
        <v>478931.93598067702</v>
      </c>
      <c r="I55">
        <v>531571.53219067003</v>
      </c>
      <c r="J55">
        <v>553866.80256212305</v>
      </c>
      <c r="K55">
        <v>595299.45255028503</v>
      </c>
      <c r="L55">
        <v>607206.96440639102</v>
      </c>
      <c r="M55">
        <v>648222.03389140998</v>
      </c>
      <c r="N55">
        <v>638604.19131232996</v>
      </c>
      <c r="O55">
        <v>688946.10277136904</v>
      </c>
      <c r="P55">
        <v>707698.49529096903</v>
      </c>
      <c r="Q55">
        <v>719729.79889448301</v>
      </c>
      <c r="R55">
        <v>719122.32275067805</v>
      </c>
      <c r="S55">
        <v>734529.03726754501</v>
      </c>
      <c r="T55">
        <v>662840.09965358197</v>
      </c>
      <c r="U55">
        <v>629516.31417786004</v>
      </c>
      <c r="V55">
        <v>648426.05330184998</v>
      </c>
      <c r="W55">
        <v>629075.447979755</v>
      </c>
      <c r="X55">
        <v>594368.03696735005</v>
      </c>
      <c r="Y55">
        <v>553736.06645457097</v>
      </c>
      <c r="Z55">
        <v>548675.03270059801</v>
      </c>
      <c r="AA55">
        <v>518416.33756394102</v>
      </c>
      <c r="AB55">
        <v>521970.211073582</v>
      </c>
      <c r="AC55">
        <v>528266.73214684101</v>
      </c>
      <c r="AD55">
        <v>575654.15654771402</v>
      </c>
      <c r="AE55">
        <v>533094.99120419903</v>
      </c>
      <c r="AF55">
        <v>534867.49365917</v>
      </c>
    </row>
    <row r="56" spans="1:32" x14ac:dyDescent="0.3">
      <c r="A56" t="s">
        <v>27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27</v>
      </c>
      <c r="B57" t="s">
        <v>407</v>
      </c>
      <c r="C57" t="s">
        <v>297</v>
      </c>
      <c r="D57" t="s">
        <v>408</v>
      </c>
      <c r="E57" t="s">
        <v>298</v>
      </c>
      <c r="F57">
        <v>40743847.8761397</v>
      </c>
      <c r="G57">
        <v>42825266.716140799</v>
      </c>
      <c r="H57">
        <v>44579685.331629299</v>
      </c>
      <c r="I57">
        <v>46155531.897020496</v>
      </c>
      <c r="J57">
        <v>45497545.423476301</v>
      </c>
      <c r="K57">
        <v>46995762.252366103</v>
      </c>
      <c r="L57">
        <v>48098417.941376798</v>
      </c>
      <c r="M57">
        <v>48167841.357880697</v>
      </c>
      <c r="N57">
        <v>47968574.1072127</v>
      </c>
      <c r="O57">
        <v>48255431.469018199</v>
      </c>
      <c r="P57">
        <v>49469802.062572099</v>
      </c>
      <c r="Q57">
        <v>49960699.546185598</v>
      </c>
      <c r="R57">
        <v>50275521.009541899</v>
      </c>
      <c r="S57">
        <v>50881047.961525299</v>
      </c>
      <c r="T57">
        <v>46490847.561184399</v>
      </c>
      <c r="U57">
        <v>44911054.826852001</v>
      </c>
      <c r="V57">
        <v>44489303.818347402</v>
      </c>
      <c r="W57">
        <v>45355501.244947098</v>
      </c>
      <c r="X57">
        <v>46430097.310790896</v>
      </c>
      <c r="Y57">
        <v>47894467.368238501</v>
      </c>
      <c r="Z57">
        <v>49769832.567702301</v>
      </c>
      <c r="AA57">
        <v>49277017.926636197</v>
      </c>
      <c r="AB57">
        <v>49051756.748357601</v>
      </c>
      <c r="AC57">
        <v>49424793.701714002</v>
      </c>
      <c r="AD57">
        <v>50915466.041567497</v>
      </c>
      <c r="AE57">
        <v>49103437.881518699</v>
      </c>
      <c r="AF57">
        <v>50415056.801199697</v>
      </c>
    </row>
    <row r="58" spans="1:32" x14ac:dyDescent="0.3">
      <c r="A58" t="s">
        <v>27</v>
      </c>
      <c r="B58" t="s">
        <v>409</v>
      </c>
      <c r="C58" t="s">
        <v>297</v>
      </c>
      <c r="D58" t="s">
        <v>410</v>
      </c>
      <c r="E58" t="s">
        <v>298</v>
      </c>
      <c r="F58">
        <v>40697267.554410398</v>
      </c>
      <c r="G58">
        <v>42782560.725448698</v>
      </c>
      <c r="H58">
        <v>44526236.864325702</v>
      </c>
      <c r="I58">
        <v>46098421.567773901</v>
      </c>
      <c r="J58">
        <v>45437233.704457097</v>
      </c>
      <c r="K58">
        <v>46940154.876318999</v>
      </c>
      <c r="L58">
        <v>48036409.050369397</v>
      </c>
      <c r="M58">
        <v>48091094.292857498</v>
      </c>
      <c r="N58">
        <v>47900539.283642702</v>
      </c>
      <c r="O58">
        <v>48177861.979713596</v>
      </c>
      <c r="P58">
        <v>49385948.695935696</v>
      </c>
      <c r="Q58">
        <v>49858155.699990898</v>
      </c>
      <c r="R58">
        <v>50153008.174717396</v>
      </c>
      <c r="S58">
        <v>50745760.523583502</v>
      </c>
      <c r="T58">
        <v>46372793.000057898</v>
      </c>
      <c r="U58">
        <v>44793199.830840297</v>
      </c>
      <c r="V58">
        <v>44358375.127175398</v>
      </c>
      <c r="W58">
        <v>45238078.721797302</v>
      </c>
      <c r="X58">
        <v>46329831.336887501</v>
      </c>
      <c r="Y58">
        <v>47806116.546875998</v>
      </c>
      <c r="Z58">
        <v>49687597.971156202</v>
      </c>
      <c r="AA58">
        <v>49199303.364114001</v>
      </c>
      <c r="AB58">
        <v>48971427.013347797</v>
      </c>
      <c r="AC58">
        <v>49337365.502927497</v>
      </c>
      <c r="AD58">
        <v>50818440.323318399</v>
      </c>
      <c r="AE58">
        <v>49012812.958150104</v>
      </c>
      <c r="AF58">
        <v>50322373.614540502</v>
      </c>
    </row>
    <row r="59" spans="1:32" x14ac:dyDescent="0.3">
      <c r="A59" t="s">
        <v>27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29</v>
      </c>
      <c r="B2" t="s">
        <v>295</v>
      </c>
      <c r="C2" t="s">
        <v>297</v>
      </c>
      <c r="D2" t="s">
        <v>296</v>
      </c>
      <c r="E2" t="s">
        <v>298</v>
      </c>
      <c r="F2">
        <v>3801143.8359965398</v>
      </c>
      <c r="G2">
        <v>3429012.2385031302</v>
      </c>
      <c r="H2">
        <v>3421031.1696363599</v>
      </c>
      <c r="I2">
        <v>3432453.4890451701</v>
      </c>
      <c r="J2">
        <v>3070603.15989831</v>
      </c>
      <c r="K2">
        <v>2576985.6527206199</v>
      </c>
      <c r="L2">
        <v>2419094.65551577</v>
      </c>
      <c r="M2">
        <v>2126637.5910646198</v>
      </c>
      <c r="N2">
        <v>2079564.0443962601</v>
      </c>
      <c r="O2">
        <v>2067917.0204222</v>
      </c>
      <c r="P2">
        <v>2013283.45333982</v>
      </c>
      <c r="Q2">
        <v>1610975.4044260301</v>
      </c>
      <c r="R2">
        <v>1511072.0611650301</v>
      </c>
      <c r="S2">
        <v>1500380.8016748701</v>
      </c>
      <c r="T2">
        <v>1370982.05340705</v>
      </c>
      <c r="U2">
        <v>1377369.4775952699</v>
      </c>
      <c r="V2">
        <v>1271946.52533743</v>
      </c>
      <c r="W2">
        <v>1443957.76410754</v>
      </c>
      <c r="X2">
        <v>1632266.4406546201</v>
      </c>
      <c r="Y2">
        <v>1471236.3419205099</v>
      </c>
      <c r="Z2">
        <v>1661476.4098150199</v>
      </c>
      <c r="AA2">
        <v>1452468.34800395</v>
      </c>
      <c r="AB2">
        <v>2033352.8428817501</v>
      </c>
      <c r="AC2">
        <v>1623656.2992763701</v>
      </c>
      <c r="AD2">
        <v>1433865.5395196199</v>
      </c>
      <c r="AE2">
        <v>1417022.61430062</v>
      </c>
    </row>
    <row r="3" spans="1:32" x14ac:dyDescent="0.3">
      <c r="A3" t="s">
        <v>29</v>
      </c>
      <c r="B3" t="s">
        <v>299</v>
      </c>
      <c r="C3" t="s">
        <v>297</v>
      </c>
      <c r="D3" t="s">
        <v>300</v>
      </c>
      <c r="E3" t="s">
        <v>298</v>
      </c>
      <c r="F3">
        <v>216400</v>
      </c>
      <c r="G3">
        <v>147000</v>
      </c>
      <c r="H3">
        <v>146200</v>
      </c>
      <c r="I3">
        <v>145600</v>
      </c>
      <c r="J3">
        <v>104800</v>
      </c>
      <c r="K3">
        <v>139600</v>
      </c>
      <c r="L3">
        <v>113600</v>
      </c>
      <c r="M3">
        <v>154600</v>
      </c>
      <c r="N3">
        <v>97200</v>
      </c>
      <c r="O3">
        <v>91800</v>
      </c>
      <c r="P3">
        <v>93900</v>
      </c>
      <c r="Q3">
        <v>112600</v>
      </c>
      <c r="R3">
        <v>135900</v>
      </c>
      <c r="S3">
        <v>155100</v>
      </c>
      <c r="T3">
        <v>127600</v>
      </c>
      <c r="U3">
        <v>105100</v>
      </c>
      <c r="V3">
        <v>113900</v>
      </c>
      <c r="W3">
        <v>109300</v>
      </c>
      <c r="X3">
        <v>182100</v>
      </c>
      <c r="Y3">
        <v>203000</v>
      </c>
      <c r="Z3">
        <v>202900</v>
      </c>
      <c r="AA3">
        <v>179400</v>
      </c>
      <c r="AB3">
        <v>243500</v>
      </c>
      <c r="AC3">
        <v>133700</v>
      </c>
      <c r="AD3">
        <v>108700</v>
      </c>
      <c r="AE3">
        <v>83800</v>
      </c>
    </row>
    <row r="4" spans="1:32" x14ac:dyDescent="0.3">
      <c r="A4" t="s">
        <v>29</v>
      </c>
      <c r="B4" t="s">
        <v>301</v>
      </c>
      <c r="C4" t="s">
        <v>297</v>
      </c>
      <c r="D4" t="s">
        <v>302</v>
      </c>
      <c r="E4" t="s">
        <v>298</v>
      </c>
      <c r="F4">
        <v>20596900</v>
      </c>
      <c r="G4">
        <v>21416300</v>
      </c>
      <c r="H4">
        <v>22406600</v>
      </c>
      <c r="I4">
        <v>23211300</v>
      </c>
      <c r="J4">
        <v>19368700</v>
      </c>
      <c r="K4">
        <v>21008300</v>
      </c>
      <c r="L4">
        <v>21110000</v>
      </c>
      <c r="M4">
        <v>16850300</v>
      </c>
      <c r="N4">
        <v>17124900</v>
      </c>
      <c r="O4">
        <v>18023100</v>
      </c>
      <c r="P4">
        <v>21158600</v>
      </c>
      <c r="Q4">
        <v>20986900</v>
      </c>
      <c r="R4">
        <v>23061400</v>
      </c>
      <c r="S4">
        <v>22634400</v>
      </c>
      <c r="T4">
        <v>15476700</v>
      </c>
      <c r="U4">
        <v>14123300</v>
      </c>
      <c r="V4">
        <v>15991100</v>
      </c>
      <c r="W4">
        <v>16363000</v>
      </c>
      <c r="X4">
        <v>15390700</v>
      </c>
      <c r="Y4">
        <v>16340800</v>
      </c>
      <c r="Z4">
        <v>18429200</v>
      </c>
      <c r="AA4">
        <v>19110100</v>
      </c>
      <c r="AB4">
        <v>19397000</v>
      </c>
      <c r="AC4">
        <v>20935900</v>
      </c>
      <c r="AD4">
        <v>19964200</v>
      </c>
      <c r="AE4">
        <v>17976200</v>
      </c>
    </row>
    <row r="5" spans="1:32" x14ac:dyDescent="0.3">
      <c r="A5" t="s">
        <v>29</v>
      </c>
      <c r="B5" t="s">
        <v>303</v>
      </c>
      <c r="C5" t="s">
        <v>297</v>
      </c>
      <c r="D5" t="s">
        <v>304</v>
      </c>
      <c r="E5" t="s">
        <v>298</v>
      </c>
      <c r="F5">
        <v>1962300</v>
      </c>
      <c r="G5">
        <v>2009200</v>
      </c>
      <c r="H5">
        <v>2074900</v>
      </c>
      <c r="I5">
        <v>2135000</v>
      </c>
      <c r="J5">
        <v>1889000</v>
      </c>
      <c r="K5">
        <v>1955700</v>
      </c>
      <c r="L5">
        <v>1947200</v>
      </c>
      <c r="M5">
        <v>1863700</v>
      </c>
      <c r="N5">
        <v>1574100</v>
      </c>
      <c r="O5">
        <v>1621600</v>
      </c>
      <c r="P5">
        <v>1900500</v>
      </c>
      <c r="Q5">
        <v>1846800</v>
      </c>
      <c r="R5">
        <v>1925700</v>
      </c>
      <c r="S5">
        <v>1629900</v>
      </c>
      <c r="T5">
        <v>1512000</v>
      </c>
      <c r="U5">
        <v>1488600</v>
      </c>
      <c r="V5">
        <v>1846800</v>
      </c>
      <c r="W5">
        <v>1722400</v>
      </c>
      <c r="X5">
        <v>1529900</v>
      </c>
      <c r="Y5">
        <v>1657200</v>
      </c>
      <c r="Z5">
        <v>1654300</v>
      </c>
      <c r="AA5">
        <v>1871300</v>
      </c>
      <c r="AB5">
        <v>2076200</v>
      </c>
      <c r="AC5">
        <v>2083100</v>
      </c>
      <c r="AD5">
        <v>1952400</v>
      </c>
      <c r="AE5">
        <v>1650400</v>
      </c>
    </row>
    <row r="6" spans="1:32" x14ac:dyDescent="0.3">
      <c r="A6" t="s">
        <v>29</v>
      </c>
      <c r="B6" t="s">
        <v>305</v>
      </c>
      <c r="C6" t="s">
        <v>297</v>
      </c>
      <c r="D6" t="s">
        <v>306</v>
      </c>
      <c r="E6" t="s">
        <v>298</v>
      </c>
      <c r="F6">
        <v>496409.049306506</v>
      </c>
      <c r="G6">
        <v>463310.602178742</v>
      </c>
      <c r="H6">
        <v>503086.68477759598</v>
      </c>
      <c r="I6">
        <v>484257.129124898</v>
      </c>
      <c r="J6">
        <v>348505.435404266</v>
      </c>
      <c r="K6">
        <v>316902.109713757</v>
      </c>
      <c r="L6">
        <v>312070.27909382299</v>
      </c>
      <c r="M6">
        <v>263299.860638079</v>
      </c>
      <c r="N6">
        <v>200739.31388969099</v>
      </c>
      <c r="O6">
        <v>213969.236230226</v>
      </c>
      <c r="P6">
        <v>285124.51830373699</v>
      </c>
      <c r="Q6">
        <v>231437.28969077999</v>
      </c>
      <c r="R6">
        <v>274618.95163106499</v>
      </c>
      <c r="S6">
        <v>263692.46165084903</v>
      </c>
      <c r="T6">
        <v>150544.51591327199</v>
      </c>
      <c r="U6">
        <v>160532.96508250199</v>
      </c>
      <c r="V6">
        <v>207184.256735723</v>
      </c>
      <c r="W6">
        <v>154309.460096464</v>
      </c>
      <c r="X6">
        <v>181351.844984166</v>
      </c>
      <c r="Y6">
        <v>171482.03198183101</v>
      </c>
      <c r="Z6">
        <v>211635.80270187301</v>
      </c>
      <c r="AA6">
        <v>194720.27969284201</v>
      </c>
      <c r="AB6">
        <v>188265.59980861499</v>
      </c>
      <c r="AC6">
        <v>168482.607259646</v>
      </c>
      <c r="AD6">
        <v>196670.67534563501</v>
      </c>
      <c r="AE6">
        <v>139395.72525884799</v>
      </c>
    </row>
    <row r="7" spans="1:32" x14ac:dyDescent="0.3">
      <c r="A7" t="s">
        <v>29</v>
      </c>
      <c r="B7" t="s">
        <v>307</v>
      </c>
      <c r="C7" t="s">
        <v>297</v>
      </c>
      <c r="D7" t="s">
        <v>308</v>
      </c>
      <c r="E7" t="s">
        <v>298</v>
      </c>
      <c r="F7">
        <v>1310582.7498168701</v>
      </c>
      <c r="G7">
        <v>1402448.0022104599</v>
      </c>
      <c r="H7">
        <v>1519017.0551048799</v>
      </c>
      <c r="I7">
        <v>1442510.73944524</v>
      </c>
      <c r="J7">
        <v>1105340.29873305</v>
      </c>
      <c r="K7">
        <v>1157332.3830887401</v>
      </c>
      <c r="L7">
        <v>1100832.0883383299</v>
      </c>
      <c r="M7">
        <v>943948.63967671304</v>
      </c>
      <c r="N7">
        <v>876537.54607205</v>
      </c>
      <c r="O7">
        <v>818488.17646305996</v>
      </c>
      <c r="P7">
        <v>1100238.0854590801</v>
      </c>
      <c r="Q7">
        <v>1101426.62366455</v>
      </c>
      <c r="R7">
        <v>1256135.1485909601</v>
      </c>
      <c r="S7">
        <v>1022757.64226485</v>
      </c>
      <c r="T7">
        <v>721926.52124905796</v>
      </c>
      <c r="U7">
        <v>733286.228937965</v>
      </c>
      <c r="V7">
        <v>742934.22302430298</v>
      </c>
      <c r="W7">
        <v>675632.35359936301</v>
      </c>
      <c r="X7">
        <v>804464.77764106204</v>
      </c>
      <c r="Y7">
        <v>826741.08112056402</v>
      </c>
      <c r="Z7">
        <v>876458.02040822501</v>
      </c>
      <c r="AA7">
        <v>900376.08955666795</v>
      </c>
      <c r="AB7">
        <v>792522.95269114606</v>
      </c>
      <c r="AC7">
        <v>816783.36056458205</v>
      </c>
      <c r="AD7">
        <v>765219.74501688196</v>
      </c>
      <c r="AE7">
        <v>790558.827175805</v>
      </c>
    </row>
    <row r="8" spans="1:32" x14ac:dyDescent="0.3">
      <c r="A8" t="s">
        <v>29</v>
      </c>
      <c r="B8" t="s">
        <v>309</v>
      </c>
      <c r="C8" t="s">
        <v>297</v>
      </c>
      <c r="D8" t="s">
        <v>310</v>
      </c>
      <c r="E8" t="s">
        <v>298</v>
      </c>
      <c r="F8">
        <v>634600</v>
      </c>
      <c r="G8">
        <v>528800</v>
      </c>
      <c r="H8">
        <v>334300</v>
      </c>
      <c r="I8">
        <v>378000</v>
      </c>
      <c r="J8">
        <v>266500</v>
      </c>
      <c r="K8">
        <v>180500</v>
      </c>
      <c r="L8">
        <v>157600</v>
      </c>
      <c r="M8">
        <v>235700</v>
      </c>
      <c r="N8">
        <v>231000</v>
      </c>
      <c r="O8">
        <v>268900</v>
      </c>
      <c r="P8">
        <v>261600</v>
      </c>
      <c r="Q8">
        <v>375300</v>
      </c>
      <c r="R8">
        <v>341300</v>
      </c>
      <c r="S8">
        <v>417600</v>
      </c>
      <c r="T8">
        <v>335400</v>
      </c>
      <c r="U8">
        <v>227600</v>
      </c>
      <c r="V8">
        <v>121800</v>
      </c>
      <c r="W8">
        <v>185700</v>
      </c>
      <c r="X8">
        <v>215400</v>
      </c>
      <c r="Y8">
        <v>228100</v>
      </c>
      <c r="Z8">
        <v>287400</v>
      </c>
      <c r="AA8">
        <v>226700</v>
      </c>
      <c r="AB8">
        <v>263000</v>
      </c>
      <c r="AC8">
        <v>229500</v>
      </c>
      <c r="AD8">
        <v>195500</v>
      </c>
      <c r="AE8">
        <v>256800</v>
      </c>
    </row>
    <row r="9" spans="1:32" x14ac:dyDescent="0.3">
      <c r="A9" t="s">
        <v>29</v>
      </c>
      <c r="B9" t="s">
        <v>311</v>
      </c>
      <c r="C9" t="s">
        <v>297</v>
      </c>
      <c r="D9" t="s">
        <v>312</v>
      </c>
      <c r="E9" t="s">
        <v>298</v>
      </c>
      <c r="F9">
        <v>1442986.50148707</v>
      </c>
      <c r="G9">
        <v>1562873.91132301</v>
      </c>
      <c r="H9">
        <v>1689969.07860922</v>
      </c>
      <c r="I9">
        <v>1832705.86858498</v>
      </c>
      <c r="J9">
        <v>1448799.40119627</v>
      </c>
      <c r="K9">
        <v>1450936.1879519499</v>
      </c>
      <c r="L9">
        <v>1551388.54635616</v>
      </c>
      <c r="M9">
        <v>1359702.0449987401</v>
      </c>
      <c r="N9">
        <v>1328879.3958511001</v>
      </c>
      <c r="O9">
        <v>1151590.75956046</v>
      </c>
      <c r="P9">
        <v>1550827.0481054001</v>
      </c>
      <c r="Q9">
        <v>1358333.6410976001</v>
      </c>
      <c r="R9">
        <v>1528722.2225117099</v>
      </c>
      <c r="S9">
        <v>1853652.45662312</v>
      </c>
      <c r="T9">
        <v>1291701.5332136699</v>
      </c>
      <c r="U9">
        <v>1250835.51462492</v>
      </c>
      <c r="V9">
        <v>1296584.07291465</v>
      </c>
      <c r="W9">
        <v>1047698.40874555</v>
      </c>
      <c r="X9">
        <v>926585.85948424996</v>
      </c>
      <c r="Y9">
        <v>941284.76373413799</v>
      </c>
      <c r="Z9">
        <v>1001113.59690139</v>
      </c>
      <c r="AA9">
        <v>961522.59758130996</v>
      </c>
      <c r="AB9">
        <v>1015785.1295541</v>
      </c>
      <c r="AC9">
        <v>1363524.9917416</v>
      </c>
      <c r="AD9">
        <v>1580504.45692717</v>
      </c>
      <c r="AE9">
        <v>1344136.35218619</v>
      </c>
    </row>
    <row r="10" spans="1:32" x14ac:dyDescent="0.3">
      <c r="A10" t="s">
        <v>29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29</v>
      </c>
      <c r="B11" t="s">
        <v>315</v>
      </c>
      <c r="C11" t="s">
        <v>297</v>
      </c>
      <c r="D11" t="s">
        <v>316</v>
      </c>
      <c r="E11" t="s">
        <v>298</v>
      </c>
      <c r="F11">
        <v>604079.65946285101</v>
      </c>
      <c r="G11">
        <v>606414.74895960605</v>
      </c>
      <c r="H11">
        <v>699225.55901239102</v>
      </c>
      <c r="I11">
        <v>669275.65361575899</v>
      </c>
      <c r="J11">
        <v>589288.14052778902</v>
      </c>
      <c r="K11">
        <v>676328.08966828301</v>
      </c>
      <c r="L11">
        <v>733954.391900421</v>
      </c>
      <c r="M11">
        <v>733039.49217620306</v>
      </c>
      <c r="N11">
        <v>713726.90475521004</v>
      </c>
      <c r="O11">
        <v>656163.07475160004</v>
      </c>
      <c r="P11">
        <v>688383.21554273402</v>
      </c>
      <c r="Q11">
        <v>728085.97594727797</v>
      </c>
      <c r="R11">
        <v>687209.337106094</v>
      </c>
      <c r="S11">
        <v>632095.017943652</v>
      </c>
      <c r="T11">
        <v>643715.26717579796</v>
      </c>
      <c r="U11">
        <v>524263.83313607803</v>
      </c>
      <c r="V11">
        <v>668302.62908645696</v>
      </c>
      <c r="W11">
        <v>1075488.0256389601</v>
      </c>
      <c r="X11">
        <v>1106397.9420825001</v>
      </c>
      <c r="Y11">
        <v>1032633.24201238</v>
      </c>
      <c r="Z11">
        <v>934092.204571979</v>
      </c>
      <c r="AA11">
        <v>1335321.06847552</v>
      </c>
      <c r="AB11">
        <v>1212196.3525143301</v>
      </c>
      <c r="AC11">
        <v>1179121.55164635</v>
      </c>
      <c r="AD11">
        <v>1109160.0032633201</v>
      </c>
      <c r="AE11">
        <v>1147945.96289988</v>
      </c>
    </row>
    <row r="12" spans="1:32" x14ac:dyDescent="0.3">
      <c r="A12" t="s">
        <v>29</v>
      </c>
      <c r="B12" t="s">
        <v>317</v>
      </c>
      <c r="C12" t="s">
        <v>297</v>
      </c>
      <c r="D12" t="s">
        <v>318</v>
      </c>
      <c r="E12" t="s">
        <v>298</v>
      </c>
      <c r="F12">
        <v>1705219.6721763499</v>
      </c>
      <c r="G12">
        <v>1774193.48957459</v>
      </c>
      <c r="H12">
        <v>1848392.8115611901</v>
      </c>
      <c r="I12">
        <v>1828282.18793114</v>
      </c>
      <c r="J12">
        <v>1433057.9942802701</v>
      </c>
      <c r="K12">
        <v>1632221.6574333501</v>
      </c>
      <c r="L12">
        <v>1675295.9851682901</v>
      </c>
      <c r="M12">
        <v>1236896.9519243101</v>
      </c>
      <c r="N12">
        <v>1556355.1838662</v>
      </c>
      <c r="O12">
        <v>1592324.1334879601</v>
      </c>
      <c r="P12">
        <v>1754808.4325991401</v>
      </c>
      <c r="Q12">
        <v>1945513.50794999</v>
      </c>
      <c r="R12">
        <v>1908463.2257596899</v>
      </c>
      <c r="S12">
        <v>1736023.71103369</v>
      </c>
      <c r="T12">
        <v>1310513.3219292799</v>
      </c>
      <c r="U12">
        <v>1199718.6835071901</v>
      </c>
      <c r="V12">
        <v>1276045.8302362401</v>
      </c>
      <c r="W12">
        <v>1331473.1004105499</v>
      </c>
      <c r="X12">
        <v>1351331.05513894</v>
      </c>
      <c r="Y12">
        <v>1383377.5507450199</v>
      </c>
      <c r="Z12">
        <v>1490509.6638527</v>
      </c>
      <c r="AA12">
        <v>1402694.26709261</v>
      </c>
      <c r="AB12">
        <v>1472259.0266829</v>
      </c>
      <c r="AC12">
        <v>1653813.60371322</v>
      </c>
      <c r="AD12">
        <v>1565574.26617497</v>
      </c>
      <c r="AE12">
        <v>1499001.2989699601</v>
      </c>
    </row>
    <row r="13" spans="1:32" x14ac:dyDescent="0.3">
      <c r="A13" t="s">
        <v>29</v>
      </c>
      <c r="B13" t="s">
        <v>319</v>
      </c>
      <c r="C13" t="s">
        <v>297</v>
      </c>
      <c r="D13" t="s">
        <v>320</v>
      </c>
      <c r="E13" t="s">
        <v>298</v>
      </c>
      <c r="F13">
        <v>2821104.61769517</v>
      </c>
      <c r="G13">
        <v>2791985.3703406299</v>
      </c>
      <c r="H13">
        <v>2674161.1345250099</v>
      </c>
      <c r="I13">
        <v>2522577.3207604601</v>
      </c>
      <c r="J13">
        <v>2186682.3789102202</v>
      </c>
      <c r="K13">
        <v>2475593.8391178199</v>
      </c>
      <c r="L13">
        <v>2536488.91179376</v>
      </c>
      <c r="M13">
        <v>1864016.39576335</v>
      </c>
      <c r="N13">
        <v>1569954.8546109099</v>
      </c>
      <c r="O13">
        <v>1757170.4465031701</v>
      </c>
      <c r="P13">
        <v>2144024.0957108699</v>
      </c>
      <c r="Q13">
        <v>2416535.5514087998</v>
      </c>
      <c r="R13">
        <v>2925854.9072678001</v>
      </c>
      <c r="S13">
        <v>2955211.9344529798</v>
      </c>
      <c r="T13">
        <v>2176371.1337327701</v>
      </c>
      <c r="U13">
        <v>2081642.37735893</v>
      </c>
      <c r="V13">
        <v>2187212.3634932302</v>
      </c>
      <c r="W13">
        <v>2187466.03473638</v>
      </c>
      <c r="X13">
        <v>1855994.5694194101</v>
      </c>
      <c r="Y13">
        <v>2105075.2242045598</v>
      </c>
      <c r="Z13">
        <v>2199953.79852081</v>
      </c>
      <c r="AA13">
        <v>2225073.4776894902</v>
      </c>
      <c r="AB13">
        <v>2759938.4534904002</v>
      </c>
      <c r="AC13">
        <v>2558383.5951479599</v>
      </c>
      <c r="AD13">
        <v>2655736.6567196501</v>
      </c>
      <c r="AE13">
        <v>2302001.8075990998</v>
      </c>
    </row>
    <row r="14" spans="1:32" x14ac:dyDescent="0.3">
      <c r="A14" t="s">
        <v>29</v>
      </c>
      <c r="B14" t="s">
        <v>321</v>
      </c>
      <c r="C14" t="s">
        <v>297</v>
      </c>
      <c r="D14" t="s">
        <v>322</v>
      </c>
      <c r="E14" t="s">
        <v>298</v>
      </c>
      <c r="F14">
        <v>3205171.1648165202</v>
      </c>
      <c r="G14">
        <v>3281032.8609616999</v>
      </c>
      <c r="H14">
        <v>3303125.4970401502</v>
      </c>
      <c r="I14">
        <v>3658781.2741005402</v>
      </c>
      <c r="J14">
        <v>3123447.7169384598</v>
      </c>
      <c r="K14">
        <v>4028272.0343682999</v>
      </c>
      <c r="L14">
        <v>3879812.8522121198</v>
      </c>
      <c r="M14">
        <v>2405625.83665025</v>
      </c>
      <c r="N14">
        <v>2461609.0736801899</v>
      </c>
      <c r="O14">
        <v>3154959.9372276301</v>
      </c>
      <c r="P14">
        <v>3104329.7041151398</v>
      </c>
      <c r="Q14">
        <v>3399609.7525693602</v>
      </c>
      <c r="R14">
        <v>3398966.4991573598</v>
      </c>
      <c r="S14">
        <v>3627390.1806264999</v>
      </c>
      <c r="T14">
        <v>2068437.2596513401</v>
      </c>
      <c r="U14">
        <v>1973548.74702406</v>
      </c>
      <c r="V14">
        <v>2315483.9487504298</v>
      </c>
      <c r="W14">
        <v>2323782.98266936</v>
      </c>
      <c r="X14">
        <v>1838787.59856966</v>
      </c>
      <c r="Y14">
        <v>2143071.8833549302</v>
      </c>
      <c r="Z14">
        <v>2756413.02631647</v>
      </c>
      <c r="AA14">
        <v>2502846.1950771702</v>
      </c>
      <c r="AB14">
        <v>2492736.8003761601</v>
      </c>
      <c r="AC14">
        <v>3301872.1605985099</v>
      </c>
      <c r="AD14">
        <v>2914971.5681483299</v>
      </c>
      <c r="AE14">
        <v>2811528.4606344402</v>
      </c>
    </row>
    <row r="15" spans="1:32" x14ac:dyDescent="0.3">
      <c r="A15" t="s">
        <v>29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29</v>
      </c>
      <c r="B16" t="s">
        <v>325</v>
      </c>
      <c r="C16" t="s">
        <v>297</v>
      </c>
      <c r="D16" t="s">
        <v>326</v>
      </c>
      <c r="E16" t="s">
        <v>298</v>
      </c>
      <c r="F16">
        <v>1873200</v>
      </c>
      <c r="G16">
        <v>1978700</v>
      </c>
      <c r="H16">
        <v>2093500</v>
      </c>
      <c r="I16">
        <v>1963300</v>
      </c>
      <c r="J16">
        <v>1810700</v>
      </c>
      <c r="K16">
        <v>2072100</v>
      </c>
      <c r="L16">
        <v>1930300</v>
      </c>
      <c r="M16">
        <v>1368200</v>
      </c>
      <c r="N16">
        <v>1421100</v>
      </c>
      <c r="O16">
        <v>1531800</v>
      </c>
      <c r="P16">
        <v>1591000</v>
      </c>
      <c r="Q16">
        <v>1597900</v>
      </c>
      <c r="R16">
        <v>1751000</v>
      </c>
      <c r="S16">
        <v>1458500</v>
      </c>
      <c r="T16">
        <v>914600</v>
      </c>
      <c r="U16">
        <v>1006600</v>
      </c>
      <c r="V16">
        <v>1227300</v>
      </c>
      <c r="W16">
        <v>1133000</v>
      </c>
      <c r="X16">
        <v>1070000</v>
      </c>
      <c r="Y16">
        <v>1125100</v>
      </c>
      <c r="Z16">
        <v>1221800</v>
      </c>
      <c r="AA16">
        <v>1369300</v>
      </c>
      <c r="AB16">
        <v>1571400</v>
      </c>
      <c r="AC16">
        <v>1468700</v>
      </c>
      <c r="AD16">
        <v>1245500</v>
      </c>
      <c r="AE16">
        <v>1199700</v>
      </c>
    </row>
    <row r="17" spans="1:31" x14ac:dyDescent="0.3">
      <c r="A17" t="s">
        <v>29</v>
      </c>
      <c r="B17" t="s">
        <v>327</v>
      </c>
      <c r="C17" t="s">
        <v>297</v>
      </c>
      <c r="D17" t="s">
        <v>328</v>
      </c>
      <c r="E17" t="s">
        <v>298</v>
      </c>
      <c r="F17">
        <v>1751310.98555711</v>
      </c>
      <c r="G17">
        <v>1849093.5219684199</v>
      </c>
      <c r="H17">
        <v>1931656.38883171</v>
      </c>
      <c r="I17">
        <v>2182205.9370086798</v>
      </c>
      <c r="J17">
        <v>1764822.5214681199</v>
      </c>
      <c r="K17">
        <v>1914473.9444888099</v>
      </c>
      <c r="L17">
        <v>1814524.1494520199</v>
      </c>
      <c r="M17">
        <v>1461978.5550204299</v>
      </c>
      <c r="N17">
        <v>1505959.82202111</v>
      </c>
      <c r="O17">
        <v>1903681.0567537199</v>
      </c>
      <c r="P17">
        <v>2332895.8366766898</v>
      </c>
      <c r="Q17">
        <v>1918640.97604053</v>
      </c>
      <c r="R17">
        <v>2622730.7369124298</v>
      </c>
      <c r="S17">
        <v>2757877.3259604</v>
      </c>
      <c r="T17">
        <v>1664145.50968886</v>
      </c>
      <c r="U17">
        <v>1217709.6433323801</v>
      </c>
      <c r="V17">
        <v>1555423.6636928101</v>
      </c>
      <c r="W17">
        <v>1761818.2301074001</v>
      </c>
      <c r="X17">
        <v>1465658.1258481599</v>
      </c>
      <c r="Y17">
        <v>1552092.7990216501</v>
      </c>
      <c r="Z17">
        <v>1929889.78895025</v>
      </c>
      <c r="AA17">
        <v>1795320.75876863</v>
      </c>
      <c r="AB17">
        <v>1507286.81067832</v>
      </c>
      <c r="AC17">
        <v>1952625.6647735699</v>
      </c>
      <c r="AD17">
        <v>1886146.0750855301</v>
      </c>
      <c r="AE17">
        <v>1391902.78111504</v>
      </c>
    </row>
    <row r="18" spans="1:31" x14ac:dyDescent="0.3">
      <c r="A18" t="s">
        <v>29</v>
      </c>
      <c r="B18" t="s">
        <v>329</v>
      </c>
      <c r="C18" t="s">
        <v>297</v>
      </c>
      <c r="D18" t="s">
        <v>330</v>
      </c>
      <c r="E18" t="s">
        <v>298</v>
      </c>
      <c r="F18">
        <v>2381800</v>
      </c>
      <c r="G18">
        <v>2677500</v>
      </c>
      <c r="H18">
        <v>3233500</v>
      </c>
      <c r="I18">
        <v>3575900</v>
      </c>
      <c r="J18">
        <v>2969800</v>
      </c>
      <c r="K18">
        <v>2793000</v>
      </c>
      <c r="L18">
        <v>3033600</v>
      </c>
      <c r="M18">
        <v>2809700</v>
      </c>
      <c r="N18">
        <v>3256300</v>
      </c>
      <c r="O18">
        <v>2989700</v>
      </c>
      <c r="P18">
        <v>3944300</v>
      </c>
      <c r="Q18">
        <v>3574000</v>
      </c>
      <c r="R18">
        <v>3917800</v>
      </c>
      <c r="S18">
        <v>3858300</v>
      </c>
      <c r="T18">
        <v>2334900</v>
      </c>
      <c r="U18">
        <v>1865300</v>
      </c>
      <c r="V18">
        <v>2099200</v>
      </c>
      <c r="W18">
        <v>2399300</v>
      </c>
      <c r="X18">
        <v>2633100</v>
      </c>
      <c r="Y18">
        <v>2776200</v>
      </c>
      <c r="Z18">
        <v>3355400</v>
      </c>
      <c r="AA18">
        <v>3856700</v>
      </c>
      <c r="AB18">
        <v>3693500</v>
      </c>
      <c r="AC18">
        <v>3818300</v>
      </c>
      <c r="AD18">
        <v>3520500</v>
      </c>
      <c r="AE18">
        <v>3100000</v>
      </c>
    </row>
    <row r="19" spans="1:31" x14ac:dyDescent="0.3">
      <c r="A19" t="s">
        <v>29</v>
      </c>
      <c r="B19" t="s">
        <v>331</v>
      </c>
      <c r="C19" t="s">
        <v>297</v>
      </c>
      <c r="D19" t="s">
        <v>332</v>
      </c>
      <c r="E19" t="s">
        <v>298</v>
      </c>
      <c r="F19">
        <v>408135.59968155698</v>
      </c>
      <c r="G19">
        <v>490747.49248285702</v>
      </c>
      <c r="H19">
        <v>501765.79053786799</v>
      </c>
      <c r="I19">
        <v>538503.88942830404</v>
      </c>
      <c r="J19">
        <v>432756.11254155799</v>
      </c>
      <c r="K19">
        <v>354939.75416899798</v>
      </c>
      <c r="L19">
        <v>436932.79568507703</v>
      </c>
      <c r="M19">
        <v>304492.223151938</v>
      </c>
      <c r="N19">
        <v>428637.90525353799</v>
      </c>
      <c r="O19">
        <v>362753.17902217002</v>
      </c>
      <c r="P19">
        <v>500569.06348720001</v>
      </c>
      <c r="Q19">
        <v>493316.681631118</v>
      </c>
      <c r="R19">
        <v>522898.97106289002</v>
      </c>
      <c r="S19">
        <v>421399.26944397099</v>
      </c>
      <c r="T19">
        <v>352444.93744595</v>
      </c>
      <c r="U19">
        <v>393662.00699597201</v>
      </c>
      <c r="V19">
        <v>446829.01206616202</v>
      </c>
      <c r="W19">
        <v>364931.40399598301</v>
      </c>
      <c r="X19">
        <v>411728.22683185799</v>
      </c>
      <c r="Y19">
        <v>398441.423824912</v>
      </c>
      <c r="Z19">
        <v>510234.09777629998</v>
      </c>
      <c r="AA19">
        <v>468225.26606576901</v>
      </c>
      <c r="AB19">
        <v>351908.87420403102</v>
      </c>
      <c r="AC19">
        <v>341692.46455455798</v>
      </c>
      <c r="AD19">
        <v>376316.55331850197</v>
      </c>
      <c r="AE19">
        <v>342828.78416074603</v>
      </c>
    </row>
    <row r="20" spans="1:31" x14ac:dyDescent="0.3">
      <c r="A20" t="s">
        <v>29</v>
      </c>
      <c r="B20" t="s">
        <v>333</v>
      </c>
      <c r="C20" t="s">
        <v>297</v>
      </c>
      <c r="D20" t="s">
        <v>334</v>
      </c>
      <c r="E20" t="s">
        <v>298</v>
      </c>
      <c r="F20">
        <v>9770100.4257863909</v>
      </c>
      <c r="G20">
        <v>9803735.5266661607</v>
      </c>
      <c r="H20">
        <v>9257275.1905590296</v>
      </c>
      <c r="I20">
        <v>8963697.7455362994</v>
      </c>
      <c r="J20">
        <v>8778735.6549697593</v>
      </c>
      <c r="K20">
        <v>7915946.0235611303</v>
      </c>
      <c r="L20">
        <v>7426094.2267631199</v>
      </c>
      <c r="M20">
        <v>6499227.4892906602</v>
      </c>
      <c r="N20">
        <v>6098525.13597266</v>
      </c>
      <c r="O20">
        <v>5020715.9765258199</v>
      </c>
      <c r="P20">
        <v>5129227.8728740597</v>
      </c>
      <c r="Q20">
        <v>4685958.0916925902</v>
      </c>
      <c r="R20">
        <v>4830961.1732501099</v>
      </c>
      <c r="S20">
        <v>5147723.4678099602</v>
      </c>
      <c r="T20">
        <v>4797605.3210245203</v>
      </c>
      <c r="U20">
        <v>4638196.0002825903</v>
      </c>
      <c r="V20">
        <v>4422897.3177230703</v>
      </c>
      <c r="W20">
        <v>4501815.8476265101</v>
      </c>
      <c r="X20">
        <v>4458940.5381600102</v>
      </c>
      <c r="Y20">
        <v>4555314.5380075099</v>
      </c>
      <c r="Z20">
        <v>4881767.3679763302</v>
      </c>
      <c r="AA20">
        <v>4896520.2928290898</v>
      </c>
      <c r="AB20">
        <v>4799528.2105197199</v>
      </c>
      <c r="AC20">
        <v>5127610.1115033999</v>
      </c>
      <c r="AD20">
        <v>4504714.9540830897</v>
      </c>
      <c r="AE20">
        <v>4322019.0204138597</v>
      </c>
    </row>
    <row r="21" spans="1:31" x14ac:dyDescent="0.3">
      <c r="A21" t="s">
        <v>29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29</v>
      </c>
      <c r="B22" t="s">
        <v>337</v>
      </c>
      <c r="C22" t="s">
        <v>297</v>
      </c>
      <c r="D22" t="s">
        <v>338</v>
      </c>
      <c r="E22" t="s">
        <v>298</v>
      </c>
      <c r="F22">
        <v>4489399.57421361</v>
      </c>
      <c r="G22">
        <v>4695164.47333383</v>
      </c>
      <c r="H22">
        <v>4492324.8094409704</v>
      </c>
      <c r="I22">
        <v>4624402.2544636996</v>
      </c>
      <c r="J22">
        <v>4477464.3450302398</v>
      </c>
      <c r="K22">
        <v>3960253.9764388702</v>
      </c>
      <c r="L22">
        <v>3724105.7732368698</v>
      </c>
      <c r="M22">
        <v>3549272.5107093402</v>
      </c>
      <c r="N22">
        <v>3201874.86402734</v>
      </c>
      <c r="O22">
        <v>2603284.0234741801</v>
      </c>
      <c r="P22">
        <v>2279172.1271259398</v>
      </c>
      <c r="Q22">
        <v>2064741.9083074101</v>
      </c>
      <c r="R22">
        <v>1725538.8267498901</v>
      </c>
      <c r="S22">
        <v>1776776.53219004</v>
      </c>
      <c r="T22">
        <v>1909394.6789754799</v>
      </c>
      <c r="U22">
        <v>1828703.99971741</v>
      </c>
      <c r="V22">
        <v>2023802.68227693</v>
      </c>
      <c r="W22">
        <v>2119084.1523734899</v>
      </c>
      <c r="X22">
        <v>2529659.4618399902</v>
      </c>
      <c r="Y22">
        <v>2454385.4619924901</v>
      </c>
      <c r="Z22">
        <v>2547732.6320236698</v>
      </c>
      <c r="AA22">
        <v>2861679.7071709102</v>
      </c>
      <c r="AB22">
        <v>2688771.7894802899</v>
      </c>
      <c r="AC22">
        <v>2719589.8884966001</v>
      </c>
      <c r="AD22">
        <v>2894985.0459169098</v>
      </c>
      <c r="AE22">
        <v>3313980.97958615</v>
      </c>
    </row>
    <row r="23" spans="1:31" x14ac:dyDescent="0.3">
      <c r="A23" t="s">
        <v>29</v>
      </c>
      <c r="B23" t="s">
        <v>339</v>
      </c>
      <c r="C23" t="s">
        <v>297</v>
      </c>
      <c r="D23" t="s">
        <v>340</v>
      </c>
      <c r="E23" t="s">
        <v>298</v>
      </c>
      <c r="F23">
        <v>4179500</v>
      </c>
      <c r="G23">
        <v>3557100</v>
      </c>
      <c r="H23">
        <v>3188800</v>
      </c>
      <c r="I23">
        <v>2862900</v>
      </c>
      <c r="J23">
        <v>2744200</v>
      </c>
      <c r="K23">
        <v>3024900</v>
      </c>
      <c r="L23">
        <v>2591500</v>
      </c>
      <c r="M23">
        <v>2314200</v>
      </c>
      <c r="N23">
        <v>1767700</v>
      </c>
      <c r="O23">
        <v>1768500</v>
      </c>
      <c r="P23">
        <v>1775200</v>
      </c>
      <c r="Q23">
        <v>1722400</v>
      </c>
      <c r="R23">
        <v>2532300</v>
      </c>
      <c r="S23">
        <v>1894700</v>
      </c>
      <c r="T23">
        <v>1596100</v>
      </c>
      <c r="U23">
        <v>1974500</v>
      </c>
      <c r="V23">
        <v>1914300</v>
      </c>
      <c r="W23">
        <v>1964200</v>
      </c>
      <c r="X23">
        <v>2472900</v>
      </c>
      <c r="Y23">
        <v>2562300</v>
      </c>
      <c r="Z23">
        <v>2534300</v>
      </c>
      <c r="AA23">
        <v>2429000</v>
      </c>
      <c r="AB23">
        <v>2974300</v>
      </c>
      <c r="AC23">
        <v>2786500</v>
      </c>
      <c r="AD23">
        <v>2827600</v>
      </c>
      <c r="AE23">
        <v>3049800</v>
      </c>
    </row>
    <row r="24" spans="1:31" x14ac:dyDescent="0.3">
      <c r="A24" t="s">
        <v>29</v>
      </c>
      <c r="B24" t="s">
        <v>341</v>
      </c>
      <c r="C24" t="s">
        <v>297</v>
      </c>
      <c r="D24" t="s">
        <v>342</v>
      </c>
      <c r="E24" t="s">
        <v>298</v>
      </c>
      <c r="F24">
        <v>9009823.6016550008</v>
      </c>
      <c r="G24">
        <v>9081536.3978604209</v>
      </c>
      <c r="H24">
        <v>9082361.0792479198</v>
      </c>
      <c r="I24">
        <v>7963367.20930833</v>
      </c>
      <c r="J24">
        <v>7572737.0062696896</v>
      </c>
      <c r="K24">
        <v>8871195.7059452403</v>
      </c>
      <c r="L24">
        <v>7312966.36661941</v>
      </c>
      <c r="M24">
        <v>6861594.9485120801</v>
      </c>
      <c r="N24">
        <v>6492999.4773042398</v>
      </c>
      <c r="O24">
        <v>7336906.0674389796</v>
      </c>
      <c r="P24">
        <v>7572216.88671795</v>
      </c>
      <c r="Q24">
        <v>7934162.44044038</v>
      </c>
      <c r="R24">
        <v>7365718.7854696298</v>
      </c>
      <c r="S24">
        <v>7283601.7073885696</v>
      </c>
      <c r="T24">
        <v>6596270.87475238</v>
      </c>
      <c r="U24">
        <v>6264948.8107586801</v>
      </c>
      <c r="V24">
        <v>6592185.8329000296</v>
      </c>
      <c r="W24">
        <v>6886277.6811734103</v>
      </c>
      <c r="X24">
        <v>7398222.9084261497</v>
      </c>
      <c r="Y24">
        <v>7801018.4070059303</v>
      </c>
      <c r="Z24">
        <v>8338451.5313110398</v>
      </c>
      <c r="AA24">
        <v>8190578.2417684197</v>
      </c>
      <c r="AB24">
        <v>8121376.4038264202</v>
      </c>
      <c r="AC24">
        <v>7464166.2236238401</v>
      </c>
      <c r="AD24">
        <v>8007353.1165429102</v>
      </c>
      <c r="AE24">
        <v>7493216.7481778096</v>
      </c>
    </row>
    <row r="25" spans="1:31" x14ac:dyDescent="0.3">
      <c r="A25" t="s">
        <v>29</v>
      </c>
      <c r="B25" t="s">
        <v>343</v>
      </c>
      <c r="C25" t="s">
        <v>297</v>
      </c>
      <c r="D25" t="s">
        <v>344</v>
      </c>
      <c r="E25" t="s">
        <v>298</v>
      </c>
      <c r="F25">
        <v>413323.60165500198</v>
      </c>
      <c r="G25">
        <v>556436.39786042005</v>
      </c>
      <c r="H25">
        <v>555161.07924791996</v>
      </c>
      <c r="I25">
        <v>257267.209308327</v>
      </c>
      <c r="J25">
        <v>440237.00626968697</v>
      </c>
      <c r="K25">
        <v>590795.70594524196</v>
      </c>
      <c r="L25">
        <v>507566.36661940702</v>
      </c>
      <c r="M25">
        <v>351694.94851208298</v>
      </c>
      <c r="N25">
        <v>416499.47730424203</v>
      </c>
      <c r="O25">
        <v>515506.06743897602</v>
      </c>
      <c r="P25">
        <v>572316.88671795302</v>
      </c>
      <c r="Q25">
        <v>515062.44044038298</v>
      </c>
      <c r="R25">
        <v>384018.785469633</v>
      </c>
      <c r="S25">
        <v>624401.70738856797</v>
      </c>
      <c r="T25">
        <v>427170.87475238502</v>
      </c>
      <c r="U25">
        <v>177848.81075868499</v>
      </c>
      <c r="V25">
        <v>149785.83290002501</v>
      </c>
      <c r="W25">
        <v>142277.68117341</v>
      </c>
      <c r="X25">
        <v>177722.908426151</v>
      </c>
      <c r="Y25">
        <v>288218.40700592898</v>
      </c>
      <c r="Z25">
        <v>216151.53131103999</v>
      </c>
      <c r="AA25">
        <v>158378.24176841599</v>
      </c>
      <c r="AB25">
        <v>185576.40382642401</v>
      </c>
      <c r="AC25">
        <v>123266.223623845</v>
      </c>
      <c r="AD25">
        <v>362953.11654291302</v>
      </c>
      <c r="AE25">
        <v>190016.74817780801</v>
      </c>
    </row>
    <row r="26" spans="1:31" x14ac:dyDescent="0.3">
      <c r="A26" t="s">
        <v>29</v>
      </c>
      <c r="B26" t="s">
        <v>345</v>
      </c>
      <c r="C26" t="s">
        <v>297</v>
      </c>
      <c r="D26" t="s">
        <v>346</v>
      </c>
      <c r="E26" t="s">
        <v>298</v>
      </c>
      <c r="F26">
        <v>4292620.0499619897</v>
      </c>
      <c r="G26">
        <v>4153814.4512082799</v>
      </c>
      <c r="H26">
        <v>4660960.3024491901</v>
      </c>
      <c r="I26">
        <v>3800120.4576642602</v>
      </c>
      <c r="J26">
        <v>3340690.3196283202</v>
      </c>
      <c r="K26">
        <v>3471545.5883592698</v>
      </c>
      <c r="L26">
        <v>2743984.9581116699</v>
      </c>
      <c r="M26">
        <v>2776648.9948798101</v>
      </c>
      <c r="N26">
        <v>2417813.4119627802</v>
      </c>
      <c r="O26">
        <v>2462961.1087017399</v>
      </c>
      <c r="P26">
        <v>2586965.5899788202</v>
      </c>
      <c r="Q26">
        <v>2958052.2341796602</v>
      </c>
      <c r="R26">
        <v>2938277.5694011701</v>
      </c>
      <c r="S26">
        <v>2994415.0617958298</v>
      </c>
      <c r="T26">
        <v>2762439.1159919798</v>
      </c>
      <c r="U26">
        <v>2541628.2026325702</v>
      </c>
      <c r="V26">
        <v>2645776.9164997898</v>
      </c>
      <c r="W26">
        <v>2697724.3657349902</v>
      </c>
      <c r="X26">
        <v>2806801.64922516</v>
      </c>
      <c r="Y26">
        <v>2865429.1320389402</v>
      </c>
      <c r="Z26">
        <v>3126141.22375823</v>
      </c>
      <c r="AA26">
        <v>3000333.9277179502</v>
      </c>
      <c r="AB26">
        <v>3103518.8312426698</v>
      </c>
      <c r="AC26">
        <v>2626331.8843519702</v>
      </c>
      <c r="AD26">
        <v>2544354.9784475602</v>
      </c>
      <c r="AE26">
        <v>2586194.26189342</v>
      </c>
    </row>
    <row r="27" spans="1:31" x14ac:dyDescent="0.3">
      <c r="A27" t="s">
        <v>29</v>
      </c>
      <c r="B27" t="s">
        <v>347</v>
      </c>
      <c r="C27" t="s">
        <v>297</v>
      </c>
      <c r="D27" t="s">
        <v>348</v>
      </c>
      <c r="E27" t="s">
        <v>298</v>
      </c>
      <c r="F27">
        <v>4303879.9500380103</v>
      </c>
      <c r="G27">
        <v>4371285.5487917196</v>
      </c>
      <c r="H27">
        <v>3866239.6975508099</v>
      </c>
      <c r="I27">
        <v>3905979.5423357398</v>
      </c>
      <c r="J27">
        <v>3791809.6803716798</v>
      </c>
      <c r="K27">
        <v>4808854.4116407298</v>
      </c>
      <c r="L27">
        <v>4061415.0418883301</v>
      </c>
      <c r="M27">
        <v>3733251.0051201899</v>
      </c>
      <c r="N27">
        <v>3658686.5880372198</v>
      </c>
      <c r="O27">
        <v>4358438.8912982596</v>
      </c>
      <c r="P27">
        <v>4412934.4100211803</v>
      </c>
      <c r="Q27">
        <v>4461047.7658203403</v>
      </c>
      <c r="R27">
        <v>4043422.4305988299</v>
      </c>
      <c r="S27">
        <v>3664784.9382041702</v>
      </c>
      <c r="T27">
        <v>3406660.8840080202</v>
      </c>
      <c r="U27">
        <v>3545471.7973674298</v>
      </c>
      <c r="V27">
        <v>3796623.0835002102</v>
      </c>
      <c r="W27">
        <v>4046275.6342650098</v>
      </c>
      <c r="X27">
        <v>4413698.3507748405</v>
      </c>
      <c r="Y27">
        <v>4647370.8679610603</v>
      </c>
      <c r="Z27">
        <v>4996158.77624177</v>
      </c>
      <c r="AA27">
        <v>5031866.0722820498</v>
      </c>
      <c r="AB27">
        <v>4832281.1687573297</v>
      </c>
      <c r="AC27">
        <v>4714568.1156480303</v>
      </c>
      <c r="AD27">
        <v>5100045.0215524398</v>
      </c>
      <c r="AE27">
        <v>4717005.7381065805</v>
      </c>
    </row>
    <row r="28" spans="1:31" x14ac:dyDescent="0.3">
      <c r="A28" t="s">
        <v>29</v>
      </c>
      <c r="B28" t="s">
        <v>349</v>
      </c>
      <c r="C28" t="s">
        <v>297</v>
      </c>
      <c r="D28" t="s">
        <v>350</v>
      </c>
      <c r="E28" t="s">
        <v>298</v>
      </c>
      <c r="F28">
        <v>10048300</v>
      </c>
      <c r="G28">
        <v>9847800</v>
      </c>
      <c r="H28">
        <v>10032900</v>
      </c>
      <c r="I28">
        <v>8119100</v>
      </c>
      <c r="J28">
        <v>8283700</v>
      </c>
      <c r="K28">
        <v>7428100</v>
      </c>
      <c r="L28">
        <v>7000100</v>
      </c>
      <c r="M28">
        <v>6537100</v>
      </c>
      <c r="N28">
        <v>7378300</v>
      </c>
      <c r="O28">
        <v>6752900</v>
      </c>
      <c r="P28">
        <v>5962000</v>
      </c>
      <c r="Q28">
        <v>5841900</v>
      </c>
      <c r="R28">
        <v>6854200</v>
      </c>
      <c r="S28">
        <v>6764700</v>
      </c>
      <c r="T28">
        <v>6547800</v>
      </c>
      <c r="U28">
        <v>6152900</v>
      </c>
      <c r="V28">
        <v>5833000</v>
      </c>
      <c r="W28">
        <v>6669800</v>
      </c>
      <c r="X28">
        <v>6571600</v>
      </c>
      <c r="Y28">
        <v>7133000</v>
      </c>
      <c r="Z28">
        <v>7131800</v>
      </c>
      <c r="AA28">
        <v>7295500</v>
      </c>
      <c r="AB28">
        <v>7784800</v>
      </c>
      <c r="AC28">
        <v>8688800</v>
      </c>
      <c r="AD28">
        <v>8732300</v>
      </c>
      <c r="AE28">
        <v>8558600</v>
      </c>
    </row>
    <row r="29" spans="1:31" x14ac:dyDescent="0.3">
      <c r="A29" t="s">
        <v>29</v>
      </c>
      <c r="B29" t="s">
        <v>351</v>
      </c>
      <c r="C29" t="s">
        <v>297</v>
      </c>
      <c r="D29" t="s">
        <v>352</v>
      </c>
      <c r="E29" t="s">
        <v>298</v>
      </c>
      <c r="F29">
        <v>5190564.6078196298</v>
      </c>
      <c r="G29">
        <v>4811255.3774749702</v>
      </c>
      <c r="H29">
        <v>5496488.4865075601</v>
      </c>
      <c r="I29">
        <v>3668402.6975716301</v>
      </c>
      <c r="J29">
        <v>3403329.53378563</v>
      </c>
      <c r="K29">
        <v>3477856.0130669498</v>
      </c>
      <c r="L29">
        <v>2883500.39659531</v>
      </c>
      <c r="M29">
        <v>2913679.5525554302</v>
      </c>
      <c r="N29">
        <v>3335920.8833627999</v>
      </c>
      <c r="O29">
        <v>3147006.80693716</v>
      </c>
      <c r="P29">
        <v>3067308.8943819199</v>
      </c>
      <c r="Q29">
        <v>2821287.3301976998</v>
      </c>
      <c r="R29">
        <v>2777440.6852601799</v>
      </c>
      <c r="S29">
        <v>2952071.00336145</v>
      </c>
      <c r="T29">
        <v>2607210.0554627702</v>
      </c>
      <c r="U29">
        <v>2856576.6420800802</v>
      </c>
      <c r="V29">
        <v>2927898.94131767</v>
      </c>
      <c r="W29">
        <v>3136678.0288316999</v>
      </c>
      <c r="X29">
        <v>3350949.5859600999</v>
      </c>
      <c r="Y29">
        <v>3503550.2962744301</v>
      </c>
      <c r="Z29">
        <v>3511301.2053198102</v>
      </c>
      <c r="AA29">
        <v>3542574.65059197</v>
      </c>
      <c r="AB29">
        <v>3536845.2015562798</v>
      </c>
      <c r="AC29">
        <v>4288270.3839267101</v>
      </c>
      <c r="AD29">
        <v>4822490.0540573103</v>
      </c>
      <c r="AE29">
        <v>4453246.3679747796</v>
      </c>
    </row>
    <row r="30" spans="1:31" x14ac:dyDescent="0.3">
      <c r="A30" t="s">
        <v>29</v>
      </c>
      <c r="B30" t="s">
        <v>353</v>
      </c>
      <c r="C30" t="s">
        <v>297</v>
      </c>
      <c r="D30" t="s">
        <v>354</v>
      </c>
      <c r="E30" t="s">
        <v>298</v>
      </c>
      <c r="F30">
        <v>654320.21890829597</v>
      </c>
      <c r="G30">
        <v>837706.66391836398</v>
      </c>
      <c r="H30">
        <v>536609.65036484995</v>
      </c>
      <c r="I30">
        <v>689232.59258445096</v>
      </c>
      <c r="J30">
        <v>608801.50832115405</v>
      </c>
      <c r="K30">
        <v>510297.701594282</v>
      </c>
      <c r="L30">
        <v>690066.23784054501</v>
      </c>
      <c r="M30">
        <v>901385.51154271699</v>
      </c>
      <c r="N30">
        <v>1004793.54191613</v>
      </c>
      <c r="O30">
        <v>868164.901689986</v>
      </c>
      <c r="P30">
        <v>388251.935986178</v>
      </c>
      <c r="Q30">
        <v>384979.85471392801</v>
      </c>
      <c r="R30">
        <v>319225.709996338</v>
      </c>
      <c r="S30">
        <v>516189.70270702499</v>
      </c>
      <c r="T30">
        <v>671313.29416787298</v>
      </c>
      <c r="U30">
        <v>419915.72493715998</v>
      </c>
      <c r="V30">
        <v>533877.73383821605</v>
      </c>
      <c r="W30">
        <v>521556.50991245901</v>
      </c>
      <c r="X30">
        <v>560511.00708264206</v>
      </c>
      <c r="Y30">
        <v>526191.18055582396</v>
      </c>
      <c r="Z30">
        <v>615728.74806094298</v>
      </c>
      <c r="AA30">
        <v>851863.26389899501</v>
      </c>
      <c r="AB30">
        <v>952770.69178014202</v>
      </c>
      <c r="AC30">
        <v>889254.76200927899</v>
      </c>
      <c r="AD30">
        <v>672067.26540474198</v>
      </c>
      <c r="AE30">
        <v>509949.809285647</v>
      </c>
    </row>
    <row r="31" spans="1:31" x14ac:dyDescent="0.3">
      <c r="A31" t="s">
        <v>29</v>
      </c>
      <c r="B31" t="s">
        <v>355</v>
      </c>
      <c r="C31" t="s">
        <v>297</v>
      </c>
      <c r="D31" t="s">
        <v>356</v>
      </c>
      <c r="E31" t="s">
        <v>298</v>
      </c>
      <c r="F31">
        <v>452263.46922565298</v>
      </c>
      <c r="G31">
        <v>439315.44824385602</v>
      </c>
      <c r="H31">
        <v>749095.53134193004</v>
      </c>
      <c r="I31">
        <v>503927.97012696398</v>
      </c>
      <c r="J31">
        <v>369711.28055075702</v>
      </c>
      <c r="K31">
        <v>395433.02030333999</v>
      </c>
      <c r="L31">
        <v>361860.97363190202</v>
      </c>
      <c r="M31">
        <v>322952.70831408899</v>
      </c>
      <c r="N31">
        <v>474794.27776867303</v>
      </c>
      <c r="O31">
        <v>479443.57369615103</v>
      </c>
      <c r="P31">
        <v>622118.86644477502</v>
      </c>
      <c r="Q31">
        <v>614268.01433459297</v>
      </c>
      <c r="R31">
        <v>935014.93724666897</v>
      </c>
      <c r="S31">
        <v>1405931.60683504</v>
      </c>
      <c r="T31">
        <v>1142877.9252987199</v>
      </c>
      <c r="U31">
        <v>898717.22590754903</v>
      </c>
      <c r="V31">
        <v>489562.80132965901</v>
      </c>
      <c r="W31">
        <v>821024.495267338</v>
      </c>
      <c r="X31">
        <v>928507.573226123</v>
      </c>
      <c r="Y31">
        <v>833783.73805742001</v>
      </c>
      <c r="Z31">
        <v>796971.31867356796</v>
      </c>
      <c r="AA31">
        <v>888727.302298013</v>
      </c>
      <c r="AB31">
        <v>1086724.9247637801</v>
      </c>
      <c r="AC31">
        <v>976562.37424543197</v>
      </c>
      <c r="AD31">
        <v>926317.52989645</v>
      </c>
      <c r="AE31">
        <v>1434725.1454209001</v>
      </c>
    </row>
    <row r="32" spans="1:31" x14ac:dyDescent="0.3">
      <c r="A32" t="s">
        <v>29</v>
      </c>
      <c r="B32" t="s">
        <v>357</v>
      </c>
      <c r="C32" t="s">
        <v>297</v>
      </c>
      <c r="D32" t="s">
        <v>358</v>
      </c>
      <c r="E32" t="s">
        <v>298</v>
      </c>
      <c r="F32">
        <v>3075268.1520793401</v>
      </c>
      <c r="G32">
        <v>3054661.5374590601</v>
      </c>
      <c r="H32">
        <v>2365678.2901462801</v>
      </c>
      <c r="I32">
        <v>2602535.5552080702</v>
      </c>
      <c r="J32">
        <v>3095716.8903100798</v>
      </c>
      <c r="K32">
        <v>2485450.0274658902</v>
      </c>
      <c r="L32">
        <v>2409369.0168094002</v>
      </c>
      <c r="M32">
        <v>1940697.1069896801</v>
      </c>
      <c r="N32">
        <v>2253991.1426883801</v>
      </c>
      <c r="O32">
        <v>2006383.04388438</v>
      </c>
      <c r="P32">
        <v>1599410.7726794099</v>
      </c>
      <c r="Q32">
        <v>1484184.7085957399</v>
      </c>
      <c r="R32">
        <v>1563611.9433131099</v>
      </c>
      <c r="S32">
        <v>1755874.5050560101</v>
      </c>
      <c r="T32">
        <v>1994282.2203684</v>
      </c>
      <c r="U32">
        <v>1838351.50677168</v>
      </c>
      <c r="V32">
        <v>1812902.05118223</v>
      </c>
      <c r="W32">
        <v>1984945.02485599</v>
      </c>
      <c r="X32">
        <v>1643962.5837175001</v>
      </c>
      <c r="Y32">
        <v>2155619.4692484001</v>
      </c>
      <c r="Z32">
        <v>1985590.01318934</v>
      </c>
      <c r="AA32">
        <v>1856208.2278583101</v>
      </c>
      <c r="AB32">
        <v>2079251.0793854899</v>
      </c>
      <c r="AC32">
        <v>2472928.6727069998</v>
      </c>
      <c r="AD32">
        <v>2268164.97107282</v>
      </c>
      <c r="AE32">
        <v>2130585.8004695298</v>
      </c>
    </row>
    <row r="33" spans="1:31" x14ac:dyDescent="0.3">
      <c r="A33" t="s">
        <v>29</v>
      </c>
      <c r="B33" t="s">
        <v>359</v>
      </c>
      <c r="C33" t="s">
        <v>297</v>
      </c>
      <c r="D33" t="s">
        <v>360</v>
      </c>
      <c r="E33" t="s">
        <v>298</v>
      </c>
      <c r="F33">
        <v>675883.55196708604</v>
      </c>
      <c r="G33">
        <v>704860.97290375002</v>
      </c>
      <c r="H33">
        <v>885028.04163938202</v>
      </c>
      <c r="I33">
        <v>655001.184508887</v>
      </c>
      <c r="J33">
        <v>806140.78703238501</v>
      </c>
      <c r="K33">
        <v>559063.23756953399</v>
      </c>
      <c r="L33">
        <v>655303.37512284506</v>
      </c>
      <c r="M33">
        <v>458385.12059808499</v>
      </c>
      <c r="N33">
        <v>308800.15426401101</v>
      </c>
      <c r="O33">
        <v>251901.673792321</v>
      </c>
      <c r="P33">
        <v>284909.53050770902</v>
      </c>
      <c r="Q33">
        <v>537180.09215803503</v>
      </c>
      <c r="R33">
        <v>1258906.7241837</v>
      </c>
      <c r="S33">
        <v>134633.182040474</v>
      </c>
      <c r="T33">
        <v>132116.50470224299</v>
      </c>
      <c r="U33">
        <v>139338.90030353199</v>
      </c>
      <c r="V33">
        <v>68758.472332229096</v>
      </c>
      <c r="W33">
        <v>205595.941132509</v>
      </c>
      <c r="X33">
        <v>87669.250013638797</v>
      </c>
      <c r="Y33">
        <v>113855.315863929</v>
      </c>
      <c r="Z33">
        <v>222208.71475633699</v>
      </c>
      <c r="AA33">
        <v>156126.555352714</v>
      </c>
      <c r="AB33">
        <v>129208.10251430199</v>
      </c>
      <c r="AC33">
        <v>61783.807111575101</v>
      </c>
      <c r="AD33">
        <v>43260.179568682099</v>
      </c>
      <c r="AE33">
        <v>30092.876849144799</v>
      </c>
    </row>
    <row r="34" spans="1:31" x14ac:dyDescent="0.3">
      <c r="A34" t="s">
        <v>29</v>
      </c>
      <c r="B34" t="s">
        <v>361</v>
      </c>
      <c r="C34" t="s">
        <v>297</v>
      </c>
      <c r="D34" t="s">
        <v>362</v>
      </c>
      <c r="E34" t="s">
        <v>298</v>
      </c>
      <c r="F34">
        <v>1854200</v>
      </c>
      <c r="G34">
        <v>2198200</v>
      </c>
      <c r="H34">
        <v>2041100</v>
      </c>
      <c r="I34">
        <v>1714300</v>
      </c>
      <c r="J34">
        <v>1833100</v>
      </c>
      <c r="K34">
        <v>1886600</v>
      </c>
      <c r="L34">
        <v>1872100</v>
      </c>
      <c r="M34">
        <v>1609900</v>
      </c>
      <c r="N34">
        <v>1240700</v>
      </c>
      <c r="O34">
        <v>1356300</v>
      </c>
      <c r="P34">
        <v>1177300</v>
      </c>
      <c r="Q34">
        <v>2337500</v>
      </c>
      <c r="R34">
        <v>2408900</v>
      </c>
      <c r="S34">
        <v>1801200</v>
      </c>
      <c r="T34">
        <v>1301400</v>
      </c>
      <c r="U34">
        <v>1227000</v>
      </c>
      <c r="V34">
        <v>1225800</v>
      </c>
      <c r="W34">
        <v>1450200</v>
      </c>
      <c r="X34">
        <v>1009400</v>
      </c>
      <c r="Y34">
        <v>1343400</v>
      </c>
      <c r="Z34">
        <v>1385500</v>
      </c>
      <c r="AA34">
        <v>1115400</v>
      </c>
      <c r="AB34">
        <v>1213400</v>
      </c>
      <c r="AC34">
        <v>1181100</v>
      </c>
      <c r="AD34">
        <v>1032700</v>
      </c>
      <c r="AE34">
        <v>838200</v>
      </c>
    </row>
    <row r="35" spans="1:31" x14ac:dyDescent="0.3">
      <c r="A35" t="s">
        <v>29</v>
      </c>
      <c r="B35" t="s">
        <v>363</v>
      </c>
      <c r="C35" t="s">
        <v>297</v>
      </c>
      <c r="D35" t="s">
        <v>364</v>
      </c>
      <c r="E35" t="s">
        <v>298</v>
      </c>
      <c r="F35">
        <v>5152500</v>
      </c>
      <c r="G35">
        <v>6430700</v>
      </c>
      <c r="H35">
        <v>6334200</v>
      </c>
      <c r="I35">
        <v>6526500</v>
      </c>
      <c r="J35">
        <v>6408600</v>
      </c>
      <c r="K35">
        <v>7021600</v>
      </c>
      <c r="L35">
        <v>6184100</v>
      </c>
      <c r="M35">
        <v>5398700</v>
      </c>
      <c r="N35">
        <v>5326900</v>
      </c>
      <c r="O35">
        <v>4735100</v>
      </c>
      <c r="P35">
        <v>4501500</v>
      </c>
      <c r="Q35">
        <v>4903500</v>
      </c>
      <c r="R35">
        <v>4155200</v>
      </c>
      <c r="S35">
        <v>3940200</v>
      </c>
      <c r="T35">
        <v>4015100</v>
      </c>
      <c r="U35">
        <v>3672600</v>
      </c>
      <c r="V35">
        <v>3870900</v>
      </c>
      <c r="W35">
        <v>3962500</v>
      </c>
      <c r="X35">
        <v>3890400</v>
      </c>
      <c r="Y35">
        <v>3630500</v>
      </c>
      <c r="Z35">
        <v>3590500</v>
      </c>
      <c r="AA35">
        <v>3567600</v>
      </c>
      <c r="AB35">
        <v>3615900</v>
      </c>
      <c r="AC35">
        <v>3694300</v>
      </c>
      <c r="AD35">
        <v>3833300</v>
      </c>
      <c r="AE35">
        <v>3904600</v>
      </c>
    </row>
    <row r="36" spans="1:31" x14ac:dyDescent="0.3">
      <c r="A36" t="s">
        <v>29</v>
      </c>
      <c r="B36" t="s">
        <v>365</v>
      </c>
      <c r="C36" t="s">
        <v>297</v>
      </c>
      <c r="D36" t="s">
        <v>366</v>
      </c>
      <c r="E36" t="s">
        <v>298</v>
      </c>
      <c r="F36">
        <v>770232.368211022</v>
      </c>
      <c r="G36">
        <v>1479607.7617067299</v>
      </c>
      <c r="H36">
        <v>1121386.38496562</v>
      </c>
      <c r="I36">
        <v>908343.06968530698</v>
      </c>
      <c r="J36">
        <v>1024565.6426697</v>
      </c>
      <c r="K36">
        <v>826972.06781755795</v>
      </c>
      <c r="L36">
        <v>877855.88684803597</v>
      </c>
      <c r="M36">
        <v>813079.24336414598</v>
      </c>
      <c r="N36">
        <v>1107875.2957530001</v>
      </c>
      <c r="O36">
        <v>778406.769637299</v>
      </c>
      <c r="P36">
        <v>865378.92969356198</v>
      </c>
      <c r="Q36">
        <v>898597.99681418203</v>
      </c>
      <c r="R36">
        <v>692751.95973382099</v>
      </c>
      <c r="S36">
        <v>534896.70320970297</v>
      </c>
      <c r="T36">
        <v>638095.89975252305</v>
      </c>
      <c r="U36">
        <v>622926.68982662598</v>
      </c>
      <c r="V36">
        <v>618120.54751750303</v>
      </c>
      <c r="W36">
        <v>566080.907148559</v>
      </c>
      <c r="X36">
        <v>584961.15985570196</v>
      </c>
      <c r="Y36">
        <v>574107.21671496204</v>
      </c>
      <c r="Z36">
        <v>474748.89888220403</v>
      </c>
      <c r="AA36">
        <v>478539.33511930401</v>
      </c>
      <c r="AB36">
        <v>477216.54518933798</v>
      </c>
      <c r="AC36">
        <v>435575.360504538</v>
      </c>
      <c r="AD36">
        <v>674478.62598141097</v>
      </c>
      <c r="AE36">
        <v>460394.62425240298</v>
      </c>
    </row>
    <row r="37" spans="1:31" x14ac:dyDescent="0.3">
      <c r="A37" t="s">
        <v>29</v>
      </c>
      <c r="B37" t="s">
        <v>367</v>
      </c>
      <c r="C37" t="s">
        <v>297</v>
      </c>
      <c r="D37" t="s">
        <v>368</v>
      </c>
      <c r="E37" t="s">
        <v>298</v>
      </c>
      <c r="F37">
        <v>3960980.7814592998</v>
      </c>
      <c r="G37">
        <v>4597230.9634972503</v>
      </c>
      <c r="H37">
        <v>4848170.7505125003</v>
      </c>
      <c r="I37">
        <v>5210853.1010318501</v>
      </c>
      <c r="J37">
        <v>5020027.9895748403</v>
      </c>
      <c r="K37">
        <v>5626256.7910385597</v>
      </c>
      <c r="L37">
        <v>4665567.2833097503</v>
      </c>
      <c r="M37">
        <v>3803822.05960513</v>
      </c>
      <c r="N37">
        <v>3317652.9861717699</v>
      </c>
      <c r="O37">
        <v>2828683.9643170498</v>
      </c>
      <c r="P37">
        <v>2770941.2518382999</v>
      </c>
      <c r="Q37">
        <v>3203127.5301658302</v>
      </c>
      <c r="R37">
        <v>3007642.2777467999</v>
      </c>
      <c r="S37">
        <v>2862193.9376755799</v>
      </c>
      <c r="T37">
        <v>3007045.7691548499</v>
      </c>
      <c r="U37">
        <v>2546689.7966896999</v>
      </c>
      <c r="V37">
        <v>2825235.3061996899</v>
      </c>
      <c r="W37">
        <v>3081596.28837121</v>
      </c>
      <c r="X37">
        <v>2940384.9049935401</v>
      </c>
      <c r="Y37">
        <v>2610320.5087516699</v>
      </c>
      <c r="Z37">
        <v>2456447.6713628802</v>
      </c>
      <c r="AA37">
        <v>2614647.1823433</v>
      </c>
      <c r="AB37">
        <v>2664845.53135966</v>
      </c>
      <c r="AC37">
        <v>2323587.8576026098</v>
      </c>
      <c r="AD37">
        <v>2487546.7188314898</v>
      </c>
      <c r="AE37">
        <v>2857550.6707612001</v>
      </c>
    </row>
    <row r="38" spans="1:31" x14ac:dyDescent="0.3">
      <c r="A38" t="s">
        <v>29</v>
      </c>
      <c r="B38" t="s">
        <v>369</v>
      </c>
      <c r="C38" t="s">
        <v>297</v>
      </c>
      <c r="D38" t="s">
        <v>370</v>
      </c>
      <c r="E38" t="s">
        <v>298</v>
      </c>
      <c r="F38">
        <v>421286.850329682</v>
      </c>
      <c r="G38">
        <v>353861.27479601401</v>
      </c>
      <c r="H38">
        <v>364642.86452188401</v>
      </c>
      <c r="I38">
        <v>407303.82928284397</v>
      </c>
      <c r="J38">
        <v>364006.367755468</v>
      </c>
      <c r="K38">
        <v>568371.14114387904</v>
      </c>
      <c r="L38">
        <v>640676.82984221703</v>
      </c>
      <c r="M38">
        <v>781798.69703072496</v>
      </c>
      <c r="N38">
        <v>901371.71807522303</v>
      </c>
      <c r="O38">
        <v>1128009.26604565</v>
      </c>
      <c r="P38">
        <v>865179.81846814195</v>
      </c>
      <c r="Q38">
        <v>801774.47301999095</v>
      </c>
      <c r="R38">
        <v>454805.76251938002</v>
      </c>
      <c r="S38">
        <v>543109.35911471501</v>
      </c>
      <c r="T38">
        <v>369958.33109262103</v>
      </c>
      <c r="U38">
        <v>502983.51348367799</v>
      </c>
      <c r="V38">
        <v>427544.14628280897</v>
      </c>
      <c r="W38">
        <v>314822.80448023003</v>
      </c>
      <c r="X38">
        <v>365053.935150759</v>
      </c>
      <c r="Y38">
        <v>446072.274533369</v>
      </c>
      <c r="Z38">
        <v>659303.42975491297</v>
      </c>
      <c r="AA38">
        <v>474413.48253739602</v>
      </c>
      <c r="AB38">
        <v>473837.92345099902</v>
      </c>
      <c r="AC38">
        <v>935136.78189285204</v>
      </c>
      <c r="AD38">
        <v>671274.65518710401</v>
      </c>
      <c r="AE38">
        <v>586654.70498639403</v>
      </c>
    </row>
    <row r="39" spans="1:31" x14ac:dyDescent="0.3">
      <c r="A39" t="s">
        <v>29</v>
      </c>
      <c r="B39" t="s">
        <v>371</v>
      </c>
      <c r="C39" t="s">
        <v>297</v>
      </c>
      <c r="D39" t="s">
        <v>372</v>
      </c>
      <c r="E39" t="s">
        <v>298</v>
      </c>
      <c r="F39">
        <v>1095100</v>
      </c>
      <c r="G39">
        <v>1171600</v>
      </c>
      <c r="H39">
        <v>1106900</v>
      </c>
      <c r="I39">
        <v>1167200</v>
      </c>
      <c r="J39">
        <v>972600</v>
      </c>
      <c r="K39">
        <v>954100</v>
      </c>
      <c r="L39">
        <v>982600</v>
      </c>
      <c r="M39">
        <v>897000</v>
      </c>
      <c r="N39">
        <v>971500</v>
      </c>
      <c r="O39">
        <v>1023000</v>
      </c>
      <c r="P39">
        <v>870100</v>
      </c>
      <c r="Q39">
        <v>863600</v>
      </c>
      <c r="R39">
        <v>911200</v>
      </c>
      <c r="S39">
        <v>878500</v>
      </c>
      <c r="T39">
        <v>895600</v>
      </c>
      <c r="U39">
        <v>824000</v>
      </c>
      <c r="V39">
        <v>742000</v>
      </c>
      <c r="W39">
        <v>731300</v>
      </c>
      <c r="X39">
        <v>806100</v>
      </c>
      <c r="Y39">
        <v>997800</v>
      </c>
      <c r="Z39">
        <v>915900</v>
      </c>
      <c r="AA39">
        <v>831200</v>
      </c>
      <c r="AB39">
        <v>878700</v>
      </c>
      <c r="AC39">
        <v>837600</v>
      </c>
      <c r="AD39">
        <v>768800</v>
      </c>
      <c r="AE39">
        <v>831500</v>
      </c>
    </row>
    <row r="40" spans="1:31" x14ac:dyDescent="0.3">
      <c r="A40" t="s">
        <v>29</v>
      </c>
      <c r="B40" t="s">
        <v>373</v>
      </c>
      <c r="C40" t="s">
        <v>297</v>
      </c>
      <c r="D40" t="s">
        <v>374</v>
      </c>
      <c r="E40" t="s">
        <v>298</v>
      </c>
      <c r="F40">
        <v>6122600</v>
      </c>
      <c r="G40">
        <v>6295800</v>
      </c>
      <c r="H40">
        <v>5575000</v>
      </c>
      <c r="I40">
        <v>5287700</v>
      </c>
      <c r="J40">
        <v>5107200</v>
      </c>
      <c r="K40">
        <v>5239700</v>
      </c>
      <c r="L40">
        <v>4880700</v>
      </c>
      <c r="M40">
        <v>4404400</v>
      </c>
      <c r="N40">
        <v>3767800</v>
      </c>
      <c r="O40">
        <v>3436400</v>
      </c>
      <c r="P40">
        <v>5092900</v>
      </c>
      <c r="Q40">
        <v>4180500</v>
      </c>
      <c r="R40">
        <v>3621700</v>
      </c>
      <c r="S40">
        <v>3764400</v>
      </c>
      <c r="T40">
        <v>3547300</v>
      </c>
      <c r="U40">
        <v>3743900</v>
      </c>
      <c r="V40">
        <v>3032000</v>
      </c>
      <c r="W40">
        <v>2994500</v>
      </c>
      <c r="X40">
        <v>3440200</v>
      </c>
      <c r="Y40">
        <v>4633400</v>
      </c>
      <c r="Z40">
        <v>5067700</v>
      </c>
      <c r="AA40">
        <v>4537600</v>
      </c>
      <c r="AB40">
        <v>4481700</v>
      </c>
      <c r="AC40">
        <v>5900200</v>
      </c>
      <c r="AD40">
        <v>6644500</v>
      </c>
      <c r="AE40">
        <v>6930300</v>
      </c>
    </row>
    <row r="41" spans="1:31" x14ac:dyDescent="0.3">
      <c r="A41" t="s">
        <v>29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29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29</v>
      </c>
      <c r="B43" t="s">
        <v>379</v>
      </c>
      <c r="C43" t="s">
        <v>297</v>
      </c>
      <c r="D43" t="s">
        <v>380</v>
      </c>
      <c r="E43" t="s">
        <v>298</v>
      </c>
      <c r="F43">
        <v>2126756.1640034602</v>
      </c>
      <c r="G43">
        <v>2567587.7614968698</v>
      </c>
      <c r="H43">
        <v>3768768.8303636401</v>
      </c>
      <c r="I43">
        <v>2783346.5109548299</v>
      </c>
      <c r="J43">
        <v>1927296.84010169</v>
      </c>
      <c r="K43">
        <v>1852614.3472793801</v>
      </c>
      <c r="L43">
        <v>2163305.34448423</v>
      </c>
      <c r="M43">
        <v>3176462.4089353802</v>
      </c>
      <c r="N43">
        <v>3413835.95560375</v>
      </c>
      <c r="O43">
        <v>3607382.9795777998</v>
      </c>
      <c r="P43">
        <v>3974116.5466601802</v>
      </c>
      <c r="Q43">
        <v>6006824.5955739701</v>
      </c>
      <c r="R43">
        <v>4741727.9388349699</v>
      </c>
      <c r="S43">
        <v>3604519.1983251302</v>
      </c>
      <c r="T43">
        <v>3167117.9465929498</v>
      </c>
      <c r="U43">
        <v>3223830.5224047299</v>
      </c>
      <c r="V43">
        <v>3528553.4746625698</v>
      </c>
      <c r="W43">
        <v>3538742.2358924602</v>
      </c>
      <c r="X43">
        <v>3980433.5593453799</v>
      </c>
      <c r="Y43">
        <v>3713663.6580794901</v>
      </c>
      <c r="Z43">
        <v>4333323.5901849801</v>
      </c>
      <c r="AA43">
        <v>4741731.65199605</v>
      </c>
      <c r="AB43">
        <v>5317547.1571182497</v>
      </c>
      <c r="AC43">
        <v>5379443.7007236304</v>
      </c>
      <c r="AD43">
        <v>5712634.4604803799</v>
      </c>
      <c r="AE43">
        <v>4904777.3856993802</v>
      </c>
    </row>
    <row r="44" spans="1:31" x14ac:dyDescent="0.3">
      <c r="A44" t="s">
        <v>29</v>
      </c>
      <c r="B44" t="s">
        <v>381</v>
      </c>
      <c r="C44" t="s">
        <v>297</v>
      </c>
      <c r="D44" t="s">
        <v>382</v>
      </c>
      <c r="E44" t="s">
        <v>298</v>
      </c>
      <c r="F44">
        <v>76198500</v>
      </c>
      <c r="G44">
        <v>78506900</v>
      </c>
      <c r="H44">
        <v>79828200</v>
      </c>
      <c r="I44">
        <v>75393300</v>
      </c>
      <c r="J44">
        <v>69695400</v>
      </c>
      <c r="K44">
        <v>71222600</v>
      </c>
      <c r="L44">
        <v>67743800</v>
      </c>
      <c r="M44">
        <v>59820900</v>
      </c>
      <c r="N44">
        <v>59699900</v>
      </c>
      <c r="O44">
        <v>59555600</v>
      </c>
      <c r="P44">
        <v>61382900</v>
      </c>
      <c r="Q44">
        <v>63669300</v>
      </c>
      <c r="R44">
        <v>64023800</v>
      </c>
      <c r="S44">
        <v>61835600</v>
      </c>
      <c r="T44">
        <v>51028100</v>
      </c>
      <c r="U44">
        <v>48498500</v>
      </c>
      <c r="V44">
        <v>50384800</v>
      </c>
      <c r="W44">
        <v>52469500</v>
      </c>
      <c r="X44">
        <v>53512900</v>
      </c>
      <c r="Y44">
        <v>55336500</v>
      </c>
      <c r="Z44">
        <v>59149100</v>
      </c>
      <c r="AA44">
        <v>59468900</v>
      </c>
      <c r="AB44">
        <v>61917800</v>
      </c>
      <c r="AC44">
        <v>63734100</v>
      </c>
      <c r="AD44">
        <v>62745000</v>
      </c>
      <c r="AE44">
        <v>58965500</v>
      </c>
    </row>
    <row r="45" spans="1:31" x14ac:dyDescent="0.3">
      <c r="A45" t="s">
        <v>29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29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29</v>
      </c>
      <c r="B47" t="s">
        <v>387</v>
      </c>
      <c r="C47" t="s">
        <v>297</v>
      </c>
      <c r="D47" t="s">
        <v>388</v>
      </c>
      <c r="E47" t="s">
        <v>298</v>
      </c>
      <c r="F47">
        <v>20667300</v>
      </c>
      <c r="G47">
        <v>22367800</v>
      </c>
      <c r="H47">
        <v>20468600</v>
      </c>
      <c r="I47">
        <v>19244600</v>
      </c>
      <c r="J47">
        <v>20617900</v>
      </c>
      <c r="K47">
        <v>18429700</v>
      </c>
      <c r="L47">
        <v>17460400</v>
      </c>
      <c r="M47">
        <v>16512900</v>
      </c>
      <c r="N47">
        <v>14954100</v>
      </c>
      <c r="O47">
        <v>13403400</v>
      </c>
      <c r="P47">
        <v>12721200</v>
      </c>
      <c r="Q47">
        <v>12081800</v>
      </c>
      <c r="R47">
        <v>11518700</v>
      </c>
      <c r="S47">
        <v>10943100</v>
      </c>
      <c r="T47">
        <v>11529400</v>
      </c>
      <c r="U47">
        <v>11356100</v>
      </c>
      <c r="V47">
        <v>10842200</v>
      </c>
      <c r="W47">
        <v>10992000</v>
      </c>
      <c r="X47">
        <v>11928300</v>
      </c>
      <c r="Y47">
        <v>12715400</v>
      </c>
      <c r="Z47">
        <v>12133500</v>
      </c>
      <c r="AA47">
        <v>12685100</v>
      </c>
      <c r="AB47">
        <v>13118600</v>
      </c>
      <c r="AC47">
        <v>13624700</v>
      </c>
      <c r="AD47">
        <v>14263200</v>
      </c>
      <c r="AE47">
        <v>15003900</v>
      </c>
    </row>
    <row r="48" spans="1:31" x14ac:dyDescent="0.3">
      <c r="A48" t="s">
        <v>29</v>
      </c>
      <c r="B48" t="s">
        <v>389</v>
      </c>
      <c r="C48" t="s">
        <v>297</v>
      </c>
      <c r="D48" t="s">
        <v>390</v>
      </c>
      <c r="E48" t="s">
        <v>298</v>
      </c>
      <c r="F48">
        <v>27581400</v>
      </c>
      <c r="G48">
        <v>29728900</v>
      </c>
      <c r="H48">
        <v>27457900</v>
      </c>
      <c r="I48">
        <v>26358600</v>
      </c>
      <c r="J48">
        <v>27872000</v>
      </c>
      <c r="K48">
        <v>25153400</v>
      </c>
      <c r="L48">
        <v>23904400</v>
      </c>
      <c r="M48">
        <v>23081100</v>
      </c>
      <c r="N48">
        <v>21001800</v>
      </c>
      <c r="O48">
        <v>19857500</v>
      </c>
      <c r="P48">
        <v>19348800</v>
      </c>
      <c r="Q48">
        <v>18310200</v>
      </c>
      <c r="R48">
        <v>17377400</v>
      </c>
      <c r="S48">
        <v>16447700</v>
      </c>
      <c r="T48">
        <v>17323300</v>
      </c>
      <c r="U48">
        <v>18025200</v>
      </c>
      <c r="V48">
        <v>17795100</v>
      </c>
      <c r="W48">
        <v>17846500</v>
      </c>
      <c r="X48">
        <v>19545600</v>
      </c>
      <c r="Y48">
        <v>20261000</v>
      </c>
      <c r="Z48">
        <v>19010700</v>
      </c>
      <c r="AA48">
        <v>19333200</v>
      </c>
      <c r="AB48">
        <v>20040900</v>
      </c>
      <c r="AC48">
        <v>19721100</v>
      </c>
      <c r="AD48">
        <v>20711600</v>
      </c>
      <c r="AE48">
        <v>21389100</v>
      </c>
    </row>
    <row r="49" spans="1:31" x14ac:dyDescent="0.3">
      <c r="A49" t="s">
        <v>29</v>
      </c>
      <c r="B49" t="s">
        <v>391</v>
      </c>
      <c r="C49" t="s">
        <v>297</v>
      </c>
      <c r="D49" t="s">
        <v>392</v>
      </c>
      <c r="E49" t="s">
        <v>298</v>
      </c>
      <c r="F49">
        <v>2889800</v>
      </c>
      <c r="G49">
        <v>2771700</v>
      </c>
      <c r="H49">
        <v>2575600</v>
      </c>
      <c r="I49">
        <v>2566400</v>
      </c>
      <c r="J49">
        <v>2454200</v>
      </c>
      <c r="K49">
        <v>2160100</v>
      </c>
      <c r="L49">
        <v>2196100</v>
      </c>
      <c r="M49">
        <v>2080000</v>
      </c>
      <c r="N49">
        <v>2032200</v>
      </c>
      <c r="O49">
        <v>2062300</v>
      </c>
      <c r="P49">
        <v>2210800</v>
      </c>
      <c r="Q49">
        <v>2129500</v>
      </c>
      <c r="R49">
        <v>2014000</v>
      </c>
      <c r="S49">
        <v>2000800</v>
      </c>
      <c r="T49">
        <v>2334300</v>
      </c>
      <c r="U49">
        <v>2363900</v>
      </c>
      <c r="V49">
        <v>2135300</v>
      </c>
      <c r="W49">
        <v>2143300</v>
      </c>
      <c r="X49">
        <v>2569800</v>
      </c>
      <c r="Y49">
        <v>2459900</v>
      </c>
      <c r="Z49">
        <v>2271200</v>
      </c>
      <c r="AA49">
        <v>2057900</v>
      </c>
      <c r="AB49">
        <v>1962200</v>
      </c>
      <c r="AC49">
        <v>1796000</v>
      </c>
      <c r="AD49">
        <v>2036000</v>
      </c>
      <c r="AE49">
        <v>2182800</v>
      </c>
    </row>
    <row r="50" spans="1:31" x14ac:dyDescent="0.3">
      <c r="A50" t="s">
        <v>29</v>
      </c>
      <c r="B50" t="s">
        <v>393</v>
      </c>
      <c r="C50" t="s">
        <v>297</v>
      </c>
      <c r="D50" t="s">
        <v>394</v>
      </c>
      <c r="E50" t="s">
        <v>298</v>
      </c>
      <c r="F50">
        <v>4024300</v>
      </c>
      <c r="G50">
        <v>4589400</v>
      </c>
      <c r="H50">
        <v>4413700</v>
      </c>
      <c r="I50">
        <v>4547600</v>
      </c>
      <c r="J50">
        <v>4799900</v>
      </c>
      <c r="K50">
        <v>4563600</v>
      </c>
      <c r="L50">
        <v>4247900</v>
      </c>
      <c r="M50">
        <v>4488200</v>
      </c>
      <c r="N50">
        <v>4015500</v>
      </c>
      <c r="O50">
        <v>4391800</v>
      </c>
      <c r="P50">
        <v>4416800</v>
      </c>
      <c r="Q50">
        <v>4098900</v>
      </c>
      <c r="R50">
        <v>3844700</v>
      </c>
      <c r="S50">
        <v>3503800</v>
      </c>
      <c r="T50">
        <v>3459600</v>
      </c>
      <c r="U50">
        <v>4305200</v>
      </c>
      <c r="V50">
        <v>4817600</v>
      </c>
      <c r="W50">
        <v>4711200</v>
      </c>
      <c r="X50">
        <v>5047500</v>
      </c>
      <c r="Y50">
        <v>5085700</v>
      </c>
      <c r="Z50">
        <v>4606000</v>
      </c>
      <c r="AA50">
        <v>4590200</v>
      </c>
      <c r="AB50">
        <v>4960100</v>
      </c>
      <c r="AC50">
        <v>4300400</v>
      </c>
      <c r="AD50">
        <v>4412400</v>
      </c>
      <c r="AE50">
        <v>4202400</v>
      </c>
    </row>
    <row r="51" spans="1:31" x14ac:dyDescent="0.3">
      <c r="A51" t="s">
        <v>29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29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29</v>
      </c>
      <c r="B53" t="s">
        <v>399</v>
      </c>
      <c r="C53" t="s">
        <v>297</v>
      </c>
      <c r="D53" t="s">
        <v>400</v>
      </c>
      <c r="E53" t="s">
        <v>298</v>
      </c>
      <c r="F53">
        <v>2612639.1355798701</v>
      </c>
      <c r="G53">
        <v>2739440.5420614299</v>
      </c>
      <c r="H53">
        <v>3068351.3609692701</v>
      </c>
      <c r="I53">
        <v>2601870.8975359299</v>
      </c>
      <c r="J53">
        <v>2510550.7502979999</v>
      </c>
      <c r="K53">
        <v>2894031.6808680901</v>
      </c>
      <c r="L53">
        <v>3383154.5897994</v>
      </c>
      <c r="M53">
        <v>2807165.8280994701</v>
      </c>
      <c r="N53">
        <v>3149558.5644251499</v>
      </c>
      <c r="O53">
        <v>3401776.9248338598</v>
      </c>
      <c r="P53">
        <v>3268077.6903546602</v>
      </c>
      <c r="Q53">
        <v>3234391.5522539401</v>
      </c>
      <c r="R53">
        <v>2466115.05838488</v>
      </c>
      <c r="S53">
        <v>2852593.3203829201</v>
      </c>
      <c r="T53">
        <v>2121391.1677949498</v>
      </c>
      <c r="U53">
        <v>2001350.06498039</v>
      </c>
      <c r="V53">
        <v>1914009.46823613</v>
      </c>
      <c r="W53">
        <v>1897771.5569881899</v>
      </c>
      <c r="X53">
        <v>2065001.0065735299</v>
      </c>
      <c r="Y53">
        <v>2055262.81150827</v>
      </c>
      <c r="Z53">
        <v>2157813.8191873101</v>
      </c>
      <c r="AA53">
        <v>1826229.37537113</v>
      </c>
      <c r="AB53">
        <v>1754283.6876461899</v>
      </c>
      <c r="AC53">
        <v>2054849.7947724201</v>
      </c>
      <c r="AD53">
        <v>1921764.79697631</v>
      </c>
      <c r="AE53">
        <v>1081935.7870905099</v>
      </c>
    </row>
    <row r="54" spans="1:31" x14ac:dyDescent="0.3">
      <c r="A54" t="s">
        <v>29</v>
      </c>
      <c r="B54" t="s">
        <v>401</v>
      </c>
      <c r="C54" t="s">
        <v>297</v>
      </c>
      <c r="D54" t="s">
        <v>402</v>
      </c>
      <c r="E54" t="s">
        <v>298</v>
      </c>
      <c r="F54">
        <v>3828876.3983450001</v>
      </c>
      <c r="G54">
        <v>4124663.6021395801</v>
      </c>
      <c r="H54">
        <v>4511738.9207520802</v>
      </c>
      <c r="I54">
        <v>3849332.79069167</v>
      </c>
      <c r="J54">
        <v>4113962.9937303099</v>
      </c>
      <c r="K54">
        <v>4535104.2940547597</v>
      </c>
      <c r="L54">
        <v>4798633.63338059</v>
      </c>
      <c r="M54">
        <v>3803805.0514879199</v>
      </c>
      <c r="N54">
        <v>4463600.5226957602</v>
      </c>
      <c r="O54">
        <v>5124793.9325610204</v>
      </c>
      <c r="P54">
        <v>4829283.11328205</v>
      </c>
      <c r="Q54">
        <v>4543837.55955962</v>
      </c>
      <c r="R54">
        <v>3740581.2145303702</v>
      </c>
      <c r="S54">
        <v>4410898.2926114304</v>
      </c>
      <c r="T54">
        <v>3191029.1252476098</v>
      </c>
      <c r="U54">
        <v>3051451.1892413199</v>
      </c>
      <c r="V54">
        <v>2823014.1670999699</v>
      </c>
      <c r="W54">
        <v>2697022.3188265902</v>
      </c>
      <c r="X54">
        <v>3150877.0915738498</v>
      </c>
      <c r="Y54">
        <v>3087181.5929940701</v>
      </c>
      <c r="Z54">
        <v>3149248.4686889602</v>
      </c>
      <c r="AA54">
        <v>2754021.7582315798</v>
      </c>
      <c r="AB54">
        <v>2802823.5961735798</v>
      </c>
      <c r="AC54">
        <v>3109833.7763761599</v>
      </c>
      <c r="AD54">
        <v>2871446.8834570898</v>
      </c>
      <c r="AE54">
        <v>2217783.2518221899</v>
      </c>
    </row>
    <row r="55" spans="1:31" x14ac:dyDescent="0.3">
      <c r="A55" t="s">
        <v>29</v>
      </c>
      <c r="B55" t="s">
        <v>403</v>
      </c>
      <c r="C55" t="s">
        <v>297</v>
      </c>
      <c r="D55" t="s">
        <v>404</v>
      </c>
      <c r="E55" t="s">
        <v>298</v>
      </c>
      <c r="F55">
        <v>1216237.26276512</v>
      </c>
      <c r="G55">
        <v>1385223.0600781499</v>
      </c>
      <c r="H55">
        <v>1443387.55978281</v>
      </c>
      <c r="I55">
        <v>1247461.8931557401</v>
      </c>
      <c r="J55">
        <v>1603412.2434323099</v>
      </c>
      <c r="K55">
        <v>1641072.61318667</v>
      </c>
      <c r="L55">
        <v>1415479.0435811901</v>
      </c>
      <c r="M55">
        <v>996639.22338845104</v>
      </c>
      <c r="N55">
        <v>1314041.9582706001</v>
      </c>
      <c r="O55">
        <v>1723017.0077271699</v>
      </c>
      <c r="P55">
        <v>1561205.4229273901</v>
      </c>
      <c r="Q55">
        <v>1309446.0073056801</v>
      </c>
      <c r="R55">
        <v>1274466.15614549</v>
      </c>
      <c r="S55">
        <v>1558304.9722285101</v>
      </c>
      <c r="T55">
        <v>1069637.95745267</v>
      </c>
      <c r="U55">
        <v>1050101.1242609201</v>
      </c>
      <c r="V55">
        <v>909004.69886383996</v>
      </c>
      <c r="W55">
        <v>799250.76183839794</v>
      </c>
      <c r="X55">
        <v>1085876.0850003201</v>
      </c>
      <c r="Y55">
        <v>1031918.7814858</v>
      </c>
      <c r="Z55">
        <v>991434.64950164501</v>
      </c>
      <c r="AA55">
        <v>927792.38286045298</v>
      </c>
      <c r="AB55">
        <v>1048539.90852738</v>
      </c>
      <c r="AC55">
        <v>1054983.98160373</v>
      </c>
      <c r="AD55">
        <v>949682.08648077596</v>
      </c>
      <c r="AE55">
        <v>1135847.46473169</v>
      </c>
    </row>
    <row r="56" spans="1:31" x14ac:dyDescent="0.3">
      <c r="A56" t="s">
        <v>29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29</v>
      </c>
      <c r="B57" t="s">
        <v>407</v>
      </c>
      <c r="C57" t="s">
        <v>297</v>
      </c>
      <c r="D57" t="s">
        <v>408</v>
      </c>
      <c r="E57" t="s">
        <v>298</v>
      </c>
      <c r="F57">
        <v>109902500</v>
      </c>
      <c r="G57">
        <v>114531600</v>
      </c>
      <c r="H57">
        <v>112861100</v>
      </c>
      <c r="I57">
        <v>107039600</v>
      </c>
      <c r="J57">
        <v>102674600</v>
      </c>
      <c r="K57">
        <v>101615700</v>
      </c>
      <c r="L57">
        <v>96528900</v>
      </c>
      <c r="M57">
        <v>87306400</v>
      </c>
      <c r="N57">
        <v>84469500</v>
      </c>
      <c r="O57">
        <v>82849500</v>
      </c>
      <c r="P57">
        <v>85824600</v>
      </c>
      <c r="Q57">
        <v>86160000</v>
      </c>
      <c r="R57">
        <v>85022900</v>
      </c>
      <c r="S57">
        <v>82047700</v>
      </c>
      <c r="T57">
        <v>71898700</v>
      </c>
      <c r="U57">
        <v>70267600</v>
      </c>
      <c r="V57">
        <v>71211900</v>
      </c>
      <c r="W57">
        <v>73310500</v>
      </c>
      <c r="X57">
        <v>76498700</v>
      </c>
      <c r="Y57">
        <v>80230900</v>
      </c>
      <c r="Z57">
        <v>83227500</v>
      </c>
      <c r="AA57">
        <v>83339700</v>
      </c>
      <c r="AB57">
        <v>86440400</v>
      </c>
      <c r="AC57">
        <v>89355400</v>
      </c>
      <c r="AD57">
        <v>90101100</v>
      </c>
      <c r="AE57">
        <v>87284900</v>
      </c>
    </row>
    <row r="58" spans="1:31" x14ac:dyDescent="0.3">
      <c r="A58" t="s">
        <v>29</v>
      </c>
      <c r="B58" t="s">
        <v>409</v>
      </c>
      <c r="C58" t="s">
        <v>297</v>
      </c>
      <c r="D58" t="s">
        <v>410</v>
      </c>
      <c r="E58" t="s">
        <v>298</v>
      </c>
      <c r="F58">
        <v>109902500</v>
      </c>
      <c r="G58">
        <v>114531600</v>
      </c>
      <c r="H58">
        <v>112861100</v>
      </c>
      <c r="I58">
        <v>107039600</v>
      </c>
      <c r="J58">
        <v>102674600</v>
      </c>
      <c r="K58">
        <v>101615700</v>
      </c>
      <c r="L58">
        <v>96528900</v>
      </c>
      <c r="M58">
        <v>87306400</v>
      </c>
      <c r="N58">
        <v>84469500</v>
      </c>
      <c r="O58">
        <v>82849500</v>
      </c>
      <c r="P58">
        <v>85824600</v>
      </c>
      <c r="Q58">
        <v>86160000</v>
      </c>
      <c r="R58">
        <v>85022900</v>
      </c>
      <c r="S58">
        <v>82047700</v>
      </c>
      <c r="T58">
        <v>71898700</v>
      </c>
      <c r="U58">
        <v>70267600</v>
      </c>
      <c r="V58">
        <v>71211900</v>
      </c>
      <c r="W58">
        <v>73310500</v>
      </c>
      <c r="X58">
        <v>76498700</v>
      </c>
      <c r="Y58">
        <v>80230900</v>
      </c>
      <c r="Z58">
        <v>83227500</v>
      </c>
      <c r="AA58">
        <v>83339700</v>
      </c>
      <c r="AB58">
        <v>86440400</v>
      </c>
      <c r="AC58">
        <v>89355400</v>
      </c>
      <c r="AD58">
        <v>90101100</v>
      </c>
      <c r="AE58">
        <v>87284900</v>
      </c>
    </row>
    <row r="59" spans="1:31" x14ac:dyDescent="0.3">
      <c r="A59" t="s">
        <v>29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31</v>
      </c>
      <c r="B2" t="s">
        <v>295</v>
      </c>
      <c r="C2" t="s">
        <v>297</v>
      </c>
      <c r="D2" t="s">
        <v>296</v>
      </c>
      <c r="E2" t="s">
        <v>298</v>
      </c>
      <c r="F2">
        <v>3801143.8359965398</v>
      </c>
      <c r="G2">
        <v>3429012.2385031302</v>
      </c>
      <c r="H2">
        <v>3421031.1696363599</v>
      </c>
      <c r="I2">
        <v>3432453.4890451701</v>
      </c>
      <c r="J2">
        <v>3070603.15989831</v>
      </c>
      <c r="K2">
        <v>2576985.6527206199</v>
      </c>
      <c r="L2">
        <v>2419094.65551577</v>
      </c>
      <c r="M2">
        <v>2126637.5910646198</v>
      </c>
      <c r="N2">
        <v>2079564.0443962601</v>
      </c>
      <c r="O2">
        <v>2067917.0204222</v>
      </c>
      <c r="P2">
        <v>2013283.45333982</v>
      </c>
      <c r="Q2">
        <v>1610975.4044260301</v>
      </c>
      <c r="R2">
        <v>1511072.0611650301</v>
      </c>
      <c r="S2">
        <v>1500380.8016748701</v>
      </c>
      <c r="T2">
        <v>1370982.05340705</v>
      </c>
      <c r="U2">
        <v>1377369.4775952699</v>
      </c>
      <c r="V2">
        <v>1271946.52533743</v>
      </c>
      <c r="W2">
        <v>1443957.76410754</v>
      </c>
      <c r="X2">
        <v>1632266.4406546201</v>
      </c>
      <c r="Y2">
        <v>1471236.3419205099</v>
      </c>
      <c r="Z2">
        <v>1661476.4098150199</v>
      </c>
      <c r="AA2">
        <v>1452468.34800395</v>
      </c>
      <c r="AB2">
        <v>2033352.8428817501</v>
      </c>
      <c r="AC2">
        <v>1623656.2992763701</v>
      </c>
      <c r="AD2">
        <v>1433865.5395196199</v>
      </c>
      <c r="AE2">
        <v>1417022.61430062</v>
      </c>
    </row>
    <row r="3" spans="1:32" x14ac:dyDescent="0.3">
      <c r="A3" t="s">
        <v>31</v>
      </c>
      <c r="B3" t="s">
        <v>299</v>
      </c>
      <c r="C3" t="s">
        <v>297</v>
      </c>
      <c r="D3" t="s">
        <v>300</v>
      </c>
      <c r="E3" t="s">
        <v>298</v>
      </c>
      <c r="F3">
        <v>216400</v>
      </c>
      <c r="G3">
        <v>147000</v>
      </c>
      <c r="H3">
        <v>146200</v>
      </c>
      <c r="I3">
        <v>145600</v>
      </c>
      <c r="J3">
        <v>104800</v>
      </c>
      <c r="K3">
        <v>139600</v>
      </c>
      <c r="L3">
        <v>113600</v>
      </c>
      <c r="M3">
        <v>154600</v>
      </c>
      <c r="N3">
        <v>97200</v>
      </c>
      <c r="O3">
        <v>91800</v>
      </c>
      <c r="P3">
        <v>93900</v>
      </c>
      <c r="Q3">
        <v>112600</v>
      </c>
      <c r="R3">
        <v>135900</v>
      </c>
      <c r="S3">
        <v>155100</v>
      </c>
      <c r="T3">
        <v>127600</v>
      </c>
      <c r="U3">
        <v>105100</v>
      </c>
      <c r="V3">
        <v>113900</v>
      </c>
      <c r="W3">
        <v>109300</v>
      </c>
      <c r="X3">
        <v>182100</v>
      </c>
      <c r="Y3">
        <v>203000</v>
      </c>
      <c r="Z3">
        <v>202900</v>
      </c>
      <c r="AA3">
        <v>179400</v>
      </c>
      <c r="AB3">
        <v>243500</v>
      </c>
      <c r="AC3">
        <v>133700</v>
      </c>
      <c r="AD3">
        <v>108700</v>
      </c>
      <c r="AE3">
        <v>83800</v>
      </c>
    </row>
    <row r="4" spans="1:32" x14ac:dyDescent="0.3">
      <c r="A4" t="s">
        <v>31</v>
      </c>
      <c r="B4" t="s">
        <v>301</v>
      </c>
      <c r="C4" t="s">
        <v>297</v>
      </c>
      <c r="D4" t="s">
        <v>302</v>
      </c>
      <c r="E4" t="s">
        <v>298</v>
      </c>
      <c r="F4">
        <v>20596900</v>
      </c>
      <c r="G4">
        <v>21416300</v>
      </c>
      <c r="H4">
        <v>22406600</v>
      </c>
      <c r="I4">
        <v>23211300</v>
      </c>
      <c r="J4">
        <v>19368700</v>
      </c>
      <c r="K4">
        <v>21008300</v>
      </c>
      <c r="L4">
        <v>21110000</v>
      </c>
      <c r="M4">
        <v>16850300</v>
      </c>
      <c r="N4">
        <v>17124900</v>
      </c>
      <c r="O4">
        <v>18023100</v>
      </c>
      <c r="P4">
        <v>21158600</v>
      </c>
      <c r="Q4">
        <v>20986900</v>
      </c>
      <c r="R4">
        <v>23061400</v>
      </c>
      <c r="S4">
        <v>22634400</v>
      </c>
      <c r="T4">
        <v>15476700</v>
      </c>
      <c r="U4">
        <v>14123300</v>
      </c>
      <c r="V4">
        <v>15991100</v>
      </c>
      <c r="W4">
        <v>16363000</v>
      </c>
      <c r="X4">
        <v>15390700</v>
      </c>
      <c r="Y4">
        <v>16340800</v>
      </c>
      <c r="Z4">
        <v>18429200</v>
      </c>
      <c r="AA4">
        <v>19110100</v>
      </c>
      <c r="AB4">
        <v>19397000</v>
      </c>
      <c r="AC4">
        <v>20935900</v>
      </c>
      <c r="AD4">
        <v>19964200</v>
      </c>
      <c r="AE4">
        <v>17976200</v>
      </c>
    </row>
    <row r="5" spans="1:32" x14ac:dyDescent="0.3">
      <c r="A5" t="s">
        <v>31</v>
      </c>
      <c r="B5" t="s">
        <v>303</v>
      </c>
      <c r="C5" t="s">
        <v>297</v>
      </c>
      <c r="D5" t="s">
        <v>304</v>
      </c>
      <c r="E5" t="s">
        <v>298</v>
      </c>
      <c r="F5">
        <v>1962300</v>
      </c>
      <c r="G5">
        <v>2009200</v>
      </c>
      <c r="H5">
        <v>2074900</v>
      </c>
      <c r="I5">
        <v>2135000</v>
      </c>
      <c r="J5">
        <v>1889000</v>
      </c>
      <c r="K5">
        <v>1955700</v>
      </c>
      <c r="L5">
        <v>1947200</v>
      </c>
      <c r="M5">
        <v>1863700</v>
      </c>
      <c r="N5">
        <v>1574100</v>
      </c>
      <c r="O5">
        <v>1621600</v>
      </c>
      <c r="P5">
        <v>1900500</v>
      </c>
      <c r="Q5">
        <v>1846800</v>
      </c>
      <c r="R5">
        <v>1925700</v>
      </c>
      <c r="S5">
        <v>1629900</v>
      </c>
      <c r="T5">
        <v>1512000</v>
      </c>
      <c r="U5">
        <v>1488600</v>
      </c>
      <c r="V5">
        <v>1846800</v>
      </c>
      <c r="W5">
        <v>1722400</v>
      </c>
      <c r="X5">
        <v>1529900</v>
      </c>
      <c r="Y5">
        <v>1657200</v>
      </c>
      <c r="Z5">
        <v>1654300</v>
      </c>
      <c r="AA5">
        <v>1871300</v>
      </c>
      <c r="AB5">
        <v>2076200</v>
      </c>
      <c r="AC5">
        <v>2083100</v>
      </c>
      <c r="AD5">
        <v>1952400</v>
      </c>
      <c r="AE5">
        <v>1650400</v>
      </c>
    </row>
    <row r="6" spans="1:32" x14ac:dyDescent="0.3">
      <c r="A6" t="s">
        <v>31</v>
      </c>
      <c r="B6" t="s">
        <v>305</v>
      </c>
      <c r="C6" t="s">
        <v>297</v>
      </c>
      <c r="D6" t="s">
        <v>306</v>
      </c>
      <c r="E6" t="s">
        <v>298</v>
      </c>
      <c r="F6">
        <v>496409.049306506</v>
      </c>
      <c r="G6">
        <v>463310.602178742</v>
      </c>
      <c r="H6">
        <v>503086.68477759598</v>
      </c>
      <c r="I6">
        <v>484257.129124898</v>
      </c>
      <c r="J6">
        <v>348505.435404266</v>
      </c>
      <c r="K6">
        <v>316902.109713757</v>
      </c>
      <c r="L6">
        <v>312070.27909382299</v>
      </c>
      <c r="M6">
        <v>263299.860638079</v>
      </c>
      <c r="N6">
        <v>200739.31388969099</v>
      </c>
      <c r="O6">
        <v>213969.236230226</v>
      </c>
      <c r="P6">
        <v>285124.51830373699</v>
      </c>
      <c r="Q6">
        <v>231437.28969077999</v>
      </c>
      <c r="R6">
        <v>274618.95163106499</v>
      </c>
      <c r="S6">
        <v>263692.46165084903</v>
      </c>
      <c r="T6">
        <v>150544.51591327199</v>
      </c>
      <c r="U6">
        <v>160532.96508250199</v>
      </c>
      <c r="V6">
        <v>207184.256735723</v>
      </c>
      <c r="W6">
        <v>154309.460096464</v>
      </c>
      <c r="X6">
        <v>181351.844984166</v>
      </c>
      <c r="Y6">
        <v>171482.03198183101</v>
      </c>
      <c r="Z6">
        <v>211635.80270187301</v>
      </c>
      <c r="AA6">
        <v>194720.27969284201</v>
      </c>
      <c r="AB6">
        <v>188265.59980861499</v>
      </c>
      <c r="AC6">
        <v>168482.607259646</v>
      </c>
      <c r="AD6">
        <v>196670.67534563501</v>
      </c>
      <c r="AE6">
        <v>139395.72525884799</v>
      </c>
    </row>
    <row r="7" spans="1:32" x14ac:dyDescent="0.3">
      <c r="A7" t="s">
        <v>31</v>
      </c>
      <c r="B7" t="s">
        <v>307</v>
      </c>
      <c r="C7" t="s">
        <v>297</v>
      </c>
      <c r="D7" t="s">
        <v>308</v>
      </c>
      <c r="E7" t="s">
        <v>298</v>
      </c>
      <c r="F7">
        <v>1310582.7498168701</v>
      </c>
      <c r="G7">
        <v>1402448.0022104599</v>
      </c>
      <c r="H7">
        <v>1519017.0551048799</v>
      </c>
      <c r="I7">
        <v>1442510.73944524</v>
      </c>
      <c r="J7">
        <v>1105340.29873305</v>
      </c>
      <c r="K7">
        <v>1157332.3830887401</v>
      </c>
      <c r="L7">
        <v>1100832.0883383299</v>
      </c>
      <c r="M7">
        <v>943948.63967671304</v>
      </c>
      <c r="N7">
        <v>876537.54607205</v>
      </c>
      <c r="O7">
        <v>818488.17646305996</v>
      </c>
      <c r="P7">
        <v>1100238.0854590801</v>
      </c>
      <c r="Q7">
        <v>1101426.62366455</v>
      </c>
      <c r="R7">
        <v>1256135.1485909601</v>
      </c>
      <c r="S7">
        <v>1022757.64226485</v>
      </c>
      <c r="T7">
        <v>721926.52124905796</v>
      </c>
      <c r="U7">
        <v>733286.228937965</v>
      </c>
      <c r="V7">
        <v>742934.22302430298</v>
      </c>
      <c r="W7">
        <v>675632.35359936301</v>
      </c>
      <c r="X7">
        <v>804464.77764106204</v>
      </c>
      <c r="Y7">
        <v>826741.08112056402</v>
      </c>
      <c r="Z7">
        <v>876458.02040822501</v>
      </c>
      <c r="AA7">
        <v>900376.08955666795</v>
      </c>
      <c r="AB7">
        <v>792522.95269114606</v>
      </c>
      <c r="AC7">
        <v>816783.36056458205</v>
      </c>
      <c r="AD7">
        <v>765219.74501688196</v>
      </c>
      <c r="AE7">
        <v>790558.827175805</v>
      </c>
    </row>
    <row r="8" spans="1:32" x14ac:dyDescent="0.3">
      <c r="A8" t="s">
        <v>31</v>
      </c>
      <c r="B8" t="s">
        <v>309</v>
      </c>
      <c r="C8" t="s">
        <v>297</v>
      </c>
      <c r="D8" t="s">
        <v>310</v>
      </c>
      <c r="E8" t="s">
        <v>298</v>
      </c>
      <c r="F8">
        <v>634600</v>
      </c>
      <c r="G8">
        <v>528800</v>
      </c>
      <c r="H8">
        <v>334300</v>
      </c>
      <c r="I8">
        <v>378000</v>
      </c>
      <c r="J8">
        <v>266500</v>
      </c>
      <c r="K8">
        <v>180500</v>
      </c>
      <c r="L8">
        <v>157600</v>
      </c>
      <c r="M8">
        <v>235700</v>
      </c>
      <c r="N8">
        <v>231000</v>
      </c>
      <c r="O8">
        <v>268900</v>
      </c>
      <c r="P8">
        <v>261600</v>
      </c>
      <c r="Q8">
        <v>375300</v>
      </c>
      <c r="R8">
        <v>341300</v>
      </c>
      <c r="S8">
        <v>417600</v>
      </c>
      <c r="T8">
        <v>335400</v>
      </c>
      <c r="U8">
        <v>227600</v>
      </c>
      <c r="V8">
        <v>121800</v>
      </c>
      <c r="W8">
        <v>185700</v>
      </c>
      <c r="X8">
        <v>215400</v>
      </c>
      <c r="Y8">
        <v>228100</v>
      </c>
      <c r="Z8">
        <v>287400</v>
      </c>
      <c r="AA8">
        <v>226700</v>
      </c>
      <c r="AB8">
        <v>263000</v>
      </c>
      <c r="AC8">
        <v>229500</v>
      </c>
      <c r="AD8">
        <v>195500</v>
      </c>
      <c r="AE8">
        <v>256800</v>
      </c>
    </row>
    <row r="9" spans="1:32" x14ac:dyDescent="0.3">
      <c r="A9" t="s">
        <v>31</v>
      </c>
      <c r="B9" t="s">
        <v>311</v>
      </c>
      <c r="C9" t="s">
        <v>297</v>
      </c>
      <c r="D9" t="s">
        <v>312</v>
      </c>
      <c r="E9" t="s">
        <v>298</v>
      </c>
      <c r="F9">
        <v>1442986.50148707</v>
      </c>
      <c r="G9">
        <v>1562873.91132301</v>
      </c>
      <c r="H9">
        <v>1689969.07860922</v>
      </c>
      <c r="I9">
        <v>1832705.86858498</v>
      </c>
      <c r="J9">
        <v>1448799.40119627</v>
      </c>
      <c r="K9">
        <v>1450936.1879519499</v>
      </c>
      <c r="L9">
        <v>1551388.54635616</v>
      </c>
      <c r="M9">
        <v>1359702.0449987401</v>
      </c>
      <c r="N9">
        <v>1328879.3958511001</v>
      </c>
      <c r="O9">
        <v>1151590.75956046</v>
      </c>
      <c r="P9">
        <v>1550827.0481054001</v>
      </c>
      <c r="Q9">
        <v>1358333.6410976001</v>
      </c>
      <c r="R9">
        <v>1528722.2225117099</v>
      </c>
      <c r="S9">
        <v>1853652.45662312</v>
      </c>
      <c r="T9">
        <v>1291701.5332136699</v>
      </c>
      <c r="U9">
        <v>1250835.51462492</v>
      </c>
      <c r="V9">
        <v>1296584.07291465</v>
      </c>
      <c r="W9">
        <v>1047698.40874555</v>
      </c>
      <c r="X9">
        <v>926585.85948424996</v>
      </c>
      <c r="Y9">
        <v>941284.76373413799</v>
      </c>
      <c r="Z9">
        <v>1001113.59690139</v>
      </c>
      <c r="AA9">
        <v>961522.59758130996</v>
      </c>
      <c r="AB9">
        <v>1015785.1295541</v>
      </c>
      <c r="AC9">
        <v>1363524.9917416</v>
      </c>
      <c r="AD9">
        <v>1580504.45692717</v>
      </c>
      <c r="AE9">
        <v>1344136.35218619</v>
      </c>
    </row>
    <row r="10" spans="1:32" x14ac:dyDescent="0.3">
      <c r="A10" t="s">
        <v>31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31</v>
      </c>
      <c r="B11" t="s">
        <v>315</v>
      </c>
      <c r="C11" t="s">
        <v>297</v>
      </c>
      <c r="D11" t="s">
        <v>316</v>
      </c>
      <c r="E11" t="s">
        <v>298</v>
      </c>
      <c r="F11">
        <v>604079.65946285101</v>
      </c>
      <c r="G11">
        <v>606414.74895960605</v>
      </c>
      <c r="H11">
        <v>699225.55901239102</v>
      </c>
      <c r="I11">
        <v>669275.65361575899</v>
      </c>
      <c r="J11">
        <v>589288.14052778902</v>
      </c>
      <c r="K11">
        <v>676328.08966828301</v>
      </c>
      <c r="L11">
        <v>733954.391900421</v>
      </c>
      <c r="M11">
        <v>733039.49217620306</v>
      </c>
      <c r="N11">
        <v>713726.90475521004</v>
      </c>
      <c r="O11">
        <v>656163.07475160004</v>
      </c>
      <c r="P11">
        <v>688383.21554273402</v>
      </c>
      <c r="Q11">
        <v>728085.97594727797</v>
      </c>
      <c r="R11">
        <v>687209.337106094</v>
      </c>
      <c r="S11">
        <v>632095.017943652</v>
      </c>
      <c r="T11">
        <v>643715.26717579796</v>
      </c>
      <c r="U11">
        <v>524263.83313607803</v>
      </c>
      <c r="V11">
        <v>668302.62908645696</v>
      </c>
      <c r="W11">
        <v>1075488.0256389601</v>
      </c>
      <c r="X11">
        <v>1106397.9420825001</v>
      </c>
      <c r="Y11">
        <v>1032633.24201238</v>
      </c>
      <c r="Z11">
        <v>934092.204571979</v>
      </c>
      <c r="AA11">
        <v>1335321.06847552</v>
      </c>
      <c r="AB11">
        <v>1212196.3525143301</v>
      </c>
      <c r="AC11">
        <v>1179121.55164635</v>
      </c>
      <c r="AD11">
        <v>1109160.0032633201</v>
      </c>
      <c r="AE11">
        <v>1147945.96289988</v>
      </c>
    </row>
    <row r="12" spans="1:32" x14ac:dyDescent="0.3">
      <c r="A12" t="s">
        <v>31</v>
      </c>
      <c r="B12" t="s">
        <v>317</v>
      </c>
      <c r="C12" t="s">
        <v>297</v>
      </c>
      <c r="D12" t="s">
        <v>318</v>
      </c>
      <c r="E12" t="s">
        <v>298</v>
      </c>
      <c r="F12">
        <v>1705219.6721763499</v>
      </c>
      <c r="G12">
        <v>1774193.48957459</v>
      </c>
      <c r="H12">
        <v>1848392.8115611901</v>
      </c>
      <c r="I12">
        <v>1828282.18793114</v>
      </c>
      <c r="J12">
        <v>1433057.9942802701</v>
      </c>
      <c r="K12">
        <v>1632221.6574333501</v>
      </c>
      <c r="L12">
        <v>1675295.9851682901</v>
      </c>
      <c r="M12">
        <v>1236896.9519243101</v>
      </c>
      <c r="N12">
        <v>1556355.1838662</v>
      </c>
      <c r="O12">
        <v>1592324.1334879601</v>
      </c>
      <c r="P12">
        <v>1754808.4325991401</v>
      </c>
      <c r="Q12">
        <v>1945513.50794999</v>
      </c>
      <c r="R12">
        <v>1908463.2257596899</v>
      </c>
      <c r="S12">
        <v>1736023.71103369</v>
      </c>
      <c r="T12">
        <v>1310513.3219292799</v>
      </c>
      <c r="U12">
        <v>1199718.6835071901</v>
      </c>
      <c r="V12">
        <v>1276045.8302362401</v>
      </c>
      <c r="W12">
        <v>1331473.1004105499</v>
      </c>
      <c r="X12">
        <v>1351331.05513894</v>
      </c>
      <c r="Y12">
        <v>1383377.5507450199</v>
      </c>
      <c r="Z12">
        <v>1490509.6638527</v>
      </c>
      <c r="AA12">
        <v>1402694.26709261</v>
      </c>
      <c r="AB12">
        <v>1472259.0266829</v>
      </c>
      <c r="AC12">
        <v>1653813.60371322</v>
      </c>
      <c r="AD12">
        <v>1565574.26617497</v>
      </c>
      <c r="AE12">
        <v>1499001.2989699601</v>
      </c>
    </row>
    <row r="13" spans="1:32" x14ac:dyDescent="0.3">
      <c r="A13" t="s">
        <v>31</v>
      </c>
      <c r="B13" t="s">
        <v>319</v>
      </c>
      <c r="C13" t="s">
        <v>297</v>
      </c>
      <c r="D13" t="s">
        <v>320</v>
      </c>
      <c r="E13" t="s">
        <v>298</v>
      </c>
      <c r="F13">
        <v>2821104.61769517</v>
      </c>
      <c r="G13">
        <v>2791985.3703406299</v>
      </c>
      <c r="H13">
        <v>2674161.1345250099</v>
      </c>
      <c r="I13">
        <v>2522577.3207604601</v>
      </c>
      <c r="J13">
        <v>2186682.3789102202</v>
      </c>
      <c r="K13">
        <v>2475593.8391178199</v>
      </c>
      <c r="L13">
        <v>2536488.91179376</v>
      </c>
      <c r="M13">
        <v>1864016.39576335</v>
      </c>
      <c r="N13">
        <v>1569954.8546109099</v>
      </c>
      <c r="O13">
        <v>1757170.4465031701</v>
      </c>
      <c r="P13">
        <v>2144024.0957108699</v>
      </c>
      <c r="Q13">
        <v>2416535.5514087998</v>
      </c>
      <c r="R13">
        <v>2925854.9072678001</v>
      </c>
      <c r="S13">
        <v>2955211.9344529798</v>
      </c>
      <c r="T13">
        <v>2176371.1337327701</v>
      </c>
      <c r="U13">
        <v>2081642.37735893</v>
      </c>
      <c r="V13">
        <v>2187212.3634932302</v>
      </c>
      <c r="W13">
        <v>2187466.03473638</v>
      </c>
      <c r="X13">
        <v>1855994.5694194101</v>
      </c>
      <c r="Y13">
        <v>2105075.2242045598</v>
      </c>
      <c r="Z13">
        <v>2199953.79852081</v>
      </c>
      <c r="AA13">
        <v>2225073.4776894902</v>
      </c>
      <c r="AB13">
        <v>2759938.4534904002</v>
      </c>
      <c r="AC13">
        <v>2558383.5951479599</v>
      </c>
      <c r="AD13">
        <v>2655736.6567196501</v>
      </c>
      <c r="AE13">
        <v>2302001.8075990998</v>
      </c>
    </row>
    <row r="14" spans="1:32" x14ac:dyDescent="0.3">
      <c r="A14" t="s">
        <v>31</v>
      </c>
      <c r="B14" t="s">
        <v>321</v>
      </c>
      <c r="C14" t="s">
        <v>297</v>
      </c>
      <c r="D14" t="s">
        <v>322</v>
      </c>
      <c r="E14" t="s">
        <v>298</v>
      </c>
      <c r="F14">
        <v>3205171.1648165202</v>
      </c>
      <c r="G14">
        <v>3281032.8609616999</v>
      </c>
      <c r="H14">
        <v>3303125.4970401502</v>
      </c>
      <c r="I14">
        <v>3658781.2741005402</v>
      </c>
      <c r="J14">
        <v>3123447.7169384598</v>
      </c>
      <c r="K14">
        <v>4028272.0343682999</v>
      </c>
      <c r="L14">
        <v>3879812.8522121198</v>
      </c>
      <c r="M14">
        <v>2405625.83665025</v>
      </c>
      <c r="N14">
        <v>2461609.0736801899</v>
      </c>
      <c r="O14">
        <v>3154959.9372276301</v>
      </c>
      <c r="P14">
        <v>3104329.7041151398</v>
      </c>
      <c r="Q14">
        <v>3399609.7525693602</v>
      </c>
      <c r="R14">
        <v>3398966.4991573598</v>
      </c>
      <c r="S14">
        <v>3627390.1806264999</v>
      </c>
      <c r="T14">
        <v>2068437.2596513401</v>
      </c>
      <c r="U14">
        <v>1973548.74702406</v>
      </c>
      <c r="V14">
        <v>2315483.9487504298</v>
      </c>
      <c r="W14">
        <v>2323782.98266936</v>
      </c>
      <c r="X14">
        <v>1838787.59856966</v>
      </c>
      <c r="Y14">
        <v>2143071.8833549302</v>
      </c>
      <c r="Z14">
        <v>2756413.02631647</v>
      </c>
      <c r="AA14">
        <v>2502846.1950771702</v>
      </c>
      <c r="AB14">
        <v>2492736.8003761601</v>
      </c>
      <c r="AC14">
        <v>3301872.1605985099</v>
      </c>
      <c r="AD14">
        <v>2914971.5681483299</v>
      </c>
      <c r="AE14">
        <v>2811528.4606344402</v>
      </c>
    </row>
    <row r="15" spans="1:32" x14ac:dyDescent="0.3">
      <c r="A15" t="s">
        <v>31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31</v>
      </c>
      <c r="B16" t="s">
        <v>325</v>
      </c>
      <c r="C16" t="s">
        <v>297</v>
      </c>
      <c r="D16" t="s">
        <v>326</v>
      </c>
      <c r="E16" t="s">
        <v>298</v>
      </c>
      <c r="F16">
        <v>1873200</v>
      </c>
      <c r="G16">
        <v>1978700</v>
      </c>
      <c r="H16">
        <v>2093500</v>
      </c>
      <c r="I16">
        <v>1963300</v>
      </c>
      <c r="J16">
        <v>1810700</v>
      </c>
      <c r="K16">
        <v>2072100</v>
      </c>
      <c r="L16">
        <v>1930300</v>
      </c>
      <c r="M16">
        <v>1368200</v>
      </c>
      <c r="N16">
        <v>1421100</v>
      </c>
      <c r="O16">
        <v>1531800</v>
      </c>
      <c r="P16">
        <v>1591000</v>
      </c>
      <c r="Q16">
        <v>1597900</v>
      </c>
      <c r="R16">
        <v>1751000</v>
      </c>
      <c r="S16">
        <v>1458500</v>
      </c>
      <c r="T16">
        <v>914600</v>
      </c>
      <c r="U16">
        <v>1006600</v>
      </c>
      <c r="V16">
        <v>1227300</v>
      </c>
      <c r="W16">
        <v>1133000</v>
      </c>
      <c r="X16">
        <v>1070000</v>
      </c>
      <c r="Y16">
        <v>1125100</v>
      </c>
      <c r="Z16">
        <v>1221800</v>
      </c>
      <c r="AA16">
        <v>1369300</v>
      </c>
      <c r="AB16">
        <v>1571400</v>
      </c>
      <c r="AC16">
        <v>1468700</v>
      </c>
      <c r="AD16">
        <v>1245500</v>
      </c>
      <c r="AE16">
        <v>1199700</v>
      </c>
    </row>
    <row r="17" spans="1:31" x14ac:dyDescent="0.3">
      <c r="A17" t="s">
        <v>31</v>
      </c>
      <c r="B17" t="s">
        <v>327</v>
      </c>
      <c r="C17" t="s">
        <v>297</v>
      </c>
      <c r="D17" t="s">
        <v>328</v>
      </c>
      <c r="E17" t="s">
        <v>298</v>
      </c>
      <c r="F17">
        <v>1751310.98555711</v>
      </c>
      <c r="G17">
        <v>1849093.5219684199</v>
      </c>
      <c r="H17">
        <v>1931656.38883171</v>
      </c>
      <c r="I17">
        <v>2182205.9370086798</v>
      </c>
      <c r="J17">
        <v>1764822.5214681199</v>
      </c>
      <c r="K17">
        <v>1914473.9444888099</v>
      </c>
      <c r="L17">
        <v>1814524.1494520199</v>
      </c>
      <c r="M17">
        <v>1461978.5550204299</v>
      </c>
      <c r="N17">
        <v>1505959.82202111</v>
      </c>
      <c r="O17">
        <v>1903681.0567537199</v>
      </c>
      <c r="P17">
        <v>2332895.8366766898</v>
      </c>
      <c r="Q17">
        <v>1918640.97604053</v>
      </c>
      <c r="R17">
        <v>2622730.7369124298</v>
      </c>
      <c r="S17">
        <v>2757877.3259604</v>
      </c>
      <c r="T17">
        <v>1664145.50968886</v>
      </c>
      <c r="U17">
        <v>1217709.6433323801</v>
      </c>
      <c r="V17">
        <v>1555423.6636928101</v>
      </c>
      <c r="W17">
        <v>1761818.2301074001</v>
      </c>
      <c r="X17">
        <v>1465658.1258481599</v>
      </c>
      <c r="Y17">
        <v>1552092.7990216501</v>
      </c>
      <c r="Z17">
        <v>1929889.78895025</v>
      </c>
      <c r="AA17">
        <v>1795320.75876863</v>
      </c>
      <c r="AB17">
        <v>1507286.81067832</v>
      </c>
      <c r="AC17">
        <v>1952625.6647735699</v>
      </c>
      <c r="AD17">
        <v>1886146.0750855301</v>
      </c>
      <c r="AE17">
        <v>1391902.78111504</v>
      </c>
    </row>
    <row r="18" spans="1:31" x14ac:dyDescent="0.3">
      <c r="A18" t="s">
        <v>31</v>
      </c>
      <c r="B18" t="s">
        <v>329</v>
      </c>
      <c r="C18" t="s">
        <v>297</v>
      </c>
      <c r="D18" t="s">
        <v>330</v>
      </c>
      <c r="E18" t="s">
        <v>298</v>
      </c>
      <c r="F18">
        <v>2381800</v>
      </c>
      <c r="G18">
        <v>2677500</v>
      </c>
      <c r="H18">
        <v>3233500</v>
      </c>
      <c r="I18">
        <v>3575900</v>
      </c>
      <c r="J18">
        <v>2969800</v>
      </c>
      <c r="K18">
        <v>2793000</v>
      </c>
      <c r="L18">
        <v>3033600</v>
      </c>
      <c r="M18">
        <v>2809700</v>
      </c>
      <c r="N18">
        <v>3256300</v>
      </c>
      <c r="O18">
        <v>2989700</v>
      </c>
      <c r="P18">
        <v>3944300</v>
      </c>
      <c r="Q18">
        <v>3574000</v>
      </c>
      <c r="R18">
        <v>3917800</v>
      </c>
      <c r="S18">
        <v>3858300</v>
      </c>
      <c r="T18">
        <v>2334900</v>
      </c>
      <c r="U18">
        <v>1865300</v>
      </c>
      <c r="V18">
        <v>2099200</v>
      </c>
      <c r="W18">
        <v>2399300</v>
      </c>
      <c r="X18">
        <v>2633100</v>
      </c>
      <c r="Y18">
        <v>2776200</v>
      </c>
      <c r="Z18">
        <v>3355400</v>
      </c>
      <c r="AA18">
        <v>3856700</v>
      </c>
      <c r="AB18">
        <v>3693500</v>
      </c>
      <c r="AC18">
        <v>3818300</v>
      </c>
      <c r="AD18">
        <v>3520500</v>
      </c>
      <c r="AE18">
        <v>3100000</v>
      </c>
    </row>
    <row r="19" spans="1:31" x14ac:dyDescent="0.3">
      <c r="A19" t="s">
        <v>31</v>
      </c>
      <c r="B19" t="s">
        <v>331</v>
      </c>
      <c r="C19" t="s">
        <v>297</v>
      </c>
      <c r="D19" t="s">
        <v>332</v>
      </c>
      <c r="E19" t="s">
        <v>298</v>
      </c>
      <c r="F19">
        <v>408135.59968155698</v>
      </c>
      <c r="G19">
        <v>490747.49248285702</v>
      </c>
      <c r="H19">
        <v>501765.79053786799</v>
      </c>
      <c r="I19">
        <v>538503.88942830404</v>
      </c>
      <c r="J19">
        <v>432756.11254155799</v>
      </c>
      <c r="K19">
        <v>354939.75416899798</v>
      </c>
      <c r="L19">
        <v>436932.79568507703</v>
      </c>
      <c r="M19">
        <v>304492.223151938</v>
      </c>
      <c r="N19">
        <v>428637.90525353799</v>
      </c>
      <c r="O19">
        <v>362753.17902217002</v>
      </c>
      <c r="P19">
        <v>500569.06348720001</v>
      </c>
      <c r="Q19">
        <v>493316.681631118</v>
      </c>
      <c r="R19">
        <v>522898.97106289002</v>
      </c>
      <c r="S19">
        <v>421399.26944397099</v>
      </c>
      <c r="T19">
        <v>352444.93744595</v>
      </c>
      <c r="U19">
        <v>393662.00699597201</v>
      </c>
      <c r="V19">
        <v>446829.01206616202</v>
      </c>
      <c r="W19">
        <v>364931.40399598301</v>
      </c>
      <c r="X19">
        <v>411728.22683185799</v>
      </c>
      <c r="Y19">
        <v>398441.423824912</v>
      </c>
      <c r="Z19">
        <v>510234.09777629998</v>
      </c>
      <c r="AA19">
        <v>468225.26606576901</v>
      </c>
      <c r="AB19">
        <v>351908.87420403102</v>
      </c>
      <c r="AC19">
        <v>341692.46455455798</v>
      </c>
      <c r="AD19">
        <v>376316.55331850197</v>
      </c>
      <c r="AE19">
        <v>342828.78416074603</v>
      </c>
    </row>
    <row r="20" spans="1:31" x14ac:dyDescent="0.3">
      <c r="A20" t="s">
        <v>31</v>
      </c>
      <c r="B20" t="s">
        <v>333</v>
      </c>
      <c r="C20" t="s">
        <v>297</v>
      </c>
      <c r="D20" t="s">
        <v>334</v>
      </c>
      <c r="E20" t="s">
        <v>298</v>
      </c>
      <c r="F20">
        <v>9770100.4257863909</v>
      </c>
      <c r="G20">
        <v>9803735.5266661607</v>
      </c>
      <c r="H20">
        <v>9257275.1905590296</v>
      </c>
      <c r="I20">
        <v>8963697.7455362994</v>
      </c>
      <c r="J20">
        <v>8778735.6549697593</v>
      </c>
      <c r="K20">
        <v>7915946.0235611303</v>
      </c>
      <c r="L20">
        <v>7426094.2267631199</v>
      </c>
      <c r="M20">
        <v>6499227.4892906602</v>
      </c>
      <c r="N20">
        <v>6098525.13597266</v>
      </c>
      <c r="O20">
        <v>5020715.9765258199</v>
      </c>
      <c r="P20">
        <v>5129227.8728740597</v>
      </c>
      <c r="Q20">
        <v>4685958.0916925902</v>
      </c>
      <c r="R20">
        <v>4830961.1732501099</v>
      </c>
      <c r="S20">
        <v>5147723.4678099602</v>
      </c>
      <c r="T20">
        <v>4797605.3210245203</v>
      </c>
      <c r="U20">
        <v>4638196.0002825903</v>
      </c>
      <c r="V20">
        <v>4422897.3177230703</v>
      </c>
      <c r="W20">
        <v>4501815.8476265101</v>
      </c>
      <c r="X20">
        <v>4458940.5381600102</v>
      </c>
      <c r="Y20">
        <v>4555314.5380075099</v>
      </c>
      <c r="Z20">
        <v>4881767.3679763302</v>
      </c>
      <c r="AA20">
        <v>4896520.2928290898</v>
      </c>
      <c r="AB20">
        <v>4799528.2105197199</v>
      </c>
      <c r="AC20">
        <v>5127610.1115033999</v>
      </c>
      <c r="AD20">
        <v>4504714.9540830897</v>
      </c>
      <c r="AE20">
        <v>4322019.0204138597</v>
      </c>
    </row>
    <row r="21" spans="1:31" x14ac:dyDescent="0.3">
      <c r="A21" t="s">
        <v>31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31</v>
      </c>
      <c r="B22" t="s">
        <v>337</v>
      </c>
      <c r="C22" t="s">
        <v>297</v>
      </c>
      <c r="D22" t="s">
        <v>338</v>
      </c>
      <c r="E22" t="s">
        <v>298</v>
      </c>
      <c r="F22">
        <v>4489399.57421361</v>
      </c>
      <c r="G22">
        <v>4695164.47333383</v>
      </c>
      <c r="H22">
        <v>4492324.8094409704</v>
      </c>
      <c r="I22">
        <v>4624402.2544636996</v>
      </c>
      <c r="J22">
        <v>4477464.3450302398</v>
      </c>
      <c r="K22">
        <v>3960253.9764388702</v>
      </c>
      <c r="L22">
        <v>3724105.7732368698</v>
      </c>
      <c r="M22">
        <v>3549272.5107093402</v>
      </c>
      <c r="N22">
        <v>3201874.86402734</v>
      </c>
      <c r="O22">
        <v>2603284.0234741801</v>
      </c>
      <c r="P22">
        <v>2279172.1271259398</v>
      </c>
      <c r="Q22">
        <v>2064741.9083074101</v>
      </c>
      <c r="R22">
        <v>1725538.8267498901</v>
      </c>
      <c r="S22">
        <v>1776776.53219004</v>
      </c>
      <c r="T22">
        <v>1909394.6789754799</v>
      </c>
      <c r="U22">
        <v>1828703.99971741</v>
      </c>
      <c r="V22">
        <v>2023802.68227693</v>
      </c>
      <c r="W22">
        <v>2119084.1523734899</v>
      </c>
      <c r="X22">
        <v>2529659.4618399902</v>
      </c>
      <c r="Y22">
        <v>2454385.4619924901</v>
      </c>
      <c r="Z22">
        <v>2547732.6320236698</v>
      </c>
      <c r="AA22">
        <v>2861679.7071709102</v>
      </c>
      <c r="AB22">
        <v>2688771.7894802899</v>
      </c>
      <c r="AC22">
        <v>2719589.8884966001</v>
      </c>
      <c r="AD22">
        <v>2894985.0459169098</v>
      </c>
      <c r="AE22">
        <v>3313980.97958615</v>
      </c>
    </row>
    <row r="23" spans="1:31" x14ac:dyDescent="0.3">
      <c r="A23" t="s">
        <v>31</v>
      </c>
      <c r="B23" t="s">
        <v>339</v>
      </c>
      <c r="C23" t="s">
        <v>297</v>
      </c>
      <c r="D23" t="s">
        <v>340</v>
      </c>
      <c r="E23" t="s">
        <v>298</v>
      </c>
      <c r="F23">
        <v>4179500</v>
      </c>
      <c r="G23">
        <v>3557100</v>
      </c>
      <c r="H23">
        <v>3188800</v>
      </c>
      <c r="I23">
        <v>2862900</v>
      </c>
      <c r="J23">
        <v>2744200</v>
      </c>
      <c r="K23">
        <v>3024900</v>
      </c>
      <c r="L23">
        <v>2591500</v>
      </c>
      <c r="M23">
        <v>2314200</v>
      </c>
      <c r="N23">
        <v>1767700</v>
      </c>
      <c r="O23">
        <v>1768500</v>
      </c>
      <c r="P23">
        <v>1775200</v>
      </c>
      <c r="Q23">
        <v>1722400</v>
      </c>
      <c r="R23">
        <v>2532300</v>
      </c>
      <c r="S23">
        <v>1894700</v>
      </c>
      <c r="T23">
        <v>1596100</v>
      </c>
      <c r="U23">
        <v>1974500</v>
      </c>
      <c r="V23">
        <v>1914300</v>
      </c>
      <c r="W23">
        <v>1964200</v>
      </c>
      <c r="X23">
        <v>2472900</v>
      </c>
      <c r="Y23">
        <v>2562300</v>
      </c>
      <c r="Z23">
        <v>2534300</v>
      </c>
      <c r="AA23">
        <v>2429000</v>
      </c>
      <c r="AB23">
        <v>2974300</v>
      </c>
      <c r="AC23">
        <v>2786500</v>
      </c>
      <c r="AD23">
        <v>2827600</v>
      </c>
      <c r="AE23">
        <v>3049800</v>
      </c>
    </row>
    <row r="24" spans="1:31" x14ac:dyDescent="0.3">
      <c r="A24" t="s">
        <v>31</v>
      </c>
      <c r="B24" t="s">
        <v>341</v>
      </c>
      <c r="C24" t="s">
        <v>297</v>
      </c>
      <c r="D24" t="s">
        <v>342</v>
      </c>
      <c r="E24" t="s">
        <v>298</v>
      </c>
      <c r="F24">
        <v>9009823.6016550008</v>
      </c>
      <c r="G24">
        <v>9081536.3978604209</v>
      </c>
      <c r="H24">
        <v>9082361.0792479198</v>
      </c>
      <c r="I24">
        <v>7963367.20930833</v>
      </c>
      <c r="J24">
        <v>7572737.0062696896</v>
      </c>
      <c r="K24">
        <v>8871195.7059452403</v>
      </c>
      <c r="L24">
        <v>7312966.36661941</v>
      </c>
      <c r="M24">
        <v>6861594.9485120801</v>
      </c>
      <c r="N24">
        <v>6492999.4773042398</v>
      </c>
      <c r="O24">
        <v>7336906.0674389796</v>
      </c>
      <c r="P24">
        <v>7572216.88671795</v>
      </c>
      <c r="Q24">
        <v>7934162.44044038</v>
      </c>
      <c r="R24">
        <v>7365718.7854696298</v>
      </c>
      <c r="S24">
        <v>7283601.7073885696</v>
      </c>
      <c r="T24">
        <v>6596270.87475238</v>
      </c>
      <c r="U24">
        <v>6264948.8107586801</v>
      </c>
      <c r="V24">
        <v>6592185.8329000296</v>
      </c>
      <c r="W24">
        <v>6886277.6811734103</v>
      </c>
      <c r="X24">
        <v>7398222.9084261497</v>
      </c>
      <c r="Y24">
        <v>7801018.4070059303</v>
      </c>
      <c r="Z24">
        <v>8338451.5313110398</v>
      </c>
      <c r="AA24">
        <v>8190578.2417684197</v>
      </c>
      <c r="AB24">
        <v>8121376.4038264202</v>
      </c>
      <c r="AC24">
        <v>7464166.2236238401</v>
      </c>
      <c r="AD24">
        <v>8007353.1165429102</v>
      </c>
      <c r="AE24">
        <v>7493216.7481778096</v>
      </c>
    </row>
    <row r="25" spans="1:31" x14ac:dyDescent="0.3">
      <c r="A25" t="s">
        <v>31</v>
      </c>
      <c r="B25" t="s">
        <v>343</v>
      </c>
      <c r="C25" t="s">
        <v>297</v>
      </c>
      <c r="D25" t="s">
        <v>344</v>
      </c>
      <c r="E25" t="s">
        <v>298</v>
      </c>
      <c r="F25">
        <v>413323.60165500198</v>
      </c>
      <c r="G25">
        <v>556436.39786042005</v>
      </c>
      <c r="H25">
        <v>555161.07924791996</v>
      </c>
      <c r="I25">
        <v>257267.209308327</v>
      </c>
      <c r="J25">
        <v>440237.00626968697</v>
      </c>
      <c r="K25">
        <v>590795.70594524196</v>
      </c>
      <c r="L25">
        <v>507566.36661940702</v>
      </c>
      <c r="M25">
        <v>351694.94851208298</v>
      </c>
      <c r="N25">
        <v>416499.47730424203</v>
      </c>
      <c r="O25">
        <v>515506.06743897602</v>
      </c>
      <c r="P25">
        <v>572316.88671795302</v>
      </c>
      <c r="Q25">
        <v>515062.44044038298</v>
      </c>
      <c r="R25">
        <v>384018.785469633</v>
      </c>
      <c r="S25">
        <v>624401.70738856797</v>
      </c>
      <c r="T25">
        <v>427170.87475238502</v>
      </c>
      <c r="U25">
        <v>177848.81075868499</v>
      </c>
      <c r="V25">
        <v>149785.83290002501</v>
      </c>
      <c r="W25">
        <v>142277.68117341</v>
      </c>
      <c r="X25">
        <v>177722.908426151</v>
      </c>
      <c r="Y25">
        <v>288218.40700592898</v>
      </c>
      <c r="Z25">
        <v>216151.53131103999</v>
      </c>
      <c r="AA25">
        <v>158378.24176841599</v>
      </c>
      <c r="AB25">
        <v>185576.40382642401</v>
      </c>
      <c r="AC25">
        <v>123266.223623845</v>
      </c>
      <c r="AD25">
        <v>362953.11654291302</v>
      </c>
      <c r="AE25">
        <v>190016.74817780801</v>
      </c>
    </row>
    <row r="26" spans="1:31" x14ac:dyDescent="0.3">
      <c r="A26" t="s">
        <v>31</v>
      </c>
      <c r="B26" t="s">
        <v>345</v>
      </c>
      <c r="C26" t="s">
        <v>297</v>
      </c>
      <c r="D26" t="s">
        <v>346</v>
      </c>
      <c r="E26" t="s">
        <v>298</v>
      </c>
      <c r="F26">
        <v>4292620.0499619897</v>
      </c>
      <c r="G26">
        <v>4153814.4512082799</v>
      </c>
      <c r="H26">
        <v>4660960.3024491901</v>
      </c>
      <c r="I26">
        <v>3800120.4576642602</v>
      </c>
      <c r="J26">
        <v>3340690.3196283202</v>
      </c>
      <c r="K26">
        <v>3471545.5883592698</v>
      </c>
      <c r="L26">
        <v>2743984.9581116699</v>
      </c>
      <c r="M26">
        <v>2776648.9948798101</v>
      </c>
      <c r="N26">
        <v>2417813.4119627802</v>
      </c>
      <c r="O26">
        <v>2462961.1087017399</v>
      </c>
      <c r="P26">
        <v>2586965.5899788202</v>
      </c>
      <c r="Q26">
        <v>2958052.2341796602</v>
      </c>
      <c r="R26">
        <v>2938277.5694011701</v>
      </c>
      <c r="S26">
        <v>2994415.0617958298</v>
      </c>
      <c r="T26">
        <v>2762439.1159919798</v>
      </c>
      <c r="U26">
        <v>2541628.2026325702</v>
      </c>
      <c r="V26">
        <v>2645776.9164997898</v>
      </c>
      <c r="W26">
        <v>2697724.3657349902</v>
      </c>
      <c r="X26">
        <v>2806801.64922516</v>
      </c>
      <c r="Y26">
        <v>2865429.1320389402</v>
      </c>
      <c r="Z26">
        <v>3126141.22375823</v>
      </c>
      <c r="AA26">
        <v>3000333.9277179502</v>
      </c>
      <c r="AB26">
        <v>3103518.8312426698</v>
      </c>
      <c r="AC26">
        <v>2626331.8843519702</v>
      </c>
      <c r="AD26">
        <v>2544354.9784475602</v>
      </c>
      <c r="AE26">
        <v>2586194.26189342</v>
      </c>
    </row>
    <row r="27" spans="1:31" x14ac:dyDescent="0.3">
      <c r="A27" t="s">
        <v>31</v>
      </c>
      <c r="B27" t="s">
        <v>347</v>
      </c>
      <c r="C27" t="s">
        <v>297</v>
      </c>
      <c r="D27" t="s">
        <v>348</v>
      </c>
      <c r="E27" t="s">
        <v>298</v>
      </c>
      <c r="F27">
        <v>4303879.9500380103</v>
      </c>
      <c r="G27">
        <v>4371285.5487917196</v>
      </c>
      <c r="H27">
        <v>3866239.6975508099</v>
      </c>
      <c r="I27">
        <v>3905979.5423357398</v>
      </c>
      <c r="J27">
        <v>3791809.6803716798</v>
      </c>
      <c r="K27">
        <v>4808854.4116407298</v>
      </c>
      <c r="L27">
        <v>4061415.0418883301</v>
      </c>
      <c r="M27">
        <v>3733251.0051201899</v>
      </c>
      <c r="N27">
        <v>3658686.5880372198</v>
      </c>
      <c r="O27">
        <v>4358438.8912982596</v>
      </c>
      <c r="P27">
        <v>4412934.4100211803</v>
      </c>
      <c r="Q27">
        <v>4461047.7658203403</v>
      </c>
      <c r="R27">
        <v>4043422.4305988299</v>
      </c>
      <c r="S27">
        <v>3664784.9382041702</v>
      </c>
      <c r="T27">
        <v>3406660.8840080202</v>
      </c>
      <c r="U27">
        <v>3545471.7973674298</v>
      </c>
      <c r="V27">
        <v>3796623.0835002102</v>
      </c>
      <c r="W27">
        <v>4046275.6342650098</v>
      </c>
      <c r="X27">
        <v>4413698.3507748405</v>
      </c>
      <c r="Y27">
        <v>4647370.8679610603</v>
      </c>
      <c r="Z27">
        <v>4996158.77624177</v>
      </c>
      <c r="AA27">
        <v>5031866.0722820498</v>
      </c>
      <c r="AB27">
        <v>4832281.1687573297</v>
      </c>
      <c r="AC27">
        <v>4714568.1156480303</v>
      </c>
      <c r="AD27">
        <v>5100045.0215524398</v>
      </c>
      <c r="AE27">
        <v>4717005.7381065805</v>
      </c>
    </row>
    <row r="28" spans="1:31" x14ac:dyDescent="0.3">
      <c r="A28" t="s">
        <v>31</v>
      </c>
      <c r="B28" t="s">
        <v>349</v>
      </c>
      <c r="C28" t="s">
        <v>297</v>
      </c>
      <c r="D28" t="s">
        <v>350</v>
      </c>
      <c r="E28" t="s">
        <v>298</v>
      </c>
      <c r="F28">
        <v>10048300</v>
      </c>
      <c r="G28">
        <v>9847800</v>
      </c>
      <c r="H28">
        <v>10032900</v>
      </c>
      <c r="I28">
        <v>8119100</v>
      </c>
      <c r="J28">
        <v>8283700</v>
      </c>
      <c r="K28">
        <v>7428100</v>
      </c>
      <c r="L28">
        <v>7000100</v>
      </c>
      <c r="M28">
        <v>6537100</v>
      </c>
      <c r="N28">
        <v>7378300</v>
      </c>
      <c r="O28">
        <v>6752900</v>
      </c>
      <c r="P28">
        <v>5962000</v>
      </c>
      <c r="Q28">
        <v>5841900</v>
      </c>
      <c r="R28">
        <v>6854200</v>
      </c>
      <c r="S28">
        <v>6764700</v>
      </c>
      <c r="T28">
        <v>6547800</v>
      </c>
      <c r="U28">
        <v>6152900</v>
      </c>
      <c r="V28">
        <v>5833000</v>
      </c>
      <c r="W28">
        <v>6669800</v>
      </c>
      <c r="X28">
        <v>6571600</v>
      </c>
      <c r="Y28">
        <v>7133000</v>
      </c>
      <c r="Z28">
        <v>7131800</v>
      </c>
      <c r="AA28">
        <v>7295500</v>
      </c>
      <c r="AB28">
        <v>7784800</v>
      </c>
      <c r="AC28">
        <v>8688800</v>
      </c>
      <c r="AD28">
        <v>8732300</v>
      </c>
      <c r="AE28">
        <v>8558600</v>
      </c>
    </row>
    <row r="29" spans="1:31" x14ac:dyDescent="0.3">
      <c r="A29" t="s">
        <v>31</v>
      </c>
      <c r="B29" t="s">
        <v>351</v>
      </c>
      <c r="C29" t="s">
        <v>297</v>
      </c>
      <c r="D29" t="s">
        <v>352</v>
      </c>
      <c r="E29" t="s">
        <v>298</v>
      </c>
      <c r="F29">
        <v>5190564.6078196298</v>
      </c>
      <c r="G29">
        <v>4811255.3774749702</v>
      </c>
      <c r="H29">
        <v>5496488.4865075601</v>
      </c>
      <c r="I29">
        <v>3668402.6975716301</v>
      </c>
      <c r="J29">
        <v>3403329.53378563</v>
      </c>
      <c r="K29">
        <v>3477856.0130669498</v>
      </c>
      <c r="L29">
        <v>2883500.39659531</v>
      </c>
      <c r="M29">
        <v>2913679.5525554302</v>
      </c>
      <c r="N29">
        <v>3335920.8833627999</v>
      </c>
      <c r="O29">
        <v>3147006.80693716</v>
      </c>
      <c r="P29">
        <v>3067308.8943819199</v>
      </c>
      <c r="Q29">
        <v>2821287.3301976998</v>
      </c>
      <c r="R29">
        <v>2777440.6852601799</v>
      </c>
      <c r="S29">
        <v>2952071.00336145</v>
      </c>
      <c r="T29">
        <v>2607210.0554627702</v>
      </c>
      <c r="U29">
        <v>2856576.6420800802</v>
      </c>
      <c r="V29">
        <v>2927898.94131767</v>
      </c>
      <c r="W29">
        <v>3136678.0288316999</v>
      </c>
      <c r="X29">
        <v>3350949.5859600999</v>
      </c>
      <c r="Y29">
        <v>3503550.2962744301</v>
      </c>
      <c r="Z29">
        <v>3511301.2053198102</v>
      </c>
      <c r="AA29">
        <v>3542574.65059197</v>
      </c>
      <c r="AB29">
        <v>3536845.2015562798</v>
      </c>
      <c r="AC29">
        <v>4288270.3839267101</v>
      </c>
      <c r="AD29">
        <v>4822490.0540573103</v>
      </c>
      <c r="AE29">
        <v>4453246.3679747796</v>
      </c>
    </row>
    <row r="30" spans="1:31" x14ac:dyDescent="0.3">
      <c r="A30" t="s">
        <v>31</v>
      </c>
      <c r="B30" t="s">
        <v>353</v>
      </c>
      <c r="C30" t="s">
        <v>297</v>
      </c>
      <c r="D30" t="s">
        <v>354</v>
      </c>
      <c r="E30" t="s">
        <v>298</v>
      </c>
      <c r="F30">
        <v>654320.21890829597</v>
      </c>
      <c r="G30">
        <v>837706.66391836398</v>
      </c>
      <c r="H30">
        <v>536609.65036484995</v>
      </c>
      <c r="I30">
        <v>689232.59258445096</v>
      </c>
      <c r="J30">
        <v>608801.50832115405</v>
      </c>
      <c r="K30">
        <v>510297.701594282</v>
      </c>
      <c r="L30">
        <v>690066.23784054501</v>
      </c>
      <c r="M30">
        <v>901385.51154271699</v>
      </c>
      <c r="N30">
        <v>1004793.54191613</v>
      </c>
      <c r="O30">
        <v>868164.901689986</v>
      </c>
      <c r="P30">
        <v>388251.935986178</v>
      </c>
      <c r="Q30">
        <v>384979.85471392801</v>
      </c>
      <c r="R30">
        <v>319225.709996338</v>
      </c>
      <c r="S30">
        <v>516189.70270702499</v>
      </c>
      <c r="T30">
        <v>671313.29416787298</v>
      </c>
      <c r="U30">
        <v>419915.72493715998</v>
      </c>
      <c r="V30">
        <v>533877.73383821605</v>
      </c>
      <c r="W30">
        <v>521556.50991245901</v>
      </c>
      <c r="X30">
        <v>560511.00708264206</v>
      </c>
      <c r="Y30">
        <v>526191.18055582396</v>
      </c>
      <c r="Z30">
        <v>615728.74806094298</v>
      </c>
      <c r="AA30">
        <v>851863.26389899501</v>
      </c>
      <c r="AB30">
        <v>952770.69178014202</v>
      </c>
      <c r="AC30">
        <v>889254.76200927899</v>
      </c>
      <c r="AD30">
        <v>672067.26540474198</v>
      </c>
      <c r="AE30">
        <v>509949.809285647</v>
      </c>
    </row>
    <row r="31" spans="1:31" x14ac:dyDescent="0.3">
      <c r="A31" t="s">
        <v>31</v>
      </c>
      <c r="B31" t="s">
        <v>355</v>
      </c>
      <c r="C31" t="s">
        <v>297</v>
      </c>
      <c r="D31" t="s">
        <v>356</v>
      </c>
      <c r="E31" t="s">
        <v>298</v>
      </c>
      <c r="F31">
        <v>452263.46922565298</v>
      </c>
      <c r="G31">
        <v>439315.44824385602</v>
      </c>
      <c r="H31">
        <v>749095.53134193004</v>
      </c>
      <c r="I31">
        <v>503927.97012696398</v>
      </c>
      <c r="J31">
        <v>369711.28055075702</v>
      </c>
      <c r="K31">
        <v>395433.02030333999</v>
      </c>
      <c r="L31">
        <v>361860.97363190202</v>
      </c>
      <c r="M31">
        <v>322952.70831408899</v>
      </c>
      <c r="N31">
        <v>474794.27776867303</v>
      </c>
      <c r="O31">
        <v>479443.57369615103</v>
      </c>
      <c r="P31">
        <v>622118.86644477502</v>
      </c>
      <c r="Q31">
        <v>614268.01433459297</v>
      </c>
      <c r="R31">
        <v>935014.93724666897</v>
      </c>
      <c r="S31">
        <v>1405931.60683504</v>
      </c>
      <c r="T31">
        <v>1142877.9252987199</v>
      </c>
      <c r="U31">
        <v>898717.22590754903</v>
      </c>
      <c r="V31">
        <v>489562.80132965901</v>
      </c>
      <c r="W31">
        <v>821024.495267338</v>
      </c>
      <c r="X31">
        <v>928507.573226123</v>
      </c>
      <c r="Y31">
        <v>833783.73805742001</v>
      </c>
      <c r="Z31">
        <v>796971.31867356796</v>
      </c>
      <c r="AA31">
        <v>888727.302298013</v>
      </c>
      <c r="AB31">
        <v>1086724.9247637801</v>
      </c>
      <c r="AC31">
        <v>976562.37424543197</v>
      </c>
      <c r="AD31">
        <v>926317.52989645</v>
      </c>
      <c r="AE31">
        <v>1434725.1454209001</v>
      </c>
    </row>
    <row r="32" spans="1:31" x14ac:dyDescent="0.3">
      <c r="A32" t="s">
        <v>31</v>
      </c>
      <c r="B32" t="s">
        <v>357</v>
      </c>
      <c r="C32" t="s">
        <v>297</v>
      </c>
      <c r="D32" t="s">
        <v>358</v>
      </c>
      <c r="E32" t="s">
        <v>298</v>
      </c>
      <c r="F32">
        <v>3075268.1520793401</v>
      </c>
      <c r="G32">
        <v>3054661.5374590601</v>
      </c>
      <c r="H32">
        <v>2365678.2901462801</v>
      </c>
      <c r="I32">
        <v>2602535.5552080702</v>
      </c>
      <c r="J32">
        <v>3095716.8903100798</v>
      </c>
      <c r="K32">
        <v>2485450.0274658902</v>
      </c>
      <c r="L32">
        <v>2409369.0168094002</v>
      </c>
      <c r="M32">
        <v>1940697.1069896801</v>
      </c>
      <c r="N32">
        <v>2253991.1426883801</v>
      </c>
      <c r="O32">
        <v>2006383.04388438</v>
      </c>
      <c r="P32">
        <v>1599410.7726794099</v>
      </c>
      <c r="Q32">
        <v>1484184.7085957399</v>
      </c>
      <c r="R32">
        <v>1563611.9433131099</v>
      </c>
      <c r="S32">
        <v>1755874.5050560101</v>
      </c>
      <c r="T32">
        <v>1994282.2203684</v>
      </c>
      <c r="U32">
        <v>1838351.50677168</v>
      </c>
      <c r="V32">
        <v>1812902.05118223</v>
      </c>
      <c r="W32">
        <v>1984945.02485599</v>
      </c>
      <c r="X32">
        <v>1643962.5837175001</v>
      </c>
      <c r="Y32">
        <v>2155619.4692484001</v>
      </c>
      <c r="Z32">
        <v>1985590.01318934</v>
      </c>
      <c r="AA32">
        <v>1856208.2278583101</v>
      </c>
      <c r="AB32">
        <v>2079251.0793854899</v>
      </c>
      <c r="AC32">
        <v>2472928.6727069998</v>
      </c>
      <c r="AD32">
        <v>2268164.97107282</v>
      </c>
      <c r="AE32">
        <v>2130585.8004695298</v>
      </c>
    </row>
    <row r="33" spans="1:31" x14ac:dyDescent="0.3">
      <c r="A33" t="s">
        <v>31</v>
      </c>
      <c r="B33" t="s">
        <v>359</v>
      </c>
      <c r="C33" t="s">
        <v>297</v>
      </c>
      <c r="D33" t="s">
        <v>360</v>
      </c>
      <c r="E33" t="s">
        <v>298</v>
      </c>
      <c r="F33">
        <v>675883.55196708604</v>
      </c>
      <c r="G33">
        <v>704860.97290375002</v>
      </c>
      <c r="H33">
        <v>885028.04163938202</v>
      </c>
      <c r="I33">
        <v>655001.184508887</v>
      </c>
      <c r="J33">
        <v>806140.78703238501</v>
      </c>
      <c r="K33">
        <v>559063.23756953399</v>
      </c>
      <c r="L33">
        <v>655303.37512284506</v>
      </c>
      <c r="M33">
        <v>458385.12059808499</v>
      </c>
      <c r="N33">
        <v>308800.15426401101</v>
      </c>
      <c r="O33">
        <v>251901.673792321</v>
      </c>
      <c r="P33">
        <v>284909.53050770902</v>
      </c>
      <c r="Q33">
        <v>537180.09215803503</v>
      </c>
      <c r="R33">
        <v>1258906.7241837</v>
      </c>
      <c r="S33">
        <v>134633.182040474</v>
      </c>
      <c r="T33">
        <v>132116.50470224299</v>
      </c>
      <c r="U33">
        <v>139338.90030353199</v>
      </c>
      <c r="V33">
        <v>68758.472332229096</v>
      </c>
      <c r="W33">
        <v>205595.941132509</v>
      </c>
      <c r="X33">
        <v>87669.250013638797</v>
      </c>
      <c r="Y33">
        <v>113855.315863929</v>
      </c>
      <c r="Z33">
        <v>222208.71475633699</v>
      </c>
      <c r="AA33">
        <v>156126.555352714</v>
      </c>
      <c r="AB33">
        <v>129208.10251430199</v>
      </c>
      <c r="AC33">
        <v>61783.807111575101</v>
      </c>
      <c r="AD33">
        <v>43260.179568682099</v>
      </c>
      <c r="AE33">
        <v>30092.876849144799</v>
      </c>
    </row>
    <row r="34" spans="1:31" x14ac:dyDescent="0.3">
      <c r="A34" t="s">
        <v>31</v>
      </c>
      <c r="B34" t="s">
        <v>361</v>
      </c>
      <c r="C34" t="s">
        <v>297</v>
      </c>
      <c r="D34" t="s">
        <v>362</v>
      </c>
      <c r="E34" t="s">
        <v>298</v>
      </c>
      <c r="F34">
        <v>1854200</v>
      </c>
      <c r="G34">
        <v>2198200</v>
      </c>
      <c r="H34">
        <v>2041100</v>
      </c>
      <c r="I34">
        <v>1714300</v>
      </c>
      <c r="J34">
        <v>1833100</v>
      </c>
      <c r="K34">
        <v>1886600</v>
      </c>
      <c r="L34">
        <v>1872100</v>
      </c>
      <c r="M34">
        <v>1609900</v>
      </c>
      <c r="N34">
        <v>1240700</v>
      </c>
      <c r="O34">
        <v>1356300</v>
      </c>
      <c r="P34">
        <v>1177300</v>
      </c>
      <c r="Q34">
        <v>2337500</v>
      </c>
      <c r="R34">
        <v>2408900</v>
      </c>
      <c r="S34">
        <v>1801200</v>
      </c>
      <c r="T34">
        <v>1301400</v>
      </c>
      <c r="U34">
        <v>1227000</v>
      </c>
      <c r="V34">
        <v>1225800</v>
      </c>
      <c r="W34">
        <v>1450200</v>
      </c>
      <c r="X34">
        <v>1009400</v>
      </c>
      <c r="Y34">
        <v>1343400</v>
      </c>
      <c r="Z34">
        <v>1385500</v>
      </c>
      <c r="AA34">
        <v>1115400</v>
      </c>
      <c r="AB34">
        <v>1213400</v>
      </c>
      <c r="AC34">
        <v>1181100</v>
      </c>
      <c r="AD34">
        <v>1032700</v>
      </c>
      <c r="AE34">
        <v>838200</v>
      </c>
    </row>
    <row r="35" spans="1:31" x14ac:dyDescent="0.3">
      <c r="A35" t="s">
        <v>31</v>
      </c>
      <c r="B35" t="s">
        <v>363</v>
      </c>
      <c r="C35" t="s">
        <v>297</v>
      </c>
      <c r="D35" t="s">
        <v>364</v>
      </c>
      <c r="E35" t="s">
        <v>298</v>
      </c>
      <c r="F35">
        <v>5152500</v>
      </c>
      <c r="G35">
        <v>6430700</v>
      </c>
      <c r="H35">
        <v>6334200</v>
      </c>
      <c r="I35">
        <v>6526500</v>
      </c>
      <c r="J35">
        <v>6408600</v>
      </c>
      <c r="K35">
        <v>7021600</v>
      </c>
      <c r="L35">
        <v>6184100</v>
      </c>
      <c r="M35">
        <v>5398700</v>
      </c>
      <c r="N35">
        <v>5326900</v>
      </c>
      <c r="O35">
        <v>4735100</v>
      </c>
      <c r="P35">
        <v>4501500</v>
      </c>
      <c r="Q35">
        <v>4903500</v>
      </c>
      <c r="R35">
        <v>4155200</v>
      </c>
      <c r="S35">
        <v>3940200</v>
      </c>
      <c r="T35">
        <v>4015100</v>
      </c>
      <c r="U35">
        <v>3672600</v>
      </c>
      <c r="V35">
        <v>3870900</v>
      </c>
      <c r="W35">
        <v>3962500</v>
      </c>
      <c r="X35">
        <v>3890400</v>
      </c>
      <c r="Y35">
        <v>3630500</v>
      </c>
      <c r="Z35">
        <v>3590500</v>
      </c>
      <c r="AA35">
        <v>3567600</v>
      </c>
      <c r="AB35">
        <v>3615900</v>
      </c>
      <c r="AC35">
        <v>3694300</v>
      </c>
      <c r="AD35">
        <v>3833300</v>
      </c>
      <c r="AE35">
        <v>3904600</v>
      </c>
    </row>
    <row r="36" spans="1:31" x14ac:dyDescent="0.3">
      <c r="A36" t="s">
        <v>31</v>
      </c>
      <c r="B36" t="s">
        <v>365</v>
      </c>
      <c r="C36" t="s">
        <v>297</v>
      </c>
      <c r="D36" t="s">
        <v>366</v>
      </c>
      <c r="E36" t="s">
        <v>298</v>
      </c>
      <c r="F36">
        <v>770232.368211022</v>
      </c>
      <c r="G36">
        <v>1479607.7617067299</v>
      </c>
      <c r="H36">
        <v>1121386.38496562</v>
      </c>
      <c r="I36">
        <v>908343.06968530698</v>
      </c>
      <c r="J36">
        <v>1024565.6426697</v>
      </c>
      <c r="K36">
        <v>826972.06781755795</v>
      </c>
      <c r="L36">
        <v>877855.88684803597</v>
      </c>
      <c r="M36">
        <v>813079.24336414598</v>
      </c>
      <c r="N36">
        <v>1107875.2957530001</v>
      </c>
      <c r="O36">
        <v>778406.769637299</v>
      </c>
      <c r="P36">
        <v>865378.92969356198</v>
      </c>
      <c r="Q36">
        <v>898597.99681418203</v>
      </c>
      <c r="R36">
        <v>692751.95973382099</v>
      </c>
      <c r="S36">
        <v>534896.70320970297</v>
      </c>
      <c r="T36">
        <v>638095.89975252305</v>
      </c>
      <c r="U36">
        <v>622926.68982662598</v>
      </c>
      <c r="V36">
        <v>618120.54751750303</v>
      </c>
      <c r="W36">
        <v>566080.907148559</v>
      </c>
      <c r="X36">
        <v>584961.15985570196</v>
      </c>
      <c r="Y36">
        <v>574107.21671496204</v>
      </c>
      <c r="Z36">
        <v>474748.89888220403</v>
      </c>
      <c r="AA36">
        <v>478539.33511930401</v>
      </c>
      <c r="AB36">
        <v>477216.54518933798</v>
      </c>
      <c r="AC36">
        <v>435575.360504538</v>
      </c>
      <c r="AD36">
        <v>674478.62598141097</v>
      </c>
      <c r="AE36">
        <v>460394.62425240298</v>
      </c>
    </row>
    <row r="37" spans="1:31" x14ac:dyDescent="0.3">
      <c r="A37" t="s">
        <v>31</v>
      </c>
      <c r="B37" t="s">
        <v>367</v>
      </c>
      <c r="C37" t="s">
        <v>297</v>
      </c>
      <c r="D37" t="s">
        <v>368</v>
      </c>
      <c r="E37" t="s">
        <v>298</v>
      </c>
      <c r="F37">
        <v>3960980.7814592998</v>
      </c>
      <c r="G37">
        <v>4597230.9634972503</v>
      </c>
      <c r="H37">
        <v>4848170.7505125003</v>
      </c>
      <c r="I37">
        <v>5210853.1010318501</v>
      </c>
      <c r="J37">
        <v>5020027.9895748403</v>
      </c>
      <c r="K37">
        <v>5626256.7910385597</v>
      </c>
      <c r="L37">
        <v>4665567.2833097503</v>
      </c>
      <c r="M37">
        <v>3803822.05960513</v>
      </c>
      <c r="N37">
        <v>3317652.9861717699</v>
      </c>
      <c r="O37">
        <v>2828683.9643170498</v>
      </c>
      <c r="P37">
        <v>2770941.2518382999</v>
      </c>
      <c r="Q37">
        <v>3203127.5301658302</v>
      </c>
      <c r="R37">
        <v>3007642.2777467999</v>
      </c>
      <c r="S37">
        <v>2862193.9376755799</v>
      </c>
      <c r="T37">
        <v>3007045.7691548499</v>
      </c>
      <c r="U37">
        <v>2546689.7966896999</v>
      </c>
      <c r="V37">
        <v>2825235.3061996899</v>
      </c>
      <c r="W37">
        <v>3081596.28837121</v>
      </c>
      <c r="X37">
        <v>2940384.9049935401</v>
      </c>
      <c r="Y37">
        <v>2610320.5087516699</v>
      </c>
      <c r="Z37">
        <v>2456447.6713628802</v>
      </c>
      <c r="AA37">
        <v>2614647.1823433</v>
      </c>
      <c r="AB37">
        <v>2664845.53135966</v>
      </c>
      <c r="AC37">
        <v>2323587.8576026098</v>
      </c>
      <c r="AD37">
        <v>2487546.7188314898</v>
      </c>
      <c r="AE37">
        <v>2857550.6707612001</v>
      </c>
    </row>
    <row r="38" spans="1:31" x14ac:dyDescent="0.3">
      <c r="A38" t="s">
        <v>31</v>
      </c>
      <c r="B38" t="s">
        <v>369</v>
      </c>
      <c r="C38" t="s">
        <v>297</v>
      </c>
      <c r="D38" t="s">
        <v>370</v>
      </c>
      <c r="E38" t="s">
        <v>298</v>
      </c>
      <c r="F38">
        <v>421286.850329682</v>
      </c>
      <c r="G38">
        <v>353861.27479601401</v>
      </c>
      <c r="H38">
        <v>364642.86452188401</v>
      </c>
      <c r="I38">
        <v>407303.82928284397</v>
      </c>
      <c r="J38">
        <v>364006.367755468</v>
      </c>
      <c r="K38">
        <v>568371.14114387904</v>
      </c>
      <c r="L38">
        <v>640676.82984221703</v>
      </c>
      <c r="M38">
        <v>781798.69703072496</v>
      </c>
      <c r="N38">
        <v>901371.71807522303</v>
      </c>
      <c r="O38">
        <v>1128009.26604565</v>
      </c>
      <c r="P38">
        <v>865179.81846814195</v>
      </c>
      <c r="Q38">
        <v>801774.47301999095</v>
      </c>
      <c r="R38">
        <v>454805.76251938002</v>
      </c>
      <c r="S38">
        <v>543109.35911471501</v>
      </c>
      <c r="T38">
        <v>369958.33109262103</v>
      </c>
      <c r="U38">
        <v>502983.51348367799</v>
      </c>
      <c r="V38">
        <v>427544.14628280897</v>
      </c>
      <c r="W38">
        <v>314822.80448023003</v>
      </c>
      <c r="X38">
        <v>365053.935150759</v>
      </c>
      <c r="Y38">
        <v>446072.274533369</v>
      </c>
      <c r="Z38">
        <v>659303.42975491297</v>
      </c>
      <c r="AA38">
        <v>474413.48253739602</v>
      </c>
      <c r="AB38">
        <v>473837.92345099902</v>
      </c>
      <c r="AC38">
        <v>935136.78189285204</v>
      </c>
      <c r="AD38">
        <v>671274.65518710401</v>
      </c>
      <c r="AE38">
        <v>586654.70498639403</v>
      </c>
    </row>
    <row r="39" spans="1:31" x14ac:dyDescent="0.3">
      <c r="A39" t="s">
        <v>31</v>
      </c>
      <c r="B39" t="s">
        <v>371</v>
      </c>
      <c r="C39" t="s">
        <v>297</v>
      </c>
      <c r="D39" t="s">
        <v>372</v>
      </c>
      <c r="E39" t="s">
        <v>298</v>
      </c>
      <c r="F39">
        <v>1095100</v>
      </c>
      <c r="G39">
        <v>1171600</v>
      </c>
      <c r="H39">
        <v>1106900</v>
      </c>
      <c r="I39">
        <v>1167200</v>
      </c>
      <c r="J39">
        <v>972600</v>
      </c>
      <c r="K39">
        <v>954100</v>
      </c>
      <c r="L39">
        <v>982600</v>
      </c>
      <c r="M39">
        <v>897000</v>
      </c>
      <c r="N39">
        <v>971500</v>
      </c>
      <c r="O39">
        <v>1023000</v>
      </c>
      <c r="P39">
        <v>870100</v>
      </c>
      <c r="Q39">
        <v>863600</v>
      </c>
      <c r="R39">
        <v>911200</v>
      </c>
      <c r="S39">
        <v>878500</v>
      </c>
      <c r="T39">
        <v>895600</v>
      </c>
      <c r="U39">
        <v>824000</v>
      </c>
      <c r="V39">
        <v>742000</v>
      </c>
      <c r="W39">
        <v>731300</v>
      </c>
      <c r="X39">
        <v>806100</v>
      </c>
      <c r="Y39">
        <v>997800</v>
      </c>
      <c r="Z39">
        <v>915900</v>
      </c>
      <c r="AA39">
        <v>831200</v>
      </c>
      <c r="AB39">
        <v>878700</v>
      </c>
      <c r="AC39">
        <v>837600</v>
      </c>
      <c r="AD39">
        <v>768800</v>
      </c>
      <c r="AE39">
        <v>831500</v>
      </c>
    </row>
    <row r="40" spans="1:31" x14ac:dyDescent="0.3">
      <c r="A40" t="s">
        <v>31</v>
      </c>
      <c r="B40" t="s">
        <v>373</v>
      </c>
      <c r="C40" t="s">
        <v>297</v>
      </c>
      <c r="D40" t="s">
        <v>374</v>
      </c>
      <c r="E40" t="s">
        <v>298</v>
      </c>
      <c r="F40">
        <v>36682400</v>
      </c>
      <c r="G40">
        <v>40166200</v>
      </c>
      <c r="H40">
        <v>36817000</v>
      </c>
      <c r="I40">
        <v>31843500</v>
      </c>
      <c r="J40">
        <v>31261300</v>
      </c>
      <c r="K40">
        <v>31494300</v>
      </c>
      <c r="L40">
        <v>30002900</v>
      </c>
      <c r="M40">
        <v>28529900</v>
      </c>
      <c r="N40">
        <v>27612900</v>
      </c>
      <c r="O40">
        <v>27939400</v>
      </c>
      <c r="P40">
        <v>29529100</v>
      </c>
      <c r="Q40">
        <v>28970500</v>
      </c>
      <c r="R40">
        <v>26476000</v>
      </c>
      <c r="S40">
        <v>25729100</v>
      </c>
      <c r="T40">
        <v>21344700</v>
      </c>
      <c r="U40">
        <v>21112500</v>
      </c>
      <c r="V40">
        <v>21535200</v>
      </c>
      <c r="W40">
        <v>21761000</v>
      </c>
      <c r="X40">
        <v>24200400</v>
      </c>
      <c r="Y40">
        <v>25591700</v>
      </c>
      <c r="Z40">
        <v>26173000</v>
      </c>
      <c r="AA40">
        <v>26331700</v>
      </c>
      <c r="AB40">
        <v>26610400</v>
      </c>
      <c r="AC40">
        <v>26950400</v>
      </c>
      <c r="AD40">
        <v>28737200</v>
      </c>
      <c r="AE40">
        <v>27515500</v>
      </c>
    </row>
    <row r="41" spans="1:31" x14ac:dyDescent="0.3">
      <c r="A41" t="s">
        <v>31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31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31</v>
      </c>
      <c r="B43" t="s">
        <v>379</v>
      </c>
      <c r="C43" t="s">
        <v>297</v>
      </c>
      <c r="D43" t="s">
        <v>380</v>
      </c>
      <c r="E43" t="s">
        <v>298</v>
      </c>
      <c r="F43">
        <v>2126756.1640034602</v>
      </c>
      <c r="G43">
        <v>2567587.7614968698</v>
      </c>
      <c r="H43">
        <v>3768768.8303636401</v>
      </c>
      <c r="I43">
        <v>2783346.5109548299</v>
      </c>
      <c r="J43">
        <v>1927296.84010169</v>
      </c>
      <c r="K43">
        <v>1852614.3472793801</v>
      </c>
      <c r="L43">
        <v>2163305.34448423</v>
      </c>
      <c r="M43">
        <v>3176462.4089353802</v>
      </c>
      <c r="N43">
        <v>3413835.95560375</v>
      </c>
      <c r="O43">
        <v>3607382.9795777998</v>
      </c>
      <c r="P43">
        <v>3974116.5466601802</v>
      </c>
      <c r="Q43">
        <v>6006824.5955739701</v>
      </c>
      <c r="R43">
        <v>4741727.9388349699</v>
      </c>
      <c r="S43">
        <v>3604519.1983251302</v>
      </c>
      <c r="T43">
        <v>3167117.9465929498</v>
      </c>
      <c r="U43">
        <v>3223830.5224047299</v>
      </c>
      <c r="V43">
        <v>3528553.4746625698</v>
      </c>
      <c r="W43">
        <v>3538742.2358924602</v>
      </c>
      <c r="X43">
        <v>3980433.5593453799</v>
      </c>
      <c r="Y43">
        <v>3713663.6580794901</v>
      </c>
      <c r="Z43">
        <v>4333323.5901849801</v>
      </c>
      <c r="AA43">
        <v>4741731.65199605</v>
      </c>
      <c r="AB43">
        <v>5317547.1571182497</v>
      </c>
      <c r="AC43">
        <v>5379443.7007236304</v>
      </c>
      <c r="AD43">
        <v>5712634.4604803799</v>
      </c>
      <c r="AE43">
        <v>4904777.3856993802</v>
      </c>
    </row>
    <row r="44" spans="1:31" x14ac:dyDescent="0.3">
      <c r="A44" t="s">
        <v>31</v>
      </c>
      <c r="B44" t="s">
        <v>381</v>
      </c>
      <c r="C44" t="s">
        <v>297</v>
      </c>
      <c r="D44" t="s">
        <v>382</v>
      </c>
      <c r="E44" t="s">
        <v>298</v>
      </c>
      <c r="F44">
        <v>76198500</v>
      </c>
      <c r="G44">
        <v>78506900</v>
      </c>
      <c r="H44">
        <v>79828200</v>
      </c>
      <c r="I44">
        <v>75393300</v>
      </c>
      <c r="J44">
        <v>69695400</v>
      </c>
      <c r="K44">
        <v>71222600</v>
      </c>
      <c r="L44">
        <v>67743800</v>
      </c>
      <c r="M44">
        <v>59820900</v>
      </c>
      <c r="N44">
        <v>59699900</v>
      </c>
      <c r="O44">
        <v>59555600</v>
      </c>
      <c r="P44">
        <v>61382900</v>
      </c>
      <c r="Q44">
        <v>63669300</v>
      </c>
      <c r="R44">
        <v>64023800</v>
      </c>
      <c r="S44">
        <v>61835600</v>
      </c>
      <c r="T44">
        <v>51028100</v>
      </c>
      <c r="U44">
        <v>48498500</v>
      </c>
      <c r="V44">
        <v>50384800</v>
      </c>
      <c r="W44">
        <v>52469500</v>
      </c>
      <c r="X44">
        <v>53512900</v>
      </c>
      <c r="Y44">
        <v>55336500</v>
      </c>
      <c r="Z44">
        <v>59149100</v>
      </c>
      <c r="AA44">
        <v>59468900</v>
      </c>
      <c r="AB44">
        <v>61917800</v>
      </c>
      <c r="AC44">
        <v>63734100</v>
      </c>
      <c r="AD44">
        <v>62745000</v>
      </c>
      <c r="AE44">
        <v>58965500</v>
      </c>
    </row>
    <row r="45" spans="1:31" x14ac:dyDescent="0.3">
      <c r="A45" t="s">
        <v>31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31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31</v>
      </c>
      <c r="B47" t="s">
        <v>387</v>
      </c>
      <c r="C47" t="s">
        <v>297</v>
      </c>
      <c r="D47" t="s">
        <v>388</v>
      </c>
      <c r="E47" t="s">
        <v>298</v>
      </c>
      <c r="F47">
        <v>20667300</v>
      </c>
      <c r="G47">
        <v>22367800</v>
      </c>
      <c r="H47">
        <v>20468600</v>
      </c>
      <c r="I47">
        <v>19244600</v>
      </c>
      <c r="J47">
        <v>20617900</v>
      </c>
      <c r="K47">
        <v>18429700</v>
      </c>
      <c r="L47">
        <v>17460400</v>
      </c>
      <c r="M47">
        <v>16512900</v>
      </c>
      <c r="N47">
        <v>14954100</v>
      </c>
      <c r="O47">
        <v>13403400</v>
      </c>
      <c r="P47">
        <v>12721200</v>
      </c>
      <c r="Q47">
        <v>12081800</v>
      </c>
      <c r="R47">
        <v>11518700</v>
      </c>
      <c r="S47">
        <v>10943100</v>
      </c>
      <c r="T47">
        <v>11529400</v>
      </c>
      <c r="U47">
        <v>11356100</v>
      </c>
      <c r="V47">
        <v>10842200</v>
      </c>
      <c r="W47">
        <v>10992000</v>
      </c>
      <c r="X47">
        <v>11928300</v>
      </c>
      <c r="Y47">
        <v>12715400</v>
      </c>
      <c r="Z47">
        <v>12133500</v>
      </c>
      <c r="AA47">
        <v>12685100</v>
      </c>
      <c r="AB47">
        <v>13118600</v>
      </c>
      <c r="AC47">
        <v>13624700</v>
      </c>
      <c r="AD47">
        <v>14263200</v>
      </c>
      <c r="AE47">
        <v>15003900</v>
      </c>
    </row>
    <row r="48" spans="1:31" x14ac:dyDescent="0.3">
      <c r="A48" t="s">
        <v>31</v>
      </c>
      <c r="B48" t="s">
        <v>389</v>
      </c>
      <c r="C48" t="s">
        <v>297</v>
      </c>
      <c r="D48" t="s">
        <v>390</v>
      </c>
      <c r="E48" t="s">
        <v>298</v>
      </c>
      <c r="F48">
        <v>27581400</v>
      </c>
      <c r="G48">
        <v>29728900</v>
      </c>
      <c r="H48">
        <v>27457900</v>
      </c>
      <c r="I48">
        <v>26358600</v>
      </c>
      <c r="J48">
        <v>27872000</v>
      </c>
      <c r="K48">
        <v>25153400</v>
      </c>
      <c r="L48">
        <v>23904400</v>
      </c>
      <c r="M48">
        <v>23081100</v>
      </c>
      <c r="N48">
        <v>21001800</v>
      </c>
      <c r="O48">
        <v>19857500</v>
      </c>
      <c r="P48">
        <v>19348800</v>
      </c>
      <c r="Q48">
        <v>18310200</v>
      </c>
      <c r="R48">
        <v>17377400</v>
      </c>
      <c r="S48">
        <v>16447700</v>
      </c>
      <c r="T48">
        <v>17323300</v>
      </c>
      <c r="U48">
        <v>18025200</v>
      </c>
      <c r="V48">
        <v>17795100</v>
      </c>
      <c r="W48">
        <v>17846500</v>
      </c>
      <c r="X48">
        <v>19545600</v>
      </c>
      <c r="Y48">
        <v>20261000</v>
      </c>
      <c r="Z48">
        <v>19010700</v>
      </c>
      <c r="AA48">
        <v>19333200</v>
      </c>
      <c r="AB48">
        <v>20040900</v>
      </c>
      <c r="AC48">
        <v>19721100</v>
      </c>
      <c r="AD48">
        <v>20711600</v>
      </c>
      <c r="AE48">
        <v>21389100</v>
      </c>
    </row>
    <row r="49" spans="1:31" x14ac:dyDescent="0.3">
      <c r="A49" t="s">
        <v>31</v>
      </c>
      <c r="B49" t="s">
        <v>391</v>
      </c>
      <c r="C49" t="s">
        <v>297</v>
      </c>
      <c r="D49" t="s">
        <v>392</v>
      </c>
      <c r="E49" t="s">
        <v>298</v>
      </c>
      <c r="F49">
        <v>2889800</v>
      </c>
      <c r="G49">
        <v>2771700</v>
      </c>
      <c r="H49">
        <v>2575600</v>
      </c>
      <c r="I49">
        <v>2566400</v>
      </c>
      <c r="J49">
        <v>2454200</v>
      </c>
      <c r="K49">
        <v>2160100</v>
      </c>
      <c r="L49">
        <v>2196100</v>
      </c>
      <c r="M49">
        <v>2080000</v>
      </c>
      <c r="N49">
        <v>2032200</v>
      </c>
      <c r="O49">
        <v>2062300</v>
      </c>
      <c r="P49">
        <v>2210800</v>
      </c>
      <c r="Q49">
        <v>2129500</v>
      </c>
      <c r="R49">
        <v>2014000</v>
      </c>
      <c r="S49">
        <v>2000800</v>
      </c>
      <c r="T49">
        <v>2334300</v>
      </c>
      <c r="U49">
        <v>2363900</v>
      </c>
      <c r="V49">
        <v>2135300</v>
      </c>
      <c r="W49">
        <v>2143300</v>
      </c>
      <c r="X49">
        <v>2569800</v>
      </c>
      <c r="Y49">
        <v>2459900</v>
      </c>
      <c r="Z49">
        <v>2271200</v>
      </c>
      <c r="AA49">
        <v>2057900</v>
      </c>
      <c r="AB49">
        <v>1962200</v>
      </c>
      <c r="AC49">
        <v>1796000</v>
      </c>
      <c r="AD49">
        <v>2036000</v>
      </c>
      <c r="AE49">
        <v>2182800</v>
      </c>
    </row>
    <row r="50" spans="1:31" x14ac:dyDescent="0.3">
      <c r="A50" t="s">
        <v>31</v>
      </c>
      <c r="B50" t="s">
        <v>393</v>
      </c>
      <c r="C50" t="s">
        <v>297</v>
      </c>
      <c r="D50" t="s">
        <v>394</v>
      </c>
      <c r="E50" t="s">
        <v>298</v>
      </c>
      <c r="F50">
        <v>4024300</v>
      </c>
      <c r="G50">
        <v>4589400</v>
      </c>
      <c r="H50">
        <v>4413700</v>
      </c>
      <c r="I50">
        <v>4547600</v>
      </c>
      <c r="J50">
        <v>4799900</v>
      </c>
      <c r="K50">
        <v>4563600</v>
      </c>
      <c r="L50">
        <v>4247900</v>
      </c>
      <c r="M50">
        <v>4488200</v>
      </c>
      <c r="N50">
        <v>4015500</v>
      </c>
      <c r="O50">
        <v>4391800</v>
      </c>
      <c r="P50">
        <v>4416800</v>
      </c>
      <c r="Q50">
        <v>4098900</v>
      </c>
      <c r="R50">
        <v>3844700</v>
      </c>
      <c r="S50">
        <v>3503800</v>
      </c>
      <c r="T50">
        <v>3459600</v>
      </c>
      <c r="U50">
        <v>4305200</v>
      </c>
      <c r="V50">
        <v>4817600</v>
      </c>
      <c r="W50">
        <v>4711200</v>
      </c>
      <c r="X50">
        <v>5047500</v>
      </c>
      <c r="Y50">
        <v>5085700</v>
      </c>
      <c r="Z50">
        <v>4606000</v>
      </c>
      <c r="AA50">
        <v>4590200</v>
      </c>
      <c r="AB50">
        <v>4960100</v>
      </c>
      <c r="AC50">
        <v>4300400</v>
      </c>
      <c r="AD50">
        <v>4412400</v>
      </c>
      <c r="AE50">
        <v>4202400</v>
      </c>
    </row>
    <row r="51" spans="1:31" x14ac:dyDescent="0.3">
      <c r="A51" t="s">
        <v>31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31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31</v>
      </c>
      <c r="B53" t="s">
        <v>399</v>
      </c>
      <c r="C53" t="s">
        <v>297</v>
      </c>
      <c r="D53" t="s">
        <v>400</v>
      </c>
      <c r="E53" t="s">
        <v>298</v>
      </c>
      <c r="F53">
        <v>2612639.1355798701</v>
      </c>
      <c r="G53">
        <v>2739440.5420614299</v>
      </c>
      <c r="H53">
        <v>3068351.3609692701</v>
      </c>
      <c r="I53">
        <v>2601870.8975359299</v>
      </c>
      <c r="J53">
        <v>2510550.7502979999</v>
      </c>
      <c r="K53">
        <v>2894031.6808680901</v>
      </c>
      <c r="L53">
        <v>3383154.5897994</v>
      </c>
      <c r="M53">
        <v>2807165.8280994701</v>
      </c>
      <c r="N53">
        <v>3149558.5644251499</v>
      </c>
      <c r="O53">
        <v>3401776.9248338598</v>
      </c>
      <c r="P53">
        <v>3268077.6903546602</v>
      </c>
      <c r="Q53">
        <v>3234391.5522539401</v>
      </c>
      <c r="R53">
        <v>2466115.05838488</v>
      </c>
      <c r="S53">
        <v>2852593.3203829201</v>
      </c>
      <c r="T53">
        <v>2121391.1677949498</v>
      </c>
      <c r="U53">
        <v>2001350.06498039</v>
      </c>
      <c r="V53">
        <v>1914009.46823613</v>
      </c>
      <c r="W53">
        <v>1897771.5569881899</v>
      </c>
      <c r="X53">
        <v>2065001.0065735299</v>
      </c>
      <c r="Y53">
        <v>2055262.81150827</v>
      </c>
      <c r="Z53">
        <v>2157813.8191873101</v>
      </c>
      <c r="AA53">
        <v>1826229.37537113</v>
      </c>
      <c r="AB53">
        <v>1754283.6876461899</v>
      </c>
      <c r="AC53">
        <v>2054849.7947724201</v>
      </c>
      <c r="AD53">
        <v>1921764.79697631</v>
      </c>
      <c r="AE53">
        <v>1081935.7870905099</v>
      </c>
    </row>
    <row r="54" spans="1:31" x14ac:dyDescent="0.3">
      <c r="A54" t="s">
        <v>31</v>
      </c>
      <c r="B54" t="s">
        <v>401</v>
      </c>
      <c r="C54" t="s">
        <v>297</v>
      </c>
      <c r="D54" t="s">
        <v>402</v>
      </c>
      <c r="E54" t="s">
        <v>298</v>
      </c>
      <c r="F54">
        <v>3828876.3983450001</v>
      </c>
      <c r="G54">
        <v>4124663.6021395801</v>
      </c>
      <c r="H54">
        <v>4511738.9207520802</v>
      </c>
      <c r="I54">
        <v>3849332.79069167</v>
      </c>
      <c r="J54">
        <v>4113962.9937303099</v>
      </c>
      <c r="K54">
        <v>4535104.2940547597</v>
      </c>
      <c r="L54">
        <v>4798633.63338059</v>
      </c>
      <c r="M54">
        <v>3803805.0514879199</v>
      </c>
      <c r="N54">
        <v>4463600.5226957602</v>
      </c>
      <c r="O54">
        <v>5124793.9325610204</v>
      </c>
      <c r="P54">
        <v>4829283.11328205</v>
      </c>
      <c r="Q54">
        <v>4543837.55955962</v>
      </c>
      <c r="R54">
        <v>3740581.2145303702</v>
      </c>
      <c r="S54">
        <v>4410898.2926114304</v>
      </c>
      <c r="T54">
        <v>3191029.1252476098</v>
      </c>
      <c r="U54">
        <v>3051451.1892413199</v>
      </c>
      <c r="V54">
        <v>2823014.1670999699</v>
      </c>
      <c r="W54">
        <v>2697022.3188265902</v>
      </c>
      <c r="X54">
        <v>3150877.0915738498</v>
      </c>
      <c r="Y54">
        <v>3087181.5929940701</v>
      </c>
      <c r="Z54">
        <v>3149248.4686889602</v>
      </c>
      <c r="AA54">
        <v>2754021.7582315798</v>
      </c>
      <c r="AB54">
        <v>2802823.5961735798</v>
      </c>
      <c r="AC54">
        <v>3109833.7763761599</v>
      </c>
      <c r="AD54">
        <v>2871446.8834570898</v>
      </c>
      <c r="AE54">
        <v>2217783.2518221899</v>
      </c>
    </row>
    <row r="55" spans="1:31" x14ac:dyDescent="0.3">
      <c r="A55" t="s">
        <v>31</v>
      </c>
      <c r="B55" t="s">
        <v>403</v>
      </c>
      <c r="C55" t="s">
        <v>297</v>
      </c>
      <c r="D55" t="s">
        <v>404</v>
      </c>
      <c r="E55" t="s">
        <v>298</v>
      </c>
      <c r="F55">
        <v>1216237.26276512</v>
      </c>
      <c r="G55">
        <v>1385223.0600781499</v>
      </c>
      <c r="H55">
        <v>1443387.55978281</v>
      </c>
      <c r="I55">
        <v>1247461.8931557401</v>
      </c>
      <c r="J55">
        <v>1603412.2434323099</v>
      </c>
      <c r="K55">
        <v>1641072.61318667</v>
      </c>
      <c r="L55">
        <v>1415479.0435811901</v>
      </c>
      <c r="M55">
        <v>996639.22338845104</v>
      </c>
      <c r="N55">
        <v>1314041.9582706001</v>
      </c>
      <c r="O55">
        <v>1723017.0077271699</v>
      </c>
      <c r="P55">
        <v>1561205.4229273901</v>
      </c>
      <c r="Q55">
        <v>1309446.0073056801</v>
      </c>
      <c r="R55">
        <v>1274466.15614549</v>
      </c>
      <c r="S55">
        <v>1558304.9722285101</v>
      </c>
      <c r="T55">
        <v>1069637.95745267</v>
      </c>
      <c r="U55">
        <v>1050101.1242609201</v>
      </c>
      <c r="V55">
        <v>909004.69886383996</v>
      </c>
      <c r="W55">
        <v>799250.76183839794</v>
      </c>
      <c r="X55">
        <v>1085876.0850003201</v>
      </c>
      <c r="Y55">
        <v>1031918.7814858</v>
      </c>
      <c r="Z55">
        <v>991434.64950164501</v>
      </c>
      <c r="AA55">
        <v>927792.38286045298</v>
      </c>
      <c r="AB55">
        <v>1048539.90852738</v>
      </c>
      <c r="AC55">
        <v>1054983.98160373</v>
      </c>
      <c r="AD55">
        <v>949682.08648077596</v>
      </c>
      <c r="AE55">
        <v>1135847.46473169</v>
      </c>
    </row>
    <row r="56" spans="1:31" x14ac:dyDescent="0.3">
      <c r="A56" t="s">
        <v>31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31</v>
      </c>
      <c r="B57" t="s">
        <v>407</v>
      </c>
      <c r="C57" t="s">
        <v>297</v>
      </c>
      <c r="D57" t="s">
        <v>408</v>
      </c>
      <c r="E57" t="s">
        <v>298</v>
      </c>
      <c r="F57">
        <v>140462300</v>
      </c>
      <c r="G57">
        <v>148402000</v>
      </c>
      <c r="H57">
        <v>144103100</v>
      </c>
      <c r="I57">
        <v>133595400</v>
      </c>
      <c r="J57">
        <v>128828700</v>
      </c>
      <c r="K57">
        <v>127870300</v>
      </c>
      <c r="L57">
        <v>121651100</v>
      </c>
      <c r="M57">
        <v>111431900</v>
      </c>
      <c r="N57">
        <v>108314600</v>
      </c>
      <c r="O57">
        <v>107352500</v>
      </c>
      <c r="P57">
        <v>110260800</v>
      </c>
      <c r="Q57">
        <v>110950000</v>
      </c>
      <c r="R57">
        <v>107877200</v>
      </c>
      <c r="S57">
        <v>104012400</v>
      </c>
      <c r="T57">
        <v>89696100</v>
      </c>
      <c r="U57">
        <v>87636200</v>
      </c>
      <c r="V57">
        <v>89715100</v>
      </c>
      <c r="W57">
        <v>92077000</v>
      </c>
      <c r="X57">
        <v>97258900</v>
      </c>
      <c r="Y57">
        <v>101189200</v>
      </c>
      <c r="Z57">
        <v>104332800</v>
      </c>
      <c r="AA57">
        <v>105133800</v>
      </c>
      <c r="AB57">
        <v>108569100</v>
      </c>
      <c r="AC57">
        <v>110405600</v>
      </c>
      <c r="AD57">
        <v>112193800</v>
      </c>
      <c r="AE57">
        <v>107870100</v>
      </c>
    </row>
    <row r="58" spans="1:31" x14ac:dyDescent="0.3">
      <c r="A58" t="s">
        <v>31</v>
      </c>
      <c r="B58" t="s">
        <v>409</v>
      </c>
      <c r="C58" t="s">
        <v>297</v>
      </c>
      <c r="D58" t="s">
        <v>410</v>
      </c>
      <c r="E58" t="s">
        <v>298</v>
      </c>
      <c r="F58">
        <v>140462300</v>
      </c>
      <c r="G58">
        <v>148402000</v>
      </c>
      <c r="H58">
        <v>144103100</v>
      </c>
      <c r="I58">
        <v>133595400</v>
      </c>
      <c r="J58">
        <v>128828700</v>
      </c>
      <c r="K58">
        <v>127870300</v>
      </c>
      <c r="L58">
        <v>121651100</v>
      </c>
      <c r="M58">
        <v>111431900</v>
      </c>
      <c r="N58">
        <v>108314600</v>
      </c>
      <c r="O58">
        <v>107352500</v>
      </c>
      <c r="P58">
        <v>110260800</v>
      </c>
      <c r="Q58">
        <v>110950000</v>
      </c>
      <c r="R58">
        <v>107877200</v>
      </c>
      <c r="S58">
        <v>104012400</v>
      </c>
      <c r="T58">
        <v>89696100</v>
      </c>
      <c r="U58">
        <v>87636200</v>
      </c>
      <c r="V58">
        <v>89715100</v>
      </c>
      <c r="W58">
        <v>92077000</v>
      </c>
      <c r="X58">
        <v>97258900</v>
      </c>
      <c r="Y58">
        <v>101189200</v>
      </c>
      <c r="Z58">
        <v>104332800</v>
      </c>
      <c r="AA58">
        <v>105133800</v>
      </c>
      <c r="AB58">
        <v>108569100</v>
      </c>
      <c r="AC58">
        <v>110405600</v>
      </c>
      <c r="AD58">
        <v>112193800</v>
      </c>
      <c r="AE58">
        <v>107870100</v>
      </c>
    </row>
    <row r="59" spans="1:31" x14ac:dyDescent="0.3">
      <c r="A59" t="s">
        <v>31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33</v>
      </c>
      <c r="B2" t="s">
        <v>295</v>
      </c>
      <c r="C2" t="s">
        <v>297</v>
      </c>
      <c r="D2" t="s">
        <v>296</v>
      </c>
      <c r="E2" t="s">
        <v>298</v>
      </c>
      <c r="F2">
        <v>8955638.2952870391</v>
      </c>
      <c r="G2">
        <v>9225389.0101762991</v>
      </c>
      <c r="H2">
        <v>8644798.1532351095</v>
      </c>
      <c r="I2">
        <v>8976005.0535671506</v>
      </c>
      <c r="J2">
        <v>8646981.2794418894</v>
      </c>
      <c r="K2">
        <v>8461979.5536513999</v>
      </c>
      <c r="L2">
        <v>7589747.0733471597</v>
      </c>
      <c r="M2">
        <v>7548255.8765570698</v>
      </c>
      <c r="N2">
        <v>7153969.4005025998</v>
      </c>
      <c r="O2">
        <v>6854896.3318043696</v>
      </c>
      <c r="P2">
        <v>6238726.2653499404</v>
      </c>
      <c r="Q2">
        <v>6133961.0912984498</v>
      </c>
      <c r="R2">
        <v>6039380.2335652802</v>
      </c>
      <c r="S2">
        <v>5974671.0962079996</v>
      </c>
      <c r="T2">
        <v>5771161.6061437903</v>
      </c>
      <c r="U2">
        <v>6037447.6239039898</v>
      </c>
      <c r="V2">
        <v>5798437.4412607197</v>
      </c>
      <c r="W2">
        <v>6044001.0749895796</v>
      </c>
      <c r="X2">
        <v>5829280.6938405</v>
      </c>
      <c r="Y2">
        <v>5597086.51941582</v>
      </c>
      <c r="Z2">
        <v>6000594.4345167503</v>
      </c>
      <c r="AA2">
        <v>6589606.0591733996</v>
      </c>
      <c r="AB2">
        <v>6723265.9479331998</v>
      </c>
      <c r="AC2">
        <v>6269152.2923247702</v>
      </c>
      <c r="AD2">
        <v>6290194.2157298503</v>
      </c>
      <c r="AE2">
        <v>6086885.0841558604</v>
      </c>
      <c r="AF2">
        <v>5801611.9650326101</v>
      </c>
    </row>
    <row r="3" spans="1:32" x14ac:dyDescent="0.3">
      <c r="A3" t="s">
        <v>33</v>
      </c>
      <c r="B3" t="s">
        <v>299</v>
      </c>
      <c r="C3" t="s">
        <v>297</v>
      </c>
      <c r="D3" t="s">
        <v>300</v>
      </c>
      <c r="E3" t="s">
        <v>298</v>
      </c>
      <c r="F3">
        <v>859844.97642312001</v>
      </c>
      <c r="G3">
        <v>855735.81691714004</v>
      </c>
      <c r="H3">
        <v>798805.18993632402</v>
      </c>
      <c r="I3">
        <v>733852.08867400803</v>
      </c>
      <c r="J3">
        <v>642916.88992144098</v>
      </c>
      <c r="K3">
        <v>626093.12417415797</v>
      </c>
      <c r="L3">
        <v>616134.53412246401</v>
      </c>
      <c r="M3">
        <v>534161.492640118</v>
      </c>
      <c r="N3">
        <v>505895.63067038398</v>
      </c>
      <c r="O3">
        <v>423633.29952652601</v>
      </c>
      <c r="P3">
        <v>421879.47187395202</v>
      </c>
      <c r="Q3">
        <v>410480.41273663798</v>
      </c>
      <c r="R3">
        <v>404989.58207168197</v>
      </c>
      <c r="S3">
        <v>364211.960199136</v>
      </c>
      <c r="T3">
        <v>302156.964979588</v>
      </c>
      <c r="U3">
        <v>321102.07198222203</v>
      </c>
      <c r="V3">
        <v>328766.003289074</v>
      </c>
      <c r="W3">
        <v>316891.191799252</v>
      </c>
      <c r="X3">
        <v>368023.67230697302</v>
      </c>
      <c r="Y3">
        <v>407209.80951041001</v>
      </c>
      <c r="Z3">
        <v>418563.43123970903</v>
      </c>
      <c r="AA3">
        <v>373409.57578962401</v>
      </c>
      <c r="AB3">
        <v>394885.23347281897</v>
      </c>
      <c r="AC3">
        <v>392454.172106963</v>
      </c>
      <c r="AD3">
        <v>391758.06625939201</v>
      </c>
      <c r="AE3">
        <v>391520.12085787999</v>
      </c>
      <c r="AF3">
        <v>376373.16740724503</v>
      </c>
    </row>
    <row r="4" spans="1:32" x14ac:dyDescent="0.3">
      <c r="A4" t="s">
        <v>33</v>
      </c>
      <c r="B4" t="s">
        <v>301</v>
      </c>
      <c r="C4" t="s">
        <v>297</v>
      </c>
      <c r="D4" t="s">
        <v>302</v>
      </c>
      <c r="E4" t="s">
        <v>298</v>
      </c>
      <c r="F4">
        <v>127721969.639751</v>
      </c>
      <c r="G4">
        <v>130631446.99997699</v>
      </c>
      <c r="H4">
        <v>132526336.80807</v>
      </c>
      <c r="I4">
        <v>128121758.70624401</v>
      </c>
      <c r="J4">
        <v>123520061.04177301</v>
      </c>
      <c r="K4">
        <v>125668179.48937801</v>
      </c>
      <c r="L4">
        <v>117817554.119618</v>
      </c>
      <c r="M4">
        <v>114011964.20964999</v>
      </c>
      <c r="N4">
        <v>114927426.10453001</v>
      </c>
      <c r="O4">
        <v>116822984.55085599</v>
      </c>
      <c r="P4">
        <v>118968421.30934</v>
      </c>
      <c r="Q4">
        <v>119175768.42979901</v>
      </c>
      <c r="R4">
        <v>122346500.753076</v>
      </c>
      <c r="S4">
        <v>116619871.670523</v>
      </c>
      <c r="T4">
        <v>97810980.706380993</v>
      </c>
      <c r="U4">
        <v>108319954.435783</v>
      </c>
      <c r="V4">
        <v>100343685.966122</v>
      </c>
      <c r="W4">
        <v>101688799.55058099</v>
      </c>
      <c r="X4">
        <v>101673138.975192</v>
      </c>
      <c r="Y4">
        <v>105223601.349555</v>
      </c>
      <c r="Z4">
        <v>113938808.10582501</v>
      </c>
      <c r="AA4">
        <v>114181576.07300299</v>
      </c>
      <c r="AB4">
        <v>116722624.647034</v>
      </c>
      <c r="AC4">
        <v>118358560.64628001</v>
      </c>
      <c r="AD4">
        <v>116471472.745405</v>
      </c>
      <c r="AE4">
        <v>110974153.867534</v>
      </c>
      <c r="AF4">
        <v>115760494.258186</v>
      </c>
    </row>
    <row r="5" spans="1:32" x14ac:dyDescent="0.3">
      <c r="A5" t="s">
        <v>33</v>
      </c>
      <c r="B5" t="s">
        <v>303</v>
      </c>
      <c r="C5" t="s">
        <v>297</v>
      </c>
      <c r="D5" t="s">
        <v>304</v>
      </c>
      <c r="E5" t="s">
        <v>298</v>
      </c>
      <c r="F5">
        <v>14138100.274484601</v>
      </c>
      <c r="G5">
        <v>14163663.200337199</v>
      </c>
      <c r="H5">
        <v>14373471.2365686</v>
      </c>
      <c r="I5">
        <v>14792529.8806586</v>
      </c>
      <c r="J5">
        <v>15218538.5470828</v>
      </c>
      <c r="K5">
        <v>15142638.0878824</v>
      </c>
      <c r="L5">
        <v>15076192.039541001</v>
      </c>
      <c r="M5">
        <v>14809354.6537016</v>
      </c>
      <c r="N5">
        <v>14645547.9999859</v>
      </c>
      <c r="O5">
        <v>14456225.947691699</v>
      </c>
      <c r="P5">
        <v>13741388.7233714</v>
      </c>
      <c r="Q5">
        <v>13387787.7650098</v>
      </c>
      <c r="R5">
        <v>13407545.926443901</v>
      </c>
      <c r="S5">
        <v>13185491.2715226</v>
      </c>
      <c r="T5">
        <v>12894297.833535301</v>
      </c>
      <c r="U5">
        <v>13134922.084800299</v>
      </c>
      <c r="V5">
        <v>12581545.1175547</v>
      </c>
      <c r="W5">
        <v>12783919.515009001</v>
      </c>
      <c r="X5">
        <v>12604772.068050699</v>
      </c>
      <c r="Y5">
        <v>12892794.323961699</v>
      </c>
      <c r="Z5">
        <v>13954163.4612325</v>
      </c>
      <c r="AA5">
        <v>14429278.425745901</v>
      </c>
      <c r="AB5">
        <v>14339970.0445808</v>
      </c>
      <c r="AC5">
        <v>14185291.2523332</v>
      </c>
      <c r="AD5">
        <v>14350987.2720451</v>
      </c>
      <c r="AE5">
        <v>13558141.9710695</v>
      </c>
      <c r="AF5">
        <v>13771378.695648</v>
      </c>
    </row>
    <row r="6" spans="1:32" x14ac:dyDescent="0.3">
      <c r="A6" t="s">
        <v>33</v>
      </c>
      <c r="B6" t="s">
        <v>305</v>
      </c>
      <c r="C6" t="s">
        <v>297</v>
      </c>
      <c r="D6" t="s">
        <v>306</v>
      </c>
      <c r="E6" t="s">
        <v>298</v>
      </c>
      <c r="F6">
        <v>5031874.0645564003</v>
      </c>
      <c r="G6">
        <v>4651686.2332024202</v>
      </c>
      <c r="H6">
        <v>4337025.7116517704</v>
      </c>
      <c r="I6">
        <v>4106747.1776842</v>
      </c>
      <c r="J6">
        <v>3538841.9057999598</v>
      </c>
      <c r="K6">
        <v>3194831.1588959601</v>
      </c>
      <c r="L6">
        <v>2723255.1033458998</v>
      </c>
      <c r="M6">
        <v>2413070.4066205202</v>
      </c>
      <c r="N6">
        <v>2234489.5538649098</v>
      </c>
      <c r="O6">
        <v>2071957.6654750099</v>
      </c>
      <c r="P6">
        <v>1849723.6461338899</v>
      </c>
      <c r="Q6">
        <v>1785109.73221297</v>
      </c>
      <c r="R6">
        <v>1806138.5490363699</v>
      </c>
      <c r="S6">
        <v>1716353.07472188</v>
      </c>
      <c r="T6">
        <v>1440055.37493664</v>
      </c>
      <c r="U6">
        <v>1333644.57733157</v>
      </c>
      <c r="V6">
        <v>1355514.60846437</v>
      </c>
      <c r="W6">
        <v>1382886.7244959599</v>
      </c>
      <c r="X6">
        <v>1307788.42815911</v>
      </c>
      <c r="Y6">
        <v>1345600.7541417801</v>
      </c>
      <c r="Z6">
        <v>1565220.65240554</v>
      </c>
      <c r="AA6">
        <v>1359499.1295364799</v>
      </c>
      <c r="AB6">
        <v>1295170.5746142301</v>
      </c>
      <c r="AC6">
        <v>1358640.4322599301</v>
      </c>
      <c r="AD6">
        <v>1377645.3364459099</v>
      </c>
      <c r="AE6">
        <v>1289283.06391556</v>
      </c>
      <c r="AF6">
        <v>1131635.2006018599</v>
      </c>
    </row>
    <row r="7" spans="1:32" x14ac:dyDescent="0.3">
      <c r="A7" t="s">
        <v>33</v>
      </c>
      <c r="B7" t="s">
        <v>307</v>
      </c>
      <c r="C7" t="s">
        <v>297</v>
      </c>
      <c r="D7" t="s">
        <v>308</v>
      </c>
      <c r="E7" t="s">
        <v>298</v>
      </c>
      <c r="F7">
        <v>9390070.3424400408</v>
      </c>
      <c r="G7">
        <v>9521600.5874502696</v>
      </c>
      <c r="H7">
        <v>9517581.7203024402</v>
      </c>
      <c r="I7">
        <v>9291867.0480454694</v>
      </c>
      <c r="J7">
        <v>8805545.3245151397</v>
      </c>
      <c r="K7">
        <v>8958498.3798605707</v>
      </c>
      <c r="L7">
        <v>8500954.5238660201</v>
      </c>
      <c r="M7">
        <v>7968581.1415464003</v>
      </c>
      <c r="N7">
        <v>7806008.7298529297</v>
      </c>
      <c r="O7">
        <v>7684894.8492553104</v>
      </c>
      <c r="P7">
        <v>7740587.8559371298</v>
      </c>
      <c r="Q7">
        <v>7144574.57246722</v>
      </c>
      <c r="R7">
        <v>6801285.4909021202</v>
      </c>
      <c r="S7">
        <v>6519249.5422783503</v>
      </c>
      <c r="T7">
        <v>6037341.3903272497</v>
      </c>
      <c r="U7">
        <v>6085140.1500420198</v>
      </c>
      <c r="V7">
        <v>5704511.9446024001</v>
      </c>
      <c r="W7">
        <v>5494481.2469487796</v>
      </c>
      <c r="X7">
        <v>5593854.4819007702</v>
      </c>
      <c r="Y7">
        <v>5696754.7633254398</v>
      </c>
      <c r="Z7">
        <v>6309157.4468896296</v>
      </c>
      <c r="AA7">
        <v>6296471.88703903</v>
      </c>
      <c r="AB7">
        <v>6196204.0687480597</v>
      </c>
      <c r="AC7">
        <v>6063731.4145130403</v>
      </c>
      <c r="AD7">
        <v>6292403.2218986498</v>
      </c>
      <c r="AE7">
        <v>5861258.2635711199</v>
      </c>
      <c r="AF7">
        <v>6014599.7507160604</v>
      </c>
    </row>
    <row r="8" spans="1:32" x14ac:dyDescent="0.3">
      <c r="A8" t="s">
        <v>33</v>
      </c>
      <c r="B8" t="s">
        <v>309</v>
      </c>
      <c r="C8" t="s">
        <v>297</v>
      </c>
      <c r="D8" t="s">
        <v>310</v>
      </c>
      <c r="E8" t="s">
        <v>298</v>
      </c>
      <c r="F8">
        <v>5475528.1300550802</v>
      </c>
      <c r="G8">
        <v>6132320.7234057803</v>
      </c>
      <c r="H8">
        <v>6429687.5625254102</v>
      </c>
      <c r="I8">
        <v>6002624.3045205502</v>
      </c>
      <c r="J8">
        <v>5747531.4786996096</v>
      </c>
      <c r="K8">
        <v>5540268.8602585299</v>
      </c>
      <c r="L8">
        <v>5550273.9079122404</v>
      </c>
      <c r="M8">
        <v>5709521.9338731999</v>
      </c>
      <c r="N8">
        <v>5272494.4924790096</v>
      </c>
      <c r="O8">
        <v>5351097.4147766996</v>
      </c>
      <c r="P8">
        <v>5168982.50771173</v>
      </c>
      <c r="Q8">
        <v>5371751.0474423403</v>
      </c>
      <c r="R8">
        <v>5006634.3197515598</v>
      </c>
      <c r="S8">
        <v>4998558.4080394898</v>
      </c>
      <c r="T8">
        <v>4631274.6524598002</v>
      </c>
      <c r="U8">
        <v>5237794.6904808804</v>
      </c>
      <c r="V8">
        <v>4469090.0634042099</v>
      </c>
      <c r="W8">
        <v>4456830.7075962303</v>
      </c>
      <c r="X8">
        <v>5229002.5999873597</v>
      </c>
      <c r="Y8">
        <v>4990943.6436675601</v>
      </c>
      <c r="Z8">
        <v>5322691.8331132801</v>
      </c>
      <c r="AA8">
        <v>5705546.1147145098</v>
      </c>
      <c r="AB8">
        <v>5851691.5628966503</v>
      </c>
      <c r="AC8">
        <v>5770822.6128768995</v>
      </c>
      <c r="AD8">
        <v>5885232.2656220002</v>
      </c>
      <c r="AE8">
        <v>5852161.6416583499</v>
      </c>
      <c r="AF8">
        <v>6895533.6750579802</v>
      </c>
    </row>
    <row r="9" spans="1:32" x14ac:dyDescent="0.3">
      <c r="A9" t="s">
        <v>33</v>
      </c>
      <c r="B9" t="s">
        <v>311</v>
      </c>
      <c r="C9" t="s">
        <v>297</v>
      </c>
      <c r="D9" t="s">
        <v>312</v>
      </c>
      <c r="E9" t="s">
        <v>298</v>
      </c>
      <c r="F9">
        <v>8344539.7865334498</v>
      </c>
      <c r="G9">
        <v>8301362.07187567</v>
      </c>
      <c r="H9">
        <v>8446543.2966153696</v>
      </c>
      <c r="I9">
        <v>7942158.9260143097</v>
      </c>
      <c r="J9">
        <v>8075618.7396077001</v>
      </c>
      <c r="K9">
        <v>7468659.7510611396</v>
      </c>
      <c r="L9">
        <v>7272002.9414269105</v>
      </c>
      <c r="M9">
        <v>7188895.8081803899</v>
      </c>
      <c r="N9">
        <v>7126444.9946460901</v>
      </c>
      <c r="O9">
        <v>6928428.6434099404</v>
      </c>
      <c r="P9">
        <v>6883462.3130051102</v>
      </c>
      <c r="Q9">
        <v>6515609.59130516</v>
      </c>
      <c r="R9">
        <v>6601630.7841910003</v>
      </c>
      <c r="S9">
        <v>5980789.0356315402</v>
      </c>
      <c r="T9">
        <v>5986576.6274346802</v>
      </c>
      <c r="U9">
        <v>6370488.6627153596</v>
      </c>
      <c r="V9">
        <v>5979379.8007255699</v>
      </c>
      <c r="W9">
        <v>6138547.2724905498</v>
      </c>
      <c r="X9">
        <v>6179029.3937820597</v>
      </c>
      <c r="Y9">
        <v>6182223.0756834103</v>
      </c>
      <c r="Z9">
        <v>7529799.5124863097</v>
      </c>
      <c r="AA9">
        <v>8015049.7757654302</v>
      </c>
      <c r="AB9">
        <v>7857197.9067299003</v>
      </c>
      <c r="AC9">
        <v>7793654.0933237001</v>
      </c>
      <c r="AD9">
        <v>8336603.8612270104</v>
      </c>
      <c r="AE9">
        <v>8435277.5586941391</v>
      </c>
      <c r="AF9">
        <v>8042957.6048469599</v>
      </c>
    </row>
    <row r="10" spans="1:32" x14ac:dyDescent="0.3">
      <c r="A10" t="s">
        <v>33</v>
      </c>
      <c r="B10" t="s">
        <v>313</v>
      </c>
      <c r="C10" t="s">
        <v>297</v>
      </c>
      <c r="D10" t="s">
        <v>314</v>
      </c>
      <c r="E10" t="s">
        <v>298</v>
      </c>
      <c r="F10">
        <v>719645.08847980003</v>
      </c>
      <c r="G10">
        <v>740661.64950891002</v>
      </c>
      <c r="H10">
        <v>759729.93687011197</v>
      </c>
      <c r="I10">
        <v>795543.12279127596</v>
      </c>
      <c r="J10">
        <v>768484.60192246898</v>
      </c>
      <c r="K10">
        <v>827620.23809197405</v>
      </c>
      <c r="L10">
        <v>872134.94220794097</v>
      </c>
      <c r="M10">
        <v>834978.13977995096</v>
      </c>
      <c r="N10">
        <v>829546.40789874597</v>
      </c>
      <c r="O10">
        <v>792966.96976135299</v>
      </c>
      <c r="P10">
        <v>775789.88903614006</v>
      </c>
      <c r="Q10">
        <v>740589.18435636302</v>
      </c>
      <c r="R10">
        <v>714479.15214321297</v>
      </c>
      <c r="S10">
        <v>697515.77949667105</v>
      </c>
      <c r="T10">
        <v>611077.26117866102</v>
      </c>
      <c r="U10">
        <v>545274.30327734095</v>
      </c>
      <c r="V10">
        <v>544010.38557805005</v>
      </c>
      <c r="W10">
        <v>544092.08503238601</v>
      </c>
      <c r="X10">
        <v>548887.73446932703</v>
      </c>
      <c r="Y10">
        <v>587474.15494899405</v>
      </c>
      <c r="Z10">
        <v>669929.65292619297</v>
      </c>
      <c r="AA10">
        <v>684339.82283357496</v>
      </c>
      <c r="AB10">
        <v>679999.30537095701</v>
      </c>
      <c r="AC10">
        <v>612111.37924057501</v>
      </c>
      <c r="AD10">
        <v>632346.80366191897</v>
      </c>
      <c r="AE10">
        <v>579769.48749176494</v>
      </c>
      <c r="AF10">
        <v>625426.72502888297</v>
      </c>
    </row>
    <row r="11" spans="1:32" x14ac:dyDescent="0.3">
      <c r="A11" t="s">
        <v>33</v>
      </c>
      <c r="B11" t="s">
        <v>315</v>
      </c>
      <c r="C11" t="s">
        <v>297</v>
      </c>
      <c r="D11" t="s">
        <v>316</v>
      </c>
      <c r="E11" t="s">
        <v>298</v>
      </c>
      <c r="F11">
        <v>3934615.3019463499</v>
      </c>
      <c r="G11">
        <v>4007246.5776332398</v>
      </c>
      <c r="H11">
        <v>4068507.6402547401</v>
      </c>
      <c r="I11">
        <v>4086031.1967769698</v>
      </c>
      <c r="J11">
        <v>4186835.86231477</v>
      </c>
      <c r="K11">
        <v>4574721.4870308302</v>
      </c>
      <c r="L11">
        <v>4497332.0007810304</v>
      </c>
      <c r="M11">
        <v>4603631.3315995596</v>
      </c>
      <c r="N11">
        <v>4779592.4132526601</v>
      </c>
      <c r="O11">
        <v>4713404.3263514098</v>
      </c>
      <c r="P11">
        <v>4566272.5760310302</v>
      </c>
      <c r="Q11">
        <v>4700124.5930511998</v>
      </c>
      <c r="R11">
        <v>4545528.3679522099</v>
      </c>
      <c r="S11">
        <v>4524278.7438651295</v>
      </c>
      <c r="T11">
        <v>4632075.63374398</v>
      </c>
      <c r="U11">
        <v>4908695.6405619802</v>
      </c>
      <c r="V11">
        <v>4808267.5848524803</v>
      </c>
      <c r="W11">
        <v>4557321.8125418397</v>
      </c>
      <c r="X11">
        <v>4500308.3406872703</v>
      </c>
      <c r="Y11">
        <v>4274817.0792655796</v>
      </c>
      <c r="Z11">
        <v>4625795.1404398903</v>
      </c>
      <c r="AA11">
        <v>4879531.0470681395</v>
      </c>
      <c r="AB11">
        <v>4803567.3986410601</v>
      </c>
      <c r="AC11">
        <v>4757070.2859168798</v>
      </c>
      <c r="AD11">
        <v>4645116.9424349098</v>
      </c>
      <c r="AE11">
        <v>4860037.9287976297</v>
      </c>
      <c r="AF11">
        <v>4626924.12018192</v>
      </c>
    </row>
    <row r="12" spans="1:32" x14ac:dyDescent="0.3">
      <c r="A12" t="s">
        <v>33</v>
      </c>
      <c r="B12" t="s">
        <v>317</v>
      </c>
      <c r="C12" t="s">
        <v>297</v>
      </c>
      <c r="D12" t="s">
        <v>318</v>
      </c>
      <c r="E12" t="s">
        <v>298</v>
      </c>
      <c r="F12">
        <v>10349210.7966899</v>
      </c>
      <c r="G12">
        <v>10329280.5273047</v>
      </c>
      <c r="H12">
        <v>10283103.078280799</v>
      </c>
      <c r="I12">
        <v>9838605.3379650693</v>
      </c>
      <c r="J12">
        <v>9352496.2556841597</v>
      </c>
      <c r="K12">
        <v>9479973.7523746192</v>
      </c>
      <c r="L12">
        <v>8858948.6709922794</v>
      </c>
      <c r="M12">
        <v>8488956.5382945705</v>
      </c>
      <c r="N12">
        <v>8607726.4667337704</v>
      </c>
      <c r="O12">
        <v>9040170.5877250098</v>
      </c>
      <c r="P12">
        <v>8974781.4762680791</v>
      </c>
      <c r="Q12">
        <v>8729889.9157130495</v>
      </c>
      <c r="R12">
        <v>9248501.2362605203</v>
      </c>
      <c r="S12">
        <v>8672630.9638448507</v>
      </c>
      <c r="T12">
        <v>7162733.09541131</v>
      </c>
      <c r="U12">
        <v>7971577.4007049398</v>
      </c>
      <c r="V12">
        <v>7723988.4691204801</v>
      </c>
      <c r="W12">
        <v>7601084.7814098801</v>
      </c>
      <c r="X12">
        <v>7751796.5741860196</v>
      </c>
      <c r="Y12">
        <v>7971144.3246221403</v>
      </c>
      <c r="Z12">
        <v>8793759.6616830509</v>
      </c>
      <c r="AA12">
        <v>8598844.6917342301</v>
      </c>
      <c r="AB12">
        <v>8887631.6501672603</v>
      </c>
      <c r="AC12">
        <v>9152256.0129078403</v>
      </c>
      <c r="AD12">
        <v>9287148.1861792505</v>
      </c>
      <c r="AE12">
        <v>9337123.9266632497</v>
      </c>
      <c r="AF12">
        <v>9323383.8660723399</v>
      </c>
    </row>
    <row r="13" spans="1:32" x14ac:dyDescent="0.3">
      <c r="A13" t="s">
        <v>33</v>
      </c>
      <c r="B13" t="s">
        <v>319</v>
      </c>
      <c r="C13" t="s">
        <v>297</v>
      </c>
      <c r="D13" t="s">
        <v>320</v>
      </c>
      <c r="E13" t="s">
        <v>298</v>
      </c>
      <c r="F13">
        <v>15861368.528439499</v>
      </c>
      <c r="G13">
        <v>15935296.407044999</v>
      </c>
      <c r="H13">
        <v>16228856.570187099</v>
      </c>
      <c r="I13">
        <v>14428901.600187</v>
      </c>
      <c r="J13">
        <v>13719362.848683899</v>
      </c>
      <c r="K13">
        <v>14498573.148011699</v>
      </c>
      <c r="L13">
        <v>13388162.359484401</v>
      </c>
      <c r="M13">
        <v>12337213.4708205</v>
      </c>
      <c r="N13">
        <v>12555394.3158505</v>
      </c>
      <c r="O13">
        <v>13184081.168188</v>
      </c>
      <c r="P13">
        <v>14689479.6971185</v>
      </c>
      <c r="Q13">
        <v>14885112.015362101</v>
      </c>
      <c r="R13">
        <v>15469675.136643499</v>
      </c>
      <c r="S13">
        <v>15377867.0617515</v>
      </c>
      <c r="T13">
        <v>12118550.112612899</v>
      </c>
      <c r="U13">
        <v>14702017.7807007</v>
      </c>
      <c r="V13">
        <v>12583085.054086899</v>
      </c>
      <c r="W13">
        <v>13862928.542524099</v>
      </c>
      <c r="X13">
        <v>13950179.8528572</v>
      </c>
      <c r="Y13">
        <v>14787872.433150001</v>
      </c>
      <c r="Z13">
        <v>15478733.2552293</v>
      </c>
      <c r="AA13">
        <v>15735259.5955563</v>
      </c>
      <c r="AB13">
        <v>16028341.5509603</v>
      </c>
      <c r="AC13">
        <v>16069650.553858699</v>
      </c>
      <c r="AD13">
        <v>15728834.926416701</v>
      </c>
      <c r="AE13">
        <v>14480693.6233603</v>
      </c>
      <c r="AF13">
        <v>15767865.594397601</v>
      </c>
    </row>
    <row r="14" spans="1:32" x14ac:dyDescent="0.3">
      <c r="A14" t="s">
        <v>33</v>
      </c>
      <c r="B14" t="s">
        <v>321</v>
      </c>
      <c r="C14" t="s">
        <v>297</v>
      </c>
      <c r="D14" t="s">
        <v>322</v>
      </c>
      <c r="E14" t="s">
        <v>298</v>
      </c>
      <c r="F14">
        <v>16528258.4090163</v>
      </c>
      <c r="G14">
        <v>17506963.555734299</v>
      </c>
      <c r="H14">
        <v>18185129.371066801</v>
      </c>
      <c r="I14">
        <v>17726232.8205413</v>
      </c>
      <c r="J14">
        <v>17610260.609701999</v>
      </c>
      <c r="K14">
        <v>19019827.925528102</v>
      </c>
      <c r="L14">
        <v>15382241.0927149</v>
      </c>
      <c r="M14">
        <v>14604138.5701693</v>
      </c>
      <c r="N14">
        <v>15529117.813488601</v>
      </c>
      <c r="O14">
        <v>16001109.7315313</v>
      </c>
      <c r="P14">
        <v>15730888.4994627</v>
      </c>
      <c r="Q14">
        <v>16088194.589554399</v>
      </c>
      <c r="R14">
        <v>16734264.815290499</v>
      </c>
      <c r="S14">
        <v>15303806.2962228</v>
      </c>
      <c r="T14">
        <v>12081494.503353</v>
      </c>
      <c r="U14">
        <v>13405530.0349492</v>
      </c>
      <c r="V14">
        <v>11743683.078439699</v>
      </c>
      <c r="W14">
        <v>10397847.508814501</v>
      </c>
      <c r="X14">
        <v>10294931.628362499</v>
      </c>
      <c r="Y14">
        <v>10795215.6002308</v>
      </c>
      <c r="Z14">
        <v>11563128.4826067</v>
      </c>
      <c r="AA14">
        <v>11182960.5606614</v>
      </c>
      <c r="AB14">
        <v>11152793.367060499</v>
      </c>
      <c r="AC14">
        <v>11868400.1467824</v>
      </c>
      <c r="AD14">
        <v>10894490.348204101</v>
      </c>
      <c r="AE14">
        <v>10828544.2216902</v>
      </c>
      <c r="AF14">
        <v>11898874.4584707</v>
      </c>
    </row>
    <row r="15" spans="1:32" x14ac:dyDescent="0.3">
      <c r="A15" t="s">
        <v>33</v>
      </c>
      <c r="B15" t="s">
        <v>323</v>
      </c>
      <c r="C15" t="s">
        <v>297</v>
      </c>
      <c r="D15" t="s">
        <v>324</v>
      </c>
      <c r="E15" t="s">
        <v>298</v>
      </c>
      <c r="F15">
        <v>781977.98065910395</v>
      </c>
      <c r="G15">
        <v>874348.46714262699</v>
      </c>
      <c r="H15">
        <v>913540.64007790096</v>
      </c>
      <c r="I15">
        <v>899861.00355080201</v>
      </c>
      <c r="J15">
        <v>838922.46623182297</v>
      </c>
      <c r="K15">
        <v>926175.984328822</v>
      </c>
      <c r="L15">
        <v>917654.69371263904</v>
      </c>
      <c r="M15">
        <v>803517.17647343199</v>
      </c>
      <c r="N15">
        <v>788464.64336642798</v>
      </c>
      <c r="O15">
        <v>729262.59927630401</v>
      </c>
      <c r="P15">
        <v>735145.90069541603</v>
      </c>
      <c r="Q15">
        <v>696617.96345454897</v>
      </c>
      <c r="R15">
        <v>623018.56026195094</v>
      </c>
      <c r="S15">
        <v>600847.92299689795</v>
      </c>
      <c r="T15">
        <v>476392.61672887497</v>
      </c>
      <c r="U15">
        <v>452370.982490653</v>
      </c>
      <c r="V15">
        <v>419700.92165632901</v>
      </c>
      <c r="W15">
        <v>413814.35149753001</v>
      </c>
      <c r="X15">
        <v>424267.766104521</v>
      </c>
      <c r="Y15">
        <v>457795.38287242502</v>
      </c>
      <c r="Z15">
        <v>488804.67589641002</v>
      </c>
      <c r="AA15">
        <v>462220.40611132502</v>
      </c>
      <c r="AB15">
        <v>449799.54791014799</v>
      </c>
      <c r="AC15">
        <v>446012.46728415502</v>
      </c>
      <c r="AD15">
        <v>446139.63585012598</v>
      </c>
      <c r="AE15">
        <v>409035.09047003702</v>
      </c>
      <c r="AF15">
        <v>426491.87614585803</v>
      </c>
    </row>
    <row r="16" spans="1:32" x14ac:dyDescent="0.3">
      <c r="A16" t="s">
        <v>33</v>
      </c>
      <c r="B16" t="s">
        <v>325</v>
      </c>
      <c r="C16" t="s">
        <v>297</v>
      </c>
      <c r="D16" t="s">
        <v>326</v>
      </c>
      <c r="E16" t="s">
        <v>298</v>
      </c>
      <c r="F16">
        <v>9746711.5716427695</v>
      </c>
      <c r="G16">
        <v>9601468.9114083108</v>
      </c>
      <c r="H16">
        <v>9676398.2690111101</v>
      </c>
      <c r="I16">
        <v>9055875.1830094904</v>
      </c>
      <c r="J16">
        <v>8436618.8565298393</v>
      </c>
      <c r="K16">
        <v>8769834.0588007607</v>
      </c>
      <c r="L16">
        <v>8006543.6009977804</v>
      </c>
      <c r="M16">
        <v>7121524.60630411</v>
      </c>
      <c r="N16">
        <v>7312015.8298778702</v>
      </c>
      <c r="O16">
        <v>7364118.86774504</v>
      </c>
      <c r="P16">
        <v>7555314.4012327502</v>
      </c>
      <c r="Q16">
        <v>7774961.37390019</v>
      </c>
      <c r="R16">
        <v>8021523.7449714299</v>
      </c>
      <c r="S16">
        <v>7340922.6267741099</v>
      </c>
      <c r="T16">
        <v>6063307.1133758398</v>
      </c>
      <c r="U16">
        <v>6598002.94754148</v>
      </c>
      <c r="V16">
        <v>6285904.8432165999</v>
      </c>
      <c r="W16">
        <v>6176798.8426829996</v>
      </c>
      <c r="X16">
        <v>6127236.1377419699</v>
      </c>
      <c r="Y16">
        <v>6809505.7826415896</v>
      </c>
      <c r="Z16">
        <v>6814267.1932896897</v>
      </c>
      <c r="AA16">
        <v>6754857.8454499096</v>
      </c>
      <c r="AB16">
        <v>7226038.18084969</v>
      </c>
      <c r="AC16">
        <v>7806458.3205017904</v>
      </c>
      <c r="AD16">
        <v>7539974.2876460701</v>
      </c>
      <c r="AE16">
        <v>6995896.86877988</v>
      </c>
      <c r="AF16">
        <v>6848271.4176751701</v>
      </c>
    </row>
    <row r="17" spans="1:32" x14ac:dyDescent="0.3">
      <c r="A17" t="s">
        <v>33</v>
      </c>
      <c r="B17" t="s">
        <v>327</v>
      </c>
      <c r="C17" t="s">
        <v>297</v>
      </c>
      <c r="D17" t="s">
        <v>328</v>
      </c>
      <c r="E17" t="s">
        <v>298</v>
      </c>
      <c r="F17">
        <v>12353126.691110199</v>
      </c>
      <c r="G17">
        <v>13251805.336255301</v>
      </c>
      <c r="H17">
        <v>13895937.8159547</v>
      </c>
      <c r="I17">
        <v>13135831.1799869</v>
      </c>
      <c r="J17">
        <v>12117155.177647199</v>
      </c>
      <c r="K17">
        <v>12632483.9857552</v>
      </c>
      <c r="L17">
        <v>11940530.215200299</v>
      </c>
      <c r="M17">
        <v>10541977.760514</v>
      </c>
      <c r="N17">
        <v>11222324.722640401</v>
      </c>
      <c r="O17">
        <v>11940364.258894799</v>
      </c>
      <c r="P17">
        <v>12657889.4444176</v>
      </c>
      <c r="Q17">
        <v>13467170.1267907</v>
      </c>
      <c r="R17">
        <v>14285578.0959136</v>
      </c>
      <c r="S17">
        <v>14132059.7978721</v>
      </c>
      <c r="T17">
        <v>9972285.8739444409</v>
      </c>
      <c r="U17">
        <v>11348835.9358117</v>
      </c>
      <c r="V17">
        <v>12065780.3022695</v>
      </c>
      <c r="W17">
        <v>12381009.794774899</v>
      </c>
      <c r="X17">
        <v>12037770.0816005</v>
      </c>
      <c r="Y17">
        <v>12629566.8696301</v>
      </c>
      <c r="Z17">
        <v>13743341.493460899</v>
      </c>
      <c r="AA17">
        <v>13637579.704481499</v>
      </c>
      <c r="AB17">
        <v>14759701.126192</v>
      </c>
      <c r="AC17">
        <v>15525114.704394599</v>
      </c>
      <c r="AD17">
        <v>14983622.557752701</v>
      </c>
      <c r="AE17">
        <v>13659738.177173501</v>
      </c>
      <c r="AF17">
        <v>15149778.981529299</v>
      </c>
    </row>
    <row r="18" spans="1:32" x14ac:dyDescent="0.3">
      <c r="A18" t="s">
        <v>33</v>
      </c>
      <c r="B18" t="s">
        <v>329</v>
      </c>
      <c r="C18" t="s">
        <v>297</v>
      </c>
      <c r="D18" t="s">
        <v>330</v>
      </c>
      <c r="E18" t="s">
        <v>298</v>
      </c>
      <c r="F18">
        <v>13120746.817737799</v>
      </c>
      <c r="G18">
        <v>13765657.2981306</v>
      </c>
      <c r="H18">
        <v>13663429.5854785</v>
      </c>
      <c r="I18">
        <v>14365178.573963599</v>
      </c>
      <c r="J18">
        <v>13662747.687045701</v>
      </c>
      <c r="K18">
        <v>13281778.7806987</v>
      </c>
      <c r="L18">
        <v>13711915.124591099</v>
      </c>
      <c r="M18">
        <v>15531512.798701899</v>
      </c>
      <c r="N18">
        <v>15267178.4879854</v>
      </c>
      <c r="O18">
        <v>15639399.7050047</v>
      </c>
      <c r="P18">
        <v>16890526.1252748</v>
      </c>
      <c r="Q18">
        <v>16953448.439952299</v>
      </c>
      <c r="R18">
        <v>18002704.569052499</v>
      </c>
      <c r="S18">
        <v>16553091.0682196</v>
      </c>
      <c r="T18">
        <v>12862385.3457339</v>
      </c>
      <c r="U18">
        <v>15274383.228664501</v>
      </c>
      <c r="V18">
        <v>13145615.5568987</v>
      </c>
      <c r="W18">
        <v>14560020.1237085</v>
      </c>
      <c r="X18">
        <v>14142693.9979447</v>
      </c>
      <c r="Y18">
        <v>14798622.390156699</v>
      </c>
      <c r="Z18">
        <v>16076545.995254399</v>
      </c>
      <c r="AA18">
        <v>15525367.815067301</v>
      </c>
      <c r="AB18">
        <v>16147422.003445201</v>
      </c>
      <c r="AC18">
        <v>15725666.2365335</v>
      </c>
      <c r="AD18">
        <v>14799214.796223501</v>
      </c>
      <c r="AE18">
        <v>13527895.2158926</v>
      </c>
      <c r="AF18">
        <v>13900084.585581001</v>
      </c>
    </row>
    <row r="19" spans="1:32" x14ac:dyDescent="0.3">
      <c r="A19" t="s">
        <v>33</v>
      </c>
      <c r="B19" t="s">
        <v>331</v>
      </c>
      <c r="C19" t="s">
        <v>297</v>
      </c>
      <c r="D19" t="s">
        <v>332</v>
      </c>
      <c r="E19" t="s">
        <v>298</v>
      </c>
      <c r="F19">
        <v>3447818.9250988401</v>
      </c>
      <c r="G19">
        <v>3463095.5701937298</v>
      </c>
      <c r="H19">
        <v>3420664.9501723601</v>
      </c>
      <c r="I19">
        <v>3349175.4768906701</v>
      </c>
      <c r="J19">
        <v>3048507.7484607399</v>
      </c>
      <c r="K19">
        <v>3106090.1132193198</v>
      </c>
      <c r="L19">
        <v>2909202.53876408</v>
      </c>
      <c r="M19">
        <v>2693585.1893242798</v>
      </c>
      <c r="N19">
        <v>2569090.2838720698</v>
      </c>
      <c r="O19">
        <v>2447731.3848067601</v>
      </c>
      <c r="P19">
        <v>2519124.0433756998</v>
      </c>
      <c r="Q19">
        <v>2372034.6670375201</v>
      </c>
      <c r="R19">
        <v>2415489.7166669001</v>
      </c>
      <c r="S19">
        <v>2314773.7797790999</v>
      </c>
      <c r="T19">
        <v>1928603.1495120199</v>
      </c>
      <c r="U19">
        <v>1948921.30147827</v>
      </c>
      <c r="V19">
        <v>1897319.54248595</v>
      </c>
      <c r="W19">
        <v>1895122.6775833301</v>
      </c>
      <c r="X19">
        <v>1953775.3899314599</v>
      </c>
      <c r="Y19">
        <v>2048540.30907841</v>
      </c>
      <c r="Z19">
        <v>2162203.9777336102</v>
      </c>
      <c r="AA19">
        <v>2061329.4801830701</v>
      </c>
      <c r="AB19">
        <v>2176895.2121484298</v>
      </c>
      <c r="AC19">
        <v>2281804.5800773702</v>
      </c>
      <c r="AD19">
        <v>2350198.7433088999</v>
      </c>
      <c r="AE19">
        <v>2288101.40626807</v>
      </c>
      <c r="AF19">
        <v>2389206.30740755</v>
      </c>
    </row>
    <row r="20" spans="1:32" x14ac:dyDescent="0.3">
      <c r="A20" t="s">
        <v>33</v>
      </c>
      <c r="B20" t="s">
        <v>333</v>
      </c>
      <c r="C20" t="s">
        <v>297</v>
      </c>
      <c r="D20" t="s">
        <v>334</v>
      </c>
      <c r="E20" t="s">
        <v>298</v>
      </c>
      <c r="F20">
        <v>10947325.2649955</v>
      </c>
      <c r="G20">
        <v>10941348.6151955</v>
      </c>
      <c r="H20">
        <v>11695999.019553401</v>
      </c>
      <c r="I20">
        <v>11981906.0011138</v>
      </c>
      <c r="J20">
        <v>11840540.3573345</v>
      </c>
      <c r="K20">
        <v>11552749.7506529</v>
      </c>
      <c r="L20">
        <v>11601281.8430843</v>
      </c>
      <c r="M20">
        <v>11091030.3577672</v>
      </c>
      <c r="N20">
        <v>10500644.260390701</v>
      </c>
      <c r="O20">
        <v>10364479.874697501</v>
      </c>
      <c r="P20">
        <v>9504077.1830532104</v>
      </c>
      <c r="Q20">
        <v>8782204.2986250892</v>
      </c>
      <c r="R20">
        <v>7741200.86753897</v>
      </c>
      <c r="S20">
        <v>6884259.1247560298</v>
      </c>
      <c r="T20">
        <v>8275207.8096824298</v>
      </c>
      <c r="U20">
        <v>8180755.3972005202</v>
      </c>
      <c r="V20">
        <v>5367314.5233060503</v>
      </c>
      <c r="W20">
        <v>4397367.4357052101</v>
      </c>
      <c r="X20">
        <v>5082225.4383551301</v>
      </c>
      <c r="Y20">
        <v>6537184.81938376</v>
      </c>
      <c r="Z20">
        <v>8498319.5403339993</v>
      </c>
      <c r="AA20">
        <v>8687454.8373027593</v>
      </c>
      <c r="AB20">
        <v>8840127.5543871801</v>
      </c>
      <c r="AC20">
        <v>8753863.00140661</v>
      </c>
      <c r="AD20">
        <v>9364394.6108903997</v>
      </c>
      <c r="AE20">
        <v>9492806.5665392596</v>
      </c>
      <c r="AF20">
        <v>6962683.0327727804</v>
      </c>
    </row>
    <row r="21" spans="1:32" x14ac:dyDescent="0.3">
      <c r="A21" t="s">
        <v>33</v>
      </c>
      <c r="B21" t="s">
        <v>335</v>
      </c>
      <c r="C21" t="s">
        <v>297</v>
      </c>
      <c r="D21" t="s">
        <v>336</v>
      </c>
      <c r="E21" t="s">
        <v>298</v>
      </c>
      <c r="F21">
        <v>280974.21869767999</v>
      </c>
      <c r="G21">
        <v>271373.17594634398</v>
      </c>
      <c r="H21">
        <v>281330.67092084902</v>
      </c>
      <c r="I21">
        <v>299679.66017253202</v>
      </c>
      <c r="J21">
        <v>299485.91139695299</v>
      </c>
      <c r="K21">
        <v>304028.84939321701</v>
      </c>
      <c r="L21">
        <v>293750.75341820699</v>
      </c>
      <c r="M21">
        <v>287269.64178439701</v>
      </c>
      <c r="N21">
        <v>286025.78425399202</v>
      </c>
      <c r="O21">
        <v>344524.51522542798</v>
      </c>
      <c r="P21">
        <v>348374.69191704399</v>
      </c>
      <c r="Q21">
        <v>336883.36478250701</v>
      </c>
      <c r="R21">
        <v>346977.71231866803</v>
      </c>
      <c r="S21">
        <v>334001.94593646802</v>
      </c>
      <c r="T21">
        <v>337977.86720855598</v>
      </c>
      <c r="U21">
        <v>301757.00409931201</v>
      </c>
      <c r="V21">
        <v>288206.35352143802</v>
      </c>
      <c r="W21">
        <v>273538.67332752602</v>
      </c>
      <c r="X21">
        <v>237594.95297343901</v>
      </c>
      <c r="Y21">
        <v>232335.528569004</v>
      </c>
      <c r="Z21">
        <v>235438.332860494</v>
      </c>
      <c r="AA21">
        <v>232910.225440037</v>
      </c>
      <c r="AB21">
        <v>216495.79485945599</v>
      </c>
      <c r="AC21">
        <v>215702.15004643201</v>
      </c>
      <c r="AD21">
        <v>236141.350002789</v>
      </c>
      <c r="AE21">
        <v>231803.31540516799</v>
      </c>
      <c r="AF21">
        <v>246249.55846354101</v>
      </c>
    </row>
    <row r="22" spans="1:32" x14ac:dyDescent="0.3">
      <c r="A22" t="s">
        <v>33</v>
      </c>
      <c r="B22" t="s">
        <v>337</v>
      </c>
      <c r="C22" t="s">
        <v>297</v>
      </c>
      <c r="D22" t="s">
        <v>338</v>
      </c>
      <c r="E22" t="s">
        <v>298</v>
      </c>
      <c r="F22">
        <v>5458215.9537022198</v>
      </c>
      <c r="G22">
        <v>5796004.5607508197</v>
      </c>
      <c r="H22">
        <v>6029190.6513675004</v>
      </c>
      <c r="I22">
        <v>6199336.6590587702</v>
      </c>
      <c r="J22">
        <v>6368698.5540624997</v>
      </c>
      <c r="K22">
        <v>6314585.0987403505</v>
      </c>
      <c r="L22">
        <v>6506213.9103339203</v>
      </c>
      <c r="M22">
        <v>6584658.2840171801</v>
      </c>
      <c r="N22">
        <v>6548636.52386331</v>
      </c>
      <c r="O22">
        <v>6592710.6405279599</v>
      </c>
      <c r="P22">
        <v>6645007.50886383</v>
      </c>
      <c r="Q22">
        <v>6685202.0661574202</v>
      </c>
      <c r="R22">
        <v>6774214.8447797</v>
      </c>
      <c r="S22">
        <v>6805317.8211804396</v>
      </c>
      <c r="T22">
        <v>6755937.0575261302</v>
      </c>
      <c r="U22">
        <v>6611790.6068987902</v>
      </c>
      <c r="V22">
        <v>6634793.8302153898</v>
      </c>
      <c r="W22">
        <v>6631861.2376223104</v>
      </c>
      <c r="X22">
        <v>6689807.5146183101</v>
      </c>
      <c r="Y22">
        <v>6931861.7091852501</v>
      </c>
      <c r="Z22">
        <v>7128074.7925264901</v>
      </c>
      <c r="AA22">
        <v>7310232.38813728</v>
      </c>
      <c r="AB22">
        <v>7583020.2404722804</v>
      </c>
      <c r="AC22">
        <v>7744273.1486398196</v>
      </c>
      <c r="AD22">
        <v>7923262.73911238</v>
      </c>
      <c r="AE22">
        <v>8028108.7488659099</v>
      </c>
      <c r="AF22">
        <v>8449657.5256907605</v>
      </c>
    </row>
    <row r="23" spans="1:32" x14ac:dyDescent="0.3">
      <c r="A23" t="s">
        <v>33</v>
      </c>
      <c r="B23" t="s">
        <v>339</v>
      </c>
      <c r="C23" t="s">
        <v>297</v>
      </c>
      <c r="D23" t="s">
        <v>340</v>
      </c>
      <c r="E23" t="s">
        <v>298</v>
      </c>
      <c r="F23">
        <v>44690116.977292001</v>
      </c>
      <c r="G23">
        <v>46307282.204958297</v>
      </c>
      <c r="H23">
        <v>44263612.535517097</v>
      </c>
      <c r="I23">
        <v>42703525.651898503</v>
      </c>
      <c r="J23">
        <v>41129044.669649199</v>
      </c>
      <c r="K23">
        <v>39984829.594382398</v>
      </c>
      <c r="L23">
        <v>38154718.326265499</v>
      </c>
      <c r="M23">
        <v>35960261.7308155</v>
      </c>
      <c r="N23">
        <v>34656970.245342501</v>
      </c>
      <c r="O23">
        <v>33644422.168686397</v>
      </c>
      <c r="P23">
        <v>32637869.437697701</v>
      </c>
      <c r="Q23">
        <v>32472302.355742399</v>
      </c>
      <c r="R23">
        <v>30889326.410872798</v>
      </c>
      <c r="S23">
        <v>29845836.229524702</v>
      </c>
      <c r="T23">
        <v>28633348.211441699</v>
      </c>
      <c r="U23">
        <v>26700085.827350099</v>
      </c>
      <c r="V23">
        <v>27052253.983944401</v>
      </c>
      <c r="W23">
        <v>26994675.516860001</v>
      </c>
      <c r="X23">
        <v>29084855.004110601</v>
      </c>
      <c r="Y23">
        <v>30084635.373631001</v>
      </c>
      <c r="Z23">
        <v>31760782.129468098</v>
      </c>
      <c r="AA23">
        <v>33202514.651491199</v>
      </c>
      <c r="AB23">
        <v>33823108.4003594</v>
      </c>
      <c r="AC23">
        <v>34008697.914757103</v>
      </c>
      <c r="AD23">
        <v>35116791.214992702</v>
      </c>
      <c r="AE23">
        <v>35622822.128228202</v>
      </c>
      <c r="AF23">
        <v>35116554.901673302</v>
      </c>
    </row>
    <row r="24" spans="1:32" x14ac:dyDescent="0.3">
      <c r="A24" t="s">
        <v>33</v>
      </c>
      <c r="B24" t="s">
        <v>341</v>
      </c>
      <c r="C24" t="s">
        <v>297</v>
      </c>
      <c r="D24" t="s">
        <v>342</v>
      </c>
      <c r="E24" t="s">
        <v>298</v>
      </c>
      <c r="F24">
        <v>78735785.936558604</v>
      </c>
      <c r="G24">
        <v>79249745.606577307</v>
      </c>
      <c r="H24">
        <v>82191007.398673296</v>
      </c>
      <c r="I24">
        <v>79809395.459767297</v>
      </c>
      <c r="J24">
        <v>79486804.408097297</v>
      </c>
      <c r="K24">
        <v>78082383.649407297</v>
      </c>
      <c r="L24">
        <v>77924093.964790002</v>
      </c>
      <c r="M24">
        <v>77005365.245656297</v>
      </c>
      <c r="N24">
        <v>76746470.195883095</v>
      </c>
      <c r="O24">
        <v>80868004.835851893</v>
      </c>
      <c r="P24">
        <v>82291701.135803103</v>
      </c>
      <c r="Q24">
        <v>79177238.616395906</v>
      </c>
      <c r="R24">
        <v>77103574.5587437</v>
      </c>
      <c r="S24">
        <v>77273767.953271702</v>
      </c>
      <c r="T24">
        <v>70324843.083827406</v>
      </c>
      <c r="U24">
        <v>72079954.005923495</v>
      </c>
      <c r="V24">
        <v>72803015.374217093</v>
      </c>
      <c r="W24">
        <v>74175716.3388623</v>
      </c>
      <c r="X24">
        <v>75455660.221117005</v>
      </c>
      <c r="Y24">
        <v>74098836.997849807</v>
      </c>
      <c r="Z24">
        <v>74936775.888776898</v>
      </c>
      <c r="AA24">
        <v>75149851.514571905</v>
      </c>
      <c r="AB24">
        <v>76913129.5760324</v>
      </c>
      <c r="AC24">
        <v>75525402.258087903</v>
      </c>
      <c r="AD24">
        <v>74291603.594112098</v>
      </c>
      <c r="AE24">
        <v>73442412.796376199</v>
      </c>
      <c r="AF24">
        <v>79631095.815452501</v>
      </c>
    </row>
    <row r="25" spans="1:32" x14ac:dyDescent="0.3">
      <c r="A25" t="s">
        <v>33</v>
      </c>
      <c r="B25" t="s">
        <v>343</v>
      </c>
      <c r="C25" t="s">
        <v>297</v>
      </c>
      <c r="D25" t="s">
        <v>344</v>
      </c>
      <c r="E25" t="s">
        <v>298</v>
      </c>
      <c r="F25">
        <v>3905978.110421</v>
      </c>
      <c r="G25">
        <v>4095278.6169664902</v>
      </c>
      <c r="H25">
        <v>4444602.6151300604</v>
      </c>
      <c r="I25">
        <v>4502970.6861781804</v>
      </c>
      <c r="J25">
        <v>4755537.51233376</v>
      </c>
      <c r="K25">
        <v>5049301.3152488898</v>
      </c>
      <c r="L25">
        <v>4507419.8658104204</v>
      </c>
      <c r="M25">
        <v>4372795.1150926398</v>
      </c>
      <c r="N25">
        <v>4360822.9419366401</v>
      </c>
      <c r="O25">
        <v>4441490.6847614301</v>
      </c>
      <c r="P25">
        <v>3745375.5451957802</v>
      </c>
      <c r="Q25">
        <v>3425800.7067062301</v>
      </c>
      <c r="R25">
        <v>3095721.7007394298</v>
      </c>
      <c r="S25">
        <v>2596104.3809345998</v>
      </c>
      <c r="T25">
        <v>2045798.9893266</v>
      </c>
      <c r="U25">
        <v>1992712.1775488199</v>
      </c>
      <c r="V25">
        <v>1548219.9283473201</v>
      </c>
      <c r="W25">
        <v>1669815.5891449</v>
      </c>
      <c r="X25">
        <v>1814876.9096927401</v>
      </c>
      <c r="Y25">
        <v>2058856.1624938699</v>
      </c>
      <c r="Z25">
        <v>2221862.3713961402</v>
      </c>
      <c r="AA25">
        <v>2315680.1246557701</v>
      </c>
      <c r="AB25">
        <v>2469295.8980137901</v>
      </c>
      <c r="AC25">
        <v>2462826.5221388401</v>
      </c>
      <c r="AD25">
        <v>2489314.4317024299</v>
      </c>
      <c r="AE25">
        <v>2496177.02531918</v>
      </c>
      <c r="AF25">
        <v>2360068.1601632801</v>
      </c>
    </row>
    <row r="26" spans="1:32" x14ac:dyDescent="0.3">
      <c r="A26" t="s">
        <v>33</v>
      </c>
      <c r="B26" t="s">
        <v>345</v>
      </c>
      <c r="C26" t="s">
        <v>297</v>
      </c>
      <c r="D26" t="s">
        <v>346</v>
      </c>
      <c r="E26" t="s">
        <v>298</v>
      </c>
      <c r="F26">
        <v>44811360.575406201</v>
      </c>
      <c r="G26">
        <v>45190501.710136302</v>
      </c>
      <c r="H26">
        <v>48325232.511542201</v>
      </c>
      <c r="I26">
        <v>47331072.3749718</v>
      </c>
      <c r="J26">
        <v>47091334.3662218</v>
      </c>
      <c r="K26">
        <v>45716241.140922301</v>
      </c>
      <c r="L26">
        <v>45229044.069433101</v>
      </c>
      <c r="M26">
        <v>44223311.748264298</v>
      </c>
      <c r="N26">
        <v>43865272.015929401</v>
      </c>
      <c r="O26">
        <v>48220205.229085296</v>
      </c>
      <c r="P26">
        <v>52217905.381374098</v>
      </c>
      <c r="Q26">
        <v>50594155.878212802</v>
      </c>
      <c r="R26">
        <v>48565803.418414302</v>
      </c>
      <c r="S26">
        <v>48915262.1735783</v>
      </c>
      <c r="T26">
        <v>41594637.785019502</v>
      </c>
      <c r="U26">
        <v>42757548.497006498</v>
      </c>
      <c r="V26">
        <v>44422117.505974703</v>
      </c>
      <c r="W26">
        <v>43331523.404109202</v>
      </c>
      <c r="X26">
        <v>42744315.431532502</v>
      </c>
      <c r="Y26">
        <v>39566693.836728603</v>
      </c>
      <c r="Z26">
        <v>38446628.335044101</v>
      </c>
      <c r="AA26">
        <v>38241423.181957297</v>
      </c>
      <c r="AB26">
        <v>39780984.335997701</v>
      </c>
      <c r="AC26">
        <v>39525135.969688199</v>
      </c>
      <c r="AD26">
        <v>37608426.115537196</v>
      </c>
      <c r="AE26">
        <v>37261615.263873197</v>
      </c>
      <c r="AF26">
        <v>42338168.8011325</v>
      </c>
    </row>
    <row r="27" spans="1:32" x14ac:dyDescent="0.3">
      <c r="A27" t="s">
        <v>33</v>
      </c>
      <c r="B27" t="s">
        <v>347</v>
      </c>
      <c r="C27" t="s">
        <v>297</v>
      </c>
      <c r="D27" t="s">
        <v>348</v>
      </c>
      <c r="E27" t="s">
        <v>298</v>
      </c>
      <c r="F27">
        <v>30018447.250731401</v>
      </c>
      <c r="G27">
        <v>29963965.279474501</v>
      </c>
      <c r="H27">
        <v>29421172.272001099</v>
      </c>
      <c r="I27">
        <v>27975352.398617402</v>
      </c>
      <c r="J27">
        <v>27639932.529541701</v>
      </c>
      <c r="K27">
        <v>27316841.193236198</v>
      </c>
      <c r="L27">
        <v>28187630.029546499</v>
      </c>
      <c r="M27">
        <v>28409258.3822993</v>
      </c>
      <c r="N27">
        <v>28520375.238017101</v>
      </c>
      <c r="O27">
        <v>28206308.922005199</v>
      </c>
      <c r="P27">
        <v>26328420.209233198</v>
      </c>
      <c r="Q27">
        <v>25157282.0314769</v>
      </c>
      <c r="R27">
        <v>25442049.43959</v>
      </c>
      <c r="S27">
        <v>25762401.398758698</v>
      </c>
      <c r="T27">
        <v>26684406.3094812</v>
      </c>
      <c r="U27">
        <v>27329693.3313682</v>
      </c>
      <c r="V27">
        <v>26832677.939895</v>
      </c>
      <c r="W27">
        <v>29174377.345608201</v>
      </c>
      <c r="X27">
        <v>30896467.879891701</v>
      </c>
      <c r="Y27">
        <v>32473286.998627301</v>
      </c>
      <c r="Z27">
        <v>34268285.182336703</v>
      </c>
      <c r="AA27">
        <v>34592748.207958803</v>
      </c>
      <c r="AB27">
        <v>34662849.342020802</v>
      </c>
      <c r="AC27">
        <v>33537439.7662609</v>
      </c>
      <c r="AD27">
        <v>34193863.046872497</v>
      </c>
      <c r="AE27">
        <v>33684620.507183902</v>
      </c>
      <c r="AF27">
        <v>34932858.854156703</v>
      </c>
    </row>
    <row r="28" spans="1:32" x14ac:dyDescent="0.3">
      <c r="A28" t="s">
        <v>33</v>
      </c>
      <c r="B28" t="s">
        <v>349</v>
      </c>
      <c r="C28" t="s">
        <v>297</v>
      </c>
      <c r="D28" t="s">
        <v>350</v>
      </c>
      <c r="E28" t="s">
        <v>298</v>
      </c>
      <c r="F28">
        <v>29216129.704879999</v>
      </c>
      <c r="G28">
        <v>27773498.6573008</v>
      </c>
      <c r="H28">
        <v>27835369.0782299</v>
      </c>
      <c r="I28">
        <v>27016219.882759001</v>
      </c>
      <c r="J28">
        <v>26521038.035703398</v>
      </c>
      <c r="K28">
        <v>26556316.708453801</v>
      </c>
      <c r="L28">
        <v>26538195.351391699</v>
      </c>
      <c r="M28">
        <v>26641395.6158893</v>
      </c>
      <c r="N28">
        <v>26892446.2353324</v>
      </c>
      <c r="O28">
        <v>27789907.106452499</v>
      </c>
      <c r="P28">
        <v>27597237.923405301</v>
      </c>
      <c r="Q28">
        <v>28557245.270969201</v>
      </c>
      <c r="R28">
        <v>29494893.834281001</v>
      </c>
      <c r="S28">
        <v>28421414.889732499</v>
      </c>
      <c r="T28">
        <v>25683645.547186699</v>
      </c>
      <c r="U28">
        <v>26143450.970702201</v>
      </c>
      <c r="V28">
        <v>25356661.915358499</v>
      </c>
      <c r="W28">
        <v>26482936.194153301</v>
      </c>
      <c r="X28">
        <v>26670836.588672299</v>
      </c>
      <c r="Y28">
        <v>28169522.561285399</v>
      </c>
      <c r="Z28">
        <v>28874807.9606141</v>
      </c>
      <c r="AA28">
        <v>28931853.979428001</v>
      </c>
      <c r="AB28">
        <v>29798042.3145044</v>
      </c>
      <c r="AC28">
        <v>29953262.8899059</v>
      </c>
      <c r="AD28">
        <v>30322592.613438901</v>
      </c>
      <c r="AE28">
        <v>23098155.8429446</v>
      </c>
      <c r="AF28">
        <v>22971534.299840301</v>
      </c>
    </row>
    <row r="29" spans="1:32" x14ac:dyDescent="0.3">
      <c r="A29" t="s">
        <v>33</v>
      </c>
      <c r="B29" t="s">
        <v>351</v>
      </c>
      <c r="C29" t="s">
        <v>297</v>
      </c>
      <c r="D29" t="s">
        <v>352</v>
      </c>
      <c r="E29" t="s">
        <v>298</v>
      </c>
      <c r="F29">
        <v>21337516.9013469</v>
      </c>
      <c r="G29">
        <v>20090124.3645766</v>
      </c>
      <c r="H29">
        <v>20213718.005941998</v>
      </c>
      <c r="I29">
        <v>19676670.387231</v>
      </c>
      <c r="J29">
        <v>19664035.616721001</v>
      </c>
      <c r="K29">
        <v>19949238.660480998</v>
      </c>
      <c r="L29">
        <v>20083197.0017468</v>
      </c>
      <c r="M29">
        <v>20236098.604046602</v>
      </c>
      <c r="N29">
        <v>20579001.894533198</v>
      </c>
      <c r="O29">
        <v>20903435.124400899</v>
      </c>
      <c r="P29">
        <v>20659315.4831657</v>
      </c>
      <c r="Q29">
        <v>21311523.062444199</v>
      </c>
      <c r="R29">
        <v>21989803.1696559</v>
      </c>
      <c r="S29">
        <v>21210438.387946799</v>
      </c>
      <c r="T29">
        <v>19763419.464487799</v>
      </c>
      <c r="U29">
        <v>19702307.591383599</v>
      </c>
      <c r="V29">
        <v>19118559.144142501</v>
      </c>
      <c r="W29">
        <v>20003057.1531724</v>
      </c>
      <c r="X29">
        <v>19919737.9927902</v>
      </c>
      <c r="Y29">
        <v>21223448.709575001</v>
      </c>
      <c r="Z29">
        <v>21789370.885287501</v>
      </c>
      <c r="AA29">
        <v>21960923.872731499</v>
      </c>
      <c r="AB29">
        <v>22611136.7680737</v>
      </c>
      <c r="AC29">
        <v>23120595.065941401</v>
      </c>
      <c r="AD29">
        <v>23525986.5834875</v>
      </c>
      <c r="AE29">
        <v>17802487.094768599</v>
      </c>
      <c r="AF29">
        <v>18155683.182034299</v>
      </c>
    </row>
    <row r="30" spans="1:32" x14ac:dyDescent="0.3">
      <c r="A30" t="s">
        <v>33</v>
      </c>
      <c r="B30" t="s">
        <v>353</v>
      </c>
      <c r="C30" t="s">
        <v>297</v>
      </c>
      <c r="D30" t="s">
        <v>354</v>
      </c>
      <c r="E30" t="s">
        <v>298</v>
      </c>
      <c r="F30">
        <v>2608229.9588811598</v>
      </c>
      <c r="G30">
        <v>2128283.90439313</v>
      </c>
      <c r="H30">
        <v>2363229.5543216998</v>
      </c>
      <c r="I30">
        <v>2513094.2021264802</v>
      </c>
      <c r="J30">
        <v>2235891.1938643898</v>
      </c>
      <c r="K30">
        <v>2073304.05214136</v>
      </c>
      <c r="L30">
        <v>2093780.1432151999</v>
      </c>
      <c r="M30">
        <v>2058573.7200877999</v>
      </c>
      <c r="N30">
        <v>2097772.0418604799</v>
      </c>
      <c r="O30">
        <v>2238600.9236318101</v>
      </c>
      <c r="P30">
        <v>2251207.3920158902</v>
      </c>
      <c r="Q30">
        <v>2485074.8961968599</v>
      </c>
      <c r="R30">
        <v>2786801.1345338002</v>
      </c>
      <c r="S30">
        <v>2810422.9496947001</v>
      </c>
      <c r="T30">
        <v>1855845.87565494</v>
      </c>
      <c r="U30">
        <v>2161936.3360480899</v>
      </c>
      <c r="V30">
        <v>1911032.6061188199</v>
      </c>
      <c r="W30">
        <v>1925593.1098536199</v>
      </c>
      <c r="X30">
        <v>2032036.59716921</v>
      </c>
      <c r="Y30">
        <v>2176405.8874230599</v>
      </c>
      <c r="Z30">
        <v>2140454.72457152</v>
      </c>
      <c r="AA30">
        <v>1950584.5091051499</v>
      </c>
      <c r="AB30">
        <v>2030860.61332894</v>
      </c>
      <c r="AC30">
        <v>1601786.1781045001</v>
      </c>
      <c r="AD30">
        <v>1586634.5717249401</v>
      </c>
      <c r="AE30">
        <v>1501313.85670468</v>
      </c>
      <c r="AF30">
        <v>1358435.2577190499</v>
      </c>
    </row>
    <row r="31" spans="1:32" x14ac:dyDescent="0.3">
      <c r="A31" t="s">
        <v>33</v>
      </c>
      <c r="B31" t="s">
        <v>355</v>
      </c>
      <c r="C31" t="s">
        <v>297</v>
      </c>
      <c r="D31" t="s">
        <v>356</v>
      </c>
      <c r="E31" t="s">
        <v>298</v>
      </c>
      <c r="F31">
        <v>1708212.80626297</v>
      </c>
      <c r="G31">
        <v>1759713.5899989801</v>
      </c>
      <c r="H31">
        <v>1759316.07007961</v>
      </c>
      <c r="I31">
        <v>1717491.3913073901</v>
      </c>
      <c r="J31">
        <v>1776212.5705482201</v>
      </c>
      <c r="K31">
        <v>1890024.8278761101</v>
      </c>
      <c r="L31">
        <v>1714555.06557489</v>
      </c>
      <c r="M31">
        <v>1665651.8578991101</v>
      </c>
      <c r="N31">
        <v>1559427.31070215</v>
      </c>
      <c r="O31">
        <v>1727019.41821334</v>
      </c>
      <c r="P31">
        <v>1671258.4028956799</v>
      </c>
      <c r="Q31">
        <v>1722347.11891183</v>
      </c>
      <c r="R31">
        <v>1762625.03474595</v>
      </c>
      <c r="S31">
        <v>1559859.8831243899</v>
      </c>
      <c r="T31">
        <v>1306812.7855189</v>
      </c>
      <c r="U31">
        <v>1477358.2328645501</v>
      </c>
      <c r="V31">
        <v>1570607.3868229799</v>
      </c>
      <c r="W31">
        <v>1469378.6128962601</v>
      </c>
      <c r="X31">
        <v>1577141.1696157099</v>
      </c>
      <c r="Y31">
        <v>1476370.69976437</v>
      </c>
      <c r="Z31">
        <v>1429703.8595744399</v>
      </c>
      <c r="AA31">
        <v>1484923.91647296</v>
      </c>
      <c r="AB31">
        <v>1488920.3641045201</v>
      </c>
      <c r="AC31">
        <v>1511894.28787788</v>
      </c>
      <c r="AD31">
        <v>1497880.6430364901</v>
      </c>
      <c r="AE31">
        <v>737995.86966234702</v>
      </c>
      <c r="AF31">
        <v>485200.51266732701</v>
      </c>
    </row>
    <row r="32" spans="1:32" x14ac:dyDescent="0.3">
      <c r="A32" t="s">
        <v>33</v>
      </c>
      <c r="B32" t="s">
        <v>357</v>
      </c>
      <c r="C32" t="s">
        <v>297</v>
      </c>
      <c r="D32" t="s">
        <v>358</v>
      </c>
      <c r="E32" t="s">
        <v>298</v>
      </c>
      <c r="F32">
        <v>1840346.0373640601</v>
      </c>
      <c r="G32">
        <v>2054048.3183188401</v>
      </c>
      <c r="H32">
        <v>1772569.51327672</v>
      </c>
      <c r="I32">
        <v>1442892.9102691</v>
      </c>
      <c r="J32">
        <v>1194632.6063575801</v>
      </c>
      <c r="K32">
        <v>980304.42674546305</v>
      </c>
      <c r="L32">
        <v>981292.44428548403</v>
      </c>
      <c r="M32">
        <v>1042931.5371889099</v>
      </c>
      <c r="N32">
        <v>1054813.17692717</v>
      </c>
      <c r="O32">
        <v>1301146.9154101401</v>
      </c>
      <c r="P32">
        <v>1411815.36797952</v>
      </c>
      <c r="Q32">
        <v>1400863.47981383</v>
      </c>
      <c r="R32">
        <v>1351058.9689352601</v>
      </c>
      <c r="S32">
        <v>1371814.39504631</v>
      </c>
      <c r="T32">
        <v>1302294.05860287</v>
      </c>
      <c r="U32">
        <v>1417773.89399832</v>
      </c>
      <c r="V32">
        <v>1345254.5349850999</v>
      </c>
      <c r="W32">
        <v>1717444.8400896799</v>
      </c>
      <c r="X32">
        <v>1777958.0178970599</v>
      </c>
      <c r="Y32">
        <v>1932486.5853684901</v>
      </c>
      <c r="Z32">
        <v>2133799.42208162</v>
      </c>
      <c r="AA32">
        <v>2134792.1714920602</v>
      </c>
      <c r="AB32">
        <v>2215019.8183832299</v>
      </c>
      <c r="AC32">
        <v>2203426.6073872098</v>
      </c>
      <c r="AD32">
        <v>2173891.3123872099</v>
      </c>
      <c r="AE32">
        <v>1505409.9692889799</v>
      </c>
      <c r="AF32">
        <v>1459909.03970271</v>
      </c>
    </row>
    <row r="33" spans="1:32" x14ac:dyDescent="0.3">
      <c r="A33" t="s">
        <v>33</v>
      </c>
      <c r="B33" t="s">
        <v>359</v>
      </c>
      <c r="C33" t="s">
        <v>297</v>
      </c>
      <c r="D33" t="s">
        <v>360</v>
      </c>
      <c r="E33" t="s">
        <v>298</v>
      </c>
      <c r="F33">
        <v>1721824.00102486</v>
      </c>
      <c r="G33">
        <v>1741328.4800132201</v>
      </c>
      <c r="H33">
        <v>1726535.9346097901</v>
      </c>
      <c r="I33">
        <v>1666070.9918249601</v>
      </c>
      <c r="J33">
        <v>1650266.0482121599</v>
      </c>
      <c r="K33">
        <v>1663444.7412099601</v>
      </c>
      <c r="L33">
        <v>1665370.6965693601</v>
      </c>
      <c r="M33">
        <v>1638139.89666691</v>
      </c>
      <c r="N33">
        <v>1601431.81130942</v>
      </c>
      <c r="O33">
        <v>1619704.7247963201</v>
      </c>
      <c r="P33">
        <v>1603641.2773484199</v>
      </c>
      <c r="Q33">
        <v>1637436.71360244</v>
      </c>
      <c r="R33">
        <v>1604605.5264101799</v>
      </c>
      <c r="S33">
        <v>1468879.27392033</v>
      </c>
      <c r="T33">
        <v>1455273.3629222601</v>
      </c>
      <c r="U33">
        <v>1384074.9164076301</v>
      </c>
      <c r="V33">
        <v>1411208.2432890099</v>
      </c>
      <c r="W33">
        <v>1367462.4781413199</v>
      </c>
      <c r="X33">
        <v>1363962.81120007</v>
      </c>
      <c r="Y33">
        <v>1360810.6791544501</v>
      </c>
      <c r="Z33">
        <v>1381479.0690990801</v>
      </c>
      <c r="AA33">
        <v>1400629.5096262801</v>
      </c>
      <c r="AB33">
        <v>1452104.750614</v>
      </c>
      <c r="AC33">
        <v>1515560.75059492</v>
      </c>
      <c r="AD33">
        <v>1538199.5028027</v>
      </c>
      <c r="AE33">
        <v>1550949.0525199999</v>
      </c>
      <c r="AF33">
        <v>1512306.30771687</v>
      </c>
    </row>
    <row r="34" spans="1:32" x14ac:dyDescent="0.3">
      <c r="A34" t="s">
        <v>33</v>
      </c>
      <c r="B34" t="s">
        <v>361</v>
      </c>
      <c r="C34" t="s">
        <v>297</v>
      </c>
      <c r="D34" t="s">
        <v>362</v>
      </c>
      <c r="E34" t="s">
        <v>298</v>
      </c>
      <c r="F34">
        <v>16357014.618929099</v>
      </c>
      <c r="G34">
        <v>16901659.8214195</v>
      </c>
      <c r="H34">
        <v>17752136.198019601</v>
      </c>
      <c r="I34">
        <v>17866953.795755301</v>
      </c>
      <c r="J34">
        <v>17763857.989024099</v>
      </c>
      <c r="K34">
        <v>17213234.886438299</v>
      </c>
      <c r="L34">
        <v>16866695.1204146</v>
      </c>
      <c r="M34">
        <v>16679615.164025299</v>
      </c>
      <c r="N34">
        <v>16128233.448098</v>
      </c>
      <c r="O34">
        <v>15521060.2918179</v>
      </c>
      <c r="P34">
        <v>14857696.2446883</v>
      </c>
      <c r="Q34">
        <v>14890094.7485638</v>
      </c>
      <c r="R34">
        <v>15027090.8655283</v>
      </c>
      <c r="S34">
        <v>14269871.6633106</v>
      </c>
      <c r="T34">
        <v>13794742.3456918</v>
      </c>
      <c r="U34">
        <v>13246420.5879543</v>
      </c>
      <c r="V34">
        <v>12840517.658857301</v>
      </c>
      <c r="W34">
        <v>12276188.331702501</v>
      </c>
      <c r="X34">
        <v>12834017.865012901</v>
      </c>
      <c r="Y34">
        <v>13145901.1659013</v>
      </c>
      <c r="Z34">
        <v>13045503.2385519</v>
      </c>
      <c r="AA34">
        <v>14218313.2469819</v>
      </c>
      <c r="AB34">
        <v>14568431.2795376</v>
      </c>
      <c r="AC34">
        <v>14623999.541810101</v>
      </c>
      <c r="AD34">
        <v>14174574.638694501</v>
      </c>
      <c r="AE34">
        <v>9213164.2164778095</v>
      </c>
      <c r="AF34">
        <v>7916300.6397585496</v>
      </c>
    </row>
    <row r="35" spans="1:32" x14ac:dyDescent="0.3">
      <c r="A35" t="s">
        <v>33</v>
      </c>
      <c r="B35" t="s">
        <v>363</v>
      </c>
      <c r="C35" t="s">
        <v>297</v>
      </c>
      <c r="D35" t="s">
        <v>364</v>
      </c>
      <c r="E35" t="s">
        <v>298</v>
      </c>
      <c r="F35">
        <v>18082071.1979119</v>
      </c>
      <c r="G35">
        <v>20653087.874269102</v>
      </c>
      <c r="H35">
        <v>22539170.8426404</v>
      </c>
      <c r="I35">
        <v>24516072.633680101</v>
      </c>
      <c r="J35">
        <v>25262236.458542202</v>
      </c>
      <c r="K35">
        <v>26485892.042154301</v>
      </c>
      <c r="L35">
        <v>27476735.9473278</v>
      </c>
      <c r="M35">
        <v>27942169.328935798</v>
      </c>
      <c r="N35">
        <v>28241334.285773002</v>
      </c>
      <c r="O35">
        <v>28026461.006140999</v>
      </c>
      <c r="P35">
        <v>28435272.5735576</v>
      </c>
      <c r="Q35">
        <v>28436093.791737899</v>
      </c>
      <c r="R35">
        <v>28462631.752893701</v>
      </c>
      <c r="S35">
        <v>28425679.803663298</v>
      </c>
      <c r="T35">
        <v>27178759.9395888</v>
      </c>
      <c r="U35">
        <v>26706528.877799999</v>
      </c>
      <c r="V35">
        <v>26209572.0857081</v>
      </c>
      <c r="W35">
        <v>26260117.990904901</v>
      </c>
      <c r="X35">
        <v>26697036.1223744</v>
      </c>
      <c r="Y35">
        <v>27097649.875193</v>
      </c>
      <c r="Z35">
        <v>28165395.434911501</v>
      </c>
      <c r="AA35">
        <v>28564595.449410599</v>
      </c>
      <c r="AB35">
        <v>28342024.926853199</v>
      </c>
      <c r="AC35">
        <v>28675738.576005001</v>
      </c>
      <c r="AD35">
        <v>28748502.245093301</v>
      </c>
      <c r="AE35">
        <v>28881611.129593302</v>
      </c>
      <c r="AF35">
        <v>29597456.162351198</v>
      </c>
    </row>
    <row r="36" spans="1:32" x14ac:dyDescent="0.3">
      <c r="A36" t="s">
        <v>33</v>
      </c>
      <c r="B36" t="s">
        <v>365</v>
      </c>
      <c r="C36" t="s">
        <v>297</v>
      </c>
      <c r="D36" t="s">
        <v>366</v>
      </c>
      <c r="E36" t="s">
        <v>298</v>
      </c>
      <c r="F36">
        <v>5159393.6099134497</v>
      </c>
      <c r="G36">
        <v>5550707.0618304703</v>
      </c>
      <c r="H36">
        <v>5656305.9861373296</v>
      </c>
      <c r="I36">
        <v>5835475.2066767504</v>
      </c>
      <c r="J36">
        <v>5812899.0713138599</v>
      </c>
      <c r="K36">
        <v>5964283.4059875105</v>
      </c>
      <c r="L36">
        <v>5946234.3969922001</v>
      </c>
      <c r="M36">
        <v>5858121.4674009597</v>
      </c>
      <c r="N36">
        <v>5940414.9702602196</v>
      </c>
      <c r="O36">
        <v>6020492.5455790898</v>
      </c>
      <c r="P36">
        <v>6324002.7498922804</v>
      </c>
      <c r="Q36">
        <v>6153817.2157914899</v>
      </c>
      <c r="R36">
        <v>5965074.7404030599</v>
      </c>
      <c r="S36">
        <v>5512906.6344771702</v>
      </c>
      <c r="T36">
        <v>5110498.6668405803</v>
      </c>
      <c r="U36">
        <v>5158736.5437068101</v>
      </c>
      <c r="V36">
        <v>4893012.2581558498</v>
      </c>
      <c r="W36">
        <v>4814904.2610156704</v>
      </c>
      <c r="X36">
        <v>4967701.4600031301</v>
      </c>
      <c r="Y36">
        <v>5292863.47936555</v>
      </c>
      <c r="Z36">
        <v>5731447.4709958499</v>
      </c>
      <c r="AA36">
        <v>5685639.0658312403</v>
      </c>
      <c r="AB36">
        <v>5459132.7657616902</v>
      </c>
      <c r="AC36">
        <v>5500707.8424723996</v>
      </c>
      <c r="AD36">
        <v>5532298.4185731905</v>
      </c>
      <c r="AE36">
        <v>5151858.4802678199</v>
      </c>
      <c r="AF36">
        <v>5408127.2954904297</v>
      </c>
    </row>
    <row r="37" spans="1:32" x14ac:dyDescent="0.3">
      <c r="A37" t="s">
        <v>33</v>
      </c>
      <c r="B37" t="s">
        <v>367</v>
      </c>
      <c r="C37" t="s">
        <v>297</v>
      </c>
      <c r="D37" t="s">
        <v>368</v>
      </c>
      <c r="E37" t="s">
        <v>298</v>
      </c>
      <c r="F37">
        <v>7680570.6595537905</v>
      </c>
      <c r="G37">
        <v>8930351.9954570998</v>
      </c>
      <c r="H37">
        <v>9934950.1953966003</v>
      </c>
      <c r="I37">
        <v>10042715.2949675</v>
      </c>
      <c r="J37">
        <v>10086300.254276801</v>
      </c>
      <c r="K37">
        <v>10223818.8901118</v>
      </c>
      <c r="L37">
        <v>10208861.0861558</v>
      </c>
      <c r="M37">
        <v>10143143.8129228</v>
      </c>
      <c r="N37">
        <v>10203985.025175299</v>
      </c>
      <c r="O37">
        <v>9665282.8729926404</v>
      </c>
      <c r="P37">
        <v>9219225.9810627401</v>
      </c>
      <c r="Q37">
        <v>8974841.2876350507</v>
      </c>
      <c r="R37">
        <v>8980729.79985792</v>
      </c>
      <c r="S37">
        <v>9359558.8201577999</v>
      </c>
      <c r="T37">
        <v>9384150.5970367193</v>
      </c>
      <c r="U37">
        <v>9473297.6385227796</v>
      </c>
      <c r="V37">
        <v>9520825.1656405702</v>
      </c>
      <c r="W37">
        <v>9547079.2817632202</v>
      </c>
      <c r="X37">
        <v>9748366.2261062898</v>
      </c>
      <c r="Y37">
        <v>9723360.4936296996</v>
      </c>
      <c r="Z37">
        <v>10040169.2702066</v>
      </c>
      <c r="AA37">
        <v>10399530.1409194</v>
      </c>
      <c r="AB37">
        <v>10109821.7476639</v>
      </c>
      <c r="AC37">
        <v>10142422.346796401</v>
      </c>
      <c r="AD37">
        <v>9692812.1304662004</v>
      </c>
      <c r="AE37">
        <v>10478671.3439487</v>
      </c>
      <c r="AF37">
        <v>10178703.900849501</v>
      </c>
    </row>
    <row r="38" spans="1:32" x14ac:dyDescent="0.3">
      <c r="A38" t="s">
        <v>33</v>
      </c>
      <c r="B38" t="s">
        <v>369</v>
      </c>
      <c r="C38" t="s">
        <v>297</v>
      </c>
      <c r="D38" t="s">
        <v>370</v>
      </c>
      <c r="E38" t="s">
        <v>298</v>
      </c>
      <c r="F38">
        <v>5242106.92844465</v>
      </c>
      <c r="G38">
        <v>6172028.8169815103</v>
      </c>
      <c r="H38">
        <v>6947914.6611064402</v>
      </c>
      <c r="I38">
        <v>8637882.1320358906</v>
      </c>
      <c r="J38">
        <v>9363037.1329515502</v>
      </c>
      <c r="K38">
        <v>10297789.746055</v>
      </c>
      <c r="L38">
        <v>11321640.464179801</v>
      </c>
      <c r="M38">
        <v>11940904.048612</v>
      </c>
      <c r="N38">
        <v>12096934.290337499</v>
      </c>
      <c r="O38">
        <v>12340685.5875693</v>
      </c>
      <c r="P38">
        <v>12892043.842602599</v>
      </c>
      <c r="Q38">
        <v>13307435.2883114</v>
      </c>
      <c r="R38">
        <v>13516827.212632701</v>
      </c>
      <c r="S38">
        <v>13553214.3490283</v>
      </c>
      <c r="T38">
        <v>12684110.6757115</v>
      </c>
      <c r="U38">
        <v>12074494.6955704</v>
      </c>
      <c r="V38">
        <v>11795734.6619117</v>
      </c>
      <c r="W38">
        <v>11898134.448125999</v>
      </c>
      <c r="X38">
        <v>11980968.436264999</v>
      </c>
      <c r="Y38">
        <v>12081425.902197801</v>
      </c>
      <c r="Z38">
        <v>12393778.6937091</v>
      </c>
      <c r="AA38">
        <v>12479426.242660001</v>
      </c>
      <c r="AB38">
        <v>12773070.413427601</v>
      </c>
      <c r="AC38">
        <v>13032608.386736199</v>
      </c>
      <c r="AD38">
        <v>13523391.6960539</v>
      </c>
      <c r="AE38">
        <v>13251081.3053768</v>
      </c>
      <c r="AF38">
        <v>14010624.966011301</v>
      </c>
    </row>
    <row r="39" spans="1:32" x14ac:dyDescent="0.3">
      <c r="A39" t="s">
        <v>33</v>
      </c>
      <c r="B39" t="s">
        <v>371</v>
      </c>
      <c r="C39" t="s">
        <v>297</v>
      </c>
      <c r="D39" t="s">
        <v>372</v>
      </c>
      <c r="E39" t="s">
        <v>298</v>
      </c>
      <c r="F39">
        <v>27737748.739599001</v>
      </c>
      <c r="G39">
        <v>29564338.527683798</v>
      </c>
      <c r="H39">
        <v>29884318.2599812</v>
      </c>
      <c r="I39">
        <v>28593400.5008922</v>
      </c>
      <c r="J39">
        <v>28026585.265130501</v>
      </c>
      <c r="K39">
        <v>28365971.594340801</v>
      </c>
      <c r="L39">
        <v>30641813.861184999</v>
      </c>
      <c r="M39">
        <v>32747490.781732999</v>
      </c>
      <c r="N39">
        <v>33775923.939126402</v>
      </c>
      <c r="O39">
        <v>33414179.704709299</v>
      </c>
      <c r="P39">
        <v>33782205.036486402</v>
      </c>
      <c r="Q39">
        <v>32984985.482388001</v>
      </c>
      <c r="R39">
        <v>32940127.453193501</v>
      </c>
      <c r="S39">
        <v>27634892.909247201</v>
      </c>
      <c r="T39">
        <v>26134658.352979898</v>
      </c>
      <c r="U39">
        <v>25761390.211524501</v>
      </c>
      <c r="V39">
        <v>24507588.779624999</v>
      </c>
      <c r="W39">
        <v>23667990.478215601</v>
      </c>
      <c r="X39">
        <v>24428063.639715999</v>
      </c>
      <c r="Y39">
        <v>23994196.0247095</v>
      </c>
      <c r="Z39">
        <v>24263967.6452858</v>
      </c>
      <c r="AA39">
        <v>23561238.381324101</v>
      </c>
      <c r="AB39">
        <v>23663945.8267169</v>
      </c>
      <c r="AC39">
        <v>24056214.7640737</v>
      </c>
      <c r="AD39">
        <v>23942392.551126301</v>
      </c>
      <c r="AE39">
        <v>23957892.072535601</v>
      </c>
      <c r="AF39">
        <v>24748817.3489719</v>
      </c>
    </row>
    <row r="40" spans="1:32" x14ac:dyDescent="0.3">
      <c r="A40" t="s">
        <v>33</v>
      </c>
      <c r="B40" t="s">
        <v>373</v>
      </c>
      <c r="C40" t="s">
        <v>297</v>
      </c>
      <c r="D40" t="s">
        <v>374</v>
      </c>
      <c r="E40" t="s">
        <v>298</v>
      </c>
      <c r="F40">
        <v>54800034.4464439</v>
      </c>
      <c r="G40">
        <v>55981477.098691799</v>
      </c>
      <c r="H40">
        <v>57299700.503830202</v>
      </c>
      <c r="I40">
        <v>57456340.559409998</v>
      </c>
      <c r="J40">
        <v>57871436.170542203</v>
      </c>
      <c r="K40">
        <v>59107446.955065504</v>
      </c>
      <c r="L40">
        <v>58619200.748300903</v>
      </c>
      <c r="M40">
        <v>58185953.661880501</v>
      </c>
      <c r="N40">
        <v>58296370.246881403</v>
      </c>
      <c r="O40">
        <v>58987137.3501864</v>
      </c>
      <c r="P40">
        <v>60057416.960413001</v>
      </c>
      <c r="Q40">
        <v>61693473.127630502</v>
      </c>
      <c r="R40">
        <v>62271297.190181203</v>
      </c>
      <c r="S40">
        <v>63286796.794529296</v>
      </c>
      <c r="T40">
        <v>63339571.361428</v>
      </c>
      <c r="U40">
        <v>63543241.102868497</v>
      </c>
      <c r="V40">
        <v>63566454.254419401</v>
      </c>
      <c r="W40">
        <v>63669548.590156198</v>
      </c>
      <c r="X40">
        <v>64357613.431604803</v>
      </c>
      <c r="Y40">
        <v>65077285.730577797</v>
      </c>
      <c r="Z40">
        <v>65727893.398915</v>
      </c>
      <c r="AA40">
        <v>66058617.7046993</v>
      </c>
      <c r="AB40">
        <v>66512964.125648998</v>
      </c>
      <c r="AC40">
        <v>66327076.402901001</v>
      </c>
      <c r="AD40">
        <v>66876413.469149999</v>
      </c>
      <c r="AE40">
        <v>66884535.453317299</v>
      </c>
      <c r="AF40">
        <v>66703982.439485699</v>
      </c>
    </row>
    <row r="41" spans="1:32" x14ac:dyDescent="0.3">
      <c r="A41" t="s">
        <v>33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33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33</v>
      </c>
      <c r="B43" t="s">
        <v>379</v>
      </c>
      <c r="C43" t="s">
        <v>297</v>
      </c>
      <c r="D43" t="s">
        <v>380</v>
      </c>
      <c r="E43" t="s">
        <v>298</v>
      </c>
      <c r="F43">
        <v>24874416.324231099</v>
      </c>
      <c r="G43">
        <v>26383157.177396901</v>
      </c>
      <c r="H43">
        <v>27564409.899661899</v>
      </c>
      <c r="I43">
        <v>28299829.254598901</v>
      </c>
      <c r="J43">
        <v>27915391.584757999</v>
      </c>
      <c r="K43">
        <v>30799004.636057001</v>
      </c>
      <c r="L43">
        <v>31152689.4165565</v>
      </c>
      <c r="M43">
        <v>31140608.860909998</v>
      </c>
      <c r="N43">
        <v>31712955.997037102</v>
      </c>
      <c r="O43">
        <v>32540367.4927052</v>
      </c>
      <c r="P43">
        <v>34331794.402983099</v>
      </c>
      <c r="Q43">
        <v>36698721.549026497</v>
      </c>
      <c r="R43">
        <v>39270195.703390501</v>
      </c>
      <c r="S43">
        <v>41474759.062819101</v>
      </c>
      <c r="T43">
        <v>38993367.984192498</v>
      </c>
      <c r="U43">
        <v>38161570.362368099</v>
      </c>
      <c r="V43">
        <v>39542417.564254597</v>
      </c>
      <c r="W43">
        <v>39693721.601444699</v>
      </c>
      <c r="X43">
        <v>41217868.713948198</v>
      </c>
      <c r="Y43">
        <v>42424682.2732445</v>
      </c>
      <c r="Z43">
        <v>44576022.4088431</v>
      </c>
      <c r="AA43">
        <v>46016708.321404397</v>
      </c>
      <c r="AB43">
        <v>46389479.907250904</v>
      </c>
      <c r="AC43">
        <v>47230214.962194003</v>
      </c>
      <c r="AD43">
        <v>48788150.983410798</v>
      </c>
      <c r="AE43">
        <v>49139720.404835902</v>
      </c>
      <c r="AF43">
        <v>50402618.920606598</v>
      </c>
    </row>
    <row r="44" spans="1:32" x14ac:dyDescent="0.3">
      <c r="A44" t="s">
        <v>33</v>
      </c>
      <c r="B44" t="s">
        <v>381</v>
      </c>
      <c r="C44" t="s">
        <v>297</v>
      </c>
      <c r="D44" t="s">
        <v>382</v>
      </c>
      <c r="E44" t="s">
        <v>298</v>
      </c>
      <c r="F44">
        <v>413246052.78501999</v>
      </c>
      <c r="G44">
        <v>424001750.041309</v>
      </c>
      <c r="H44">
        <v>431661908.97774899</v>
      </c>
      <c r="I44">
        <v>425026790.162956</v>
      </c>
      <c r="J44">
        <v>417050373.20006198</v>
      </c>
      <c r="K44">
        <v>421027194.61221498</v>
      </c>
      <c r="L44">
        <v>413014564.69697398</v>
      </c>
      <c r="M44">
        <v>408629867.02570301</v>
      </c>
      <c r="N44">
        <v>408662194.11115599</v>
      </c>
      <c r="O44">
        <v>413591712.51701301</v>
      </c>
      <c r="P44">
        <v>416857722.53119397</v>
      </c>
      <c r="Q44">
        <v>415641168.18599498</v>
      </c>
      <c r="R44">
        <v>417769271.98405999</v>
      </c>
      <c r="S44">
        <v>404662851.28970802</v>
      </c>
      <c r="T44">
        <v>369667925.25018197</v>
      </c>
      <c r="U44">
        <v>377766149.07529199</v>
      </c>
      <c r="V44">
        <v>366067428.54882401</v>
      </c>
      <c r="W44">
        <v>367759654.87507498</v>
      </c>
      <c r="X44">
        <v>374736328.392896</v>
      </c>
      <c r="Y44">
        <v>382264356.45848697</v>
      </c>
      <c r="Z44">
        <v>400053743.39666301</v>
      </c>
      <c r="AA44">
        <v>404700635.15811801</v>
      </c>
      <c r="AB44">
        <v>411770297.80844003</v>
      </c>
      <c r="AC44">
        <v>413340024.30027097</v>
      </c>
      <c r="AD44">
        <v>413886802.26718301</v>
      </c>
      <c r="AE44">
        <v>393831311.78528303</v>
      </c>
      <c r="AF44">
        <v>403501103.30961299</v>
      </c>
    </row>
    <row r="45" spans="1:32" x14ac:dyDescent="0.3">
      <c r="A45" t="s">
        <v>33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33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33</v>
      </c>
      <c r="B47" t="s">
        <v>387</v>
      </c>
      <c r="C47" t="s">
        <v>297</v>
      </c>
      <c r="D47" t="s">
        <v>388</v>
      </c>
      <c r="E47" t="s">
        <v>298</v>
      </c>
      <c r="F47">
        <v>25143813.275026601</v>
      </c>
      <c r="G47">
        <v>25821649.192217</v>
      </c>
      <c r="H47">
        <v>26679064.774680201</v>
      </c>
      <c r="I47">
        <v>27090502.308326401</v>
      </c>
      <c r="J47">
        <v>27068739.262299299</v>
      </c>
      <c r="K47">
        <v>27610247.2555627</v>
      </c>
      <c r="L47">
        <v>27793683.008357801</v>
      </c>
      <c r="M47">
        <v>27866174.744897399</v>
      </c>
      <c r="N47">
        <v>27605031.137200098</v>
      </c>
      <c r="O47">
        <v>27441535.320237599</v>
      </c>
      <c r="P47">
        <v>27207019.9372776</v>
      </c>
      <c r="Q47">
        <v>27383674.0403658</v>
      </c>
      <c r="R47">
        <v>27661631.013033599</v>
      </c>
      <c r="S47">
        <v>27745015.320425902</v>
      </c>
      <c r="T47">
        <v>27037111.585555401</v>
      </c>
      <c r="U47">
        <v>26446396.9701836</v>
      </c>
      <c r="V47">
        <v>26553668.742112</v>
      </c>
      <c r="W47">
        <v>26181200.484074101</v>
      </c>
      <c r="X47">
        <v>25832387.013415601</v>
      </c>
      <c r="Y47">
        <v>26445753.320257202</v>
      </c>
      <c r="Z47">
        <v>26867385.3123396</v>
      </c>
      <c r="AA47">
        <v>27167642.40371</v>
      </c>
      <c r="AB47">
        <v>27461514.513571002</v>
      </c>
      <c r="AC47">
        <v>27920317.748649701</v>
      </c>
      <c r="AD47">
        <v>28345787.882033002</v>
      </c>
      <c r="AE47">
        <v>28386221.380275801</v>
      </c>
      <c r="AF47">
        <v>28786623.604760598</v>
      </c>
    </row>
    <row r="48" spans="1:32" x14ac:dyDescent="0.3">
      <c r="A48" t="s">
        <v>33</v>
      </c>
      <c r="B48" t="s">
        <v>389</v>
      </c>
      <c r="C48" t="s">
        <v>297</v>
      </c>
      <c r="D48" t="s">
        <v>390</v>
      </c>
      <c r="E48" t="s">
        <v>298</v>
      </c>
      <c r="F48">
        <v>66937868.185636699</v>
      </c>
      <c r="G48">
        <v>69389922.909706593</v>
      </c>
      <c r="H48">
        <v>71692881.321183994</v>
      </c>
      <c r="I48">
        <v>73138948.131828696</v>
      </c>
      <c r="J48">
        <v>73702867.158526495</v>
      </c>
      <c r="K48">
        <v>75643408.682130203</v>
      </c>
      <c r="L48">
        <v>77126504.526085094</v>
      </c>
      <c r="M48">
        <v>77230392.640176401</v>
      </c>
      <c r="N48">
        <v>77241090.662218302</v>
      </c>
      <c r="O48">
        <v>77529387.329468697</v>
      </c>
      <c r="P48">
        <v>78190173.979421794</v>
      </c>
      <c r="Q48">
        <v>78627300.421562001</v>
      </c>
      <c r="R48">
        <v>79554514.560478494</v>
      </c>
      <c r="S48">
        <v>79681146.0902109</v>
      </c>
      <c r="T48">
        <v>79759133.499240607</v>
      </c>
      <c r="U48">
        <v>80230815.0913959</v>
      </c>
      <c r="V48">
        <v>81012353.149759993</v>
      </c>
      <c r="W48">
        <v>82494535.863596499</v>
      </c>
      <c r="X48">
        <v>82902016.891385406</v>
      </c>
      <c r="Y48">
        <v>84182901.6497695</v>
      </c>
      <c r="Z48">
        <v>86851961.970996395</v>
      </c>
      <c r="AA48">
        <v>89306017.115450993</v>
      </c>
      <c r="AB48">
        <v>89561847.564079493</v>
      </c>
      <c r="AC48">
        <v>91079450.005530596</v>
      </c>
      <c r="AD48">
        <v>92692341.877626196</v>
      </c>
      <c r="AE48">
        <v>92979813.861604795</v>
      </c>
      <c r="AF48">
        <v>95084301.815121695</v>
      </c>
    </row>
    <row r="49" spans="1:32" x14ac:dyDescent="0.3">
      <c r="A49" t="s">
        <v>33</v>
      </c>
      <c r="B49" t="s">
        <v>391</v>
      </c>
      <c r="C49" t="s">
        <v>297</v>
      </c>
      <c r="D49" t="s">
        <v>392</v>
      </c>
      <c r="E49" t="s">
        <v>298</v>
      </c>
      <c r="F49">
        <v>19462557.4677696</v>
      </c>
      <c r="G49">
        <v>19885098.5631679</v>
      </c>
      <c r="H49">
        <v>20301042.963385999</v>
      </c>
      <c r="I49">
        <v>20443059.686515499</v>
      </c>
      <c r="J49">
        <v>20350190.088900998</v>
      </c>
      <c r="K49">
        <v>20269625.748232201</v>
      </c>
      <c r="L49">
        <v>20346145.812648799</v>
      </c>
      <c r="M49">
        <v>20415940.833955102</v>
      </c>
      <c r="N49">
        <v>20068448.7627558</v>
      </c>
      <c r="O49">
        <v>19931677.0960759</v>
      </c>
      <c r="P49">
        <v>19957194.3656919</v>
      </c>
      <c r="Q49">
        <v>20045246.241152</v>
      </c>
      <c r="R49">
        <v>20047079.4896328</v>
      </c>
      <c r="S49">
        <v>20067059.499548402</v>
      </c>
      <c r="T49">
        <v>19624788.883809801</v>
      </c>
      <c r="U49">
        <v>19445715.640993498</v>
      </c>
      <c r="V49">
        <v>19735421.758286301</v>
      </c>
      <c r="W49">
        <v>19501777.926114801</v>
      </c>
      <c r="X49">
        <v>19135383.436493602</v>
      </c>
      <c r="Y49">
        <v>19377917.8905586</v>
      </c>
      <c r="Z49">
        <v>19457318.655443698</v>
      </c>
      <c r="AA49">
        <v>19611639.1505026</v>
      </c>
      <c r="AB49">
        <v>19710822.463754401</v>
      </c>
      <c r="AC49">
        <v>19783641.321501199</v>
      </c>
      <c r="AD49">
        <v>19928290.328811999</v>
      </c>
      <c r="AE49">
        <v>19876133.934992202</v>
      </c>
      <c r="AF49">
        <v>19982958.858323898</v>
      </c>
    </row>
    <row r="50" spans="1:32" x14ac:dyDescent="0.3">
      <c r="A50" t="s">
        <v>33</v>
      </c>
      <c r="B50" t="s">
        <v>393</v>
      </c>
      <c r="C50" t="s">
        <v>297</v>
      </c>
      <c r="D50" t="s">
        <v>394</v>
      </c>
      <c r="E50" t="s">
        <v>298</v>
      </c>
      <c r="F50">
        <v>22331497.442840502</v>
      </c>
      <c r="G50">
        <v>23683175.1543217</v>
      </c>
      <c r="H50">
        <v>24712773.583117802</v>
      </c>
      <c r="I50">
        <v>25605386.136986699</v>
      </c>
      <c r="J50">
        <v>26283937.807326201</v>
      </c>
      <c r="K50">
        <v>27763535.678335302</v>
      </c>
      <c r="L50">
        <v>28986675.705078401</v>
      </c>
      <c r="M50">
        <v>28948277.0613239</v>
      </c>
      <c r="N50">
        <v>29567610.762262501</v>
      </c>
      <c r="O50">
        <v>30156174.913155202</v>
      </c>
      <c r="P50">
        <v>31025959.676452201</v>
      </c>
      <c r="Q50">
        <v>31198380.140044201</v>
      </c>
      <c r="R50">
        <v>31845804.057812098</v>
      </c>
      <c r="S50">
        <v>31869071.2702366</v>
      </c>
      <c r="T50">
        <v>33097233.029875498</v>
      </c>
      <c r="U50">
        <v>34338702.480218798</v>
      </c>
      <c r="V50">
        <v>34723262.649361797</v>
      </c>
      <c r="W50">
        <v>36811557.453407601</v>
      </c>
      <c r="X50">
        <v>37934246.441476099</v>
      </c>
      <c r="Y50">
        <v>38359230.438953698</v>
      </c>
      <c r="Z50">
        <v>40527258.003213003</v>
      </c>
      <c r="AA50">
        <v>42526735.561238401</v>
      </c>
      <c r="AB50">
        <v>42389510.586754203</v>
      </c>
      <c r="AC50">
        <v>43375490.935379699</v>
      </c>
      <c r="AD50">
        <v>44418263.666781202</v>
      </c>
      <c r="AE50">
        <v>44717458.546336897</v>
      </c>
      <c r="AF50">
        <v>46314719.352037199</v>
      </c>
    </row>
    <row r="51" spans="1:32" x14ac:dyDescent="0.3">
      <c r="A51" t="s">
        <v>33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33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33</v>
      </c>
      <c r="B53" t="s">
        <v>399</v>
      </c>
      <c r="C53" t="s">
        <v>297</v>
      </c>
      <c r="D53" t="s">
        <v>400</v>
      </c>
      <c r="E53" t="s">
        <v>298</v>
      </c>
      <c r="F53">
        <v>8893472.4534899704</v>
      </c>
      <c r="G53">
        <v>8593617.1665702108</v>
      </c>
      <c r="H53">
        <v>8385308.3925689897</v>
      </c>
      <c r="I53">
        <v>8154269.7305249898</v>
      </c>
      <c r="J53">
        <v>7719586.7002700102</v>
      </c>
      <c r="K53">
        <v>7913494.6087554796</v>
      </c>
      <c r="L53">
        <v>7293312.3476845901</v>
      </c>
      <c r="M53">
        <v>7585234.1896422803</v>
      </c>
      <c r="N53">
        <v>7400988.7262919499</v>
      </c>
      <c r="O53">
        <v>7251753.7669526301</v>
      </c>
      <c r="P53">
        <v>7368597.3489465499</v>
      </c>
      <c r="Q53">
        <v>7425540.8785184501</v>
      </c>
      <c r="R53">
        <v>7232847.98251421</v>
      </c>
      <c r="S53">
        <v>7046791.8619147297</v>
      </c>
      <c r="T53">
        <v>7016819.9792565098</v>
      </c>
      <c r="U53">
        <v>6777490.9763786998</v>
      </c>
      <c r="V53">
        <v>6611526.9209996602</v>
      </c>
      <c r="W53">
        <v>6982128.1852102801</v>
      </c>
      <c r="X53">
        <v>7158628.6916493801</v>
      </c>
      <c r="Y53">
        <v>7151806.6305165598</v>
      </c>
      <c r="Z53">
        <v>7195055.1588022299</v>
      </c>
      <c r="AA53">
        <v>6881905.5060256999</v>
      </c>
      <c r="AB53">
        <v>6770218.2842992702</v>
      </c>
      <c r="AC53">
        <v>6677430.05676491</v>
      </c>
      <c r="AD53">
        <v>6557787.9332212498</v>
      </c>
      <c r="AE53">
        <v>5257920.0593516799</v>
      </c>
      <c r="AF53">
        <v>5523271.8799598897</v>
      </c>
    </row>
    <row r="54" spans="1:32" x14ac:dyDescent="0.3">
      <c r="A54" t="s">
        <v>33</v>
      </c>
      <c r="B54" t="s">
        <v>401</v>
      </c>
      <c r="C54" t="s">
        <v>297</v>
      </c>
      <c r="D54" t="s">
        <v>402</v>
      </c>
      <c r="E54" t="s">
        <v>298</v>
      </c>
      <c r="F54">
        <v>19656052.614503399</v>
      </c>
      <c r="G54">
        <v>19761311.835118301</v>
      </c>
      <c r="H54">
        <v>19988076.4717317</v>
      </c>
      <c r="I54">
        <v>20262154.517769702</v>
      </c>
      <c r="J54">
        <v>19981565.560968101</v>
      </c>
      <c r="K54">
        <v>20966982.487335801</v>
      </c>
      <c r="L54">
        <v>20184381.198555999</v>
      </c>
      <c r="M54">
        <v>20809581.107227702</v>
      </c>
      <c r="N54">
        <v>20929811.931563299</v>
      </c>
      <c r="O54">
        <v>20793740.48559</v>
      </c>
      <c r="P54">
        <v>21214551.629633501</v>
      </c>
      <c r="Q54">
        <v>21315458.8835539</v>
      </c>
      <c r="R54">
        <v>21365359.398945902</v>
      </c>
      <c r="S54">
        <v>20765352.892350301</v>
      </c>
      <c r="T54">
        <v>20093614.090888102</v>
      </c>
      <c r="U54">
        <v>19579618.6531986</v>
      </c>
      <c r="V54">
        <v>19375397.288007502</v>
      </c>
      <c r="W54">
        <v>19214365.848354999</v>
      </c>
      <c r="X54">
        <v>18778303.538535699</v>
      </c>
      <c r="Y54">
        <v>18617043.509027101</v>
      </c>
      <c r="Z54">
        <v>18502997.1869018</v>
      </c>
      <c r="AA54">
        <v>17966061.628467601</v>
      </c>
      <c r="AB54">
        <v>18060814.2040729</v>
      </c>
      <c r="AC54">
        <v>17802005.125693802</v>
      </c>
      <c r="AD54">
        <v>18121128.476523999</v>
      </c>
      <c r="AE54">
        <v>15556568.5876489</v>
      </c>
      <c r="AF54">
        <v>15824408.5088451</v>
      </c>
    </row>
    <row r="55" spans="1:32" x14ac:dyDescent="0.3">
      <c r="A55" t="s">
        <v>33</v>
      </c>
      <c r="B55" t="s">
        <v>403</v>
      </c>
      <c r="C55" t="s">
        <v>297</v>
      </c>
      <c r="D55" t="s">
        <v>404</v>
      </c>
      <c r="E55" t="s">
        <v>298</v>
      </c>
      <c r="F55">
        <v>10762580.1610134</v>
      </c>
      <c r="G55">
        <v>11167694.6685481</v>
      </c>
      <c r="H55">
        <v>11602768.0791627</v>
      </c>
      <c r="I55">
        <v>12107884.7872447</v>
      </c>
      <c r="J55">
        <v>12261978.8606981</v>
      </c>
      <c r="K55">
        <v>13053487.8785803</v>
      </c>
      <c r="L55">
        <v>12891068.850871401</v>
      </c>
      <c r="M55">
        <v>13224346.917585401</v>
      </c>
      <c r="N55">
        <v>13528823.2052713</v>
      </c>
      <c r="O55">
        <v>13541986.718637399</v>
      </c>
      <c r="P55">
        <v>13845954.280687001</v>
      </c>
      <c r="Q55">
        <v>13889918.005035499</v>
      </c>
      <c r="R55">
        <v>14132511.416431701</v>
      </c>
      <c r="S55">
        <v>13718561.030435501</v>
      </c>
      <c r="T55">
        <v>13076794.1116316</v>
      </c>
      <c r="U55">
        <v>12802127.6768199</v>
      </c>
      <c r="V55">
        <v>12763870.3670079</v>
      </c>
      <c r="W55">
        <v>12232237.663144801</v>
      </c>
      <c r="X55">
        <v>11619674.8468863</v>
      </c>
      <c r="Y55">
        <v>11465236.8785106</v>
      </c>
      <c r="Z55">
        <v>11307942.0280996</v>
      </c>
      <c r="AA55">
        <v>11084156.122441901</v>
      </c>
      <c r="AB55">
        <v>11290595.919773599</v>
      </c>
      <c r="AC55">
        <v>11124575.068928801</v>
      </c>
      <c r="AD55">
        <v>11563340.5433027</v>
      </c>
      <c r="AE55">
        <v>10298648.528297201</v>
      </c>
      <c r="AF55">
        <v>10301136.6288852</v>
      </c>
    </row>
    <row r="56" spans="1:32" x14ac:dyDescent="0.3">
      <c r="A56" t="s">
        <v>33</v>
      </c>
      <c r="B56" t="s">
        <v>405</v>
      </c>
      <c r="C56" t="s">
        <v>297</v>
      </c>
      <c r="D56" t="s">
        <v>406</v>
      </c>
      <c r="E56" t="s">
        <v>298</v>
      </c>
      <c r="F56">
        <v>3838339</v>
      </c>
      <c r="G56">
        <v>3539619</v>
      </c>
      <c r="H56">
        <v>3269488</v>
      </c>
      <c r="I56">
        <v>2851547</v>
      </c>
      <c r="J56">
        <v>2471987</v>
      </c>
      <c r="K56">
        <v>2208048</v>
      </c>
      <c r="L56">
        <v>2045184</v>
      </c>
      <c r="M56">
        <v>1879356</v>
      </c>
      <c r="N56">
        <v>1753003</v>
      </c>
      <c r="O56">
        <v>1762962</v>
      </c>
      <c r="P56">
        <v>1580784</v>
      </c>
      <c r="Q56">
        <v>1714527</v>
      </c>
      <c r="R56">
        <v>1882355</v>
      </c>
      <c r="S56">
        <v>2007871</v>
      </c>
      <c r="T56">
        <v>1865264</v>
      </c>
      <c r="U56">
        <v>2046085</v>
      </c>
      <c r="V56">
        <v>2132038</v>
      </c>
      <c r="W56">
        <v>2078084</v>
      </c>
      <c r="X56">
        <v>2035182</v>
      </c>
      <c r="Y56">
        <v>1983500</v>
      </c>
      <c r="Z56">
        <v>1934106</v>
      </c>
      <c r="AA56">
        <v>1920230</v>
      </c>
      <c r="AB56">
        <v>1980559</v>
      </c>
      <c r="AC56">
        <v>2014137</v>
      </c>
      <c r="AD56">
        <v>2019100</v>
      </c>
      <c r="AE56">
        <v>2045342</v>
      </c>
      <c r="AF56">
        <v>2233915</v>
      </c>
    </row>
    <row r="57" spans="1:32" x14ac:dyDescent="0.3">
      <c r="A57" t="s">
        <v>33</v>
      </c>
      <c r="B57" t="s">
        <v>407</v>
      </c>
      <c r="C57" t="s">
        <v>297</v>
      </c>
      <c r="D57" t="s">
        <v>408</v>
      </c>
      <c r="E57" t="s">
        <v>298</v>
      </c>
      <c r="F57">
        <v>538868571.87614501</v>
      </c>
      <c r="G57">
        <v>552955025.71613896</v>
      </c>
      <c r="H57">
        <v>563975300.33163095</v>
      </c>
      <c r="I57">
        <v>558527245.89701796</v>
      </c>
      <c r="J57">
        <v>551152012.42347503</v>
      </c>
      <c r="K57">
        <v>558037106.25236201</v>
      </c>
      <c r="L57">
        <v>550861143.94137895</v>
      </c>
      <c r="M57">
        <v>545992260.35788202</v>
      </c>
      <c r="N57">
        <v>546011182.10721302</v>
      </c>
      <c r="O57">
        <v>551936334.46902096</v>
      </c>
      <c r="P57">
        <v>556754815.06257105</v>
      </c>
      <c r="Q57">
        <v>557755057.54618704</v>
      </c>
      <c r="R57">
        <v>561567653.00954103</v>
      </c>
      <c r="S57">
        <v>549735720.96152604</v>
      </c>
      <c r="T57">
        <v>514716392.56117803</v>
      </c>
      <c r="U57">
        <v>523670210.82685399</v>
      </c>
      <c r="V57">
        <v>512871267.818344</v>
      </c>
      <c r="W57">
        <v>516086801.24494803</v>
      </c>
      <c r="X57">
        <v>524103930.31079</v>
      </c>
      <c r="Y57">
        <v>533573099.36823899</v>
      </c>
      <c r="Z57">
        <v>554624573.56770599</v>
      </c>
      <c r="AA57">
        <v>562038280.92663598</v>
      </c>
      <c r="AB57">
        <v>569878270.74835598</v>
      </c>
      <c r="AC57">
        <v>572814502.70171702</v>
      </c>
      <c r="AD57">
        <v>575534674.04156601</v>
      </c>
      <c r="AE57">
        <v>555795512.88151598</v>
      </c>
      <c r="AF57">
        <v>567581805.80119705</v>
      </c>
    </row>
    <row r="58" spans="1:32" x14ac:dyDescent="0.3">
      <c r="A58" t="s">
        <v>33</v>
      </c>
      <c r="B58" t="s">
        <v>409</v>
      </c>
      <c r="C58" t="s">
        <v>297</v>
      </c>
      <c r="D58" t="s">
        <v>410</v>
      </c>
      <c r="E58" t="s">
        <v>298</v>
      </c>
      <c r="F58">
        <v>534983955.41710001</v>
      </c>
      <c r="G58">
        <v>549373150.04970801</v>
      </c>
      <c r="H58">
        <v>560654490.80276299</v>
      </c>
      <c r="I58">
        <v>555622078.854195</v>
      </c>
      <c r="J58">
        <v>548624676.52913105</v>
      </c>
      <c r="K58">
        <v>555778050.24941099</v>
      </c>
      <c r="L58">
        <v>548760269.97135997</v>
      </c>
      <c r="M58">
        <v>544046213.32775998</v>
      </c>
      <c r="N58">
        <v>544199655.02025604</v>
      </c>
      <c r="O58">
        <v>550108237.19666803</v>
      </c>
      <c r="P58">
        <v>555105313.47102904</v>
      </c>
      <c r="Q58">
        <v>555961941.73518801</v>
      </c>
      <c r="R58">
        <v>559595083.73471904</v>
      </c>
      <c r="S58">
        <v>547630794.17444801</v>
      </c>
      <c r="T58">
        <v>512766630.11085099</v>
      </c>
      <c r="U58">
        <v>521540205.26955599</v>
      </c>
      <c r="V58">
        <v>510646235.95300299</v>
      </c>
      <c r="W58">
        <v>513923739.32882702</v>
      </c>
      <c r="X58">
        <v>521995958.715886</v>
      </c>
      <c r="Y58">
        <v>531524543.83883399</v>
      </c>
      <c r="Z58">
        <v>552633598.76657403</v>
      </c>
      <c r="AA58">
        <v>560065269.97826803</v>
      </c>
      <c r="AB58">
        <v>567845109.49816895</v>
      </c>
      <c r="AC58">
        <v>570746550.70870304</v>
      </c>
      <c r="AD58">
        <v>573455557.61395895</v>
      </c>
      <c r="AE58">
        <v>553695661.10020494</v>
      </c>
      <c r="AF58">
        <v>565289387.56421995</v>
      </c>
    </row>
    <row r="59" spans="1:32" x14ac:dyDescent="0.3">
      <c r="A59" t="s">
        <v>33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35</v>
      </c>
      <c r="B2" t="s">
        <v>295</v>
      </c>
      <c r="C2" t="s">
        <v>297</v>
      </c>
      <c r="D2" t="s">
        <v>296</v>
      </c>
      <c r="E2" t="s">
        <v>298</v>
      </c>
      <c r="F2">
        <v>8766147</v>
      </c>
      <c r="G2">
        <v>9030867</v>
      </c>
      <c r="H2">
        <v>8470507</v>
      </c>
      <c r="I2">
        <v>8758820</v>
      </c>
      <c r="J2">
        <v>8468418</v>
      </c>
      <c r="K2">
        <v>8265460</v>
      </c>
      <c r="L2">
        <v>7409000</v>
      </c>
      <c r="M2">
        <v>7365383</v>
      </c>
      <c r="N2">
        <v>6961326</v>
      </c>
      <c r="O2">
        <v>6675307</v>
      </c>
      <c r="P2">
        <v>6099007</v>
      </c>
      <c r="Q2">
        <v>5988559</v>
      </c>
      <c r="R2">
        <v>5889910</v>
      </c>
      <c r="S2">
        <v>5784926</v>
      </c>
      <c r="T2">
        <v>5587961</v>
      </c>
      <c r="U2">
        <v>5844162</v>
      </c>
      <c r="V2">
        <v>5627203</v>
      </c>
      <c r="W2">
        <v>5870872</v>
      </c>
      <c r="X2">
        <v>5675355</v>
      </c>
      <c r="Y2">
        <v>5450738</v>
      </c>
      <c r="Z2">
        <v>5856616</v>
      </c>
      <c r="AA2">
        <v>6435194</v>
      </c>
      <c r="AB2">
        <v>6567050</v>
      </c>
      <c r="AC2">
        <v>6133890</v>
      </c>
      <c r="AD2">
        <v>6143632</v>
      </c>
      <c r="AE2">
        <v>5942145</v>
      </c>
      <c r="AF2">
        <v>5675594</v>
      </c>
    </row>
    <row r="3" spans="1:32" x14ac:dyDescent="0.3">
      <c r="A3" t="s">
        <v>35</v>
      </c>
      <c r="B3" t="s">
        <v>299</v>
      </c>
      <c r="C3" t="s">
        <v>297</v>
      </c>
      <c r="D3" t="s">
        <v>300</v>
      </c>
      <c r="E3" t="s">
        <v>298</v>
      </c>
      <c r="F3">
        <v>840109</v>
      </c>
      <c r="G3">
        <v>837932</v>
      </c>
      <c r="H3">
        <v>781299</v>
      </c>
      <c r="I3">
        <v>716409</v>
      </c>
      <c r="J3">
        <v>627438</v>
      </c>
      <c r="K3">
        <v>611308</v>
      </c>
      <c r="L3">
        <v>601336</v>
      </c>
      <c r="M3">
        <v>520477</v>
      </c>
      <c r="N3">
        <v>492818</v>
      </c>
      <c r="O3">
        <v>411710</v>
      </c>
      <c r="P3">
        <v>410614</v>
      </c>
      <c r="Q3">
        <v>400541</v>
      </c>
      <c r="R3">
        <v>395162</v>
      </c>
      <c r="S3">
        <v>354871</v>
      </c>
      <c r="T3">
        <v>292793</v>
      </c>
      <c r="U3">
        <v>312173</v>
      </c>
      <c r="V3">
        <v>321127</v>
      </c>
      <c r="W3">
        <v>309229</v>
      </c>
      <c r="X3">
        <v>360514</v>
      </c>
      <c r="Y3">
        <v>398695</v>
      </c>
      <c r="Z3">
        <v>409241</v>
      </c>
      <c r="AA3">
        <v>364166</v>
      </c>
      <c r="AB3">
        <v>385642</v>
      </c>
      <c r="AC3">
        <v>383815</v>
      </c>
      <c r="AD3">
        <v>382684</v>
      </c>
      <c r="AE3">
        <v>382131</v>
      </c>
      <c r="AF3">
        <v>367518</v>
      </c>
    </row>
    <row r="4" spans="1:32" x14ac:dyDescent="0.3">
      <c r="A4" t="s">
        <v>35</v>
      </c>
      <c r="B4" t="s">
        <v>301</v>
      </c>
      <c r="C4" t="s">
        <v>297</v>
      </c>
      <c r="D4" t="s">
        <v>302</v>
      </c>
      <c r="E4" t="s">
        <v>298</v>
      </c>
      <c r="F4">
        <v>122945667</v>
      </c>
      <c r="G4">
        <v>125593928</v>
      </c>
      <c r="H4">
        <v>127380180</v>
      </c>
      <c r="I4">
        <v>122966139</v>
      </c>
      <c r="J4">
        <v>118716033</v>
      </c>
      <c r="K4">
        <v>120597820</v>
      </c>
      <c r="L4">
        <v>112652178</v>
      </c>
      <c r="M4">
        <v>109003113</v>
      </c>
      <c r="N4">
        <v>109927976</v>
      </c>
      <c r="O4">
        <v>112135882</v>
      </c>
      <c r="P4">
        <v>114387543</v>
      </c>
      <c r="Q4">
        <v>114826468</v>
      </c>
      <c r="R4">
        <v>118271999</v>
      </c>
      <c r="S4">
        <v>112582714</v>
      </c>
      <c r="T4">
        <v>94537012</v>
      </c>
      <c r="U4">
        <v>105242212</v>
      </c>
      <c r="V4">
        <v>97426352</v>
      </c>
      <c r="W4">
        <v>98699842</v>
      </c>
      <c r="X4">
        <v>98602489</v>
      </c>
      <c r="Y4">
        <v>101942467</v>
      </c>
      <c r="Z4">
        <v>110415763</v>
      </c>
      <c r="AA4">
        <v>110738622</v>
      </c>
      <c r="AB4">
        <v>113320057</v>
      </c>
      <c r="AC4">
        <v>115072008</v>
      </c>
      <c r="AD4">
        <v>113112038</v>
      </c>
      <c r="AE4">
        <v>108011729</v>
      </c>
      <c r="AF4">
        <v>112701474</v>
      </c>
    </row>
    <row r="5" spans="1:32" x14ac:dyDescent="0.3">
      <c r="A5" t="s">
        <v>35</v>
      </c>
      <c r="B5" t="s">
        <v>303</v>
      </c>
      <c r="C5" t="s">
        <v>297</v>
      </c>
      <c r="D5" t="s">
        <v>304</v>
      </c>
      <c r="E5" t="s">
        <v>298</v>
      </c>
      <c r="F5">
        <v>13610539</v>
      </c>
      <c r="G5">
        <v>13618562</v>
      </c>
      <c r="H5">
        <v>13829309</v>
      </c>
      <c r="I5">
        <v>14221901</v>
      </c>
      <c r="J5">
        <v>14658012</v>
      </c>
      <c r="K5">
        <v>14562319</v>
      </c>
      <c r="L5">
        <v>14473957</v>
      </c>
      <c r="M5">
        <v>14194453</v>
      </c>
      <c r="N5">
        <v>14066293</v>
      </c>
      <c r="O5">
        <v>13896431</v>
      </c>
      <c r="P5">
        <v>13210612</v>
      </c>
      <c r="Q5">
        <v>12900628</v>
      </c>
      <c r="R5">
        <v>12940799</v>
      </c>
      <c r="S5">
        <v>12714474</v>
      </c>
      <c r="T5">
        <v>12430297</v>
      </c>
      <c r="U5">
        <v>12703152</v>
      </c>
      <c r="V5">
        <v>12179509</v>
      </c>
      <c r="W5">
        <v>12375022</v>
      </c>
      <c r="X5">
        <v>12175353</v>
      </c>
      <c r="Y5">
        <v>12453154</v>
      </c>
      <c r="Z5">
        <v>13516796</v>
      </c>
      <c r="AA5">
        <v>13989523</v>
      </c>
      <c r="AB5">
        <v>13914102</v>
      </c>
      <c r="AC5">
        <v>13762402</v>
      </c>
      <c r="AD5">
        <v>13923325</v>
      </c>
      <c r="AE5">
        <v>13181470</v>
      </c>
      <c r="AF5">
        <v>13396806</v>
      </c>
    </row>
    <row r="6" spans="1:32" x14ac:dyDescent="0.3">
      <c r="A6" t="s">
        <v>35</v>
      </c>
      <c r="B6" t="s">
        <v>305</v>
      </c>
      <c r="C6" t="s">
        <v>297</v>
      </c>
      <c r="D6" t="s">
        <v>306</v>
      </c>
      <c r="E6" t="s">
        <v>298</v>
      </c>
      <c r="F6">
        <v>4734580</v>
      </c>
      <c r="G6">
        <v>4380022</v>
      </c>
      <c r="H6">
        <v>4082333</v>
      </c>
      <c r="I6">
        <v>3870778</v>
      </c>
      <c r="J6">
        <v>3317564</v>
      </c>
      <c r="K6">
        <v>2991096</v>
      </c>
      <c r="L6">
        <v>2542526</v>
      </c>
      <c r="M6">
        <v>2251869</v>
      </c>
      <c r="N6">
        <v>2083791</v>
      </c>
      <c r="O6">
        <v>1953301</v>
      </c>
      <c r="P6">
        <v>1736391</v>
      </c>
      <c r="Q6">
        <v>1681783</v>
      </c>
      <c r="R6">
        <v>1711839</v>
      </c>
      <c r="S6">
        <v>1619660</v>
      </c>
      <c r="T6">
        <v>1358623</v>
      </c>
      <c r="U6">
        <v>1261221</v>
      </c>
      <c r="V6">
        <v>1282422</v>
      </c>
      <c r="W6">
        <v>1316282</v>
      </c>
      <c r="X6">
        <v>1241925</v>
      </c>
      <c r="Y6">
        <v>1278634</v>
      </c>
      <c r="Z6">
        <v>1489838</v>
      </c>
      <c r="AA6">
        <v>1288763</v>
      </c>
      <c r="AB6">
        <v>1226083</v>
      </c>
      <c r="AC6">
        <v>1292233</v>
      </c>
      <c r="AD6">
        <v>1310350</v>
      </c>
      <c r="AE6">
        <v>1223550</v>
      </c>
      <c r="AF6">
        <v>1074669</v>
      </c>
    </row>
    <row r="7" spans="1:32" x14ac:dyDescent="0.3">
      <c r="A7" t="s">
        <v>35</v>
      </c>
      <c r="B7" t="s">
        <v>307</v>
      </c>
      <c r="C7" t="s">
        <v>297</v>
      </c>
      <c r="D7" t="s">
        <v>308</v>
      </c>
      <c r="E7" t="s">
        <v>298</v>
      </c>
      <c r="F7">
        <v>8940642</v>
      </c>
      <c r="G7">
        <v>9054353</v>
      </c>
      <c r="H7">
        <v>9047680</v>
      </c>
      <c r="I7">
        <v>8807456</v>
      </c>
      <c r="J7">
        <v>8331493</v>
      </c>
      <c r="K7">
        <v>8487482</v>
      </c>
      <c r="L7">
        <v>8012369</v>
      </c>
      <c r="M7">
        <v>7468066</v>
      </c>
      <c r="N7">
        <v>7288572</v>
      </c>
      <c r="O7">
        <v>7220775</v>
      </c>
      <c r="P7">
        <v>7296691</v>
      </c>
      <c r="Q7">
        <v>6752400</v>
      </c>
      <c r="R7">
        <v>6445261</v>
      </c>
      <c r="S7">
        <v>6176254</v>
      </c>
      <c r="T7">
        <v>5755883</v>
      </c>
      <c r="U7">
        <v>5838639</v>
      </c>
      <c r="V7">
        <v>5483509</v>
      </c>
      <c r="W7">
        <v>5280945</v>
      </c>
      <c r="X7">
        <v>5384977</v>
      </c>
      <c r="Y7">
        <v>5483332</v>
      </c>
      <c r="Z7">
        <v>6089581</v>
      </c>
      <c r="AA7">
        <v>6096026</v>
      </c>
      <c r="AB7">
        <v>5993792</v>
      </c>
      <c r="AC7">
        <v>5866359</v>
      </c>
      <c r="AD7">
        <v>6090477</v>
      </c>
      <c r="AE7">
        <v>5676079</v>
      </c>
      <c r="AF7">
        <v>5826937</v>
      </c>
    </row>
    <row r="8" spans="1:32" x14ac:dyDescent="0.3">
      <c r="A8" t="s">
        <v>35</v>
      </c>
      <c r="B8" t="s">
        <v>309</v>
      </c>
      <c r="C8" t="s">
        <v>297</v>
      </c>
      <c r="D8" t="s">
        <v>310</v>
      </c>
      <c r="E8" t="s">
        <v>298</v>
      </c>
      <c r="F8">
        <v>5449877</v>
      </c>
      <c r="G8">
        <v>6046721</v>
      </c>
      <c r="H8">
        <v>6378182</v>
      </c>
      <c r="I8">
        <v>5969288</v>
      </c>
      <c r="J8">
        <v>5717542</v>
      </c>
      <c r="K8">
        <v>5512574</v>
      </c>
      <c r="L8">
        <v>5519130</v>
      </c>
      <c r="M8">
        <v>5678313</v>
      </c>
      <c r="N8">
        <v>5238146</v>
      </c>
      <c r="O8">
        <v>5323661</v>
      </c>
      <c r="P8">
        <v>5140643</v>
      </c>
      <c r="Q8">
        <v>5342748</v>
      </c>
      <c r="R8">
        <v>4978675</v>
      </c>
      <c r="S8">
        <v>4972166</v>
      </c>
      <c r="T8">
        <v>4588550</v>
      </c>
      <c r="U8">
        <v>5204109</v>
      </c>
      <c r="V8">
        <v>4442333</v>
      </c>
      <c r="W8">
        <v>4423491</v>
      </c>
      <c r="X8">
        <v>5199108</v>
      </c>
      <c r="Y8">
        <v>4927085</v>
      </c>
      <c r="Z8">
        <v>5259987</v>
      </c>
      <c r="AA8">
        <v>5671658</v>
      </c>
      <c r="AB8">
        <v>5823060</v>
      </c>
      <c r="AC8">
        <v>5740952</v>
      </c>
      <c r="AD8">
        <v>5833319</v>
      </c>
      <c r="AE8">
        <v>5826296</v>
      </c>
      <c r="AF8">
        <v>6877362</v>
      </c>
    </row>
    <row r="9" spans="1:32" x14ac:dyDescent="0.3">
      <c r="A9" t="s">
        <v>35</v>
      </c>
      <c r="B9" t="s">
        <v>311</v>
      </c>
      <c r="C9" t="s">
        <v>297</v>
      </c>
      <c r="D9" t="s">
        <v>312</v>
      </c>
      <c r="E9" t="s">
        <v>298</v>
      </c>
      <c r="F9">
        <v>7900495</v>
      </c>
      <c r="G9">
        <v>7840548</v>
      </c>
      <c r="H9">
        <v>7978014</v>
      </c>
      <c r="I9">
        <v>7460882</v>
      </c>
      <c r="J9">
        <v>7616538</v>
      </c>
      <c r="K9">
        <v>6991647</v>
      </c>
      <c r="L9">
        <v>6762271</v>
      </c>
      <c r="M9">
        <v>6706728</v>
      </c>
      <c r="N9">
        <v>6652730</v>
      </c>
      <c r="O9">
        <v>6474619</v>
      </c>
      <c r="P9">
        <v>6436491</v>
      </c>
      <c r="Q9">
        <v>6097717</v>
      </c>
      <c r="R9">
        <v>6182003</v>
      </c>
      <c r="S9">
        <v>5576135</v>
      </c>
      <c r="T9">
        <v>5653749</v>
      </c>
      <c r="U9">
        <v>6086565</v>
      </c>
      <c r="V9">
        <v>5689222</v>
      </c>
      <c r="W9">
        <v>5851408</v>
      </c>
      <c r="X9">
        <v>5889393</v>
      </c>
      <c r="Y9">
        <v>5866554</v>
      </c>
      <c r="Z9">
        <v>7167355</v>
      </c>
      <c r="AA9">
        <v>7648028</v>
      </c>
      <c r="AB9">
        <v>7490950</v>
      </c>
      <c r="AC9">
        <v>7462703</v>
      </c>
      <c r="AD9">
        <v>7981581</v>
      </c>
      <c r="AE9">
        <v>8124291</v>
      </c>
      <c r="AF9">
        <v>7701491</v>
      </c>
    </row>
    <row r="10" spans="1:32" x14ac:dyDescent="0.3">
      <c r="A10" t="s">
        <v>35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35</v>
      </c>
      <c r="B11" t="s">
        <v>315</v>
      </c>
      <c r="C11" t="s">
        <v>297</v>
      </c>
      <c r="D11" t="s">
        <v>316</v>
      </c>
      <c r="E11" t="s">
        <v>298</v>
      </c>
      <c r="F11">
        <v>3659015</v>
      </c>
      <c r="G11">
        <v>3727399</v>
      </c>
      <c r="H11">
        <v>3777307</v>
      </c>
      <c r="I11">
        <v>3771765</v>
      </c>
      <c r="J11">
        <v>3877432</v>
      </c>
      <c r="K11">
        <v>4224114</v>
      </c>
      <c r="L11">
        <v>4134929</v>
      </c>
      <c r="M11">
        <v>4250821</v>
      </c>
      <c r="N11">
        <v>4423761</v>
      </c>
      <c r="O11">
        <v>4374247</v>
      </c>
      <c r="P11">
        <v>4237454</v>
      </c>
      <c r="Q11">
        <v>4377428</v>
      </c>
      <c r="R11">
        <v>4250677</v>
      </c>
      <c r="S11">
        <v>4231417</v>
      </c>
      <c r="T11">
        <v>4353826</v>
      </c>
      <c r="U11">
        <v>4647345</v>
      </c>
      <c r="V11">
        <v>4554415</v>
      </c>
      <c r="W11">
        <v>4300369</v>
      </c>
      <c r="X11">
        <v>4241057</v>
      </c>
      <c r="Y11">
        <v>4003012</v>
      </c>
      <c r="Z11">
        <v>4318310</v>
      </c>
      <c r="AA11">
        <v>4562213</v>
      </c>
      <c r="AB11">
        <v>4489816</v>
      </c>
      <c r="AC11">
        <v>4475910</v>
      </c>
      <c r="AD11">
        <v>4367793</v>
      </c>
      <c r="AE11">
        <v>4591255</v>
      </c>
      <c r="AF11">
        <v>4342964</v>
      </c>
    </row>
    <row r="12" spans="1:32" x14ac:dyDescent="0.3">
      <c r="A12" t="s">
        <v>35</v>
      </c>
      <c r="B12" t="s">
        <v>317</v>
      </c>
      <c r="C12" t="s">
        <v>297</v>
      </c>
      <c r="D12" t="s">
        <v>318</v>
      </c>
      <c r="E12" t="s">
        <v>298</v>
      </c>
      <c r="F12">
        <v>9982696</v>
      </c>
      <c r="G12">
        <v>9952356</v>
      </c>
      <c r="H12">
        <v>9906002</v>
      </c>
      <c r="I12">
        <v>9453068</v>
      </c>
      <c r="J12">
        <v>8985964</v>
      </c>
      <c r="K12">
        <v>9113462</v>
      </c>
      <c r="L12">
        <v>8464224</v>
      </c>
      <c r="M12">
        <v>8075013</v>
      </c>
      <c r="N12">
        <v>8175007</v>
      </c>
      <c r="O12">
        <v>8637614</v>
      </c>
      <c r="P12">
        <v>8578629</v>
      </c>
      <c r="Q12">
        <v>8353293</v>
      </c>
      <c r="R12">
        <v>8901008</v>
      </c>
      <c r="S12">
        <v>8331574</v>
      </c>
      <c r="T12">
        <v>6879375</v>
      </c>
      <c r="U12">
        <v>7704963</v>
      </c>
      <c r="V12">
        <v>7464413</v>
      </c>
      <c r="W12">
        <v>7344368</v>
      </c>
      <c r="X12">
        <v>7482129</v>
      </c>
      <c r="Y12">
        <v>7683666</v>
      </c>
      <c r="Z12">
        <v>8488208</v>
      </c>
      <c r="AA12">
        <v>8307352</v>
      </c>
      <c r="AB12">
        <v>8606366</v>
      </c>
      <c r="AC12">
        <v>8878198</v>
      </c>
      <c r="AD12">
        <v>9015390</v>
      </c>
      <c r="AE12">
        <v>9092588</v>
      </c>
      <c r="AF12">
        <v>9057162</v>
      </c>
    </row>
    <row r="13" spans="1:32" x14ac:dyDescent="0.3">
      <c r="A13" t="s">
        <v>35</v>
      </c>
      <c r="B13" t="s">
        <v>319</v>
      </c>
      <c r="C13" t="s">
        <v>297</v>
      </c>
      <c r="D13" t="s">
        <v>320</v>
      </c>
      <c r="E13" t="s">
        <v>298</v>
      </c>
      <c r="F13">
        <v>15410253</v>
      </c>
      <c r="G13">
        <v>15474577</v>
      </c>
      <c r="H13">
        <v>15752167</v>
      </c>
      <c r="I13">
        <v>13947212</v>
      </c>
      <c r="J13">
        <v>13291671</v>
      </c>
      <c r="K13">
        <v>14070504</v>
      </c>
      <c r="L13">
        <v>12963342</v>
      </c>
      <c r="M13">
        <v>11910986</v>
      </c>
      <c r="N13">
        <v>12156233</v>
      </c>
      <c r="O13">
        <v>12815240</v>
      </c>
      <c r="P13">
        <v>14322684</v>
      </c>
      <c r="Q13">
        <v>14540155</v>
      </c>
      <c r="R13">
        <v>15142024</v>
      </c>
      <c r="S13">
        <v>15041308</v>
      </c>
      <c r="T13">
        <v>11849623</v>
      </c>
      <c r="U13">
        <v>14453809</v>
      </c>
      <c r="V13">
        <v>12347192</v>
      </c>
      <c r="W13">
        <v>13596490</v>
      </c>
      <c r="X13">
        <v>13684898</v>
      </c>
      <c r="Y13">
        <v>14517636</v>
      </c>
      <c r="Z13">
        <v>15185381</v>
      </c>
      <c r="AA13">
        <v>15446685</v>
      </c>
      <c r="AB13">
        <v>15752912</v>
      </c>
      <c r="AC13">
        <v>15801295</v>
      </c>
      <c r="AD13">
        <v>15456519</v>
      </c>
      <c r="AE13">
        <v>14246950</v>
      </c>
      <c r="AF13">
        <v>15535741</v>
      </c>
    </row>
    <row r="14" spans="1:32" x14ac:dyDescent="0.3">
      <c r="A14" t="s">
        <v>35</v>
      </c>
      <c r="B14" t="s">
        <v>321</v>
      </c>
      <c r="C14" t="s">
        <v>297</v>
      </c>
      <c r="D14" t="s">
        <v>322</v>
      </c>
      <c r="E14" t="s">
        <v>298</v>
      </c>
      <c r="F14">
        <v>16008028</v>
      </c>
      <c r="G14">
        <v>16920553</v>
      </c>
      <c r="H14">
        <v>17563983</v>
      </c>
      <c r="I14">
        <v>17110319</v>
      </c>
      <c r="J14">
        <v>17029957</v>
      </c>
      <c r="K14">
        <v>18382106</v>
      </c>
      <c r="L14">
        <v>14768194</v>
      </c>
      <c r="M14">
        <v>14067412</v>
      </c>
      <c r="N14">
        <v>14996846</v>
      </c>
      <c r="O14">
        <v>15513451</v>
      </c>
      <c r="P14">
        <v>15250915</v>
      </c>
      <c r="Q14">
        <v>15635754</v>
      </c>
      <c r="R14">
        <v>16320792</v>
      </c>
      <c r="S14">
        <v>14897149</v>
      </c>
      <c r="T14">
        <v>11765948</v>
      </c>
      <c r="U14">
        <v>13108192</v>
      </c>
      <c r="V14">
        <v>11470946</v>
      </c>
      <c r="W14">
        <v>10140544</v>
      </c>
      <c r="X14">
        <v>10034740</v>
      </c>
      <c r="Y14">
        <v>10511704</v>
      </c>
      <c r="Z14">
        <v>11258137</v>
      </c>
      <c r="AA14">
        <v>10898186</v>
      </c>
      <c r="AB14">
        <v>10873317</v>
      </c>
      <c r="AC14">
        <v>11596439</v>
      </c>
      <c r="AD14">
        <v>10623583</v>
      </c>
      <c r="AE14">
        <v>10578765</v>
      </c>
      <c r="AF14">
        <v>11633892</v>
      </c>
    </row>
    <row r="15" spans="1:32" x14ac:dyDescent="0.3">
      <c r="A15" t="s">
        <v>35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35</v>
      </c>
      <c r="B16" t="s">
        <v>325</v>
      </c>
      <c r="C16" t="s">
        <v>297</v>
      </c>
      <c r="D16" t="s">
        <v>326</v>
      </c>
      <c r="E16" t="s">
        <v>298</v>
      </c>
      <c r="F16">
        <v>9484964</v>
      </c>
      <c r="G16">
        <v>9313531</v>
      </c>
      <c r="H16">
        <v>9384004</v>
      </c>
      <c r="I16">
        <v>8771928</v>
      </c>
      <c r="J16">
        <v>8178000</v>
      </c>
      <c r="K16">
        <v>8481380</v>
      </c>
      <c r="L16">
        <v>7702936</v>
      </c>
      <c r="M16">
        <v>6854734</v>
      </c>
      <c r="N16">
        <v>7055823</v>
      </c>
      <c r="O16">
        <v>7122515</v>
      </c>
      <c r="P16">
        <v>7300142</v>
      </c>
      <c r="Q16">
        <v>7530784</v>
      </c>
      <c r="R16">
        <v>7811978</v>
      </c>
      <c r="S16">
        <v>7146732</v>
      </c>
      <c r="T16">
        <v>5902461</v>
      </c>
      <c r="U16">
        <v>6442970</v>
      </c>
      <c r="V16">
        <v>6138941</v>
      </c>
      <c r="W16">
        <v>6020288</v>
      </c>
      <c r="X16">
        <v>5963160</v>
      </c>
      <c r="Y16">
        <v>6635222</v>
      </c>
      <c r="Z16">
        <v>6630454</v>
      </c>
      <c r="AA16">
        <v>6577412</v>
      </c>
      <c r="AB16">
        <v>7055715</v>
      </c>
      <c r="AC16">
        <v>7632407</v>
      </c>
      <c r="AD16">
        <v>7364742</v>
      </c>
      <c r="AE16">
        <v>6836641</v>
      </c>
      <c r="AF16">
        <v>6686762</v>
      </c>
    </row>
    <row r="17" spans="1:32" x14ac:dyDescent="0.3">
      <c r="A17" t="s">
        <v>35</v>
      </c>
      <c r="B17" t="s">
        <v>327</v>
      </c>
      <c r="C17" t="s">
        <v>297</v>
      </c>
      <c r="D17" t="s">
        <v>328</v>
      </c>
      <c r="E17" t="s">
        <v>298</v>
      </c>
      <c r="F17">
        <v>11890077</v>
      </c>
      <c r="G17">
        <v>12764122</v>
      </c>
      <c r="H17">
        <v>13365666</v>
      </c>
      <c r="I17">
        <v>12599157</v>
      </c>
      <c r="J17">
        <v>11650608</v>
      </c>
      <c r="K17">
        <v>12118205</v>
      </c>
      <c r="L17">
        <v>11448459</v>
      </c>
      <c r="M17">
        <v>10077849</v>
      </c>
      <c r="N17">
        <v>10740683</v>
      </c>
      <c r="O17">
        <v>11468161</v>
      </c>
      <c r="P17">
        <v>12166661</v>
      </c>
      <c r="Q17">
        <v>12985110</v>
      </c>
      <c r="R17">
        <v>13828986</v>
      </c>
      <c r="S17">
        <v>13688186</v>
      </c>
      <c r="T17">
        <v>9652942</v>
      </c>
      <c r="U17">
        <v>11025858</v>
      </c>
      <c r="V17">
        <v>11761044</v>
      </c>
      <c r="W17">
        <v>12071556</v>
      </c>
      <c r="X17">
        <v>11727724</v>
      </c>
      <c r="Y17">
        <v>12300977</v>
      </c>
      <c r="Z17">
        <v>13387489</v>
      </c>
      <c r="AA17">
        <v>13279717</v>
      </c>
      <c r="AB17">
        <v>14382274</v>
      </c>
      <c r="AC17">
        <v>15157580</v>
      </c>
      <c r="AD17">
        <v>14629285</v>
      </c>
      <c r="AE17">
        <v>13337438</v>
      </c>
      <c r="AF17">
        <v>14808805</v>
      </c>
    </row>
    <row r="18" spans="1:32" x14ac:dyDescent="0.3">
      <c r="A18" t="s">
        <v>35</v>
      </c>
      <c r="B18" t="s">
        <v>329</v>
      </c>
      <c r="C18" t="s">
        <v>297</v>
      </c>
      <c r="D18" t="s">
        <v>330</v>
      </c>
      <c r="E18" t="s">
        <v>298</v>
      </c>
      <c r="F18">
        <v>12612936</v>
      </c>
      <c r="G18">
        <v>13234862</v>
      </c>
      <c r="H18">
        <v>13092597</v>
      </c>
      <c r="I18">
        <v>13836853</v>
      </c>
      <c r="J18">
        <v>13197228</v>
      </c>
      <c r="K18">
        <v>12742805</v>
      </c>
      <c r="L18">
        <v>13137059</v>
      </c>
      <c r="M18">
        <v>14942730</v>
      </c>
      <c r="N18">
        <v>14636946</v>
      </c>
      <c r="O18">
        <v>15026051</v>
      </c>
      <c r="P18">
        <v>16326737</v>
      </c>
      <c r="Q18">
        <v>16386554</v>
      </c>
      <c r="R18">
        <v>17459798</v>
      </c>
      <c r="S18">
        <v>15987720</v>
      </c>
      <c r="T18">
        <v>12508000</v>
      </c>
      <c r="U18">
        <v>14897842</v>
      </c>
      <c r="V18">
        <v>12796021</v>
      </c>
      <c r="W18">
        <v>14163981</v>
      </c>
      <c r="X18">
        <v>13705655</v>
      </c>
      <c r="Y18">
        <v>14318765</v>
      </c>
      <c r="Z18">
        <v>15554174</v>
      </c>
      <c r="AA18">
        <v>14998952</v>
      </c>
      <c r="AB18">
        <v>15622329</v>
      </c>
      <c r="AC18">
        <v>15207600</v>
      </c>
      <c r="AD18">
        <v>14251622</v>
      </c>
      <c r="AE18">
        <v>13086223</v>
      </c>
      <c r="AF18">
        <v>13455563</v>
      </c>
    </row>
    <row r="19" spans="1:32" x14ac:dyDescent="0.3">
      <c r="A19" t="s">
        <v>35</v>
      </c>
      <c r="B19" t="s">
        <v>331</v>
      </c>
      <c r="C19" t="s">
        <v>297</v>
      </c>
      <c r="D19" t="s">
        <v>332</v>
      </c>
      <c r="E19" t="s">
        <v>298</v>
      </c>
      <c r="F19">
        <v>3261565</v>
      </c>
      <c r="G19">
        <v>3266322</v>
      </c>
      <c r="H19">
        <v>3222936</v>
      </c>
      <c r="I19">
        <v>3145532</v>
      </c>
      <c r="J19">
        <v>2864024</v>
      </c>
      <c r="K19">
        <v>2920126</v>
      </c>
      <c r="L19">
        <v>2722782</v>
      </c>
      <c r="M19">
        <v>2524139</v>
      </c>
      <c r="N19">
        <v>2413145</v>
      </c>
      <c r="O19">
        <v>2309816</v>
      </c>
      <c r="P19">
        <v>2383493</v>
      </c>
      <c r="Q19">
        <v>2242114</v>
      </c>
      <c r="R19">
        <v>2298159</v>
      </c>
      <c r="S19">
        <v>2199939</v>
      </c>
      <c r="T19">
        <v>1837735</v>
      </c>
      <c r="U19">
        <v>1867547</v>
      </c>
      <c r="V19">
        <v>1816385</v>
      </c>
      <c r="W19">
        <v>1815098</v>
      </c>
      <c r="X19">
        <v>1872370</v>
      </c>
      <c r="Y19">
        <v>1962726</v>
      </c>
      <c r="Z19">
        <v>2070053</v>
      </c>
      <c r="AA19">
        <v>1974107</v>
      </c>
      <c r="AB19">
        <v>2089341</v>
      </c>
      <c r="AC19">
        <v>2197930</v>
      </c>
      <c r="AD19">
        <v>2264052</v>
      </c>
      <c r="AE19">
        <v>2210183</v>
      </c>
      <c r="AF19">
        <v>2303320</v>
      </c>
    </row>
    <row r="20" spans="1:32" x14ac:dyDescent="0.3">
      <c r="A20" t="s">
        <v>35</v>
      </c>
      <c r="B20" t="s">
        <v>333</v>
      </c>
      <c r="C20" t="s">
        <v>297</v>
      </c>
      <c r="D20" t="s">
        <v>334</v>
      </c>
      <c r="E20" t="s">
        <v>298</v>
      </c>
      <c r="F20">
        <v>10772636</v>
      </c>
      <c r="G20">
        <v>10780663</v>
      </c>
      <c r="H20">
        <v>11536700</v>
      </c>
      <c r="I20">
        <v>11816421</v>
      </c>
      <c r="J20">
        <v>11682062</v>
      </c>
      <c r="K20">
        <v>11395190</v>
      </c>
      <c r="L20">
        <v>11451741</v>
      </c>
      <c r="M20">
        <v>10945578</v>
      </c>
      <c r="N20">
        <v>10358183</v>
      </c>
      <c r="O20">
        <v>10175358</v>
      </c>
      <c r="P20">
        <v>9320916</v>
      </c>
      <c r="Q20">
        <v>8611923</v>
      </c>
      <c r="R20">
        <v>7552583</v>
      </c>
      <c r="S20">
        <v>6711027</v>
      </c>
      <c r="T20">
        <v>8094082</v>
      </c>
      <c r="U20">
        <v>8027223</v>
      </c>
      <c r="V20">
        <v>5215142</v>
      </c>
      <c r="W20">
        <v>4244869</v>
      </c>
      <c r="X20">
        <v>4956031</v>
      </c>
      <c r="Y20">
        <v>6414144</v>
      </c>
      <c r="Z20">
        <v>8370166</v>
      </c>
      <c r="AA20">
        <v>8564987</v>
      </c>
      <c r="AB20">
        <v>8732461</v>
      </c>
      <c r="AC20">
        <v>8646329</v>
      </c>
      <c r="AD20">
        <v>9241471</v>
      </c>
      <c r="AE20">
        <v>9372026</v>
      </c>
      <c r="AF20">
        <v>6833905</v>
      </c>
    </row>
    <row r="21" spans="1:32" x14ac:dyDescent="0.3">
      <c r="A21" t="s">
        <v>35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35</v>
      </c>
      <c r="B22" t="s">
        <v>337</v>
      </c>
      <c r="C22" t="s">
        <v>297</v>
      </c>
      <c r="D22" t="s">
        <v>338</v>
      </c>
      <c r="E22" t="s">
        <v>298</v>
      </c>
      <c r="F22">
        <v>5351931</v>
      </c>
      <c r="G22">
        <v>5685317</v>
      </c>
      <c r="H22">
        <v>5907159</v>
      </c>
      <c r="I22">
        <v>6065142</v>
      </c>
      <c r="J22">
        <v>6227691</v>
      </c>
      <c r="K22">
        <v>6168116</v>
      </c>
      <c r="L22">
        <v>6362004</v>
      </c>
      <c r="M22">
        <v>6442841</v>
      </c>
      <c r="N22">
        <v>6405072</v>
      </c>
      <c r="O22">
        <v>6437308</v>
      </c>
      <c r="P22">
        <v>6479794</v>
      </c>
      <c r="Q22">
        <v>6518600</v>
      </c>
      <c r="R22">
        <v>6615855</v>
      </c>
      <c r="S22">
        <v>6644548</v>
      </c>
      <c r="T22">
        <v>6599085</v>
      </c>
      <c r="U22">
        <v>6463566</v>
      </c>
      <c r="V22">
        <v>6498760</v>
      </c>
      <c r="W22">
        <v>6510821</v>
      </c>
      <c r="X22">
        <v>6578407</v>
      </c>
      <c r="Y22">
        <v>6822567</v>
      </c>
      <c r="Z22">
        <v>7020790</v>
      </c>
      <c r="AA22">
        <v>7199790</v>
      </c>
      <c r="AB22">
        <v>7474191</v>
      </c>
      <c r="AC22">
        <v>7636105</v>
      </c>
      <c r="AD22">
        <v>7810045</v>
      </c>
      <c r="AE22">
        <v>7917086</v>
      </c>
      <c r="AF22">
        <v>8332186</v>
      </c>
    </row>
    <row r="23" spans="1:32" x14ac:dyDescent="0.3">
      <c r="A23" t="s">
        <v>35</v>
      </c>
      <c r="B23" t="s">
        <v>339</v>
      </c>
      <c r="C23" t="s">
        <v>297</v>
      </c>
      <c r="D23" t="s">
        <v>340</v>
      </c>
      <c r="E23" t="s">
        <v>298</v>
      </c>
      <c r="F23">
        <v>39602789</v>
      </c>
      <c r="G23">
        <v>41205114</v>
      </c>
      <c r="H23">
        <v>39272122</v>
      </c>
      <c r="I23">
        <v>37950676</v>
      </c>
      <c r="J23">
        <v>36753940</v>
      </c>
      <c r="K23">
        <v>35695728</v>
      </c>
      <c r="L23">
        <v>34013890</v>
      </c>
      <c r="M23">
        <v>31958035</v>
      </c>
      <c r="N23">
        <v>30748923</v>
      </c>
      <c r="O23">
        <v>29808169</v>
      </c>
      <c r="P23">
        <v>28777343</v>
      </c>
      <c r="Q23">
        <v>28707557</v>
      </c>
      <c r="R23">
        <v>27078619</v>
      </c>
      <c r="S23">
        <v>25923441</v>
      </c>
      <c r="T23">
        <v>24923603</v>
      </c>
      <c r="U23">
        <v>23464645</v>
      </c>
      <c r="V23">
        <v>23611634</v>
      </c>
      <c r="W23">
        <v>23447552</v>
      </c>
      <c r="X23">
        <v>25350662</v>
      </c>
      <c r="Y23">
        <v>26416880</v>
      </c>
      <c r="Z23">
        <v>27894668</v>
      </c>
      <c r="AA23">
        <v>29281498</v>
      </c>
      <c r="AB23">
        <v>30122930</v>
      </c>
      <c r="AC23">
        <v>30048042</v>
      </c>
      <c r="AD23">
        <v>30433978</v>
      </c>
      <c r="AE23">
        <v>30809216</v>
      </c>
      <c r="AF23">
        <v>30156361</v>
      </c>
    </row>
    <row r="24" spans="1:32" x14ac:dyDescent="0.3">
      <c r="A24" t="s">
        <v>35</v>
      </c>
      <c r="B24" t="s">
        <v>341</v>
      </c>
      <c r="C24" t="s">
        <v>297</v>
      </c>
      <c r="D24" t="s">
        <v>342</v>
      </c>
      <c r="E24" t="s">
        <v>298</v>
      </c>
      <c r="F24">
        <v>75567720</v>
      </c>
      <c r="G24">
        <v>76014084</v>
      </c>
      <c r="H24">
        <v>78863151</v>
      </c>
      <c r="I24">
        <v>76469585</v>
      </c>
      <c r="J24">
        <v>76206009</v>
      </c>
      <c r="K24">
        <v>74726165</v>
      </c>
      <c r="L24">
        <v>74580579</v>
      </c>
      <c r="M24">
        <v>73776368</v>
      </c>
      <c r="N24">
        <v>73571744</v>
      </c>
      <c r="O24">
        <v>77636200</v>
      </c>
      <c r="P24">
        <v>78826673</v>
      </c>
      <c r="Q24">
        <v>75885062</v>
      </c>
      <c r="R24">
        <v>73964581</v>
      </c>
      <c r="S24">
        <v>74224479</v>
      </c>
      <c r="T24">
        <v>67740965</v>
      </c>
      <c r="U24">
        <v>69563937</v>
      </c>
      <c r="V24">
        <v>70364309</v>
      </c>
      <c r="W24">
        <v>71655283</v>
      </c>
      <c r="X24">
        <v>72863503</v>
      </c>
      <c r="Y24">
        <v>71543475</v>
      </c>
      <c r="Z24">
        <v>72364708</v>
      </c>
      <c r="AA24">
        <v>72547178</v>
      </c>
      <c r="AB24">
        <v>74377770</v>
      </c>
      <c r="AC24">
        <v>73052981</v>
      </c>
      <c r="AD24">
        <v>71754612</v>
      </c>
      <c r="AE24">
        <v>71171530</v>
      </c>
      <c r="AF24">
        <v>77224478</v>
      </c>
    </row>
    <row r="25" spans="1:32" x14ac:dyDescent="0.3">
      <c r="A25" t="s">
        <v>35</v>
      </c>
      <c r="B25" t="s">
        <v>343</v>
      </c>
      <c r="C25" t="s">
        <v>297</v>
      </c>
      <c r="D25" t="s">
        <v>344</v>
      </c>
      <c r="E25" t="s">
        <v>298</v>
      </c>
      <c r="F25">
        <v>3809910</v>
      </c>
      <c r="G25">
        <v>3995779</v>
      </c>
      <c r="H25">
        <v>4337900</v>
      </c>
      <c r="I25">
        <v>4392995</v>
      </c>
      <c r="J25">
        <v>4649479</v>
      </c>
      <c r="K25">
        <v>4941495</v>
      </c>
      <c r="L25">
        <v>4407134</v>
      </c>
      <c r="M25">
        <v>4272316</v>
      </c>
      <c r="N25">
        <v>4260628</v>
      </c>
      <c r="O25">
        <v>4335949</v>
      </c>
      <c r="P25">
        <v>3645252</v>
      </c>
      <c r="Q25">
        <v>3333721</v>
      </c>
      <c r="R25">
        <v>3015623</v>
      </c>
      <c r="S25">
        <v>2528043</v>
      </c>
      <c r="T25">
        <v>1992729</v>
      </c>
      <c r="U25">
        <v>1943907</v>
      </c>
      <c r="V25">
        <v>1507595</v>
      </c>
      <c r="W25">
        <v>1625165</v>
      </c>
      <c r="X25">
        <v>1764057</v>
      </c>
      <c r="Y25">
        <v>2002435</v>
      </c>
      <c r="Z25">
        <v>2161120</v>
      </c>
      <c r="AA25">
        <v>2255284</v>
      </c>
      <c r="AB25">
        <v>2408011</v>
      </c>
      <c r="AC25">
        <v>2405083</v>
      </c>
      <c r="AD25">
        <v>2430087</v>
      </c>
      <c r="AE25">
        <v>2440969</v>
      </c>
      <c r="AF25">
        <v>2306884</v>
      </c>
    </row>
    <row r="26" spans="1:32" x14ac:dyDescent="0.3">
      <c r="A26" t="s">
        <v>35</v>
      </c>
      <c r="B26" t="s">
        <v>345</v>
      </c>
      <c r="C26" t="s">
        <v>297</v>
      </c>
      <c r="D26" t="s">
        <v>346</v>
      </c>
      <c r="E26" t="s">
        <v>298</v>
      </c>
      <c r="F26">
        <v>43143338</v>
      </c>
      <c r="G26">
        <v>43478287</v>
      </c>
      <c r="H26">
        <v>46509205</v>
      </c>
      <c r="I26">
        <v>45537253</v>
      </c>
      <c r="J26">
        <v>45275442</v>
      </c>
      <c r="K26">
        <v>43861525</v>
      </c>
      <c r="L26">
        <v>43404346</v>
      </c>
      <c r="M26">
        <v>42404763</v>
      </c>
      <c r="N26">
        <v>42082950</v>
      </c>
      <c r="O26">
        <v>46401105</v>
      </c>
      <c r="P26">
        <v>50113238</v>
      </c>
      <c r="Q26">
        <v>48603505</v>
      </c>
      <c r="R26">
        <v>46723017</v>
      </c>
      <c r="S26">
        <v>47139760</v>
      </c>
      <c r="T26">
        <v>40221863</v>
      </c>
      <c r="U26">
        <v>41447222</v>
      </c>
      <c r="V26">
        <v>43151798</v>
      </c>
      <c r="W26">
        <v>42087303</v>
      </c>
      <c r="X26">
        <v>41517869</v>
      </c>
      <c r="Y26">
        <v>38433326</v>
      </c>
      <c r="Z26">
        <v>37398316</v>
      </c>
      <c r="AA26">
        <v>37220196</v>
      </c>
      <c r="AB26">
        <v>38755766</v>
      </c>
      <c r="AC26">
        <v>38528150</v>
      </c>
      <c r="AD26">
        <v>36611391</v>
      </c>
      <c r="AE26">
        <v>36389644</v>
      </c>
      <c r="AF26">
        <v>41362805</v>
      </c>
    </row>
    <row r="27" spans="1:32" x14ac:dyDescent="0.3">
      <c r="A27" t="s">
        <v>35</v>
      </c>
      <c r="B27" t="s">
        <v>347</v>
      </c>
      <c r="C27" t="s">
        <v>297</v>
      </c>
      <c r="D27" t="s">
        <v>348</v>
      </c>
      <c r="E27" t="s">
        <v>298</v>
      </c>
      <c r="F27">
        <v>28614472</v>
      </c>
      <c r="G27">
        <v>28540018</v>
      </c>
      <c r="H27">
        <v>28016046</v>
      </c>
      <c r="I27">
        <v>26539337</v>
      </c>
      <c r="J27">
        <v>26281088</v>
      </c>
      <c r="K27">
        <v>25923145</v>
      </c>
      <c r="L27">
        <v>26769099</v>
      </c>
      <c r="M27">
        <v>27099289</v>
      </c>
      <c r="N27">
        <v>27228166</v>
      </c>
      <c r="O27">
        <v>26899146</v>
      </c>
      <c r="P27">
        <v>25068183</v>
      </c>
      <c r="Q27">
        <v>23947836</v>
      </c>
      <c r="R27">
        <v>24225941</v>
      </c>
      <c r="S27">
        <v>24556676</v>
      </c>
      <c r="T27">
        <v>25526373</v>
      </c>
      <c r="U27">
        <v>26172808</v>
      </c>
      <c r="V27">
        <v>25704916</v>
      </c>
      <c r="W27">
        <v>27942815</v>
      </c>
      <c r="X27">
        <v>29581577</v>
      </c>
      <c r="Y27">
        <v>31107714</v>
      </c>
      <c r="Z27">
        <v>32805272</v>
      </c>
      <c r="AA27">
        <v>33071698</v>
      </c>
      <c r="AB27">
        <v>33213993</v>
      </c>
      <c r="AC27">
        <v>32119748</v>
      </c>
      <c r="AD27">
        <v>32713134</v>
      </c>
      <c r="AE27">
        <v>32340917</v>
      </c>
      <c r="AF27">
        <v>33554789</v>
      </c>
    </row>
    <row r="28" spans="1:32" x14ac:dyDescent="0.3">
      <c r="A28" t="s">
        <v>35</v>
      </c>
      <c r="B28" t="s">
        <v>349</v>
      </c>
      <c r="C28" t="s">
        <v>297</v>
      </c>
      <c r="D28" t="s">
        <v>350</v>
      </c>
      <c r="E28" t="s">
        <v>298</v>
      </c>
      <c r="F28">
        <v>28762895</v>
      </c>
      <c r="G28">
        <v>27349323</v>
      </c>
      <c r="H28">
        <v>27402197</v>
      </c>
      <c r="I28">
        <v>26576650</v>
      </c>
      <c r="J28">
        <v>26093692</v>
      </c>
      <c r="K28">
        <v>26122898</v>
      </c>
      <c r="L28">
        <v>26123315</v>
      </c>
      <c r="M28">
        <v>26233109</v>
      </c>
      <c r="N28">
        <v>26473192</v>
      </c>
      <c r="O28">
        <v>27285443</v>
      </c>
      <c r="P28">
        <v>27115757</v>
      </c>
      <c r="Q28">
        <v>28111286</v>
      </c>
      <c r="R28">
        <v>29058249</v>
      </c>
      <c r="S28">
        <v>27997961</v>
      </c>
      <c r="T28">
        <v>25308359</v>
      </c>
      <c r="U28">
        <v>25785505</v>
      </c>
      <c r="V28">
        <v>25033445</v>
      </c>
      <c r="W28">
        <v>26145534</v>
      </c>
      <c r="X28">
        <v>26326982</v>
      </c>
      <c r="Y28">
        <v>27806456</v>
      </c>
      <c r="Z28">
        <v>28495693</v>
      </c>
      <c r="AA28">
        <v>28529243</v>
      </c>
      <c r="AB28">
        <v>29386392</v>
      </c>
      <c r="AC28">
        <v>29549434</v>
      </c>
      <c r="AD28">
        <v>29909443</v>
      </c>
      <c r="AE28">
        <v>22754632</v>
      </c>
      <c r="AF28">
        <v>22626022</v>
      </c>
    </row>
    <row r="29" spans="1:32" x14ac:dyDescent="0.3">
      <c r="A29" t="s">
        <v>35</v>
      </c>
      <c r="B29" t="s">
        <v>351</v>
      </c>
      <c r="C29" t="s">
        <v>297</v>
      </c>
      <c r="D29" t="s">
        <v>352</v>
      </c>
      <c r="E29" t="s">
        <v>298</v>
      </c>
      <c r="F29">
        <v>21074619</v>
      </c>
      <c r="G29">
        <v>19840520</v>
      </c>
      <c r="H29">
        <v>19962597</v>
      </c>
      <c r="I29">
        <v>19430820</v>
      </c>
      <c r="J29">
        <v>19414958</v>
      </c>
      <c r="K29">
        <v>19693599</v>
      </c>
      <c r="L29">
        <v>19842672</v>
      </c>
      <c r="M29">
        <v>19995503</v>
      </c>
      <c r="N29">
        <v>20327834</v>
      </c>
      <c r="O29">
        <v>20583520</v>
      </c>
      <c r="P29">
        <v>20373805</v>
      </c>
      <c r="Q29">
        <v>21058643</v>
      </c>
      <c r="R29">
        <v>21734611</v>
      </c>
      <c r="S29">
        <v>20956314</v>
      </c>
      <c r="T29">
        <v>19533057</v>
      </c>
      <c r="U29">
        <v>19484194</v>
      </c>
      <c r="V29">
        <v>18926204</v>
      </c>
      <c r="W29">
        <v>19807170</v>
      </c>
      <c r="X29">
        <v>19718327</v>
      </c>
      <c r="Y29">
        <v>21015821</v>
      </c>
      <c r="Z29">
        <v>21577610</v>
      </c>
      <c r="AA29">
        <v>21732826</v>
      </c>
      <c r="AB29">
        <v>22373060</v>
      </c>
      <c r="AC29">
        <v>22883222</v>
      </c>
      <c r="AD29">
        <v>23279133</v>
      </c>
      <c r="AE29">
        <v>17586889</v>
      </c>
      <c r="AF29">
        <v>17939318</v>
      </c>
    </row>
    <row r="30" spans="1:32" x14ac:dyDescent="0.3">
      <c r="A30" t="s">
        <v>35</v>
      </c>
      <c r="B30" t="s">
        <v>353</v>
      </c>
      <c r="C30" t="s">
        <v>297</v>
      </c>
      <c r="D30" t="s">
        <v>354</v>
      </c>
      <c r="E30" t="s">
        <v>298</v>
      </c>
      <c r="F30">
        <v>2575190</v>
      </c>
      <c r="G30">
        <v>2099193</v>
      </c>
      <c r="H30">
        <v>2332675</v>
      </c>
      <c r="I30">
        <v>2479566</v>
      </c>
      <c r="J30">
        <v>2208623</v>
      </c>
      <c r="K30">
        <v>2045541</v>
      </c>
      <c r="L30">
        <v>2065624</v>
      </c>
      <c r="M30">
        <v>2031696</v>
      </c>
      <c r="N30">
        <v>2070521</v>
      </c>
      <c r="O30">
        <v>2211654</v>
      </c>
      <c r="P30">
        <v>2221959</v>
      </c>
      <c r="Q30">
        <v>2453782</v>
      </c>
      <c r="R30">
        <v>2755550</v>
      </c>
      <c r="S30">
        <v>2781053</v>
      </c>
      <c r="T30">
        <v>1830786</v>
      </c>
      <c r="U30">
        <v>2134546</v>
      </c>
      <c r="V30">
        <v>1885661</v>
      </c>
      <c r="W30">
        <v>1901283</v>
      </c>
      <c r="X30">
        <v>2011455</v>
      </c>
      <c r="Y30">
        <v>2155414</v>
      </c>
      <c r="Z30">
        <v>2119168</v>
      </c>
      <c r="AA30">
        <v>1928771</v>
      </c>
      <c r="AB30">
        <v>2009717</v>
      </c>
      <c r="AC30">
        <v>1583739</v>
      </c>
      <c r="AD30">
        <v>1570733</v>
      </c>
      <c r="AE30">
        <v>1486993</v>
      </c>
      <c r="AF30">
        <v>1346328</v>
      </c>
    </row>
    <row r="31" spans="1:32" x14ac:dyDescent="0.3">
      <c r="A31" t="s">
        <v>35</v>
      </c>
      <c r="B31" t="s">
        <v>355</v>
      </c>
      <c r="C31" t="s">
        <v>297</v>
      </c>
      <c r="D31" t="s">
        <v>356</v>
      </c>
      <c r="E31" t="s">
        <v>298</v>
      </c>
      <c r="F31">
        <v>1672337</v>
      </c>
      <c r="G31">
        <v>1728438</v>
      </c>
      <c r="H31">
        <v>1726394</v>
      </c>
      <c r="I31">
        <v>1683730</v>
      </c>
      <c r="J31">
        <v>1745570</v>
      </c>
      <c r="K31">
        <v>1856740</v>
      </c>
      <c r="L31">
        <v>1680847</v>
      </c>
      <c r="M31">
        <v>1632442</v>
      </c>
      <c r="N31">
        <v>1526839</v>
      </c>
      <c r="O31">
        <v>1689208</v>
      </c>
      <c r="P31">
        <v>1629094</v>
      </c>
      <c r="Q31">
        <v>1682488</v>
      </c>
      <c r="R31">
        <v>1725886</v>
      </c>
      <c r="S31">
        <v>1528634</v>
      </c>
      <c r="T31">
        <v>1281313</v>
      </c>
      <c r="U31">
        <v>1456007</v>
      </c>
      <c r="V31">
        <v>1552706</v>
      </c>
      <c r="W31">
        <v>1450314</v>
      </c>
      <c r="X31">
        <v>1559769</v>
      </c>
      <c r="Y31">
        <v>1458841</v>
      </c>
      <c r="Z31">
        <v>1411450</v>
      </c>
      <c r="AA31">
        <v>1464383</v>
      </c>
      <c r="AB31">
        <v>1469238</v>
      </c>
      <c r="AC31">
        <v>1492381</v>
      </c>
      <c r="AD31">
        <v>1478496</v>
      </c>
      <c r="AE31">
        <v>727900</v>
      </c>
      <c r="AF31">
        <v>473026</v>
      </c>
    </row>
    <row r="32" spans="1:32" x14ac:dyDescent="0.3">
      <c r="A32" t="s">
        <v>35</v>
      </c>
      <c r="B32" t="s">
        <v>357</v>
      </c>
      <c r="C32" t="s">
        <v>297</v>
      </c>
      <c r="D32" t="s">
        <v>358</v>
      </c>
      <c r="E32" t="s">
        <v>298</v>
      </c>
      <c r="F32">
        <v>1738202</v>
      </c>
      <c r="G32">
        <v>1959395</v>
      </c>
      <c r="H32">
        <v>1674069</v>
      </c>
      <c r="I32">
        <v>1336854</v>
      </c>
      <c r="J32">
        <v>1093709</v>
      </c>
      <c r="K32">
        <v>881487</v>
      </c>
      <c r="L32">
        <v>885101</v>
      </c>
      <c r="M32">
        <v>955656</v>
      </c>
      <c r="N32">
        <v>970417</v>
      </c>
      <c r="O32">
        <v>1212103</v>
      </c>
      <c r="P32">
        <v>1319602</v>
      </c>
      <c r="Q32">
        <v>1309696</v>
      </c>
      <c r="R32">
        <v>1265843</v>
      </c>
      <c r="S32">
        <v>1290291</v>
      </c>
      <c r="T32">
        <v>1234191</v>
      </c>
      <c r="U32">
        <v>1352367</v>
      </c>
      <c r="V32">
        <v>1282255</v>
      </c>
      <c r="W32">
        <v>1642566</v>
      </c>
      <c r="X32">
        <v>1697637</v>
      </c>
      <c r="Y32">
        <v>1840103</v>
      </c>
      <c r="Z32">
        <v>2031292</v>
      </c>
      <c r="AA32">
        <v>2027810</v>
      </c>
      <c r="AB32">
        <v>2107303</v>
      </c>
      <c r="AC32">
        <v>2098082</v>
      </c>
      <c r="AD32">
        <v>2065467</v>
      </c>
      <c r="AE32">
        <v>1422279</v>
      </c>
      <c r="AF32">
        <v>1374759</v>
      </c>
    </row>
    <row r="33" spans="1:32" x14ac:dyDescent="0.3">
      <c r="A33" t="s">
        <v>35</v>
      </c>
      <c r="B33" t="s">
        <v>359</v>
      </c>
      <c r="C33" t="s">
        <v>297</v>
      </c>
      <c r="D33" t="s">
        <v>360</v>
      </c>
      <c r="E33" t="s">
        <v>298</v>
      </c>
      <c r="F33">
        <v>1702547</v>
      </c>
      <c r="G33">
        <v>1721777</v>
      </c>
      <c r="H33">
        <v>1706462</v>
      </c>
      <c r="I33">
        <v>1645680</v>
      </c>
      <c r="J33">
        <v>1630832</v>
      </c>
      <c r="K33">
        <v>1645531</v>
      </c>
      <c r="L33">
        <v>1649071</v>
      </c>
      <c r="M33">
        <v>1617812</v>
      </c>
      <c r="N33">
        <v>1577581</v>
      </c>
      <c r="O33">
        <v>1588958</v>
      </c>
      <c r="P33">
        <v>1571297</v>
      </c>
      <c r="Q33">
        <v>1606677</v>
      </c>
      <c r="R33">
        <v>1576359</v>
      </c>
      <c r="S33">
        <v>1441669</v>
      </c>
      <c r="T33">
        <v>1429012</v>
      </c>
      <c r="U33">
        <v>1358391</v>
      </c>
      <c r="V33">
        <v>1386619</v>
      </c>
      <c r="W33">
        <v>1344201</v>
      </c>
      <c r="X33">
        <v>1339794</v>
      </c>
      <c r="Y33">
        <v>1336277</v>
      </c>
      <c r="Z33">
        <v>1356173</v>
      </c>
      <c r="AA33">
        <v>1375453</v>
      </c>
      <c r="AB33">
        <v>1427074</v>
      </c>
      <c r="AC33">
        <v>1492010</v>
      </c>
      <c r="AD33">
        <v>1515614</v>
      </c>
      <c r="AE33">
        <v>1530571</v>
      </c>
      <c r="AF33">
        <v>1492591</v>
      </c>
    </row>
    <row r="34" spans="1:32" x14ac:dyDescent="0.3">
      <c r="A34" t="s">
        <v>35</v>
      </c>
      <c r="B34" t="s">
        <v>361</v>
      </c>
      <c r="C34" t="s">
        <v>297</v>
      </c>
      <c r="D34" t="s">
        <v>362</v>
      </c>
      <c r="E34" t="s">
        <v>298</v>
      </c>
      <c r="F34">
        <v>15860388</v>
      </c>
      <c r="G34">
        <v>16363384</v>
      </c>
      <c r="H34">
        <v>17201887</v>
      </c>
      <c r="I34">
        <v>17306025</v>
      </c>
      <c r="J34">
        <v>17213987</v>
      </c>
      <c r="K34">
        <v>16662253</v>
      </c>
      <c r="L34">
        <v>16315673</v>
      </c>
      <c r="M34">
        <v>16167406</v>
      </c>
      <c r="N34">
        <v>15655028</v>
      </c>
      <c r="O34">
        <v>15058973</v>
      </c>
      <c r="P34">
        <v>14390533</v>
      </c>
      <c r="Q34">
        <v>14457749</v>
      </c>
      <c r="R34">
        <v>14600459</v>
      </c>
      <c r="S34">
        <v>13856620</v>
      </c>
      <c r="T34">
        <v>13445626</v>
      </c>
      <c r="U34">
        <v>12914157</v>
      </c>
      <c r="V34">
        <v>12517470</v>
      </c>
      <c r="W34">
        <v>11950466</v>
      </c>
      <c r="X34">
        <v>12523691</v>
      </c>
      <c r="Y34">
        <v>12834422</v>
      </c>
      <c r="Z34">
        <v>12722740</v>
      </c>
      <c r="AA34">
        <v>13898097</v>
      </c>
      <c r="AB34">
        <v>14245718</v>
      </c>
      <c r="AC34">
        <v>14311645</v>
      </c>
      <c r="AD34">
        <v>13836565</v>
      </c>
      <c r="AE34">
        <v>8949706</v>
      </c>
      <c r="AF34">
        <v>7676877</v>
      </c>
    </row>
    <row r="35" spans="1:32" x14ac:dyDescent="0.3">
      <c r="A35" t="s">
        <v>35</v>
      </c>
      <c r="B35" t="s">
        <v>363</v>
      </c>
      <c r="C35" t="s">
        <v>297</v>
      </c>
      <c r="D35" t="s">
        <v>364</v>
      </c>
      <c r="E35" t="s">
        <v>298</v>
      </c>
      <c r="F35">
        <v>17234468</v>
      </c>
      <c r="G35">
        <v>19718573</v>
      </c>
      <c r="H35">
        <v>21532697</v>
      </c>
      <c r="I35">
        <v>23377701</v>
      </c>
      <c r="J35">
        <v>24072270</v>
      </c>
      <c r="K35">
        <v>25182333</v>
      </c>
      <c r="L35">
        <v>26071956</v>
      </c>
      <c r="M35">
        <v>26498984</v>
      </c>
      <c r="N35">
        <v>26771495</v>
      </c>
      <c r="O35">
        <v>26483099</v>
      </c>
      <c r="P35">
        <v>26832846</v>
      </c>
      <c r="Q35">
        <v>26852827</v>
      </c>
      <c r="R35">
        <v>26949292</v>
      </c>
      <c r="S35">
        <v>26899026</v>
      </c>
      <c r="T35">
        <v>25788914</v>
      </c>
      <c r="U35">
        <v>25357685</v>
      </c>
      <c r="V35">
        <v>24902819</v>
      </c>
      <c r="W35">
        <v>24916302</v>
      </c>
      <c r="X35">
        <v>25293576</v>
      </c>
      <c r="Y35">
        <v>25630623</v>
      </c>
      <c r="Z35">
        <v>26615953</v>
      </c>
      <c r="AA35">
        <v>27039638</v>
      </c>
      <c r="AB35">
        <v>26820512</v>
      </c>
      <c r="AC35">
        <v>27177577</v>
      </c>
      <c r="AD35">
        <v>27178254</v>
      </c>
      <c r="AE35">
        <v>27412976</v>
      </c>
      <c r="AF35">
        <v>28043905</v>
      </c>
    </row>
    <row r="36" spans="1:32" x14ac:dyDescent="0.3">
      <c r="A36" t="s">
        <v>35</v>
      </c>
      <c r="B36" t="s">
        <v>365</v>
      </c>
      <c r="C36" t="s">
        <v>297</v>
      </c>
      <c r="D36" t="s">
        <v>366</v>
      </c>
      <c r="E36" t="s">
        <v>298</v>
      </c>
      <c r="F36">
        <v>4806614</v>
      </c>
      <c r="G36">
        <v>5170058</v>
      </c>
      <c r="H36">
        <v>5248162</v>
      </c>
      <c r="I36">
        <v>5386685</v>
      </c>
      <c r="J36">
        <v>5341264</v>
      </c>
      <c r="K36">
        <v>5454000</v>
      </c>
      <c r="L36">
        <v>5415574</v>
      </c>
      <c r="M36">
        <v>5331900</v>
      </c>
      <c r="N36">
        <v>5403206</v>
      </c>
      <c r="O36">
        <v>5454429</v>
      </c>
      <c r="P36">
        <v>5746163</v>
      </c>
      <c r="Q36">
        <v>5575370</v>
      </c>
      <c r="R36">
        <v>5423183</v>
      </c>
      <c r="S36">
        <v>4981531</v>
      </c>
      <c r="T36">
        <v>4644489</v>
      </c>
      <c r="U36">
        <v>4703412</v>
      </c>
      <c r="V36">
        <v>4439102</v>
      </c>
      <c r="W36">
        <v>4331781</v>
      </c>
      <c r="X36">
        <v>4454254</v>
      </c>
      <c r="Y36">
        <v>4742664</v>
      </c>
      <c r="Z36">
        <v>5152140</v>
      </c>
      <c r="AA36">
        <v>5108016</v>
      </c>
      <c r="AB36">
        <v>4880998</v>
      </c>
      <c r="AC36">
        <v>4910477</v>
      </c>
      <c r="AD36">
        <v>4894594</v>
      </c>
      <c r="AE36">
        <v>4576623</v>
      </c>
      <c r="AF36">
        <v>4791012</v>
      </c>
    </row>
    <row r="37" spans="1:32" x14ac:dyDescent="0.3">
      <c r="A37" t="s">
        <v>35</v>
      </c>
      <c r="B37" t="s">
        <v>367</v>
      </c>
      <c r="C37" t="s">
        <v>297</v>
      </c>
      <c r="D37" t="s">
        <v>368</v>
      </c>
      <c r="E37" t="s">
        <v>298</v>
      </c>
      <c r="F37">
        <v>7553915</v>
      </c>
      <c r="G37">
        <v>8789399</v>
      </c>
      <c r="H37">
        <v>9785074</v>
      </c>
      <c r="I37">
        <v>9886589</v>
      </c>
      <c r="J37">
        <v>9917767</v>
      </c>
      <c r="K37">
        <v>10037359</v>
      </c>
      <c r="L37">
        <v>10020115</v>
      </c>
      <c r="M37">
        <v>9960182</v>
      </c>
      <c r="N37">
        <v>10026421</v>
      </c>
      <c r="O37">
        <v>9487246</v>
      </c>
      <c r="P37">
        <v>9036960</v>
      </c>
      <c r="Q37">
        <v>8786292</v>
      </c>
      <c r="R37">
        <v>8793939</v>
      </c>
      <c r="S37">
        <v>9169747</v>
      </c>
      <c r="T37">
        <v>9203290</v>
      </c>
      <c r="U37">
        <v>9300522</v>
      </c>
      <c r="V37">
        <v>9354983</v>
      </c>
      <c r="W37">
        <v>9381460</v>
      </c>
      <c r="X37">
        <v>9577693</v>
      </c>
      <c r="Y37">
        <v>9550402</v>
      </c>
      <c r="Z37">
        <v>9856981</v>
      </c>
      <c r="AA37">
        <v>10213982</v>
      </c>
      <c r="AB37">
        <v>9930602</v>
      </c>
      <c r="AC37">
        <v>9962459</v>
      </c>
      <c r="AD37">
        <v>9510810</v>
      </c>
      <c r="AE37">
        <v>10300898</v>
      </c>
      <c r="AF37">
        <v>9996384</v>
      </c>
    </row>
    <row r="38" spans="1:32" x14ac:dyDescent="0.3">
      <c r="A38" t="s">
        <v>35</v>
      </c>
      <c r="B38" t="s">
        <v>369</v>
      </c>
      <c r="C38" t="s">
        <v>297</v>
      </c>
      <c r="D38" t="s">
        <v>370</v>
      </c>
      <c r="E38" t="s">
        <v>298</v>
      </c>
      <c r="F38">
        <v>4873939</v>
      </c>
      <c r="G38">
        <v>5759116</v>
      </c>
      <c r="H38">
        <v>6499461</v>
      </c>
      <c r="I38">
        <v>8104427</v>
      </c>
      <c r="J38">
        <v>8813239</v>
      </c>
      <c r="K38">
        <v>9690974</v>
      </c>
      <c r="L38">
        <v>10636267</v>
      </c>
      <c r="M38">
        <v>11206902</v>
      </c>
      <c r="N38">
        <v>11341868</v>
      </c>
      <c r="O38">
        <v>11541424</v>
      </c>
      <c r="P38">
        <v>12049723</v>
      </c>
      <c r="Q38">
        <v>12491165</v>
      </c>
      <c r="R38">
        <v>12732170</v>
      </c>
      <c r="S38">
        <v>12747748</v>
      </c>
      <c r="T38">
        <v>11941135</v>
      </c>
      <c r="U38">
        <v>11353751</v>
      </c>
      <c r="V38">
        <v>11108734</v>
      </c>
      <c r="W38">
        <v>11203061</v>
      </c>
      <c r="X38">
        <v>11261629</v>
      </c>
      <c r="Y38">
        <v>11337557</v>
      </c>
      <c r="Z38">
        <v>11606832</v>
      </c>
      <c r="AA38">
        <v>11717640</v>
      </c>
      <c r="AB38">
        <v>12008912</v>
      </c>
      <c r="AC38">
        <v>12304641</v>
      </c>
      <c r="AD38">
        <v>12772850</v>
      </c>
      <c r="AE38">
        <v>12535455</v>
      </c>
      <c r="AF38">
        <v>13256509</v>
      </c>
    </row>
    <row r="39" spans="1:32" x14ac:dyDescent="0.3">
      <c r="A39" t="s">
        <v>35</v>
      </c>
      <c r="B39" t="s">
        <v>371</v>
      </c>
      <c r="C39" t="s">
        <v>297</v>
      </c>
      <c r="D39" t="s">
        <v>372</v>
      </c>
      <c r="E39" t="s">
        <v>298</v>
      </c>
      <c r="F39">
        <v>26479956</v>
      </c>
      <c r="G39">
        <v>28203515</v>
      </c>
      <c r="H39">
        <v>28478528</v>
      </c>
      <c r="I39">
        <v>27082312</v>
      </c>
      <c r="J39">
        <v>26535179</v>
      </c>
      <c r="K39">
        <v>26787771</v>
      </c>
      <c r="L39">
        <v>29176371</v>
      </c>
      <c r="M39">
        <v>31342802</v>
      </c>
      <c r="N39">
        <v>32422520</v>
      </c>
      <c r="O39">
        <v>32097448</v>
      </c>
      <c r="P39">
        <v>32356588</v>
      </c>
      <c r="Q39">
        <v>31414016</v>
      </c>
      <c r="R39">
        <v>31393687</v>
      </c>
      <c r="S39">
        <v>26158941</v>
      </c>
      <c r="T39">
        <v>24812195</v>
      </c>
      <c r="U39">
        <v>24499009</v>
      </c>
      <c r="V39">
        <v>23323768</v>
      </c>
      <c r="W39">
        <v>22463131</v>
      </c>
      <c r="X39">
        <v>23223051</v>
      </c>
      <c r="Y39">
        <v>22782221</v>
      </c>
      <c r="Z39">
        <v>23002017</v>
      </c>
      <c r="AA39">
        <v>22262451</v>
      </c>
      <c r="AB39">
        <v>22331480</v>
      </c>
      <c r="AC39">
        <v>22738691</v>
      </c>
      <c r="AD39">
        <v>22593196</v>
      </c>
      <c r="AE39">
        <v>22661723</v>
      </c>
      <c r="AF39">
        <v>23431963</v>
      </c>
    </row>
    <row r="40" spans="1:32" x14ac:dyDescent="0.3">
      <c r="A40" t="s">
        <v>35</v>
      </c>
      <c r="B40" t="s">
        <v>373</v>
      </c>
      <c r="C40" t="s">
        <v>297</v>
      </c>
      <c r="D40" t="s">
        <v>374</v>
      </c>
      <c r="E40" t="s">
        <v>298</v>
      </c>
      <c r="F40">
        <v>53596964</v>
      </c>
      <c r="G40">
        <v>54763029</v>
      </c>
      <c r="H40">
        <v>56074932</v>
      </c>
      <c r="I40">
        <v>56219444</v>
      </c>
      <c r="J40">
        <v>56645523</v>
      </c>
      <c r="K40">
        <v>57855189</v>
      </c>
      <c r="L40">
        <v>57354680</v>
      </c>
      <c r="M40">
        <v>56943645</v>
      </c>
      <c r="N40">
        <v>57069969</v>
      </c>
      <c r="O40">
        <v>57693979</v>
      </c>
      <c r="P40">
        <v>58782860</v>
      </c>
      <c r="Q40">
        <v>60436589</v>
      </c>
      <c r="R40">
        <v>60998519</v>
      </c>
      <c r="S40">
        <v>61943311</v>
      </c>
      <c r="T40">
        <v>62122685</v>
      </c>
      <c r="U40">
        <v>62370460</v>
      </c>
      <c r="V40">
        <v>62408349</v>
      </c>
      <c r="W40">
        <v>62469104</v>
      </c>
      <c r="X40">
        <v>63179054</v>
      </c>
      <c r="Y40">
        <v>63923483</v>
      </c>
      <c r="Z40">
        <v>64568472</v>
      </c>
      <c r="AA40">
        <v>64908460</v>
      </c>
      <c r="AB40">
        <v>65393074</v>
      </c>
      <c r="AC40">
        <v>65236666</v>
      </c>
      <c r="AD40">
        <v>65709959</v>
      </c>
      <c r="AE40">
        <v>65782379</v>
      </c>
      <c r="AF40">
        <v>65567912</v>
      </c>
    </row>
    <row r="41" spans="1:32" x14ac:dyDescent="0.3">
      <c r="A41" t="s">
        <v>35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35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35</v>
      </c>
      <c r="B43" t="s">
        <v>379</v>
      </c>
      <c r="C43" t="s">
        <v>297</v>
      </c>
      <c r="D43" t="s">
        <v>380</v>
      </c>
      <c r="E43" t="s">
        <v>298</v>
      </c>
      <c r="F43">
        <v>23279624</v>
      </c>
      <c r="G43">
        <v>24782692</v>
      </c>
      <c r="H43">
        <v>25935274</v>
      </c>
      <c r="I43">
        <v>26663552</v>
      </c>
      <c r="J43">
        <v>26395108</v>
      </c>
      <c r="K43">
        <v>29195046</v>
      </c>
      <c r="L43">
        <v>29536594</v>
      </c>
      <c r="M43">
        <v>29527487</v>
      </c>
      <c r="N43">
        <v>30135024</v>
      </c>
      <c r="O43">
        <v>30947432</v>
      </c>
      <c r="P43">
        <v>32718881</v>
      </c>
      <c r="Q43">
        <v>34871398</v>
      </c>
      <c r="R43">
        <v>37279400</v>
      </c>
      <c r="S43">
        <v>39220061</v>
      </c>
      <c r="T43">
        <v>36781215</v>
      </c>
      <c r="U43">
        <v>35936497</v>
      </c>
      <c r="V43">
        <v>37211847</v>
      </c>
      <c r="W43">
        <v>37317844</v>
      </c>
      <c r="X43">
        <v>38801691</v>
      </c>
      <c r="Y43">
        <v>39945733</v>
      </c>
      <c r="Z43">
        <v>41923032</v>
      </c>
      <c r="AA43">
        <v>43448505</v>
      </c>
      <c r="AB43">
        <v>43780498</v>
      </c>
      <c r="AC43">
        <v>44665180</v>
      </c>
      <c r="AD43">
        <v>46044305</v>
      </c>
      <c r="AE43">
        <v>46565432</v>
      </c>
      <c r="AF43">
        <v>47673811</v>
      </c>
    </row>
    <row r="44" spans="1:32" x14ac:dyDescent="0.3">
      <c r="A44" t="s">
        <v>35</v>
      </c>
      <c r="B44" t="s">
        <v>381</v>
      </c>
      <c r="C44" t="s">
        <v>297</v>
      </c>
      <c r="D44" t="s">
        <v>382</v>
      </c>
      <c r="E44" t="s">
        <v>298</v>
      </c>
      <c r="F44">
        <v>394461417</v>
      </c>
      <c r="G44">
        <v>404646425</v>
      </c>
      <c r="H44">
        <v>412038652</v>
      </c>
      <c r="I44">
        <v>405269702</v>
      </c>
      <c r="J44">
        <v>398228269</v>
      </c>
      <c r="K44">
        <v>401579319</v>
      </c>
      <c r="L44">
        <v>393656119</v>
      </c>
      <c r="M44">
        <v>389738867</v>
      </c>
      <c r="N44">
        <v>390017361</v>
      </c>
      <c r="O44">
        <v>395055993</v>
      </c>
      <c r="P44">
        <v>398035709</v>
      </c>
      <c r="Q44">
        <v>397068191</v>
      </c>
      <c r="R44">
        <v>399557813</v>
      </c>
      <c r="S44">
        <v>386267374</v>
      </c>
      <c r="T44">
        <v>353221370</v>
      </c>
      <c r="U44">
        <v>362252107</v>
      </c>
      <c r="V44">
        <v>350685537</v>
      </c>
      <c r="W44">
        <v>352011833</v>
      </c>
      <c r="X44">
        <v>358628241</v>
      </c>
      <c r="Y44">
        <v>365930758</v>
      </c>
      <c r="Z44">
        <v>382938086</v>
      </c>
      <c r="AA44">
        <v>387661431</v>
      </c>
      <c r="AB44">
        <v>395003835</v>
      </c>
      <c r="AC44">
        <v>396646586</v>
      </c>
      <c r="AD44">
        <v>395965615</v>
      </c>
      <c r="AE44">
        <v>377001404</v>
      </c>
      <c r="AF44">
        <v>386039070</v>
      </c>
    </row>
    <row r="45" spans="1:32" x14ac:dyDescent="0.3">
      <c r="A45" t="s">
        <v>35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35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35</v>
      </c>
      <c r="B47" t="s">
        <v>387</v>
      </c>
      <c r="C47" t="s">
        <v>297</v>
      </c>
      <c r="D47" t="s">
        <v>388</v>
      </c>
      <c r="E47" t="s">
        <v>298</v>
      </c>
      <c r="F47">
        <v>24499072</v>
      </c>
      <c r="G47">
        <v>25204622</v>
      </c>
      <c r="H47">
        <v>26045416</v>
      </c>
      <c r="I47">
        <v>26442369</v>
      </c>
      <c r="J47">
        <v>26424173</v>
      </c>
      <c r="K47">
        <v>26972453</v>
      </c>
      <c r="L47">
        <v>27135668</v>
      </c>
      <c r="M47">
        <v>27196073</v>
      </c>
      <c r="N47">
        <v>26956510</v>
      </c>
      <c r="O47">
        <v>26796869</v>
      </c>
      <c r="P47">
        <v>26583894</v>
      </c>
      <c r="Q47">
        <v>26771756</v>
      </c>
      <c r="R47">
        <v>27047586</v>
      </c>
      <c r="S47">
        <v>27143925</v>
      </c>
      <c r="T47">
        <v>26446596</v>
      </c>
      <c r="U47">
        <v>25894289</v>
      </c>
      <c r="V47">
        <v>26013762</v>
      </c>
      <c r="W47">
        <v>25656169</v>
      </c>
      <c r="X47">
        <v>25334087</v>
      </c>
      <c r="Y47">
        <v>25967628</v>
      </c>
      <c r="Z47">
        <v>26393171</v>
      </c>
      <c r="AA47">
        <v>26713467</v>
      </c>
      <c r="AB47">
        <v>27024737</v>
      </c>
      <c r="AC47">
        <v>27491066</v>
      </c>
      <c r="AD47">
        <v>27876178</v>
      </c>
      <c r="AE47">
        <v>27896887</v>
      </c>
      <c r="AF47">
        <v>28259273</v>
      </c>
    </row>
    <row r="48" spans="1:32" x14ac:dyDescent="0.3">
      <c r="A48" t="s">
        <v>35</v>
      </c>
      <c r="B48" t="s">
        <v>389</v>
      </c>
      <c r="C48" t="s">
        <v>297</v>
      </c>
      <c r="D48" t="s">
        <v>390</v>
      </c>
      <c r="E48" t="s">
        <v>298</v>
      </c>
      <c r="F48">
        <v>65410004</v>
      </c>
      <c r="G48">
        <v>67885786</v>
      </c>
      <c r="H48">
        <v>70146243</v>
      </c>
      <c r="I48">
        <v>71536321</v>
      </c>
      <c r="J48">
        <v>72103088</v>
      </c>
      <c r="K48">
        <v>74054188</v>
      </c>
      <c r="L48">
        <v>75487843</v>
      </c>
      <c r="M48">
        <v>75559951</v>
      </c>
      <c r="N48">
        <v>75617175</v>
      </c>
      <c r="O48">
        <v>75880969</v>
      </c>
      <c r="P48">
        <v>76551460</v>
      </c>
      <c r="Q48">
        <v>77009751</v>
      </c>
      <c r="R48">
        <v>77981345</v>
      </c>
      <c r="S48">
        <v>78125317</v>
      </c>
      <c r="T48">
        <v>78245026</v>
      </c>
      <c r="U48">
        <v>78803504</v>
      </c>
      <c r="V48">
        <v>79600540</v>
      </c>
      <c r="W48">
        <v>81076079</v>
      </c>
      <c r="X48">
        <v>81491756</v>
      </c>
      <c r="Y48">
        <v>82792991</v>
      </c>
      <c r="Z48">
        <v>85435377</v>
      </c>
      <c r="AA48">
        <v>87925542</v>
      </c>
      <c r="AB48">
        <v>88188146</v>
      </c>
      <c r="AC48">
        <v>89734620</v>
      </c>
      <c r="AD48">
        <v>91263134</v>
      </c>
      <c r="AE48">
        <v>91552950</v>
      </c>
      <c r="AF48">
        <v>93565852</v>
      </c>
    </row>
    <row r="49" spans="1:32" x14ac:dyDescent="0.3">
      <c r="A49" t="s">
        <v>35</v>
      </c>
      <c r="B49" t="s">
        <v>391</v>
      </c>
      <c r="C49" t="s">
        <v>297</v>
      </c>
      <c r="D49" t="s">
        <v>392</v>
      </c>
      <c r="E49" t="s">
        <v>298</v>
      </c>
      <c r="F49">
        <v>19029749</v>
      </c>
      <c r="G49">
        <v>19457489</v>
      </c>
      <c r="H49">
        <v>19867463</v>
      </c>
      <c r="I49">
        <v>19996702</v>
      </c>
      <c r="J49">
        <v>19907935</v>
      </c>
      <c r="K49">
        <v>19836866</v>
      </c>
      <c r="L49">
        <v>19906606</v>
      </c>
      <c r="M49">
        <v>19960526</v>
      </c>
      <c r="N49">
        <v>19621839</v>
      </c>
      <c r="O49">
        <v>19468076</v>
      </c>
      <c r="P49">
        <v>19485400</v>
      </c>
      <c r="Q49">
        <v>19588745</v>
      </c>
      <c r="R49">
        <v>19615405</v>
      </c>
      <c r="S49">
        <v>19643236</v>
      </c>
      <c r="T49">
        <v>19222515</v>
      </c>
      <c r="U49">
        <v>19078386</v>
      </c>
      <c r="V49">
        <v>19379578</v>
      </c>
      <c r="W49">
        <v>19159585</v>
      </c>
      <c r="X49">
        <v>18805052</v>
      </c>
      <c r="Y49">
        <v>19061080</v>
      </c>
      <c r="Z49">
        <v>19145073</v>
      </c>
      <c r="AA49">
        <v>19304394</v>
      </c>
      <c r="AB49">
        <v>19397658</v>
      </c>
      <c r="AC49">
        <v>19474275</v>
      </c>
      <c r="AD49">
        <v>19602853</v>
      </c>
      <c r="AE49">
        <v>19562268</v>
      </c>
      <c r="AF49">
        <v>19658828</v>
      </c>
    </row>
    <row r="50" spans="1:32" x14ac:dyDescent="0.3">
      <c r="A50" t="s">
        <v>35</v>
      </c>
      <c r="B50" t="s">
        <v>393</v>
      </c>
      <c r="C50" t="s">
        <v>297</v>
      </c>
      <c r="D50" t="s">
        <v>394</v>
      </c>
      <c r="E50" t="s">
        <v>298</v>
      </c>
      <c r="F50">
        <v>21881183</v>
      </c>
      <c r="G50">
        <v>23223675</v>
      </c>
      <c r="H50">
        <v>24233364</v>
      </c>
      <c r="I50">
        <v>25097250</v>
      </c>
      <c r="J50">
        <v>25770980</v>
      </c>
      <c r="K50">
        <v>27244869</v>
      </c>
      <c r="L50">
        <v>28445569</v>
      </c>
      <c r="M50">
        <v>28403352</v>
      </c>
      <c r="N50">
        <v>29038826</v>
      </c>
      <c r="O50">
        <v>29616024</v>
      </c>
      <c r="P50">
        <v>30482166</v>
      </c>
      <c r="Q50">
        <v>30649250</v>
      </c>
      <c r="R50">
        <v>31318354</v>
      </c>
      <c r="S50">
        <v>31338156</v>
      </c>
      <c r="T50">
        <v>32575915</v>
      </c>
      <c r="U50">
        <v>33830829</v>
      </c>
      <c r="V50">
        <v>34207200</v>
      </c>
      <c r="W50">
        <v>36260325</v>
      </c>
      <c r="X50">
        <v>37352617</v>
      </c>
      <c r="Y50">
        <v>37764283</v>
      </c>
      <c r="Z50">
        <v>39897133</v>
      </c>
      <c r="AA50">
        <v>41907681</v>
      </c>
      <c r="AB50">
        <v>41765751</v>
      </c>
      <c r="AC50">
        <v>42769279</v>
      </c>
      <c r="AD50">
        <v>43784103</v>
      </c>
      <c r="AE50">
        <v>44093795</v>
      </c>
      <c r="AF50">
        <v>45647751</v>
      </c>
    </row>
    <row r="51" spans="1:32" x14ac:dyDescent="0.3">
      <c r="A51" t="s">
        <v>35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35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35</v>
      </c>
      <c r="B53" t="s">
        <v>399</v>
      </c>
      <c r="C53" t="s">
        <v>297</v>
      </c>
      <c r="D53" t="s">
        <v>400</v>
      </c>
      <c r="E53" t="s">
        <v>298</v>
      </c>
      <c r="F53">
        <v>8619181</v>
      </c>
      <c r="G53">
        <v>8322013</v>
      </c>
      <c r="H53">
        <v>8121383</v>
      </c>
      <c r="I53">
        <v>7900224</v>
      </c>
      <c r="J53">
        <v>7476591</v>
      </c>
      <c r="K53">
        <v>7658443</v>
      </c>
      <c r="L53">
        <v>7028150</v>
      </c>
      <c r="M53">
        <v>7323723</v>
      </c>
      <c r="N53">
        <v>7147807</v>
      </c>
      <c r="O53">
        <v>6990461</v>
      </c>
      <c r="P53">
        <v>7112377</v>
      </c>
      <c r="Q53">
        <v>7177311</v>
      </c>
      <c r="R53">
        <v>7007912</v>
      </c>
      <c r="S53">
        <v>6830222</v>
      </c>
      <c r="T53">
        <v>6813349</v>
      </c>
      <c r="U53">
        <v>6590942</v>
      </c>
      <c r="V53">
        <v>6435039</v>
      </c>
      <c r="W53">
        <v>6793140</v>
      </c>
      <c r="X53">
        <v>6963152</v>
      </c>
      <c r="Y53">
        <v>6953630</v>
      </c>
      <c r="Z53">
        <v>6991254</v>
      </c>
      <c r="AA53">
        <v>6691474</v>
      </c>
      <c r="AB53">
        <v>6588253</v>
      </c>
      <c r="AC53">
        <v>6507821</v>
      </c>
      <c r="AD53">
        <v>6389109</v>
      </c>
      <c r="AE53">
        <v>5134091</v>
      </c>
      <c r="AF53">
        <v>5389565</v>
      </c>
    </row>
    <row r="54" spans="1:32" x14ac:dyDescent="0.3">
      <c r="A54" t="s">
        <v>35</v>
      </c>
      <c r="B54" t="s">
        <v>401</v>
      </c>
      <c r="C54" t="s">
        <v>297</v>
      </c>
      <c r="D54" t="s">
        <v>402</v>
      </c>
      <c r="E54" t="s">
        <v>298</v>
      </c>
      <c r="F54">
        <v>18997087</v>
      </c>
      <c r="G54">
        <v>19081033</v>
      </c>
      <c r="H54">
        <v>19276951</v>
      </c>
      <c r="I54">
        <v>19520270</v>
      </c>
      <c r="J54">
        <v>19236442</v>
      </c>
      <c r="K54">
        <v>20169231</v>
      </c>
      <c r="L54">
        <v>19361482</v>
      </c>
      <c r="M54">
        <v>19957284</v>
      </c>
      <c r="N54">
        <v>20094060</v>
      </c>
      <c r="O54">
        <v>19903664</v>
      </c>
      <c r="P54">
        <v>20319214</v>
      </c>
      <c r="Q54">
        <v>20422205</v>
      </c>
      <c r="R54">
        <v>20508017</v>
      </c>
      <c r="S54">
        <v>19908759</v>
      </c>
      <c r="T54">
        <v>19309560</v>
      </c>
      <c r="U54">
        <v>18841336</v>
      </c>
      <c r="V54">
        <v>18631661</v>
      </c>
      <c r="W54">
        <v>18480088</v>
      </c>
      <c r="X54">
        <v>18072289</v>
      </c>
      <c r="Y54">
        <v>17942337</v>
      </c>
      <c r="Z54">
        <v>17846699</v>
      </c>
      <c r="AA54">
        <v>17352062</v>
      </c>
      <c r="AB54">
        <v>17459134</v>
      </c>
      <c r="AC54">
        <v>17230889</v>
      </c>
      <c r="AD54">
        <v>17525392</v>
      </c>
      <c r="AE54">
        <v>15051072</v>
      </c>
      <c r="AF54">
        <v>15294976</v>
      </c>
    </row>
    <row r="55" spans="1:32" x14ac:dyDescent="0.3">
      <c r="A55" t="s">
        <v>35</v>
      </c>
      <c r="B55" t="s">
        <v>403</v>
      </c>
      <c r="C55" t="s">
        <v>297</v>
      </c>
      <c r="D55" t="s">
        <v>404</v>
      </c>
      <c r="E55" t="s">
        <v>298</v>
      </c>
      <c r="F55">
        <v>10377906</v>
      </c>
      <c r="G55">
        <v>10759020</v>
      </c>
      <c r="H55">
        <v>11155568</v>
      </c>
      <c r="I55">
        <v>11620046</v>
      </c>
      <c r="J55">
        <v>11759851</v>
      </c>
      <c r="K55">
        <v>12510788</v>
      </c>
      <c r="L55">
        <v>12333332</v>
      </c>
      <c r="M55">
        <v>12633561</v>
      </c>
      <c r="N55">
        <v>12946253</v>
      </c>
      <c r="O55">
        <v>12913203</v>
      </c>
      <c r="P55">
        <v>13206837</v>
      </c>
      <c r="Q55">
        <v>13244894</v>
      </c>
      <c r="R55">
        <v>13500105</v>
      </c>
      <c r="S55">
        <v>13078537</v>
      </c>
      <c r="T55">
        <v>12496211</v>
      </c>
      <c r="U55">
        <v>12250394</v>
      </c>
      <c r="V55">
        <v>12196622</v>
      </c>
      <c r="W55">
        <v>11686948</v>
      </c>
      <c r="X55">
        <v>11109137</v>
      </c>
      <c r="Y55">
        <v>10988707</v>
      </c>
      <c r="Z55">
        <v>10855445</v>
      </c>
      <c r="AA55">
        <v>10660588</v>
      </c>
      <c r="AB55">
        <v>10870881</v>
      </c>
      <c r="AC55">
        <v>10723068</v>
      </c>
      <c r="AD55">
        <v>11136283</v>
      </c>
      <c r="AE55">
        <v>9916981</v>
      </c>
      <c r="AF55">
        <v>9905411</v>
      </c>
    </row>
    <row r="56" spans="1:32" x14ac:dyDescent="0.3">
      <c r="A56" t="s">
        <v>35</v>
      </c>
      <c r="B56" t="s">
        <v>405</v>
      </c>
      <c r="C56" t="s">
        <v>297</v>
      </c>
      <c r="D56" t="s">
        <v>406</v>
      </c>
      <c r="E56" t="s">
        <v>298</v>
      </c>
      <c r="F56">
        <v>3838339</v>
      </c>
      <c r="G56">
        <v>3539619</v>
      </c>
      <c r="H56">
        <v>3269488</v>
      </c>
      <c r="I56">
        <v>2851547</v>
      </c>
      <c r="J56">
        <v>2471987</v>
      </c>
      <c r="K56">
        <v>2208048</v>
      </c>
      <c r="L56">
        <v>2045184</v>
      </c>
      <c r="M56">
        <v>1879356</v>
      </c>
      <c r="N56">
        <v>1753003</v>
      </c>
      <c r="O56">
        <v>1762962</v>
      </c>
      <c r="P56">
        <v>1580784</v>
      </c>
      <c r="Q56">
        <v>1714527</v>
      </c>
      <c r="R56">
        <v>1882355</v>
      </c>
      <c r="S56">
        <v>2007871</v>
      </c>
      <c r="T56">
        <v>1865264</v>
      </c>
      <c r="U56">
        <v>2046085</v>
      </c>
      <c r="V56">
        <v>2132038</v>
      </c>
      <c r="W56">
        <v>2078084</v>
      </c>
      <c r="X56">
        <v>2035182</v>
      </c>
      <c r="Y56">
        <v>1983500</v>
      </c>
      <c r="Z56">
        <v>1934106</v>
      </c>
      <c r="AA56">
        <v>1920230</v>
      </c>
      <c r="AB56">
        <v>1980559</v>
      </c>
      <c r="AC56">
        <v>2014137</v>
      </c>
      <c r="AD56">
        <v>2019100</v>
      </c>
      <c r="AE56">
        <v>2045342</v>
      </c>
      <c r="AF56">
        <v>2233915</v>
      </c>
    </row>
    <row r="57" spans="1:32" x14ac:dyDescent="0.3">
      <c r="A57" t="s">
        <v>35</v>
      </c>
      <c r="B57" t="s">
        <v>407</v>
      </c>
      <c r="C57" t="s">
        <v>297</v>
      </c>
      <c r="D57" t="s">
        <v>408</v>
      </c>
      <c r="E57" t="s">
        <v>298</v>
      </c>
      <c r="F57">
        <v>517306724</v>
      </c>
      <c r="G57">
        <v>530834859</v>
      </c>
      <c r="H57">
        <v>541529315</v>
      </c>
      <c r="I57">
        <v>535877014</v>
      </c>
      <c r="J57">
        <v>529448867</v>
      </c>
      <c r="K57">
        <v>535696744</v>
      </c>
      <c r="L57">
        <v>528543826</v>
      </c>
      <c r="M57">
        <v>524121819</v>
      </c>
      <c r="N57">
        <v>524457508</v>
      </c>
      <c r="O57">
        <v>530393903</v>
      </c>
      <c r="P57">
        <v>534950813</v>
      </c>
      <c r="Q57">
        <v>536229058</v>
      </c>
      <c r="R57">
        <v>540420032</v>
      </c>
      <c r="S57">
        <v>528343873</v>
      </c>
      <c r="T57">
        <v>495454345</v>
      </c>
      <c r="U57">
        <v>505472156</v>
      </c>
      <c r="V57">
        <v>494826464</v>
      </c>
      <c r="W57">
        <v>497635100</v>
      </c>
      <c r="X57">
        <v>505334233</v>
      </c>
      <c r="Y57">
        <v>514630732</v>
      </c>
      <c r="Z57">
        <v>534876041</v>
      </c>
      <c r="AA57">
        <v>542415663</v>
      </c>
      <c r="AB57">
        <v>550565614</v>
      </c>
      <c r="AC57">
        <v>553632009</v>
      </c>
      <c r="AD57">
        <v>554957808</v>
      </c>
      <c r="AE57">
        <v>536382075</v>
      </c>
      <c r="AF57">
        <v>547406749</v>
      </c>
    </row>
    <row r="58" spans="1:32" x14ac:dyDescent="0.3">
      <c r="A58" t="s">
        <v>35</v>
      </c>
      <c r="B58" t="s">
        <v>409</v>
      </c>
      <c r="C58" t="s">
        <v>297</v>
      </c>
      <c r="D58" t="s">
        <v>410</v>
      </c>
      <c r="E58" t="s">
        <v>298</v>
      </c>
      <c r="F58">
        <v>513468385</v>
      </c>
      <c r="G58">
        <v>527295240</v>
      </c>
      <c r="H58">
        <v>538259827</v>
      </c>
      <c r="I58">
        <v>533025467</v>
      </c>
      <c r="J58">
        <v>526976880</v>
      </c>
      <c r="K58">
        <v>533488696</v>
      </c>
      <c r="L58">
        <v>526498642</v>
      </c>
      <c r="M58">
        <v>522242463</v>
      </c>
      <c r="N58">
        <v>522704505</v>
      </c>
      <c r="O58">
        <v>528630941</v>
      </c>
      <c r="P58">
        <v>533370029</v>
      </c>
      <c r="Q58">
        <v>534514531</v>
      </c>
      <c r="R58">
        <v>538537677</v>
      </c>
      <c r="S58">
        <v>526336002</v>
      </c>
      <c r="T58">
        <v>493589081</v>
      </c>
      <c r="U58">
        <v>503426071</v>
      </c>
      <c r="V58">
        <v>492694426</v>
      </c>
      <c r="W58">
        <v>495557016</v>
      </c>
      <c r="X58">
        <v>503299051</v>
      </c>
      <c r="Y58">
        <v>512647232</v>
      </c>
      <c r="Z58">
        <v>532941935</v>
      </c>
      <c r="AA58">
        <v>540495433</v>
      </c>
      <c r="AB58">
        <v>548585055</v>
      </c>
      <c r="AC58">
        <v>551617872</v>
      </c>
      <c r="AD58">
        <v>552938708</v>
      </c>
      <c r="AE58">
        <v>534336733</v>
      </c>
      <c r="AF58">
        <v>545172834</v>
      </c>
    </row>
    <row r="59" spans="1:32" x14ac:dyDescent="0.3">
      <c r="A59" t="s">
        <v>35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38</v>
      </c>
      <c r="B2" t="s">
        <v>295</v>
      </c>
      <c r="C2" t="s">
        <v>297</v>
      </c>
      <c r="D2" t="s">
        <v>296</v>
      </c>
      <c r="E2" t="s">
        <v>298</v>
      </c>
      <c r="G2">
        <v>75937.789642306598</v>
      </c>
      <c r="H2">
        <v>77522.645027495295</v>
      </c>
      <c r="I2">
        <v>87212.8509225749</v>
      </c>
      <c r="J2">
        <v>91498.243292480402</v>
      </c>
      <c r="K2">
        <v>84493.088698908497</v>
      </c>
      <c r="L2">
        <v>87410.542459039294</v>
      </c>
      <c r="M2">
        <v>91420.163714743103</v>
      </c>
      <c r="N2">
        <v>81028.583271286203</v>
      </c>
      <c r="O2">
        <v>70692.372678001993</v>
      </c>
      <c r="P2">
        <v>66432.423268615094</v>
      </c>
      <c r="Q2">
        <v>56045.760629971701</v>
      </c>
      <c r="R2">
        <v>54174.304196940902</v>
      </c>
      <c r="S2">
        <v>52212.6820332516</v>
      </c>
      <c r="T2">
        <v>53294.789104190997</v>
      </c>
      <c r="U2">
        <v>49990.558921709402</v>
      </c>
      <c r="V2">
        <v>46477.677403257898</v>
      </c>
      <c r="W2">
        <v>48906.840828554603</v>
      </c>
      <c r="X2">
        <v>49018.185499416701</v>
      </c>
      <c r="Y2">
        <v>45692.832759747696</v>
      </c>
      <c r="Z2">
        <v>46972.833137436799</v>
      </c>
      <c r="AA2">
        <v>46296.251635105502</v>
      </c>
      <c r="AB2">
        <v>51274.569593655098</v>
      </c>
      <c r="AC2">
        <v>46627.766718200503</v>
      </c>
      <c r="AD2">
        <v>46943.614886053598</v>
      </c>
      <c r="AE2">
        <v>43865.117482377696</v>
      </c>
      <c r="AF2">
        <v>48419.330428005</v>
      </c>
    </row>
    <row r="3" spans="1:32" x14ac:dyDescent="0.3">
      <c r="A3" t="s">
        <v>38</v>
      </c>
      <c r="B3" t="s">
        <v>299</v>
      </c>
      <c r="C3" t="s">
        <v>297</v>
      </c>
      <c r="D3" t="s">
        <v>300</v>
      </c>
      <c r="E3" t="s">
        <v>298</v>
      </c>
      <c r="G3">
        <v>2207.2430347839099</v>
      </c>
      <c r="H3">
        <v>2440.22685000502</v>
      </c>
      <c r="I3">
        <v>2545.0615146800701</v>
      </c>
      <c r="J3">
        <v>2782.7999932088001</v>
      </c>
      <c r="K3">
        <v>2993.41353360328</v>
      </c>
      <c r="L3">
        <v>3345.3338817477102</v>
      </c>
      <c r="M3">
        <v>3253.3364820680799</v>
      </c>
      <c r="N3">
        <v>3122.4507990310199</v>
      </c>
      <c r="O3">
        <v>3019.3750014682901</v>
      </c>
      <c r="P3">
        <v>3108.4286562744901</v>
      </c>
      <c r="Q3">
        <v>3461.8883107408401</v>
      </c>
      <c r="R3">
        <v>3575.0773419965499</v>
      </c>
      <c r="S3">
        <v>3657.4525492446901</v>
      </c>
      <c r="T3">
        <v>3387.7325158979902</v>
      </c>
      <c r="U3">
        <v>3335.2245767102399</v>
      </c>
      <c r="V3">
        <v>3534.19132341867</v>
      </c>
      <c r="W3">
        <v>3618.5687159859099</v>
      </c>
      <c r="X3">
        <v>3818.4953163509399</v>
      </c>
      <c r="Y3">
        <v>3824.12704818766</v>
      </c>
      <c r="Z3">
        <v>2484.1994382022499</v>
      </c>
      <c r="AA3">
        <v>2458.4924927196398</v>
      </c>
      <c r="AB3">
        <v>2478.8612557609399</v>
      </c>
      <c r="AC3">
        <v>2462.6824641255198</v>
      </c>
      <c r="AD3">
        <v>2572.5044252400398</v>
      </c>
      <c r="AE3">
        <v>2460.8773203065298</v>
      </c>
      <c r="AF3">
        <v>2584.2862355185198</v>
      </c>
    </row>
    <row r="4" spans="1:32" x14ac:dyDescent="0.3">
      <c r="A4" t="s">
        <v>38</v>
      </c>
      <c r="B4" t="s">
        <v>301</v>
      </c>
      <c r="C4" t="s">
        <v>297</v>
      </c>
      <c r="D4" t="s">
        <v>302</v>
      </c>
      <c r="E4" t="s">
        <v>298</v>
      </c>
      <c r="G4">
        <v>1253413.0560747101</v>
      </c>
      <c r="H4">
        <v>1447347.3492749799</v>
      </c>
      <c r="I4">
        <v>1708323.5982393101</v>
      </c>
      <c r="J4">
        <v>1975390.45232407</v>
      </c>
      <c r="K4">
        <v>2231889.1306566</v>
      </c>
      <c r="L4">
        <v>2468957.7784827901</v>
      </c>
      <c r="M4">
        <v>2580810.8311645598</v>
      </c>
      <c r="N4">
        <v>2624523.97827888</v>
      </c>
      <c r="O4">
        <v>2579351.4179199701</v>
      </c>
      <c r="P4">
        <v>2750558.2732343702</v>
      </c>
      <c r="Q4">
        <v>2788600.4898480498</v>
      </c>
      <c r="R4">
        <v>2804250.9439805201</v>
      </c>
      <c r="S4">
        <v>2804178.7545127901</v>
      </c>
      <c r="T4">
        <v>2485877.0567435599</v>
      </c>
      <c r="U4">
        <v>2375690.57273285</v>
      </c>
      <c r="V4">
        <v>2313885.5478886701</v>
      </c>
      <c r="W4">
        <v>2407855.93309562</v>
      </c>
      <c r="X4">
        <v>2465843.59389405</v>
      </c>
      <c r="Y4">
        <v>2433027.2935036402</v>
      </c>
      <c r="Z4">
        <v>2433621.1376364701</v>
      </c>
      <c r="AA4">
        <v>2407355.84887107</v>
      </c>
      <c r="AB4">
        <v>2397752.91547343</v>
      </c>
      <c r="AC4">
        <v>2359348.3079278502</v>
      </c>
      <c r="AD4">
        <v>2480784.7482344201</v>
      </c>
      <c r="AE4">
        <v>2358701.6939693699</v>
      </c>
      <c r="AF4">
        <v>2438969.83258382</v>
      </c>
    </row>
    <row r="5" spans="1:32" x14ac:dyDescent="0.3">
      <c r="A5" t="s">
        <v>38</v>
      </c>
      <c r="B5" t="s">
        <v>303</v>
      </c>
      <c r="C5" t="s">
        <v>297</v>
      </c>
      <c r="D5" t="s">
        <v>304</v>
      </c>
      <c r="E5" t="s">
        <v>298</v>
      </c>
      <c r="G5">
        <v>59093.915793893299</v>
      </c>
      <c r="H5">
        <v>69985.706059120101</v>
      </c>
      <c r="I5">
        <v>81344.081486470604</v>
      </c>
      <c r="J5">
        <v>95310.899769389202</v>
      </c>
      <c r="K5">
        <v>108960.252624157</v>
      </c>
      <c r="L5">
        <v>122053.99980679499</v>
      </c>
      <c r="M5">
        <v>124236.786908975</v>
      </c>
      <c r="N5">
        <v>125314.35873340401</v>
      </c>
      <c r="O5">
        <v>123693.729225811</v>
      </c>
      <c r="P5">
        <v>133963.247897219</v>
      </c>
      <c r="Q5">
        <v>140750.48760427401</v>
      </c>
      <c r="R5">
        <v>144889.94005579801</v>
      </c>
      <c r="S5">
        <v>146495.802108573</v>
      </c>
      <c r="T5">
        <v>132326.88524219699</v>
      </c>
      <c r="U5">
        <v>127951.34285298501</v>
      </c>
      <c r="V5">
        <v>129654.333120978</v>
      </c>
      <c r="W5">
        <v>132881.88451481599</v>
      </c>
      <c r="X5">
        <v>135154.63685505299</v>
      </c>
      <c r="Y5">
        <v>135217.21024330801</v>
      </c>
      <c r="Z5">
        <v>113180.126402507</v>
      </c>
      <c r="AA5">
        <v>112008.917968307</v>
      </c>
      <c r="AB5">
        <v>111846.219859933</v>
      </c>
      <c r="AC5">
        <v>111313.247378473</v>
      </c>
      <c r="AD5">
        <v>117345.77878210301</v>
      </c>
      <c r="AE5">
        <v>111723.830342901</v>
      </c>
      <c r="AF5">
        <v>116392.27622376999</v>
      </c>
    </row>
    <row r="6" spans="1:32" x14ac:dyDescent="0.3">
      <c r="A6" t="s">
        <v>38</v>
      </c>
      <c r="B6" t="s">
        <v>305</v>
      </c>
      <c r="C6" t="s">
        <v>297</v>
      </c>
      <c r="D6" t="s">
        <v>306</v>
      </c>
      <c r="E6" t="s">
        <v>298</v>
      </c>
      <c r="G6">
        <v>23789.1525308337</v>
      </c>
      <c r="H6">
        <v>26362.642712760498</v>
      </c>
      <c r="I6">
        <v>28630.309770821601</v>
      </c>
      <c r="J6">
        <v>32056.468698950401</v>
      </c>
      <c r="K6">
        <v>33901.403285700399</v>
      </c>
      <c r="L6">
        <v>37586.778584456602</v>
      </c>
      <c r="M6">
        <v>37258.752318986997</v>
      </c>
      <c r="N6">
        <v>35976.234554754301</v>
      </c>
      <c r="O6">
        <v>35066.681574281101</v>
      </c>
      <c r="P6">
        <v>37876.490362422701</v>
      </c>
      <c r="Q6">
        <v>38708.337373895803</v>
      </c>
      <c r="R6">
        <v>40028.801428772298</v>
      </c>
      <c r="S6">
        <v>40428.701187913102</v>
      </c>
      <c r="T6">
        <v>35448.644676265598</v>
      </c>
      <c r="U6">
        <v>33529.764480831996</v>
      </c>
      <c r="V6">
        <v>34531.880862259997</v>
      </c>
      <c r="W6">
        <v>33975.115335838498</v>
      </c>
      <c r="X6">
        <v>33471.514307339399</v>
      </c>
      <c r="Y6">
        <v>32644.482618066701</v>
      </c>
      <c r="Z6">
        <v>24562.647829547001</v>
      </c>
      <c r="AA6">
        <v>24123.1636215447</v>
      </c>
      <c r="AB6">
        <v>24215.593094995598</v>
      </c>
      <c r="AC6">
        <v>24101.651073761401</v>
      </c>
      <c r="AD6">
        <v>25401.3567162543</v>
      </c>
      <c r="AE6">
        <v>24097.901993325399</v>
      </c>
      <c r="AF6">
        <v>24619.106730953299</v>
      </c>
    </row>
    <row r="7" spans="1:32" x14ac:dyDescent="0.3">
      <c r="A7" t="s">
        <v>38</v>
      </c>
      <c r="B7" t="s">
        <v>307</v>
      </c>
      <c r="C7" t="s">
        <v>297</v>
      </c>
      <c r="D7" t="s">
        <v>308</v>
      </c>
      <c r="E7" t="s">
        <v>298</v>
      </c>
      <c r="G7">
        <v>60628.492263471897</v>
      </c>
      <c r="H7">
        <v>69211.364039306005</v>
      </c>
      <c r="I7">
        <v>78502.039049859799</v>
      </c>
      <c r="J7">
        <v>89713.782228539596</v>
      </c>
      <c r="K7">
        <v>98276.289383623502</v>
      </c>
      <c r="L7">
        <v>108557.872739324</v>
      </c>
      <c r="M7">
        <v>115775.292338036</v>
      </c>
      <c r="N7">
        <v>120638.984501838</v>
      </c>
      <c r="O7">
        <v>118540.475619081</v>
      </c>
      <c r="P7">
        <v>124505.814541295</v>
      </c>
      <c r="Q7">
        <v>125029.764139876</v>
      </c>
      <c r="R7">
        <v>123240.84584079099</v>
      </c>
      <c r="S7">
        <v>122332.774431183</v>
      </c>
      <c r="T7">
        <v>109868.07915418901</v>
      </c>
      <c r="U7">
        <v>105416.65463314801</v>
      </c>
      <c r="V7">
        <v>96995.382372529595</v>
      </c>
      <c r="W7">
        <v>98659.816152431798</v>
      </c>
      <c r="X7">
        <v>101631.984829359</v>
      </c>
      <c r="Y7">
        <v>97879.056009698805</v>
      </c>
      <c r="Z7">
        <v>68028.48132875</v>
      </c>
      <c r="AA7">
        <v>67212.617269556402</v>
      </c>
      <c r="AB7">
        <v>66215.044951834207</v>
      </c>
      <c r="AC7">
        <v>64109.426505819101</v>
      </c>
      <c r="AD7">
        <v>67466.642363023901</v>
      </c>
      <c r="AE7">
        <v>63454.670266000998</v>
      </c>
      <c r="AF7">
        <v>64272.148526781602</v>
      </c>
    </row>
    <row r="8" spans="1:32" x14ac:dyDescent="0.3">
      <c r="A8" t="s">
        <v>38</v>
      </c>
      <c r="B8" t="s">
        <v>309</v>
      </c>
      <c r="C8" t="s">
        <v>297</v>
      </c>
      <c r="D8" t="s">
        <v>310</v>
      </c>
      <c r="E8" t="s">
        <v>298</v>
      </c>
      <c r="G8">
        <v>24881.6487557459</v>
      </c>
      <c r="H8">
        <v>31430.121828064701</v>
      </c>
      <c r="I8">
        <v>37686.487813531799</v>
      </c>
      <c r="J8">
        <v>46214.357030074803</v>
      </c>
      <c r="K8">
        <v>54879.248116060196</v>
      </c>
      <c r="L8">
        <v>62750.353721267602</v>
      </c>
      <c r="M8">
        <v>63745.061695521501</v>
      </c>
      <c r="N8">
        <v>63802.077993533901</v>
      </c>
      <c r="O8">
        <v>63406.875030834097</v>
      </c>
      <c r="P8">
        <v>69688.965035831206</v>
      </c>
      <c r="Q8">
        <v>72798.565620150199</v>
      </c>
      <c r="R8">
        <v>74083.547142484094</v>
      </c>
      <c r="S8">
        <v>73643.301329386202</v>
      </c>
      <c r="T8">
        <v>65085.527729676498</v>
      </c>
      <c r="U8">
        <v>60135.109792199801</v>
      </c>
      <c r="V8">
        <v>60586.136972891603</v>
      </c>
      <c r="W8">
        <v>61415.152374094097</v>
      </c>
      <c r="X8">
        <v>62201.278968979801</v>
      </c>
      <c r="Y8">
        <v>62754.905406156402</v>
      </c>
      <c r="Z8">
        <v>21165.379213483098</v>
      </c>
      <c r="AA8">
        <v>20946.356037971302</v>
      </c>
      <c r="AB8">
        <v>20921.588998622301</v>
      </c>
      <c r="AC8">
        <v>20883.547295784399</v>
      </c>
      <c r="AD8">
        <v>22064.172570327999</v>
      </c>
      <c r="AE8">
        <v>21065.109861823901</v>
      </c>
      <c r="AF8">
        <v>21966.4330019074</v>
      </c>
    </row>
    <row r="9" spans="1:32" x14ac:dyDescent="0.3">
      <c r="A9" t="s">
        <v>38</v>
      </c>
      <c r="B9" t="s">
        <v>311</v>
      </c>
      <c r="C9" t="s">
        <v>297</v>
      </c>
      <c r="D9" t="s">
        <v>312</v>
      </c>
      <c r="E9" t="s">
        <v>298</v>
      </c>
      <c r="G9">
        <v>101610.811723705</v>
      </c>
      <c r="H9">
        <v>118108.343124365</v>
      </c>
      <c r="I9">
        <v>130876.296523975</v>
      </c>
      <c r="J9">
        <v>149787.238993518</v>
      </c>
      <c r="K9">
        <v>159128.77281508801</v>
      </c>
      <c r="L9">
        <v>183228.47036265</v>
      </c>
      <c r="M9">
        <v>187854.06853765799</v>
      </c>
      <c r="N9">
        <v>191581.89878063399</v>
      </c>
      <c r="O9">
        <v>193414.227398663</v>
      </c>
      <c r="P9">
        <v>214927.92437891199</v>
      </c>
      <c r="Q9">
        <v>218353.43582427801</v>
      </c>
      <c r="R9">
        <v>232074.440844325</v>
      </c>
      <c r="S9">
        <v>228758.79012236299</v>
      </c>
      <c r="T9">
        <v>189103.05216288401</v>
      </c>
      <c r="U9">
        <v>171955.310267266</v>
      </c>
      <c r="V9">
        <v>175541.201083497</v>
      </c>
      <c r="W9">
        <v>180826.28138605901</v>
      </c>
      <c r="X9">
        <v>185339.85743460999</v>
      </c>
      <c r="Y9">
        <v>189504.00769848199</v>
      </c>
      <c r="Z9">
        <v>109694.825999933</v>
      </c>
      <c r="AA9">
        <v>107462.438824417</v>
      </c>
      <c r="AB9">
        <v>108221.3295815</v>
      </c>
      <c r="AC9">
        <v>107331.33858658301</v>
      </c>
      <c r="AD9">
        <v>116302.20905499801</v>
      </c>
      <c r="AE9">
        <v>106768.119030652</v>
      </c>
      <c r="AF9">
        <v>112674.352787526</v>
      </c>
    </row>
    <row r="10" spans="1:32" x14ac:dyDescent="0.3">
      <c r="A10" t="s">
        <v>38</v>
      </c>
      <c r="B10" t="s">
        <v>313</v>
      </c>
      <c r="C10" t="s">
        <v>297</v>
      </c>
      <c r="D10" t="s">
        <v>314</v>
      </c>
      <c r="E10" t="s">
        <v>298</v>
      </c>
      <c r="G10">
        <v>158111.38633054099</v>
      </c>
      <c r="H10">
        <v>190345.375481511</v>
      </c>
      <c r="I10">
        <v>220682.98146389701</v>
      </c>
      <c r="J10">
        <v>260061.693910398</v>
      </c>
      <c r="K10">
        <v>299737.65830579901</v>
      </c>
      <c r="L10">
        <v>339747.23136420298</v>
      </c>
      <c r="M10">
        <v>346594.49251197098</v>
      </c>
      <c r="N10">
        <v>347894.25145150302</v>
      </c>
      <c r="O10">
        <v>344720.15503185999</v>
      </c>
      <c r="P10">
        <v>376226.08164831501</v>
      </c>
      <c r="Q10">
        <v>392022.06515928602</v>
      </c>
      <c r="R10">
        <v>397408.22252059402</v>
      </c>
      <c r="S10">
        <v>394435.22178452899</v>
      </c>
      <c r="T10">
        <v>349420.18986933201</v>
      </c>
      <c r="U10">
        <v>324278.23666100902</v>
      </c>
      <c r="V10">
        <v>324214.57753214199</v>
      </c>
      <c r="W10">
        <v>331341.06398057798</v>
      </c>
      <c r="X10">
        <v>337475.75978741999</v>
      </c>
      <c r="Y10">
        <v>339883.62544290599</v>
      </c>
      <c r="Z10">
        <v>194696.95229340199</v>
      </c>
      <c r="AA10">
        <v>192686.74920938001</v>
      </c>
      <c r="AB10">
        <v>192516.97762638101</v>
      </c>
      <c r="AC10">
        <v>191818.12862132301</v>
      </c>
      <c r="AD10">
        <v>202438.48407332</v>
      </c>
      <c r="AE10">
        <v>192650.221078217</v>
      </c>
      <c r="AF10">
        <v>201476.587874822</v>
      </c>
    </row>
    <row r="11" spans="1:32" x14ac:dyDescent="0.3">
      <c r="A11" t="s">
        <v>38</v>
      </c>
      <c r="B11" t="s">
        <v>315</v>
      </c>
      <c r="C11" t="s">
        <v>297</v>
      </c>
      <c r="D11" t="s">
        <v>316</v>
      </c>
      <c r="E11" t="s">
        <v>298</v>
      </c>
      <c r="G11">
        <v>56500.574606836199</v>
      </c>
      <c r="H11">
        <v>72237.032357145305</v>
      </c>
      <c r="I11">
        <v>89806.684939921703</v>
      </c>
      <c r="J11">
        <v>110274.45491688</v>
      </c>
      <c r="K11">
        <v>140608.88549071099</v>
      </c>
      <c r="L11">
        <v>156518.76100155301</v>
      </c>
      <c r="M11">
        <v>158740.42397431299</v>
      </c>
      <c r="N11">
        <v>156312.35267086799</v>
      </c>
      <c r="O11">
        <v>151305.92763319699</v>
      </c>
      <c r="P11">
        <v>161298.15726940299</v>
      </c>
      <c r="Q11">
        <v>173668.62933500801</v>
      </c>
      <c r="R11">
        <v>165333.78167627001</v>
      </c>
      <c r="S11">
        <v>165676.431662166</v>
      </c>
      <c r="T11">
        <v>160317.137706448</v>
      </c>
      <c r="U11">
        <v>152322.92639374299</v>
      </c>
      <c r="V11">
        <v>148673.376448644</v>
      </c>
      <c r="W11">
        <v>150514.782594519</v>
      </c>
      <c r="X11">
        <v>152135.90235280999</v>
      </c>
      <c r="Y11">
        <v>150379.617744424</v>
      </c>
      <c r="Z11">
        <v>85002.126293469104</v>
      </c>
      <c r="AA11">
        <v>85224.310384963101</v>
      </c>
      <c r="AB11">
        <v>84295.648044881105</v>
      </c>
      <c r="AC11">
        <v>84486.790034739795</v>
      </c>
      <c r="AD11">
        <v>86136.275018321496</v>
      </c>
      <c r="AE11">
        <v>85882.102047564404</v>
      </c>
      <c r="AF11">
        <v>88802.235087295499</v>
      </c>
    </row>
    <row r="12" spans="1:32" x14ac:dyDescent="0.3">
      <c r="A12" t="s">
        <v>38</v>
      </c>
      <c r="B12" t="s">
        <v>317</v>
      </c>
      <c r="C12" t="s">
        <v>297</v>
      </c>
      <c r="D12" t="s">
        <v>318</v>
      </c>
      <c r="E12" t="s">
        <v>298</v>
      </c>
      <c r="G12">
        <v>41609.547753432802</v>
      </c>
      <c r="H12">
        <v>47872.969873948503</v>
      </c>
      <c r="I12">
        <v>53934.404758119897</v>
      </c>
      <c r="J12">
        <v>63109.9990935768</v>
      </c>
      <c r="K12">
        <v>71901.400468016407</v>
      </c>
      <c r="L12">
        <v>79875.777805072605</v>
      </c>
      <c r="M12">
        <v>78786.245931199504</v>
      </c>
      <c r="N12">
        <v>79108.361120829606</v>
      </c>
      <c r="O12">
        <v>79993.508059605403</v>
      </c>
      <c r="P12">
        <v>82173.737224007695</v>
      </c>
      <c r="Q12">
        <v>85856.485610047195</v>
      </c>
      <c r="R12">
        <v>90233.348965880505</v>
      </c>
      <c r="S12">
        <v>87961.871829731899</v>
      </c>
      <c r="T12">
        <v>79039.777174736999</v>
      </c>
      <c r="U12">
        <v>75426.151741607304</v>
      </c>
      <c r="V12">
        <v>76736.241870626603</v>
      </c>
      <c r="W12">
        <v>78822.861190185504</v>
      </c>
      <c r="X12">
        <v>80878.905530479606</v>
      </c>
      <c r="Y12">
        <v>83244.332602758994</v>
      </c>
      <c r="Z12">
        <v>77422.0793183848</v>
      </c>
      <c r="AA12">
        <v>76617.730368803997</v>
      </c>
      <c r="AB12">
        <v>77770.091222651099</v>
      </c>
      <c r="AC12">
        <v>77551.562140017006</v>
      </c>
      <c r="AD12">
        <v>81088.742949465799</v>
      </c>
      <c r="AE12">
        <v>77747.164971988794</v>
      </c>
      <c r="AF12">
        <v>81973.575767070404</v>
      </c>
    </row>
    <row r="13" spans="1:32" x14ac:dyDescent="0.3">
      <c r="A13" t="s">
        <v>38</v>
      </c>
      <c r="B13" t="s">
        <v>319</v>
      </c>
      <c r="C13" t="s">
        <v>297</v>
      </c>
      <c r="D13" t="s">
        <v>320</v>
      </c>
      <c r="E13" t="s">
        <v>298</v>
      </c>
      <c r="G13">
        <v>79552.319875843503</v>
      </c>
      <c r="H13">
        <v>87008.607294265501</v>
      </c>
      <c r="I13">
        <v>100287.467296136</v>
      </c>
      <c r="J13">
        <v>109486.18906018299</v>
      </c>
      <c r="K13">
        <v>121269.538649151</v>
      </c>
      <c r="L13">
        <v>127883.245042571</v>
      </c>
      <c r="M13">
        <v>137947.49025798301</v>
      </c>
      <c r="N13">
        <v>133053.107588149</v>
      </c>
      <c r="O13">
        <v>135417.682697974</v>
      </c>
      <c r="P13">
        <v>144752.40125403501</v>
      </c>
      <c r="Q13">
        <v>145410.83019167499</v>
      </c>
      <c r="R13">
        <v>143391.18210825199</v>
      </c>
      <c r="S13">
        <v>148294.39460791799</v>
      </c>
      <c r="T13">
        <v>135780.36943722799</v>
      </c>
      <c r="U13">
        <v>128162.057847274</v>
      </c>
      <c r="V13">
        <v>122645.582861116</v>
      </c>
      <c r="W13">
        <v>130031.77493539199</v>
      </c>
      <c r="X13">
        <v>133188.46223767599</v>
      </c>
      <c r="Y13">
        <v>130285.879385284</v>
      </c>
      <c r="Z13">
        <v>209836.03710261601</v>
      </c>
      <c r="AA13">
        <v>205879.67861445699</v>
      </c>
      <c r="AB13">
        <v>204888.98785901201</v>
      </c>
      <c r="AC13">
        <v>198464.996407314</v>
      </c>
      <c r="AD13">
        <v>213845.644178099</v>
      </c>
      <c r="AE13">
        <v>203395.779873805</v>
      </c>
      <c r="AF13">
        <v>211461.426153204</v>
      </c>
    </row>
    <row r="14" spans="1:32" x14ac:dyDescent="0.3">
      <c r="A14" t="s">
        <v>38</v>
      </c>
      <c r="B14" t="s">
        <v>321</v>
      </c>
      <c r="C14" t="s">
        <v>297</v>
      </c>
      <c r="D14" t="s">
        <v>322</v>
      </c>
      <c r="E14" t="s">
        <v>298</v>
      </c>
      <c r="G14">
        <v>143287.37342740601</v>
      </c>
      <c r="H14">
        <v>140872.13003223101</v>
      </c>
      <c r="I14">
        <v>181130.5676983</v>
      </c>
      <c r="J14">
        <v>194138.535345312</v>
      </c>
      <c r="K14">
        <v>201393.60015511999</v>
      </c>
      <c r="L14">
        <v>193217.80647768499</v>
      </c>
      <c r="M14">
        <v>225974.37620093301</v>
      </c>
      <c r="N14">
        <v>242968.629023102</v>
      </c>
      <c r="O14">
        <v>216901.20342102001</v>
      </c>
      <c r="P14">
        <v>200689.999616819</v>
      </c>
      <c r="Q14">
        <v>184494.893659953</v>
      </c>
      <c r="R14">
        <v>173855.49091689201</v>
      </c>
      <c r="S14">
        <v>182631.096555431</v>
      </c>
      <c r="T14">
        <v>162697.08685133199</v>
      </c>
      <c r="U14">
        <v>183711.821676797</v>
      </c>
      <c r="V14">
        <v>148546.04926438601</v>
      </c>
      <c r="W14">
        <v>166278.35425789899</v>
      </c>
      <c r="X14">
        <v>173451.41318780099</v>
      </c>
      <c r="Y14">
        <v>157844.107133727</v>
      </c>
      <c r="Z14">
        <v>188822.44724148899</v>
      </c>
      <c r="AA14">
        <v>193183.207778151</v>
      </c>
      <c r="AB14">
        <v>191819.471445061</v>
      </c>
      <c r="AC14">
        <v>175134.36599526499</v>
      </c>
      <c r="AD14">
        <v>178332.18076034501</v>
      </c>
      <c r="AE14">
        <v>168146.94753842099</v>
      </c>
      <c r="AF14">
        <v>164063.17764582901</v>
      </c>
    </row>
    <row r="15" spans="1:32" x14ac:dyDescent="0.3">
      <c r="A15" t="s">
        <v>38</v>
      </c>
      <c r="B15" t="s">
        <v>323</v>
      </c>
      <c r="C15" t="s">
        <v>297</v>
      </c>
      <c r="D15" t="s">
        <v>324</v>
      </c>
      <c r="E15" t="s">
        <v>298</v>
      </c>
      <c r="G15">
        <v>560155.31931600801</v>
      </c>
      <c r="H15">
        <v>646487.13335327199</v>
      </c>
      <c r="I15">
        <v>781765.08516279596</v>
      </c>
      <c r="J15">
        <v>911206.46216679399</v>
      </c>
      <c r="K15">
        <v>1035258.83016587</v>
      </c>
      <c r="L15">
        <v>1134473.11229771</v>
      </c>
      <c r="M15">
        <v>1194756.98050177</v>
      </c>
      <c r="N15">
        <v>1218734.5037203</v>
      </c>
      <c r="O15">
        <v>1183705.07889117</v>
      </c>
      <c r="P15">
        <v>1247929.6411049101</v>
      </c>
      <c r="Q15">
        <v>1264109.49113714</v>
      </c>
      <c r="R15">
        <v>1266736.7728254399</v>
      </c>
      <c r="S15">
        <v>1269586.45416339</v>
      </c>
      <c r="T15">
        <v>1121322.7302893701</v>
      </c>
      <c r="U15">
        <v>1079876.5586977</v>
      </c>
      <c r="V15">
        <v>1041181.80066499</v>
      </c>
      <c r="W15">
        <v>1085495.3239149801</v>
      </c>
      <c r="X15">
        <v>1109786.6594445901</v>
      </c>
      <c r="Y15">
        <v>1088381.6888584101</v>
      </c>
      <c r="Z15">
        <v>1092474.8348819399</v>
      </c>
      <c r="AA15">
        <v>1088172.81482781</v>
      </c>
      <c r="AB15">
        <v>1083416.28791715</v>
      </c>
      <c r="AC15">
        <v>1066231.38881444</v>
      </c>
      <c r="AD15">
        <v>1116405.81367191</v>
      </c>
      <c r="AE15">
        <v>1060953.2393456299</v>
      </c>
      <c r="AF15">
        <v>1094903.2005547101</v>
      </c>
    </row>
    <row r="16" spans="1:32" x14ac:dyDescent="0.3">
      <c r="A16" t="s">
        <v>38</v>
      </c>
      <c r="B16" t="s">
        <v>325</v>
      </c>
      <c r="C16" t="s">
        <v>297</v>
      </c>
      <c r="D16" t="s">
        <v>326</v>
      </c>
      <c r="E16" t="s">
        <v>298</v>
      </c>
      <c r="G16">
        <v>416867.94588860101</v>
      </c>
      <c r="H16">
        <v>505615.003321041</v>
      </c>
      <c r="I16">
        <v>600634.51746449596</v>
      </c>
      <c r="J16">
        <v>717067.92682148295</v>
      </c>
      <c r="K16">
        <v>833865.23001075396</v>
      </c>
      <c r="L16">
        <v>941255.30582002795</v>
      </c>
      <c r="M16">
        <v>968782.60430083703</v>
      </c>
      <c r="N16">
        <v>975765.87469719502</v>
      </c>
      <c r="O16">
        <v>966803.875470147</v>
      </c>
      <c r="P16">
        <v>1047239.64148809</v>
      </c>
      <c r="Q16">
        <v>1079614.59747719</v>
      </c>
      <c r="R16">
        <v>1092881.2819085501</v>
      </c>
      <c r="S16">
        <v>1086955.35760796</v>
      </c>
      <c r="T16">
        <v>958625.64343804203</v>
      </c>
      <c r="U16">
        <v>896164.73702090001</v>
      </c>
      <c r="V16">
        <v>892635.75140060205</v>
      </c>
      <c r="W16">
        <v>919216.96965708095</v>
      </c>
      <c r="X16">
        <v>936335.24625679199</v>
      </c>
      <c r="Y16">
        <v>930537.58172468201</v>
      </c>
      <c r="Z16">
        <v>903652.38764045003</v>
      </c>
      <c r="AA16">
        <v>894989.60704965796</v>
      </c>
      <c r="AB16">
        <v>891596.81647209404</v>
      </c>
      <c r="AC16">
        <v>891097.02281917701</v>
      </c>
      <c r="AD16">
        <v>938073.63291156897</v>
      </c>
      <c r="AE16">
        <v>892806.29180720996</v>
      </c>
      <c r="AF16">
        <v>930840.02290888096</v>
      </c>
    </row>
    <row r="17" spans="1:32" x14ac:dyDescent="0.3">
      <c r="A17" t="s">
        <v>38</v>
      </c>
      <c r="B17" t="s">
        <v>327</v>
      </c>
      <c r="C17" t="s">
        <v>297</v>
      </c>
      <c r="D17" t="s">
        <v>328</v>
      </c>
      <c r="E17" t="s">
        <v>298</v>
      </c>
      <c r="G17">
        <v>86978.961036989902</v>
      </c>
      <c r="H17">
        <v>98139.743682287793</v>
      </c>
      <c r="I17">
        <v>114230.515519095</v>
      </c>
      <c r="J17">
        <v>129949.353445527</v>
      </c>
      <c r="K17">
        <v>139866.16423782299</v>
      </c>
      <c r="L17">
        <v>164572.57513183</v>
      </c>
      <c r="M17">
        <v>179113.72327443401</v>
      </c>
      <c r="N17">
        <v>202028.12239907499</v>
      </c>
      <c r="O17">
        <v>210123.03799864001</v>
      </c>
      <c r="P17">
        <v>233581.377650437</v>
      </c>
      <c r="Q17">
        <v>221901.55986977299</v>
      </c>
      <c r="R17">
        <v>223015.110861277</v>
      </c>
      <c r="S17">
        <v>214465.83814262901</v>
      </c>
      <c r="T17">
        <v>186514.30129777</v>
      </c>
      <c r="U17">
        <v>180104.91957833301</v>
      </c>
      <c r="V17">
        <v>171644.53436748701</v>
      </c>
      <c r="W17">
        <v>184233.19254148201</v>
      </c>
      <c r="X17">
        <v>191929.648681989</v>
      </c>
      <c r="Y17">
        <v>187558.77886482701</v>
      </c>
      <c r="Z17">
        <v>247689.630873241</v>
      </c>
      <c r="AA17">
        <v>239370.23201107699</v>
      </c>
      <c r="AB17">
        <v>237480.67628879601</v>
      </c>
      <c r="AC17">
        <v>232754.53078674601</v>
      </c>
      <c r="AD17">
        <v>242844.90283882999</v>
      </c>
      <c r="AE17">
        <v>230922.57138242901</v>
      </c>
      <c r="AF17">
        <v>236865.56591018901</v>
      </c>
    </row>
    <row r="18" spans="1:32" x14ac:dyDescent="0.3">
      <c r="A18" t="s">
        <v>38</v>
      </c>
      <c r="B18" t="s">
        <v>329</v>
      </c>
      <c r="C18" t="s">
        <v>297</v>
      </c>
      <c r="D18" t="s">
        <v>330</v>
      </c>
      <c r="E18" t="s">
        <v>298</v>
      </c>
      <c r="G18">
        <v>98021.656590176499</v>
      </c>
      <c r="H18">
        <v>110298.253620227</v>
      </c>
      <c r="I18">
        <v>129112.92837934699</v>
      </c>
      <c r="J18">
        <v>145202.528217074</v>
      </c>
      <c r="K18">
        <v>161245.20901009699</v>
      </c>
      <c r="L18">
        <v>176187.584437699</v>
      </c>
      <c r="M18">
        <v>188998.516256159</v>
      </c>
      <c r="N18">
        <v>193487.86784662199</v>
      </c>
      <c r="O18">
        <v>192736.770926053</v>
      </c>
      <c r="P18">
        <v>203852.75671632399</v>
      </c>
      <c r="Q18">
        <v>205438.343468821</v>
      </c>
      <c r="R18">
        <v>208248.25517129901</v>
      </c>
      <c r="S18">
        <v>212824.19833848099</v>
      </c>
      <c r="T18">
        <v>191971.509234219</v>
      </c>
      <c r="U18">
        <v>193443.02544919401</v>
      </c>
      <c r="V18">
        <v>189028.74735441199</v>
      </c>
      <c r="W18">
        <v>200327.984748886</v>
      </c>
      <c r="X18">
        <v>207103.12755361799</v>
      </c>
      <c r="Y18">
        <v>202384.569935835</v>
      </c>
      <c r="Z18">
        <v>333180.82865168498</v>
      </c>
      <c r="AA18">
        <v>329634.67342384899</v>
      </c>
      <c r="AB18">
        <v>328300.38471297798</v>
      </c>
      <c r="AC18">
        <v>323497.96848654299</v>
      </c>
      <c r="AD18">
        <v>340263.18147793098</v>
      </c>
      <c r="AE18">
        <v>323556.15007390297</v>
      </c>
      <c r="AF18">
        <v>334863.858748534</v>
      </c>
    </row>
    <row r="19" spans="1:32" x14ac:dyDescent="0.3">
      <c r="A19" t="s">
        <v>38</v>
      </c>
      <c r="B19" t="s">
        <v>331</v>
      </c>
      <c r="C19" t="s">
        <v>297</v>
      </c>
      <c r="D19" t="s">
        <v>332</v>
      </c>
      <c r="E19" t="s">
        <v>298</v>
      </c>
      <c r="G19">
        <v>60590.655827777897</v>
      </c>
      <c r="H19">
        <v>70205.431330216103</v>
      </c>
      <c r="I19">
        <v>82147.297539233696</v>
      </c>
      <c r="J19">
        <v>93078.718703559003</v>
      </c>
      <c r="K19">
        <v>106593.136410301</v>
      </c>
      <c r="L19">
        <v>115269.24755185501</v>
      </c>
      <c r="M19">
        <v>113597.48916952001</v>
      </c>
      <c r="N19">
        <v>104486.108368869</v>
      </c>
      <c r="O19">
        <v>91947.422864666805</v>
      </c>
      <c r="P19">
        <v>96007.759799575302</v>
      </c>
      <c r="Q19">
        <v>96574.559673111697</v>
      </c>
      <c r="R19">
        <v>92974.917059926796</v>
      </c>
      <c r="S19">
        <v>93710.196589053201</v>
      </c>
      <c r="T19">
        <v>79099.042638572893</v>
      </c>
      <c r="U19">
        <v>67366.750998577001</v>
      </c>
      <c r="V19">
        <v>66666.329909243505</v>
      </c>
      <c r="W19">
        <v>70671.763406937302</v>
      </c>
      <c r="X19">
        <v>73021.615697546207</v>
      </c>
      <c r="Y19">
        <v>72792.764136392696</v>
      </c>
      <c r="Z19">
        <v>51384.13974092</v>
      </c>
      <c r="AA19">
        <v>50702.915518315996</v>
      </c>
      <c r="AB19">
        <v>50181.062941071199</v>
      </c>
      <c r="AC19">
        <v>48621.860417631797</v>
      </c>
      <c r="AD19">
        <v>51620.028613151197</v>
      </c>
      <c r="AE19">
        <v>49135.054779349703</v>
      </c>
      <c r="AF19">
        <v>50175.653091874003</v>
      </c>
    </row>
    <row r="20" spans="1:32" x14ac:dyDescent="0.3">
      <c r="A20" t="s">
        <v>38</v>
      </c>
      <c r="B20" t="s">
        <v>333</v>
      </c>
      <c r="C20" t="s">
        <v>297</v>
      </c>
      <c r="D20" t="s">
        <v>334</v>
      </c>
      <c r="E20" t="s">
        <v>298</v>
      </c>
      <c r="G20">
        <v>33668.440683151901</v>
      </c>
      <c r="H20">
        <v>35593.2874302735</v>
      </c>
      <c r="I20">
        <v>37169.385222067198</v>
      </c>
      <c r="J20">
        <v>38085.755522005697</v>
      </c>
      <c r="K20">
        <v>38766.3018581367</v>
      </c>
      <c r="L20">
        <v>42604.580773317102</v>
      </c>
      <c r="M20">
        <v>47656.108058828897</v>
      </c>
      <c r="N20">
        <v>51053.6444229927</v>
      </c>
      <c r="O20">
        <v>51652.596719471498</v>
      </c>
      <c r="P20">
        <v>59151.101375313097</v>
      </c>
      <c r="Q20">
        <v>59794.683416991997</v>
      </c>
      <c r="R20">
        <v>60359.623379458302</v>
      </c>
      <c r="S20">
        <v>62219.298397931903</v>
      </c>
      <c r="T20">
        <v>55476.378816010103</v>
      </c>
      <c r="U20">
        <v>56623.294934289399</v>
      </c>
      <c r="V20">
        <v>55740.376666479999</v>
      </c>
      <c r="W20">
        <v>61216.492885246102</v>
      </c>
      <c r="X20">
        <v>63430.407141072901</v>
      </c>
      <c r="Y20">
        <v>61713.837082005397</v>
      </c>
      <c r="Z20">
        <v>73113.891947854703</v>
      </c>
      <c r="AA20">
        <v>71278.636990037397</v>
      </c>
      <c r="AB20">
        <v>70536.095362162698</v>
      </c>
      <c r="AC20">
        <v>71496.878882589997</v>
      </c>
      <c r="AD20">
        <v>76592.997813989306</v>
      </c>
      <c r="AE20">
        <v>70545.831244389701</v>
      </c>
      <c r="AF20">
        <v>73508.117162510898</v>
      </c>
    </row>
    <row r="21" spans="1:32" x14ac:dyDescent="0.3">
      <c r="A21" t="s">
        <v>38</v>
      </c>
      <c r="B21" t="s">
        <v>335</v>
      </c>
      <c r="C21" t="s">
        <v>297</v>
      </c>
      <c r="D21" t="s">
        <v>336</v>
      </c>
      <c r="E21" t="s">
        <v>298</v>
      </c>
      <c r="G21">
        <v>45750.128357339301</v>
      </c>
      <c r="H21">
        <v>51147.154775129202</v>
      </c>
      <c r="I21">
        <v>55501.918417271103</v>
      </c>
      <c r="J21">
        <v>61022.8284225073</v>
      </c>
      <c r="K21">
        <v>64757.512777948803</v>
      </c>
      <c r="L21">
        <v>74611.082937359402</v>
      </c>
      <c r="M21">
        <v>79096.743220280303</v>
      </c>
      <c r="N21">
        <v>81391.884161408598</v>
      </c>
      <c r="O21">
        <v>79510.208371998306</v>
      </c>
      <c r="P21">
        <v>88339.5369734782</v>
      </c>
      <c r="Q21">
        <v>95053.561902494999</v>
      </c>
      <c r="R21">
        <v>98413.934608849493</v>
      </c>
      <c r="S21">
        <v>100431.670000881</v>
      </c>
      <c r="T21">
        <v>90236.875197218396</v>
      </c>
      <c r="U21">
        <v>87322.243461948296</v>
      </c>
      <c r="V21">
        <v>88253.806191521799</v>
      </c>
      <c r="W21">
        <v>92172.986459974403</v>
      </c>
      <c r="X21">
        <v>94859.462595665507</v>
      </c>
      <c r="Y21">
        <v>93838.1944901432</v>
      </c>
      <c r="Z21">
        <v>108708.56741572999</v>
      </c>
      <c r="AA21">
        <v>106993.593282175</v>
      </c>
      <c r="AB21">
        <v>107483.424049794</v>
      </c>
      <c r="AC21">
        <v>111608.76927416799</v>
      </c>
      <c r="AD21">
        <v>118730.97347162801</v>
      </c>
      <c r="AE21">
        <v>112905.051455664</v>
      </c>
      <c r="AF21">
        <v>119075.958082738</v>
      </c>
    </row>
    <row r="22" spans="1:32" x14ac:dyDescent="0.3">
      <c r="A22" t="s">
        <v>38</v>
      </c>
      <c r="B22" t="s">
        <v>337</v>
      </c>
      <c r="C22" t="s">
        <v>297</v>
      </c>
      <c r="D22" t="s">
        <v>338</v>
      </c>
      <c r="E22" t="s">
        <v>298</v>
      </c>
      <c r="G22">
        <v>12081.6876741874</v>
      </c>
      <c r="H22">
        <v>15553.8673448557</v>
      </c>
      <c r="I22">
        <v>18332.533195204</v>
      </c>
      <c r="J22">
        <v>22937.072900501698</v>
      </c>
      <c r="K22">
        <v>25991.2109198121</v>
      </c>
      <c r="L22">
        <v>32006.5021640423</v>
      </c>
      <c r="M22">
        <v>31440.635161451399</v>
      </c>
      <c r="N22">
        <v>30338.239738415999</v>
      </c>
      <c r="O22">
        <v>27857.611652526899</v>
      </c>
      <c r="P22">
        <v>29188.435598165099</v>
      </c>
      <c r="Q22">
        <v>35258.878485503003</v>
      </c>
      <c r="R22">
        <v>38054.3112293913</v>
      </c>
      <c r="S22">
        <v>38212.371602949199</v>
      </c>
      <c r="T22">
        <v>34760.496381208301</v>
      </c>
      <c r="U22">
        <v>30698.9485276589</v>
      </c>
      <c r="V22">
        <v>32513.4295250418</v>
      </c>
      <c r="W22">
        <v>30956.493574728302</v>
      </c>
      <c r="X22">
        <v>31429.055454592599</v>
      </c>
      <c r="Y22">
        <v>32124.357408137799</v>
      </c>
      <c r="Z22">
        <v>35594.675467875699</v>
      </c>
      <c r="AA22">
        <v>35714.956292137897</v>
      </c>
      <c r="AB22">
        <v>36947.328687631503</v>
      </c>
      <c r="AC22">
        <v>40111.890391578403</v>
      </c>
      <c r="AD22">
        <v>42137.975657638402</v>
      </c>
      <c r="AE22">
        <v>42359.2202112741</v>
      </c>
      <c r="AF22">
        <v>45567.840920226903</v>
      </c>
    </row>
    <row r="23" spans="1:32" x14ac:dyDescent="0.3">
      <c r="A23" t="s">
        <v>38</v>
      </c>
      <c r="B23" t="s">
        <v>339</v>
      </c>
      <c r="C23" t="s">
        <v>297</v>
      </c>
      <c r="D23" t="s">
        <v>340</v>
      </c>
      <c r="E23" t="s">
        <v>298</v>
      </c>
      <c r="G23">
        <v>63307.743406756803</v>
      </c>
      <c r="H23">
        <v>70961.796798145995</v>
      </c>
      <c r="I23">
        <v>84965.899797780803</v>
      </c>
      <c r="J23">
        <v>96801.685478049098</v>
      </c>
      <c r="K23">
        <v>108361.569916439</v>
      </c>
      <c r="L23">
        <v>117390.80712314699</v>
      </c>
      <c r="M23">
        <v>132776.79517440399</v>
      </c>
      <c r="N23">
        <v>142800.08320901901</v>
      </c>
      <c r="O23">
        <v>145735.166737536</v>
      </c>
      <c r="P23">
        <v>158329.31768572301</v>
      </c>
      <c r="Q23">
        <v>158851.217915708</v>
      </c>
      <c r="R23">
        <v>161871.55742928799</v>
      </c>
      <c r="S23">
        <v>166463.516025082</v>
      </c>
      <c r="T23">
        <v>151832.01184888199</v>
      </c>
      <c r="U23">
        <v>154835.27428848701</v>
      </c>
      <c r="V23">
        <v>151768.27311709299</v>
      </c>
      <c r="W23">
        <v>159820.11828937801</v>
      </c>
      <c r="X23">
        <v>163893.83844653601</v>
      </c>
      <c r="Y23">
        <v>159436.681547516</v>
      </c>
      <c r="Z23">
        <v>186314.95786516901</v>
      </c>
      <c r="AA23">
        <v>184386.936953973</v>
      </c>
      <c r="AB23">
        <v>184030.65962769199</v>
      </c>
      <c r="AC23">
        <v>179972.83447829299</v>
      </c>
      <c r="AD23">
        <v>188683.30534356699</v>
      </c>
      <c r="AE23">
        <v>179348.73910394</v>
      </c>
      <c r="AF23">
        <v>185273.44396178899</v>
      </c>
    </row>
    <row r="24" spans="1:32" x14ac:dyDescent="0.3">
      <c r="A24" t="s">
        <v>38</v>
      </c>
      <c r="B24" t="s">
        <v>341</v>
      </c>
      <c r="C24" t="s">
        <v>297</v>
      </c>
      <c r="D24" t="s">
        <v>342</v>
      </c>
      <c r="E24" t="s">
        <v>298</v>
      </c>
      <c r="G24">
        <v>624169.29788682098</v>
      </c>
      <c r="H24">
        <v>663474.46403022704</v>
      </c>
      <c r="I24">
        <v>712458.635338714</v>
      </c>
      <c r="J24">
        <v>757123.074637393</v>
      </c>
      <c r="K24">
        <v>772589.88192067598</v>
      </c>
      <c r="L24">
        <v>877210.521009636</v>
      </c>
      <c r="M24">
        <v>947363.48289746896</v>
      </c>
      <c r="N24">
        <v>995876.04426444997</v>
      </c>
      <c r="O24">
        <v>969497.83289134398</v>
      </c>
      <c r="P24">
        <v>1079496.5373262099</v>
      </c>
      <c r="Q24">
        <v>1165558.6606884699</v>
      </c>
      <c r="R24">
        <v>1242538.0269672</v>
      </c>
      <c r="S24">
        <v>1289502.8774115299</v>
      </c>
      <c r="T24">
        <v>1203710.60741265</v>
      </c>
      <c r="U24">
        <v>1248343.9282914</v>
      </c>
      <c r="V24">
        <v>1306182.4855148799</v>
      </c>
      <c r="W24">
        <v>1340199.65388248</v>
      </c>
      <c r="X24">
        <v>1369311.1328217101</v>
      </c>
      <c r="Y24">
        <v>1365108.0145646599</v>
      </c>
      <c r="Z24">
        <v>1256570.92482055</v>
      </c>
      <c r="AA24">
        <v>1242699.73092659</v>
      </c>
      <c r="AB24">
        <v>1244275.7075622999</v>
      </c>
      <c r="AC24">
        <v>1232816.10026535</v>
      </c>
      <c r="AD24">
        <v>1298071.1709457701</v>
      </c>
      <c r="AE24">
        <v>1237438.6357598</v>
      </c>
      <c r="AF24">
        <v>1286986.3668869401</v>
      </c>
    </row>
    <row r="25" spans="1:32" x14ac:dyDescent="0.3">
      <c r="A25" t="s">
        <v>38</v>
      </c>
      <c r="B25" t="s">
        <v>343</v>
      </c>
      <c r="C25" t="s">
        <v>297</v>
      </c>
      <c r="D25" t="s">
        <v>344</v>
      </c>
      <c r="E25" t="s">
        <v>298</v>
      </c>
      <c r="G25">
        <v>47109.606818439599</v>
      </c>
      <c r="H25">
        <v>43352.601492559297</v>
      </c>
      <c r="I25">
        <v>39716.450108347999</v>
      </c>
      <c r="J25">
        <v>34681.631801591197</v>
      </c>
      <c r="K25">
        <v>20061.9306831877</v>
      </c>
      <c r="L25">
        <v>20432.315861089501</v>
      </c>
      <c r="M25">
        <v>21722.737920355401</v>
      </c>
      <c r="N25">
        <v>17513.078373818898</v>
      </c>
      <c r="O25">
        <v>3469.9047157153</v>
      </c>
      <c r="P25">
        <v>4649.6581042744001</v>
      </c>
      <c r="Q25">
        <v>4282.3980180553699</v>
      </c>
      <c r="R25">
        <v>4230.53302786524</v>
      </c>
      <c r="S25">
        <v>3925.67628316215</v>
      </c>
      <c r="T25">
        <v>3113.9924844212301</v>
      </c>
      <c r="U25">
        <v>2943.3940270779999</v>
      </c>
      <c r="V25">
        <v>2505.9397680010502</v>
      </c>
      <c r="W25">
        <v>2980.8854378481601</v>
      </c>
      <c r="X25">
        <v>3474.9828888398401</v>
      </c>
      <c r="Y25">
        <v>3965.0181078870201</v>
      </c>
      <c r="Z25">
        <v>5896.2394191221902</v>
      </c>
      <c r="AA25">
        <v>6264.1702450902003</v>
      </c>
      <c r="AB25">
        <v>7129.5600644771603</v>
      </c>
      <c r="AC25">
        <v>8316.8049444202206</v>
      </c>
      <c r="AD25">
        <v>9411.2171336057108</v>
      </c>
      <c r="AE25">
        <v>10557.0681728575</v>
      </c>
      <c r="AF25">
        <v>9535.9768802026501</v>
      </c>
    </row>
    <row r="26" spans="1:32" x14ac:dyDescent="0.3">
      <c r="A26" t="s">
        <v>38</v>
      </c>
      <c r="B26" t="s">
        <v>345</v>
      </c>
      <c r="C26" t="s">
        <v>297</v>
      </c>
      <c r="D26" t="s">
        <v>346</v>
      </c>
      <c r="E26" t="s">
        <v>298</v>
      </c>
      <c r="G26">
        <v>427617.13591582398</v>
      </c>
      <c r="H26">
        <v>436580.50525665999</v>
      </c>
      <c r="I26">
        <v>453690.80736926699</v>
      </c>
      <c r="J26">
        <v>470301.020137274</v>
      </c>
      <c r="K26">
        <v>473290.40878347302</v>
      </c>
      <c r="L26">
        <v>516717.92615884502</v>
      </c>
      <c r="M26">
        <v>597385.33872598805</v>
      </c>
      <c r="N26">
        <v>662280.37934869505</v>
      </c>
      <c r="O26">
        <v>661610.48062967195</v>
      </c>
      <c r="P26">
        <v>795456.397882213</v>
      </c>
      <c r="Q26">
        <v>803316.72554807796</v>
      </c>
      <c r="R26">
        <v>828039.35096478905</v>
      </c>
      <c r="S26">
        <v>865940.80385359796</v>
      </c>
      <c r="T26">
        <v>742757.33938902605</v>
      </c>
      <c r="U26">
        <v>790353.85163162497</v>
      </c>
      <c r="V26">
        <v>824629.15208583802</v>
      </c>
      <c r="W26">
        <v>837740.80092177598</v>
      </c>
      <c r="X26">
        <v>828988.92776744603</v>
      </c>
      <c r="Y26">
        <v>777937.85970364197</v>
      </c>
      <c r="Z26">
        <v>705096.313650414</v>
      </c>
      <c r="AA26">
        <v>704561.638000548</v>
      </c>
      <c r="AB26">
        <v>698328.11716464104</v>
      </c>
      <c r="AC26">
        <v>666440.30134881998</v>
      </c>
      <c r="AD26">
        <v>696590.00915825902</v>
      </c>
      <c r="AE26">
        <v>627768.35077094799</v>
      </c>
      <c r="AF26">
        <v>660572.82410891901</v>
      </c>
    </row>
    <row r="27" spans="1:32" x14ac:dyDescent="0.3">
      <c r="A27" t="s">
        <v>38</v>
      </c>
      <c r="B27" t="s">
        <v>347</v>
      </c>
      <c r="C27" t="s">
        <v>297</v>
      </c>
      <c r="D27" t="s">
        <v>348</v>
      </c>
      <c r="E27" t="s">
        <v>298</v>
      </c>
      <c r="G27">
        <v>149442.55515255799</v>
      </c>
      <c r="H27">
        <v>183541.35728100801</v>
      </c>
      <c r="I27">
        <v>219051.377861099</v>
      </c>
      <c r="J27">
        <v>252140.42269852801</v>
      </c>
      <c r="K27">
        <v>279237.542454015</v>
      </c>
      <c r="L27">
        <v>340060.27898970101</v>
      </c>
      <c r="M27">
        <v>328255.40625112603</v>
      </c>
      <c r="N27">
        <v>316082.58654193598</v>
      </c>
      <c r="O27">
        <v>304417.44754595699</v>
      </c>
      <c r="P27">
        <v>279390.48133972601</v>
      </c>
      <c r="Q27">
        <v>357959.53712234099</v>
      </c>
      <c r="R27">
        <v>410268.142974541</v>
      </c>
      <c r="S27">
        <v>419636.39727476798</v>
      </c>
      <c r="T27">
        <v>457839.27553920401</v>
      </c>
      <c r="U27">
        <v>455046.68263270101</v>
      </c>
      <c r="V27">
        <v>479047.39366104099</v>
      </c>
      <c r="W27">
        <v>499477.96752285602</v>
      </c>
      <c r="X27">
        <v>536847.22216541902</v>
      </c>
      <c r="Y27">
        <v>583205.13675313198</v>
      </c>
      <c r="Z27">
        <v>545578.371751011</v>
      </c>
      <c r="AA27">
        <v>531873.92268095305</v>
      </c>
      <c r="AB27">
        <v>538818.03033318406</v>
      </c>
      <c r="AC27">
        <v>558058.99397211196</v>
      </c>
      <c r="AD27">
        <v>592069.94465390395</v>
      </c>
      <c r="AE27">
        <v>599113.21681599901</v>
      </c>
      <c r="AF27">
        <v>616877.565897814</v>
      </c>
    </row>
    <row r="28" spans="1:32" x14ac:dyDescent="0.3">
      <c r="A28" t="s">
        <v>38</v>
      </c>
      <c r="B28" t="s">
        <v>349</v>
      </c>
      <c r="C28" t="s">
        <v>297</v>
      </c>
      <c r="D28" t="s">
        <v>350</v>
      </c>
      <c r="E28" t="s">
        <v>298</v>
      </c>
      <c r="G28">
        <v>209019.817001252</v>
      </c>
      <c r="H28">
        <v>231029.262743108</v>
      </c>
      <c r="I28">
        <v>257673.57234884601</v>
      </c>
      <c r="J28">
        <v>291789.76897476398</v>
      </c>
      <c r="K28">
        <v>327695.21258881601</v>
      </c>
      <c r="L28">
        <v>353016.17499621602</v>
      </c>
      <c r="M28">
        <v>352717.15894551401</v>
      </c>
      <c r="N28">
        <v>346076.58136606799</v>
      </c>
      <c r="O28">
        <v>338644.00995882001</v>
      </c>
      <c r="P28">
        <v>347610.182646122</v>
      </c>
      <c r="Q28">
        <v>374021.74759584601</v>
      </c>
      <c r="R28">
        <v>404738.46782091202</v>
      </c>
      <c r="S28">
        <v>447165.65659253998</v>
      </c>
      <c r="T28">
        <v>416994.33213251497</v>
      </c>
      <c r="U28">
        <v>396742.76641308598</v>
      </c>
      <c r="V28">
        <v>358807.052789265</v>
      </c>
      <c r="W28">
        <v>335866.683709512</v>
      </c>
      <c r="X28">
        <v>323044.13380262</v>
      </c>
      <c r="Y28">
        <v>315295.468743896</v>
      </c>
      <c r="Z28">
        <v>361570.749991833</v>
      </c>
      <c r="AA28">
        <v>349783.79562121001</v>
      </c>
      <c r="AB28">
        <v>357455.72110906203</v>
      </c>
      <c r="AC28">
        <v>401856.20398657297</v>
      </c>
      <c r="AD28">
        <v>422055.48897246202</v>
      </c>
      <c r="AE28">
        <v>411078.37680908199</v>
      </c>
      <c r="AF28">
        <v>441795.72598418198</v>
      </c>
    </row>
    <row r="29" spans="1:32" x14ac:dyDescent="0.3">
      <c r="A29" t="s">
        <v>38</v>
      </c>
      <c r="B29" t="s">
        <v>351</v>
      </c>
      <c r="C29" t="s">
        <v>297</v>
      </c>
      <c r="D29" t="s">
        <v>352</v>
      </c>
      <c r="E29" t="s">
        <v>298</v>
      </c>
      <c r="G29">
        <v>71622.889648948301</v>
      </c>
      <c r="H29">
        <v>77596.656067343196</v>
      </c>
      <c r="I29">
        <v>85778.353558521194</v>
      </c>
      <c r="J29">
        <v>99146.639457948098</v>
      </c>
      <c r="K29">
        <v>113363.871930393</v>
      </c>
      <c r="L29">
        <v>122739.004216022</v>
      </c>
      <c r="M29">
        <v>128364.013441369</v>
      </c>
      <c r="N29">
        <v>134543.183340594</v>
      </c>
      <c r="O29">
        <v>136963.30508396399</v>
      </c>
      <c r="P29">
        <v>143324.65497820399</v>
      </c>
      <c r="Q29">
        <v>154146.21864663099</v>
      </c>
      <c r="R29">
        <v>166992.303276914</v>
      </c>
      <c r="S29">
        <v>185978.721942907</v>
      </c>
      <c r="T29">
        <v>174793.951907771</v>
      </c>
      <c r="U29">
        <v>161518.33197442099</v>
      </c>
      <c r="V29">
        <v>145593.11580858001</v>
      </c>
      <c r="W29">
        <v>132022.552798844</v>
      </c>
      <c r="X29">
        <v>121037.958377324</v>
      </c>
      <c r="Y29">
        <v>116634.827059877</v>
      </c>
      <c r="Z29">
        <v>125000.909962718</v>
      </c>
      <c r="AA29">
        <v>122976.66637777499</v>
      </c>
      <c r="AB29">
        <v>125484.737717568</v>
      </c>
      <c r="AC29">
        <v>140799.63911020101</v>
      </c>
      <c r="AD29">
        <v>149290.51700889599</v>
      </c>
      <c r="AE29">
        <v>146084.00218515599</v>
      </c>
      <c r="AF29">
        <v>153723.76809770201</v>
      </c>
    </row>
    <row r="30" spans="1:32" x14ac:dyDescent="0.3">
      <c r="A30" t="s">
        <v>38</v>
      </c>
      <c r="B30" t="s">
        <v>353</v>
      </c>
      <c r="C30" t="s">
        <v>297</v>
      </c>
      <c r="D30" t="s">
        <v>354</v>
      </c>
      <c r="E30" t="s">
        <v>298</v>
      </c>
      <c r="G30">
        <v>13167.095204655499</v>
      </c>
      <c r="H30">
        <v>15828.6345309071</v>
      </c>
      <c r="I30">
        <v>18419.412096362499</v>
      </c>
      <c r="J30">
        <v>20000.8776161305</v>
      </c>
      <c r="K30">
        <v>23845.693640482201</v>
      </c>
      <c r="L30">
        <v>26687.058239196998</v>
      </c>
      <c r="M30">
        <v>25240.635159877998</v>
      </c>
      <c r="N30">
        <v>24342.364262031901</v>
      </c>
      <c r="O30">
        <v>22988.311264764001</v>
      </c>
      <c r="P30">
        <v>24729.1990432315</v>
      </c>
      <c r="Q30">
        <v>27876.993328244698</v>
      </c>
      <c r="R30">
        <v>34275.630091665298</v>
      </c>
      <c r="S30">
        <v>36950.507384714801</v>
      </c>
      <c r="T30">
        <v>30989.092268891302</v>
      </c>
      <c r="U30">
        <v>31981.4086766152</v>
      </c>
      <c r="V30">
        <v>28162.341365849799</v>
      </c>
      <c r="W30">
        <v>23489.129789275401</v>
      </c>
      <c r="X30">
        <v>23433.4761619331</v>
      </c>
      <c r="Y30">
        <v>24223.748136318802</v>
      </c>
      <c r="Z30">
        <v>28252.4082020155</v>
      </c>
      <c r="AA30">
        <v>24506.6287641116</v>
      </c>
      <c r="AB30">
        <v>26244.4187079738</v>
      </c>
      <c r="AC30">
        <v>27731.296605567401</v>
      </c>
      <c r="AD30">
        <v>24184.4044582772</v>
      </c>
      <c r="AE30">
        <v>23998.813671456399</v>
      </c>
      <c r="AF30">
        <v>27922.049949343</v>
      </c>
    </row>
    <row r="31" spans="1:32" x14ac:dyDescent="0.3">
      <c r="A31" t="s">
        <v>38</v>
      </c>
      <c r="B31" t="s">
        <v>355</v>
      </c>
      <c r="C31" t="s">
        <v>297</v>
      </c>
      <c r="D31" t="s">
        <v>356</v>
      </c>
      <c r="E31" t="s">
        <v>298</v>
      </c>
      <c r="G31">
        <v>28464.932809414098</v>
      </c>
      <c r="H31">
        <v>28702.815917335502</v>
      </c>
      <c r="I31">
        <v>30728.480046068002</v>
      </c>
      <c r="J31">
        <v>31412.7416170162</v>
      </c>
      <c r="K31">
        <v>33481.002104648796</v>
      </c>
      <c r="L31">
        <v>30518.081942991699</v>
      </c>
      <c r="M31">
        <v>25995.821494650201</v>
      </c>
      <c r="N31">
        <v>18679.576653450898</v>
      </c>
      <c r="O31">
        <v>11350.906672363</v>
      </c>
      <c r="P31">
        <v>3904.7032186808101</v>
      </c>
      <c r="Q31">
        <v>9124.8539294528</v>
      </c>
      <c r="R31">
        <v>14380.7272739071</v>
      </c>
      <c r="S31">
        <v>19734.560073622801</v>
      </c>
      <c r="T31">
        <v>22641.2727274891</v>
      </c>
      <c r="U31">
        <v>25591.025054916001</v>
      </c>
      <c r="V31">
        <v>22115.092975545998</v>
      </c>
      <c r="W31">
        <v>22407.719796747999</v>
      </c>
      <c r="X31">
        <v>21662.261704263099</v>
      </c>
      <c r="Y31">
        <v>21007.2786688378</v>
      </c>
      <c r="Z31">
        <v>25131.767122521102</v>
      </c>
      <c r="AA31">
        <v>24467.041900663098</v>
      </c>
      <c r="AB31">
        <v>24672.772275525698</v>
      </c>
      <c r="AC31">
        <v>27585.4821117008</v>
      </c>
      <c r="AD31">
        <v>28872.774904946698</v>
      </c>
      <c r="AE31">
        <v>26698.5679890352</v>
      </c>
      <c r="AF31">
        <v>29578.171925957198</v>
      </c>
    </row>
    <row r="32" spans="1:32" x14ac:dyDescent="0.3">
      <c r="A32" t="s">
        <v>38</v>
      </c>
      <c r="B32" t="s">
        <v>357</v>
      </c>
      <c r="C32" t="s">
        <v>297</v>
      </c>
      <c r="D32" t="s">
        <v>358</v>
      </c>
      <c r="E32" t="s">
        <v>298</v>
      </c>
      <c r="G32">
        <v>93901.249626767501</v>
      </c>
      <c r="H32">
        <v>106318.410614544</v>
      </c>
      <c r="I32">
        <v>119528.457805668</v>
      </c>
      <c r="J32">
        <v>136952.288876468</v>
      </c>
      <c r="K32">
        <v>151865.82706579901</v>
      </c>
      <c r="L32">
        <v>165292.35911012001</v>
      </c>
      <c r="M32">
        <v>164315.73759281801</v>
      </c>
      <c r="N32">
        <v>156267.36036242699</v>
      </c>
      <c r="O32">
        <v>153091.30546886899</v>
      </c>
      <c r="P32">
        <v>156092.294896059</v>
      </c>
      <c r="Q32">
        <v>164783.95934317799</v>
      </c>
      <c r="R32">
        <v>173062.39335808301</v>
      </c>
      <c r="S32">
        <v>191065.29118143101</v>
      </c>
      <c r="T32">
        <v>177977.714934302</v>
      </c>
      <c r="U32">
        <v>171065.93055143801</v>
      </c>
      <c r="V32">
        <v>157184.79136218099</v>
      </c>
      <c r="W32">
        <v>153866.04102953599</v>
      </c>
      <c r="X32">
        <v>153675.261988279</v>
      </c>
      <c r="Y32">
        <v>150797.650268867</v>
      </c>
      <c r="Z32">
        <v>180949.056081805</v>
      </c>
      <c r="AA32">
        <v>175642.265931011</v>
      </c>
      <c r="AB32">
        <v>178634.621900242</v>
      </c>
      <c r="AC32">
        <v>202685.69055539701</v>
      </c>
      <c r="AD32">
        <v>216556.360199018</v>
      </c>
      <c r="AE32">
        <v>211119.13166405199</v>
      </c>
      <c r="AF32">
        <v>227057.92188929999</v>
      </c>
    </row>
    <row r="33" spans="1:32" x14ac:dyDescent="0.3">
      <c r="A33" t="s">
        <v>38</v>
      </c>
      <c r="B33" t="s">
        <v>359</v>
      </c>
      <c r="C33" t="s">
        <v>297</v>
      </c>
      <c r="D33" t="s">
        <v>360</v>
      </c>
      <c r="E33" t="s">
        <v>298</v>
      </c>
      <c r="G33">
        <v>1863.6497114669801</v>
      </c>
      <c r="H33">
        <v>2582.7456129778502</v>
      </c>
      <c r="I33">
        <v>3218.8688422258501</v>
      </c>
      <c r="J33">
        <v>4277.2214072010702</v>
      </c>
      <c r="K33">
        <v>5138.8178474932301</v>
      </c>
      <c r="L33">
        <v>7779.67148788534</v>
      </c>
      <c r="M33">
        <v>8800.9512567985003</v>
      </c>
      <c r="N33">
        <v>12244.096747564199</v>
      </c>
      <c r="O33">
        <v>14250.1814688593</v>
      </c>
      <c r="P33">
        <v>19559.330509945499</v>
      </c>
      <c r="Q33">
        <v>18089.722348339299</v>
      </c>
      <c r="R33">
        <v>16027.413820342201</v>
      </c>
      <c r="S33">
        <v>13436.5760098644</v>
      </c>
      <c r="T33">
        <v>10592.3002940604</v>
      </c>
      <c r="U33">
        <v>6586.0701556964696</v>
      </c>
      <c r="V33">
        <v>5751.7112771079801</v>
      </c>
      <c r="W33">
        <v>4081.2402951092399</v>
      </c>
      <c r="X33">
        <v>3235.1755708211799</v>
      </c>
      <c r="Y33">
        <v>2631.9646099951601</v>
      </c>
      <c r="Z33">
        <v>2236.6086227738801</v>
      </c>
      <c r="AA33">
        <v>2191.1926476492599</v>
      </c>
      <c r="AB33">
        <v>2419.1705077520801</v>
      </c>
      <c r="AC33">
        <v>3054.0956037062401</v>
      </c>
      <c r="AD33">
        <v>3151.4324013236701</v>
      </c>
      <c r="AE33">
        <v>3177.8612993819402</v>
      </c>
      <c r="AF33">
        <v>3513.81412187978</v>
      </c>
    </row>
    <row r="34" spans="1:32" x14ac:dyDescent="0.3">
      <c r="A34" t="s">
        <v>38</v>
      </c>
      <c r="B34" t="s">
        <v>361</v>
      </c>
      <c r="C34" t="s">
        <v>297</v>
      </c>
      <c r="D34" t="s">
        <v>362</v>
      </c>
      <c r="E34" t="s">
        <v>298</v>
      </c>
      <c r="G34">
        <v>82269.967660127702</v>
      </c>
      <c r="H34">
        <v>101806.26418220899</v>
      </c>
      <c r="I34">
        <v>124903.788181991</v>
      </c>
      <c r="J34">
        <v>152159.52820009601</v>
      </c>
      <c r="K34">
        <v>176312.057129233</v>
      </c>
      <c r="L34">
        <v>199300.800348969</v>
      </c>
      <c r="M34">
        <v>204553.53131003099</v>
      </c>
      <c r="N34">
        <v>200253.17791119</v>
      </c>
      <c r="O34">
        <v>196259.375095439</v>
      </c>
      <c r="P34">
        <v>211874.50808735401</v>
      </c>
      <c r="Q34">
        <v>216021.830590228</v>
      </c>
      <c r="R34">
        <v>218973.48719728901</v>
      </c>
      <c r="S34">
        <v>217074.75130111701</v>
      </c>
      <c r="T34">
        <v>195564.55887229301</v>
      </c>
      <c r="U34">
        <v>181416.003490754</v>
      </c>
      <c r="V34">
        <v>180950.59575903599</v>
      </c>
      <c r="W34">
        <v>184144.941324616</v>
      </c>
      <c r="X34">
        <v>186101.40331268299</v>
      </c>
      <c r="Y34">
        <v>185813.35272604099</v>
      </c>
      <c r="Z34">
        <v>164056.53089887599</v>
      </c>
      <c r="AA34">
        <v>162162.16481978699</v>
      </c>
      <c r="AB34">
        <v>164596.38738252601</v>
      </c>
      <c r="AC34">
        <v>163226.59372223899</v>
      </c>
      <c r="AD34">
        <v>171467.31419003801</v>
      </c>
      <c r="AE34">
        <v>162910.078604293</v>
      </c>
      <c r="AF34">
        <v>172053.82591086699</v>
      </c>
    </row>
    <row r="35" spans="1:32" x14ac:dyDescent="0.3">
      <c r="A35" t="s">
        <v>38</v>
      </c>
      <c r="B35" t="s">
        <v>363</v>
      </c>
      <c r="C35" t="s">
        <v>297</v>
      </c>
      <c r="D35" t="s">
        <v>364</v>
      </c>
      <c r="E35" t="s">
        <v>298</v>
      </c>
      <c r="G35">
        <v>1001988.0085630401</v>
      </c>
      <c r="H35">
        <v>1110400.8258262801</v>
      </c>
      <c r="I35">
        <v>1272041.3224333699</v>
      </c>
      <c r="J35">
        <v>1348266.59670967</v>
      </c>
      <c r="K35">
        <v>1475253.96981082</v>
      </c>
      <c r="L35">
        <v>1623399.2964335701</v>
      </c>
      <c r="M35">
        <v>1790656.73308329</v>
      </c>
      <c r="N35">
        <v>1816121.46640974</v>
      </c>
      <c r="O35">
        <v>1847454.9175660701</v>
      </c>
      <c r="P35">
        <v>1927125.4949980399</v>
      </c>
      <c r="Q35">
        <v>1870210.9765567901</v>
      </c>
      <c r="R35">
        <v>1861920.1412535899</v>
      </c>
      <c r="S35">
        <v>1903852.3269852099</v>
      </c>
      <c r="T35">
        <v>1712652.7746280599</v>
      </c>
      <c r="U35">
        <v>1771812.78952446</v>
      </c>
      <c r="V35">
        <v>1671066.6346083099</v>
      </c>
      <c r="W35">
        <v>1826774.10678689</v>
      </c>
      <c r="X35">
        <v>1924521.6394408699</v>
      </c>
      <c r="Y35">
        <v>1847641.6915138001</v>
      </c>
      <c r="Z35">
        <v>2008823.0337078699</v>
      </c>
      <c r="AA35">
        <v>1985576.87682107</v>
      </c>
      <c r="AB35">
        <v>1962564.03341204</v>
      </c>
      <c r="AC35">
        <v>1863955.1034473199</v>
      </c>
      <c r="AD35">
        <v>1941251.4162772901</v>
      </c>
      <c r="AE35">
        <v>1838570.6635464299</v>
      </c>
      <c r="AF35">
        <v>1850945.31837792</v>
      </c>
    </row>
    <row r="36" spans="1:32" x14ac:dyDescent="0.3">
      <c r="A36" t="s">
        <v>38</v>
      </c>
      <c r="B36" t="s">
        <v>365</v>
      </c>
      <c r="C36" t="s">
        <v>297</v>
      </c>
      <c r="D36" t="s">
        <v>366</v>
      </c>
      <c r="E36" t="s">
        <v>298</v>
      </c>
      <c r="G36">
        <v>53848.606179372502</v>
      </c>
      <c r="H36">
        <v>58549.071899145099</v>
      </c>
      <c r="I36">
        <v>64012.383101388397</v>
      </c>
      <c r="J36">
        <v>60599.464121233199</v>
      </c>
      <c r="K36">
        <v>67920.044827770194</v>
      </c>
      <c r="L36">
        <v>60775.982708673997</v>
      </c>
      <c r="M36">
        <v>61547.072761602598</v>
      </c>
      <c r="N36">
        <v>53098.976375227699</v>
      </c>
      <c r="O36">
        <v>44936.679868413499</v>
      </c>
      <c r="P36">
        <v>41112.773987696601</v>
      </c>
      <c r="Q36">
        <v>40582.898467316598</v>
      </c>
      <c r="R36">
        <v>39707.5049300096</v>
      </c>
      <c r="S36">
        <v>41822.658059289097</v>
      </c>
      <c r="T36">
        <v>37378.703959358201</v>
      </c>
      <c r="U36">
        <v>36906.297723088202</v>
      </c>
      <c r="V36">
        <v>34861.449240906099</v>
      </c>
      <c r="W36">
        <v>42829.355153385601</v>
      </c>
      <c r="X36">
        <v>46431.524393161599</v>
      </c>
      <c r="Y36">
        <v>40944.462365461302</v>
      </c>
      <c r="Z36">
        <v>47438.198000579403</v>
      </c>
      <c r="AA36">
        <v>45945.543755298197</v>
      </c>
      <c r="AB36">
        <v>43817.052031460902</v>
      </c>
      <c r="AC36">
        <v>38514.468132900503</v>
      </c>
      <c r="AD36">
        <v>39868.234708167998</v>
      </c>
      <c r="AE36">
        <v>35949.011170265097</v>
      </c>
      <c r="AF36">
        <v>33094.716102725499</v>
      </c>
    </row>
    <row r="37" spans="1:32" x14ac:dyDescent="0.3">
      <c r="A37" t="s">
        <v>38</v>
      </c>
      <c r="B37" t="s">
        <v>367</v>
      </c>
      <c r="C37" t="s">
        <v>297</v>
      </c>
      <c r="D37" t="s">
        <v>368</v>
      </c>
      <c r="E37" t="s">
        <v>298</v>
      </c>
      <c r="G37">
        <v>75127.030753219704</v>
      </c>
      <c r="H37">
        <v>83656.040251015598</v>
      </c>
      <c r="I37">
        <v>102087.82223243501</v>
      </c>
      <c r="J37">
        <v>112163.53790872901</v>
      </c>
      <c r="K37">
        <v>131183.85856196599</v>
      </c>
      <c r="L37">
        <v>115234.666845656</v>
      </c>
      <c r="M37">
        <v>138990.685070387</v>
      </c>
      <c r="N37">
        <v>159434.88798527501</v>
      </c>
      <c r="O37">
        <v>152561.18901213899</v>
      </c>
      <c r="P37">
        <v>129557.44375087399</v>
      </c>
      <c r="Q37">
        <v>117812.820437535</v>
      </c>
      <c r="R37">
        <v>107589.152708106</v>
      </c>
      <c r="S37">
        <v>96405.116090574695</v>
      </c>
      <c r="T37">
        <v>67298.679912601103</v>
      </c>
      <c r="U37">
        <v>80133.729326993896</v>
      </c>
      <c r="V37">
        <v>81947.791563668099</v>
      </c>
      <c r="W37">
        <v>107005.419498622</v>
      </c>
      <c r="X37">
        <v>127044.207813573</v>
      </c>
      <c r="Y37">
        <v>126944.302355148</v>
      </c>
      <c r="Z37">
        <v>156356.01814224399</v>
      </c>
      <c r="AA37">
        <v>156946.72913403099</v>
      </c>
      <c r="AB37">
        <v>152767.641705538</v>
      </c>
      <c r="AC37">
        <v>151226.97590569899</v>
      </c>
      <c r="AD37">
        <v>153841.432829208</v>
      </c>
      <c r="AE37">
        <v>148201.08656797401</v>
      </c>
      <c r="AF37">
        <v>147302.321144783</v>
      </c>
    </row>
    <row r="38" spans="1:32" x14ac:dyDescent="0.3">
      <c r="A38" t="s">
        <v>38</v>
      </c>
      <c r="B38" t="s">
        <v>369</v>
      </c>
      <c r="C38" t="s">
        <v>297</v>
      </c>
      <c r="D38" t="s">
        <v>370</v>
      </c>
      <c r="E38" t="s">
        <v>298</v>
      </c>
      <c r="G38">
        <v>873012.37163045001</v>
      </c>
      <c r="H38">
        <v>968195.713676124</v>
      </c>
      <c r="I38">
        <v>1105941.1170995401</v>
      </c>
      <c r="J38">
        <v>1175503.5946797</v>
      </c>
      <c r="K38">
        <v>1276150.0664210799</v>
      </c>
      <c r="L38">
        <v>1447388.6468792399</v>
      </c>
      <c r="M38">
        <v>1590118.9752513</v>
      </c>
      <c r="N38">
        <v>1603587.6020492399</v>
      </c>
      <c r="O38">
        <v>1649957.04868552</v>
      </c>
      <c r="P38">
        <v>1756455.27725947</v>
      </c>
      <c r="Q38">
        <v>1711815.25765194</v>
      </c>
      <c r="R38">
        <v>1714623.4836154699</v>
      </c>
      <c r="S38">
        <v>1765624.5528353399</v>
      </c>
      <c r="T38">
        <v>1607975.3907561</v>
      </c>
      <c r="U38">
        <v>1654772.76247438</v>
      </c>
      <c r="V38">
        <v>1554257.3938037399</v>
      </c>
      <c r="W38">
        <v>1676939.3321348799</v>
      </c>
      <c r="X38">
        <v>1751045.90723414</v>
      </c>
      <c r="Y38">
        <v>1679752.92679319</v>
      </c>
      <c r="Z38">
        <v>1805028.81756504</v>
      </c>
      <c r="AA38">
        <v>1782684.6039317399</v>
      </c>
      <c r="AB38">
        <v>1765979.33967504</v>
      </c>
      <c r="AC38">
        <v>1674213.65940872</v>
      </c>
      <c r="AD38">
        <v>1747541.7487399101</v>
      </c>
      <c r="AE38">
        <v>1654420.56580819</v>
      </c>
      <c r="AF38">
        <v>1670548.28113041</v>
      </c>
    </row>
    <row r="39" spans="1:32" x14ac:dyDescent="0.3">
      <c r="A39" t="s">
        <v>38</v>
      </c>
      <c r="B39" t="s">
        <v>371</v>
      </c>
      <c r="C39" t="s">
        <v>297</v>
      </c>
      <c r="D39" t="s">
        <v>372</v>
      </c>
      <c r="E39" t="s">
        <v>298</v>
      </c>
      <c r="G39">
        <v>912494.33642544004</v>
      </c>
      <c r="H39">
        <v>967793.96871199203</v>
      </c>
      <c r="I39">
        <v>1190697.2409449399</v>
      </c>
      <c r="J39">
        <v>1212505.7113266899</v>
      </c>
      <c r="K39">
        <v>1285770.8931337299</v>
      </c>
      <c r="L39">
        <v>1622791.05390962</v>
      </c>
      <c r="M39">
        <v>1695801.6412779901</v>
      </c>
      <c r="N39">
        <v>1834231.6810441201</v>
      </c>
      <c r="O39">
        <v>1797735.8758742199</v>
      </c>
      <c r="P39">
        <v>1529948.5302398701</v>
      </c>
      <c r="Q39">
        <v>1493755.35053738</v>
      </c>
      <c r="R39">
        <v>1455354.4013044301</v>
      </c>
      <c r="S39">
        <v>1534845.0197870899</v>
      </c>
      <c r="T39">
        <v>1919304.45809784</v>
      </c>
      <c r="U39">
        <v>1744423.52103087</v>
      </c>
      <c r="V39">
        <v>1491529.71537764</v>
      </c>
      <c r="W39">
        <v>1518492.1553444201</v>
      </c>
      <c r="X39">
        <v>1539255.5593648299</v>
      </c>
      <c r="Y39">
        <v>1552595.5815641901</v>
      </c>
      <c r="Z39">
        <v>1657358.49719101</v>
      </c>
      <c r="AA39">
        <v>1640109.5117431299</v>
      </c>
      <c r="AB39">
        <v>1648740.19843171</v>
      </c>
      <c r="AC39">
        <v>1643988.3057516301</v>
      </c>
      <c r="AD39">
        <v>1734362.6950012499</v>
      </c>
      <c r="AE39">
        <v>1657942.26823692</v>
      </c>
      <c r="AF39">
        <v>1733956.66840848</v>
      </c>
    </row>
    <row r="40" spans="1:32" x14ac:dyDescent="0.3">
      <c r="A40" t="s">
        <v>38</v>
      </c>
      <c r="B40" t="s">
        <v>373</v>
      </c>
      <c r="C40" t="s">
        <v>297</v>
      </c>
      <c r="D40" t="s">
        <v>374</v>
      </c>
      <c r="E40" t="s">
        <v>298</v>
      </c>
      <c r="G40">
        <v>61802.804973949504</v>
      </c>
      <c r="H40">
        <v>62274.589212128201</v>
      </c>
      <c r="I40">
        <v>65780.051456346395</v>
      </c>
      <c r="J40">
        <v>68178.599833615706</v>
      </c>
      <c r="K40">
        <v>80522.8240539283</v>
      </c>
      <c r="L40">
        <v>80896.255685899101</v>
      </c>
      <c r="M40">
        <v>80113.4108709266</v>
      </c>
      <c r="N40">
        <v>84306.171573837593</v>
      </c>
      <c r="O40">
        <v>83234.104207142605</v>
      </c>
      <c r="P40">
        <v>89141.712110581197</v>
      </c>
      <c r="Q40">
        <v>95745.939565632303</v>
      </c>
      <c r="R40">
        <v>107550.24337173</v>
      </c>
      <c r="S40">
        <v>105176.47330800899</v>
      </c>
      <c r="T40">
        <v>86027.874191591298</v>
      </c>
      <c r="U40">
        <v>76508.030441504598</v>
      </c>
      <c r="V40">
        <v>78459.047379894502</v>
      </c>
      <c r="W40">
        <v>78603.353775027193</v>
      </c>
      <c r="X40">
        <v>75465.525857356799</v>
      </c>
      <c r="Y40">
        <v>57558.014802209102</v>
      </c>
      <c r="Z40">
        <v>71942.415730337103</v>
      </c>
      <c r="AA40">
        <v>71099.602889451999</v>
      </c>
      <c r="AB40">
        <v>73473.447620754101</v>
      </c>
      <c r="AC40">
        <v>87770.003021433396</v>
      </c>
      <c r="AD40">
        <v>87267.265502373601</v>
      </c>
      <c r="AE40">
        <v>82882.348147924</v>
      </c>
      <c r="AF40">
        <v>81106.829545504195</v>
      </c>
    </row>
    <row r="41" spans="1:32" x14ac:dyDescent="0.3">
      <c r="A41" t="s">
        <v>38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38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38</v>
      </c>
      <c r="B43" t="s">
        <v>379</v>
      </c>
      <c r="C43" t="s">
        <v>297</v>
      </c>
      <c r="D43" t="s">
        <v>380</v>
      </c>
      <c r="E43" t="s">
        <v>298</v>
      </c>
      <c r="G43">
        <v>363203.24504983501</v>
      </c>
      <c r="H43">
        <v>380459.13018144702</v>
      </c>
      <c r="I43">
        <v>409661.46632804198</v>
      </c>
      <c r="J43">
        <v>435444.81256441498</v>
      </c>
      <c r="K43">
        <v>433267.67216433701</v>
      </c>
      <c r="L43">
        <v>486364.90513768903</v>
      </c>
      <c r="M43">
        <v>550707.12443344505</v>
      </c>
      <c r="N43">
        <v>532949.32551151398</v>
      </c>
      <c r="O43">
        <v>536000.710948347</v>
      </c>
      <c r="P43">
        <v>557860.37718186702</v>
      </c>
      <c r="Q43">
        <v>541377.25071029295</v>
      </c>
      <c r="R43">
        <v>529655.68729188503</v>
      </c>
      <c r="S43">
        <v>533968.22653389501</v>
      </c>
      <c r="T43">
        <v>515946.932128785</v>
      </c>
      <c r="U43">
        <v>485868.85640306899</v>
      </c>
      <c r="V43">
        <v>512732.36685754103</v>
      </c>
      <c r="W43">
        <v>597610.76976092695</v>
      </c>
      <c r="X43">
        <v>664738.97850165598</v>
      </c>
      <c r="Y43">
        <v>630197.10937249602</v>
      </c>
      <c r="Z43">
        <v>847338.96461437806</v>
      </c>
      <c r="AA43">
        <v>805423.88754268701</v>
      </c>
      <c r="AB43">
        <v>784994.06364985404</v>
      </c>
      <c r="AC43">
        <v>779749.96094375697</v>
      </c>
      <c r="AD43">
        <v>822266.05341139797</v>
      </c>
      <c r="AE43">
        <v>753754.439574391</v>
      </c>
      <c r="AF43">
        <v>824075.46093381802</v>
      </c>
    </row>
    <row r="44" spans="1:32" x14ac:dyDescent="0.3">
      <c r="A44" t="s">
        <v>38</v>
      </c>
      <c r="B44" t="s">
        <v>381</v>
      </c>
      <c r="C44" t="s">
        <v>297</v>
      </c>
      <c r="D44" t="s">
        <v>382</v>
      </c>
      <c r="E44" t="s">
        <v>298</v>
      </c>
      <c r="G44">
        <v>4708431.8801432503</v>
      </c>
      <c r="H44">
        <v>5186217.0719505996</v>
      </c>
      <c r="I44">
        <v>6006441.3270171098</v>
      </c>
      <c r="J44">
        <v>6540828.1472143903</v>
      </c>
      <c r="K44">
        <v>7087234.3417549301</v>
      </c>
      <c r="L44">
        <v>8044773.6498143198</v>
      </c>
      <c r="M44">
        <v>8572114.9477633499</v>
      </c>
      <c r="N44">
        <v>8803373.0196603108</v>
      </c>
      <c r="O44">
        <v>8717232.7037588898</v>
      </c>
      <c r="P44">
        <v>8882177.2054366805</v>
      </c>
      <c r="Q44">
        <v>8912018.4267044794</v>
      </c>
      <c r="R44">
        <v>8979109.6977414899</v>
      </c>
      <c r="S44">
        <v>9193845.0131206792</v>
      </c>
      <c r="T44">
        <v>8874348.1543327402</v>
      </c>
      <c r="U44">
        <v>8607490.2515987195</v>
      </c>
      <c r="V44">
        <v>8222261.2582210395</v>
      </c>
      <c r="W44">
        <v>8628217.4342606794</v>
      </c>
      <c r="X44">
        <v>8903559.9512129202</v>
      </c>
      <c r="Y44">
        <v>8745585.2912580203</v>
      </c>
      <c r="Z44">
        <v>9228571.4793272894</v>
      </c>
      <c r="AA44">
        <v>9085190.3379950393</v>
      </c>
      <c r="AB44">
        <v>9062747.0922920201</v>
      </c>
      <c r="AC44">
        <v>8968440.9419949409</v>
      </c>
      <c r="AD44">
        <v>9438272.2996921707</v>
      </c>
      <c r="AE44">
        <v>8958738.3035234101</v>
      </c>
      <c r="AF44">
        <v>9290625.3404210694</v>
      </c>
    </row>
    <row r="45" spans="1:32" x14ac:dyDescent="0.3">
      <c r="A45" t="s">
        <v>38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38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38</v>
      </c>
      <c r="B47" t="s">
        <v>387</v>
      </c>
      <c r="C47" t="s">
        <v>297</v>
      </c>
      <c r="D47" t="s">
        <v>388</v>
      </c>
      <c r="E47" t="s">
        <v>298</v>
      </c>
      <c r="G47">
        <v>249518.79215943601</v>
      </c>
      <c r="H47">
        <v>288727.640892594</v>
      </c>
      <c r="I47">
        <v>342408.66070580302</v>
      </c>
      <c r="J47">
        <v>337215.72774848097</v>
      </c>
      <c r="K47">
        <v>416882.72477981698</v>
      </c>
      <c r="L47">
        <v>488215.99922718102</v>
      </c>
      <c r="M47">
        <v>429948.74945831002</v>
      </c>
      <c r="N47">
        <v>479504.361037864</v>
      </c>
      <c r="O47">
        <v>464883.104392735</v>
      </c>
      <c r="P47">
        <v>393366.63285692898</v>
      </c>
      <c r="Q47">
        <v>376059.98164104798</v>
      </c>
      <c r="R47">
        <v>347874.88691705302</v>
      </c>
      <c r="S47">
        <v>312761.61799487</v>
      </c>
      <c r="T47">
        <v>292166.26485592901</v>
      </c>
      <c r="U47">
        <v>345448.412218048</v>
      </c>
      <c r="V47">
        <v>314139.120204443</v>
      </c>
      <c r="W47">
        <v>221938.88124713601</v>
      </c>
      <c r="X47">
        <v>153543.706404848</v>
      </c>
      <c r="Y47">
        <v>298870.23699682002</v>
      </c>
      <c r="Z47">
        <v>408899.22752809001</v>
      </c>
      <c r="AA47">
        <v>478127.619984116</v>
      </c>
      <c r="AB47">
        <v>538805.28255219699</v>
      </c>
      <c r="AC47">
        <v>316503.950289411</v>
      </c>
      <c r="AD47">
        <v>352927.81864735403</v>
      </c>
      <c r="AE47">
        <v>346097.78632791102</v>
      </c>
      <c r="AF47">
        <v>357128.47862377</v>
      </c>
    </row>
    <row r="48" spans="1:32" x14ac:dyDescent="0.3">
      <c r="A48" t="s">
        <v>38</v>
      </c>
      <c r="B48" t="s">
        <v>389</v>
      </c>
      <c r="C48" t="s">
        <v>297</v>
      </c>
      <c r="D48" t="s">
        <v>390</v>
      </c>
      <c r="E48" t="s">
        <v>298</v>
      </c>
      <c r="G48">
        <v>625522.08522109</v>
      </c>
      <c r="H48">
        <v>707197.30367461697</v>
      </c>
      <c r="I48">
        <v>810809.10932672198</v>
      </c>
      <c r="J48">
        <v>928442.75294931803</v>
      </c>
      <c r="K48">
        <v>956667.13127544604</v>
      </c>
      <c r="L48">
        <v>1104391.21458481</v>
      </c>
      <c r="M48">
        <v>1109249.12017377</v>
      </c>
      <c r="N48">
        <v>1124656.28439682</v>
      </c>
      <c r="O48">
        <v>1075673.0922314799</v>
      </c>
      <c r="P48">
        <v>1053528.1703595701</v>
      </c>
      <c r="Q48">
        <v>1028492.1439355901</v>
      </c>
      <c r="R48">
        <v>1004295.20981283</v>
      </c>
      <c r="S48">
        <v>968800.43336386897</v>
      </c>
      <c r="T48">
        <v>956794.00427050504</v>
      </c>
      <c r="U48">
        <v>946579.47800892801</v>
      </c>
      <c r="V48">
        <v>934490.36403213302</v>
      </c>
      <c r="W48">
        <v>946772.09851900395</v>
      </c>
      <c r="X48">
        <v>947478.29390942096</v>
      </c>
      <c r="Y48">
        <v>1024965.87877065</v>
      </c>
      <c r="Z48">
        <v>1184332.2422201301</v>
      </c>
      <c r="AA48">
        <v>1220187.0972293301</v>
      </c>
      <c r="AB48">
        <v>1249883.4059516899</v>
      </c>
      <c r="AC48">
        <v>1097317.33862236</v>
      </c>
      <c r="AD48">
        <v>1134909.58060975</v>
      </c>
      <c r="AE48">
        <v>1112141.1370031601</v>
      </c>
      <c r="AF48">
        <v>1149314.60646784</v>
      </c>
    </row>
    <row r="49" spans="1:32" x14ac:dyDescent="0.3">
      <c r="A49" t="s">
        <v>38</v>
      </c>
      <c r="B49" t="s">
        <v>391</v>
      </c>
      <c r="C49" t="s">
        <v>297</v>
      </c>
      <c r="D49" t="s">
        <v>392</v>
      </c>
      <c r="E49" t="s">
        <v>298</v>
      </c>
      <c r="G49">
        <v>73911.984982819195</v>
      </c>
      <c r="H49">
        <v>81132.703037329193</v>
      </c>
      <c r="I49">
        <v>92514.440298938993</v>
      </c>
      <c r="J49">
        <v>114175.59779361299</v>
      </c>
      <c r="K49">
        <v>100351.29976266601</v>
      </c>
      <c r="L49">
        <v>120863.05335098501</v>
      </c>
      <c r="M49">
        <v>156733.19828327399</v>
      </c>
      <c r="N49">
        <v>144727.141967581</v>
      </c>
      <c r="O49">
        <v>149731.425115538</v>
      </c>
      <c r="P49">
        <v>183468.96227812799</v>
      </c>
      <c r="Q49">
        <v>218904.8346952</v>
      </c>
      <c r="R49">
        <v>246279.50560561399</v>
      </c>
      <c r="S49">
        <v>264493.69246202102</v>
      </c>
      <c r="T49">
        <v>281095.35519048799</v>
      </c>
      <c r="U49">
        <v>259624.28261803399</v>
      </c>
      <c r="V49">
        <v>265720.38874636497</v>
      </c>
      <c r="W49">
        <v>298545.71936919499</v>
      </c>
      <c r="X49">
        <v>317326.07999266399</v>
      </c>
      <c r="Y49">
        <v>288282.122026194</v>
      </c>
      <c r="Z49">
        <v>228710.402332489</v>
      </c>
      <c r="AA49">
        <v>207386.52992854899</v>
      </c>
      <c r="AB49">
        <v>186749.39058094399</v>
      </c>
      <c r="AC49">
        <v>300294.78593179601</v>
      </c>
      <c r="AD49">
        <v>297757.27514990099</v>
      </c>
      <c r="AE49">
        <v>342181.841024664</v>
      </c>
      <c r="AF49">
        <v>363294.00837244099</v>
      </c>
    </row>
    <row r="50" spans="1:32" x14ac:dyDescent="0.3">
      <c r="A50" t="s">
        <v>38</v>
      </c>
      <c r="B50" t="s">
        <v>393</v>
      </c>
      <c r="C50" t="s">
        <v>297</v>
      </c>
      <c r="D50" t="s">
        <v>394</v>
      </c>
      <c r="E50" t="s">
        <v>298</v>
      </c>
      <c r="G50">
        <v>302091.30807883502</v>
      </c>
      <c r="H50">
        <v>337336.959744694</v>
      </c>
      <c r="I50">
        <v>375886.00832197902</v>
      </c>
      <c r="J50">
        <v>477051.42740722297</v>
      </c>
      <c r="K50">
        <v>439433.10673296201</v>
      </c>
      <c r="L50">
        <v>495312.162006645</v>
      </c>
      <c r="M50">
        <v>522567.17243218602</v>
      </c>
      <c r="N50">
        <v>500424.78139137197</v>
      </c>
      <c r="O50">
        <v>461058.56272320199</v>
      </c>
      <c r="P50">
        <v>476692.57522451598</v>
      </c>
      <c r="Q50">
        <v>433527.327599346</v>
      </c>
      <c r="R50">
        <v>410140.81729015999</v>
      </c>
      <c r="S50">
        <v>391545.12290697801</v>
      </c>
      <c r="T50">
        <v>383532.384224087</v>
      </c>
      <c r="U50">
        <v>341506.78317284503</v>
      </c>
      <c r="V50">
        <v>354630.85508132499</v>
      </c>
      <c r="W50">
        <v>426287.49790267303</v>
      </c>
      <c r="X50">
        <v>476608.50751190801</v>
      </c>
      <c r="Y50">
        <v>437813.51974763803</v>
      </c>
      <c r="Z50">
        <v>546722.61235955101</v>
      </c>
      <c r="AA50">
        <v>534672.94731666695</v>
      </c>
      <c r="AB50">
        <v>524328.73281855299</v>
      </c>
      <c r="AC50">
        <v>480518.60240115598</v>
      </c>
      <c r="AD50">
        <v>484224.48681248998</v>
      </c>
      <c r="AE50">
        <v>423861.50965058198</v>
      </c>
      <c r="AF50">
        <v>428892.11947163101</v>
      </c>
    </row>
    <row r="51" spans="1:32" x14ac:dyDescent="0.3">
      <c r="A51" t="s">
        <v>38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38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38</v>
      </c>
      <c r="B53" t="s">
        <v>399</v>
      </c>
      <c r="C53" t="s">
        <v>297</v>
      </c>
      <c r="D53" t="s">
        <v>400</v>
      </c>
      <c r="E53" t="s">
        <v>298</v>
      </c>
      <c r="G53">
        <v>50508.114782150697</v>
      </c>
      <c r="H53">
        <v>52936.896857421001</v>
      </c>
      <c r="I53">
        <v>61063.844687885598</v>
      </c>
      <c r="J53">
        <v>69553.867221094595</v>
      </c>
      <c r="K53">
        <v>75955.122453177304</v>
      </c>
      <c r="L53">
        <v>87231.369318199198</v>
      </c>
      <c r="M53">
        <v>94787.610010118806</v>
      </c>
      <c r="N53">
        <v>96575.577650271895</v>
      </c>
      <c r="O53">
        <v>105295.02909625199</v>
      </c>
      <c r="P53">
        <v>107902.841680654</v>
      </c>
      <c r="Q53">
        <v>98861.560510879106</v>
      </c>
      <c r="R53">
        <v>89603.051174741297</v>
      </c>
      <c r="S53">
        <v>84865.828242180796</v>
      </c>
      <c r="T53">
        <v>75550.405856567697</v>
      </c>
      <c r="U53">
        <v>63392.273141564598</v>
      </c>
      <c r="V53">
        <v>53407.613605211802</v>
      </c>
      <c r="W53">
        <v>61148.681659366703</v>
      </c>
      <c r="X53">
        <v>62525.432513539599</v>
      </c>
      <c r="Y53">
        <v>60252.862517057198</v>
      </c>
      <c r="Z53">
        <v>84386.422497686101</v>
      </c>
      <c r="AA53">
        <v>83189.438640995199</v>
      </c>
      <c r="AB53">
        <v>83202.913963119994</v>
      </c>
      <c r="AC53">
        <v>91072.254076348196</v>
      </c>
      <c r="AD53">
        <v>100675.75253524</v>
      </c>
      <c r="AE53">
        <v>86254.571609138206</v>
      </c>
      <c r="AF53">
        <v>82161.571694956103</v>
      </c>
    </row>
    <row r="54" spans="1:32" x14ac:dyDescent="0.3">
      <c r="A54" t="s">
        <v>38</v>
      </c>
      <c r="B54" t="s">
        <v>401</v>
      </c>
      <c r="C54" t="s">
        <v>297</v>
      </c>
      <c r="D54" t="s">
        <v>402</v>
      </c>
      <c r="E54" t="s">
        <v>298</v>
      </c>
      <c r="G54">
        <v>75122.0506069447</v>
      </c>
      <c r="H54">
        <v>83910.068460540293</v>
      </c>
      <c r="I54">
        <v>103872.508569956</v>
      </c>
      <c r="J54">
        <v>120974.98403101201</v>
      </c>
      <c r="K54">
        <v>128439.214647699</v>
      </c>
      <c r="L54">
        <v>137381.08051290899</v>
      </c>
      <c r="M54">
        <v>153181.05143718599</v>
      </c>
      <c r="N54">
        <v>154896.69914581001</v>
      </c>
      <c r="O54">
        <v>165845.961990563</v>
      </c>
      <c r="P54">
        <v>176670.52321522901</v>
      </c>
      <c r="Q54">
        <v>172753.87894090399</v>
      </c>
      <c r="R54">
        <v>175718.626694673</v>
      </c>
      <c r="S54">
        <v>178284.09260815001</v>
      </c>
      <c r="T54">
        <v>159994.24615413201</v>
      </c>
      <c r="U54">
        <v>142005.171249971</v>
      </c>
      <c r="V54">
        <v>135378.32062105701</v>
      </c>
      <c r="W54">
        <v>145366.63161721599</v>
      </c>
      <c r="X54">
        <v>146763.63993277799</v>
      </c>
      <c r="Y54">
        <v>135957.03472323899</v>
      </c>
      <c r="Z54">
        <v>179956.56049657299</v>
      </c>
      <c r="AA54">
        <v>176462.888571113</v>
      </c>
      <c r="AB54">
        <v>184593.58588316699</v>
      </c>
      <c r="AC54">
        <v>215939.773982518</v>
      </c>
      <c r="AD54">
        <v>247700.92374617999</v>
      </c>
      <c r="AE54">
        <v>235312.33526489601</v>
      </c>
      <c r="AF54">
        <v>220462.497048736</v>
      </c>
    </row>
    <row r="55" spans="1:32" x14ac:dyDescent="0.3">
      <c r="A55" t="s">
        <v>38</v>
      </c>
      <c r="B55" t="s">
        <v>403</v>
      </c>
      <c r="C55" t="s">
        <v>297</v>
      </c>
      <c r="D55" t="s">
        <v>404</v>
      </c>
      <c r="E55" t="s">
        <v>298</v>
      </c>
      <c r="G55">
        <v>24613.935824794</v>
      </c>
      <c r="H55">
        <v>30973.171603119401</v>
      </c>
      <c r="I55">
        <v>42808.663882070701</v>
      </c>
      <c r="J55">
        <v>51421.116809917803</v>
      </c>
      <c r="K55">
        <v>52484.092194521603</v>
      </c>
      <c r="L55">
        <v>50149.711194709504</v>
      </c>
      <c r="M55">
        <v>58393.441427067301</v>
      </c>
      <c r="N55">
        <v>58321.121495537802</v>
      </c>
      <c r="O55">
        <v>60550.932894310703</v>
      </c>
      <c r="P55">
        <v>68767.6815345754</v>
      </c>
      <c r="Q55">
        <v>73892.318430024796</v>
      </c>
      <c r="R55">
        <v>86115.575519931299</v>
      </c>
      <c r="S55">
        <v>93418.264365968906</v>
      </c>
      <c r="T55">
        <v>84443.840297563802</v>
      </c>
      <c r="U55">
        <v>78612.898108406502</v>
      </c>
      <c r="V55">
        <v>81970.707015845095</v>
      </c>
      <c r="W55">
        <v>84217.949957849298</v>
      </c>
      <c r="X55">
        <v>84238.207419238897</v>
      </c>
      <c r="Y55">
        <v>75704.172206182106</v>
      </c>
      <c r="Z55">
        <v>95570.137998887003</v>
      </c>
      <c r="AA55">
        <v>93273.4499301178</v>
      </c>
      <c r="AB55">
        <v>101390.671920047</v>
      </c>
      <c r="AC55">
        <v>124867.51990617</v>
      </c>
      <c r="AD55">
        <v>147025.17121094</v>
      </c>
      <c r="AE55">
        <v>149057.763655758</v>
      </c>
      <c r="AF55">
        <v>138300.92535378001</v>
      </c>
    </row>
    <row r="56" spans="1:32" x14ac:dyDescent="0.3">
      <c r="A56" t="s">
        <v>38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38</v>
      </c>
      <c r="B57" t="s">
        <v>407</v>
      </c>
      <c r="C57" t="s">
        <v>297</v>
      </c>
      <c r="D57" t="s">
        <v>408</v>
      </c>
      <c r="E57" t="s">
        <v>298</v>
      </c>
      <c r="G57">
        <v>5396207.57390441</v>
      </c>
      <c r="H57">
        <v>5957765.0497482996</v>
      </c>
      <c r="I57">
        <v>6886447.0238205399</v>
      </c>
      <c r="J57">
        <v>7542381.8387372801</v>
      </c>
      <c r="K57">
        <v>8129013.5723081902</v>
      </c>
      <c r="L57">
        <v>9236466.8475033902</v>
      </c>
      <c r="M57">
        <v>9771701.1241856702</v>
      </c>
      <c r="N57">
        <v>10022234.4113432</v>
      </c>
      <c r="O57">
        <v>9888654.4214724004</v>
      </c>
      <c r="P57">
        <v>10040024.0159833</v>
      </c>
      <c r="Q57">
        <v>10059950.697728099</v>
      </c>
      <c r="R57">
        <v>10123030.1092721</v>
      </c>
      <c r="S57">
        <v>10305613.9330127</v>
      </c>
      <c r="T57">
        <v>9951618.2532981206</v>
      </c>
      <c r="U57">
        <v>9664874.4188357592</v>
      </c>
      <c r="V57">
        <v>9273516.0788637307</v>
      </c>
      <c r="W57">
        <v>9686204.8421096001</v>
      </c>
      <c r="X57">
        <v>9954113.8826959599</v>
      </c>
      <c r="Y57">
        <v>9850951.2761304192</v>
      </c>
      <c r="Z57">
        <v>10510051.6151646</v>
      </c>
      <c r="AA57">
        <v>10400996.679399399</v>
      </c>
      <c r="AB57">
        <v>10413596.9810034</v>
      </c>
      <c r="AC57">
        <v>10186639.7446058</v>
      </c>
      <c r="AD57">
        <v>10697067.055017401</v>
      </c>
      <c r="AE57">
        <v>10189311.7622786</v>
      </c>
      <c r="AF57">
        <v>10555020.1508561</v>
      </c>
    </row>
    <row r="58" spans="1:32" x14ac:dyDescent="0.3">
      <c r="A58" t="s">
        <v>38</v>
      </c>
      <c r="B58" t="s">
        <v>409</v>
      </c>
      <c r="C58" t="s">
        <v>297</v>
      </c>
      <c r="D58" t="s">
        <v>410</v>
      </c>
      <c r="E58" t="s">
        <v>298</v>
      </c>
      <c r="G58">
        <v>5395756.7703382904</v>
      </c>
      <c r="H58">
        <v>5955688.96483735</v>
      </c>
      <c r="I58">
        <v>6883030.48780018</v>
      </c>
      <c r="J58">
        <v>7537449.4999973197</v>
      </c>
      <c r="K58">
        <v>8124424.2970842998</v>
      </c>
      <c r="L58">
        <v>9230061.1200850308</v>
      </c>
      <c r="M58">
        <v>9761477.4788080491</v>
      </c>
      <c r="N58">
        <v>10012335.475631</v>
      </c>
      <c r="O58">
        <v>9876139.9001975097</v>
      </c>
      <c r="P58">
        <v>10024847.0879068</v>
      </c>
      <c r="Q58">
        <v>10036256.510205699</v>
      </c>
      <c r="R58">
        <v>10090955.150926</v>
      </c>
      <c r="S58">
        <v>10267821.9197926</v>
      </c>
      <c r="T58">
        <v>9917170.0327948406</v>
      </c>
      <c r="U58">
        <v>9630577.7600491494</v>
      </c>
      <c r="V58">
        <v>9235210.66963307</v>
      </c>
      <c r="W58">
        <v>9653592.8865547199</v>
      </c>
      <c r="X58">
        <v>9926503.7709797006</v>
      </c>
      <c r="Y58">
        <v>9828109.1848308798</v>
      </c>
      <c r="Z58">
        <v>10484846.137277801</v>
      </c>
      <c r="AA58">
        <v>10376477.038113801</v>
      </c>
      <c r="AB58">
        <v>10386103.9458645</v>
      </c>
      <c r="AC58">
        <v>10153528.283638701</v>
      </c>
      <c r="AD58">
        <v>10660449.145804301</v>
      </c>
      <c r="AE58">
        <v>10153761.7886745</v>
      </c>
      <c r="AF58">
        <v>10521046.776434399</v>
      </c>
    </row>
    <row r="59" spans="1:32" x14ac:dyDescent="0.3">
      <c r="A59" t="s">
        <v>38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40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40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40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40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40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40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40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40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40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40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40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40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40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40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40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40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40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40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40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40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40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40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40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40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40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40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40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40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40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40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40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40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40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40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530592.868231575</v>
      </c>
      <c r="H35">
        <v>535505.20153018902</v>
      </c>
      <c r="I35">
        <v>538249.23115044704</v>
      </c>
      <c r="J35">
        <v>545479.05551076296</v>
      </c>
      <c r="K35">
        <v>603328.08489605295</v>
      </c>
      <c r="L35">
        <v>595164.61480154702</v>
      </c>
      <c r="M35">
        <v>611529.22131971095</v>
      </c>
      <c r="N35">
        <v>620514.82151253999</v>
      </c>
      <c r="O35">
        <v>624870.31927126902</v>
      </c>
      <c r="P35">
        <v>645597.87746052805</v>
      </c>
      <c r="Q35">
        <v>657692.17749698297</v>
      </c>
      <c r="R35">
        <v>644996.27438999503</v>
      </c>
      <c r="S35">
        <v>645896.08536397095</v>
      </c>
      <c r="T35">
        <v>635957.32481578796</v>
      </c>
      <c r="U35">
        <v>656765.87283281796</v>
      </c>
      <c r="V35">
        <v>638719.68589749106</v>
      </c>
      <c r="W35">
        <v>634128.433805448</v>
      </c>
      <c r="X35">
        <v>618767.58489194605</v>
      </c>
      <c r="Y35">
        <v>663306.10952947102</v>
      </c>
      <c r="Z35">
        <v>663445.02568892995</v>
      </c>
      <c r="AA35">
        <v>668531.99490858603</v>
      </c>
      <c r="AB35">
        <v>632651.20654612198</v>
      </c>
      <c r="AC35">
        <v>629202.61900344898</v>
      </c>
      <c r="AD35">
        <v>642683.33133273898</v>
      </c>
      <c r="AE35">
        <v>565985.97392673604</v>
      </c>
      <c r="AF35">
        <v>601505.60341742204</v>
      </c>
    </row>
    <row r="36" spans="1:32" x14ac:dyDescent="0.3">
      <c r="A36" t="s">
        <v>40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530592.868231575</v>
      </c>
      <c r="H36">
        <v>535505.20153018902</v>
      </c>
      <c r="I36">
        <v>538249.23115044704</v>
      </c>
      <c r="J36">
        <v>545479.05551076296</v>
      </c>
      <c r="K36">
        <v>603328.08489605295</v>
      </c>
      <c r="L36">
        <v>595164.61480154702</v>
      </c>
      <c r="M36">
        <v>611529.22131971095</v>
      </c>
      <c r="N36">
        <v>620514.82151253999</v>
      </c>
      <c r="O36">
        <v>624870.31927126902</v>
      </c>
      <c r="P36">
        <v>645597.87746052805</v>
      </c>
      <c r="Q36">
        <v>657692.17749698297</v>
      </c>
      <c r="R36">
        <v>644996.27438999503</v>
      </c>
      <c r="S36">
        <v>645896.08536397095</v>
      </c>
      <c r="T36">
        <v>635957.32481578796</v>
      </c>
      <c r="U36">
        <v>656765.87283281796</v>
      </c>
      <c r="V36">
        <v>638719.68589749106</v>
      </c>
      <c r="W36">
        <v>634128.433805448</v>
      </c>
      <c r="X36">
        <v>618767.58489194605</v>
      </c>
      <c r="Y36">
        <v>663306.10952947102</v>
      </c>
      <c r="Z36">
        <v>663445.02568892995</v>
      </c>
      <c r="AA36">
        <v>668531.99490858603</v>
      </c>
      <c r="AB36">
        <v>632651.20654612198</v>
      </c>
      <c r="AC36">
        <v>629202.61900344898</v>
      </c>
      <c r="AD36">
        <v>642683.33133273898</v>
      </c>
      <c r="AE36">
        <v>565985.97392673604</v>
      </c>
      <c r="AF36">
        <v>601505.60341742204</v>
      </c>
    </row>
    <row r="37" spans="1:32" x14ac:dyDescent="0.3">
      <c r="A37" t="s">
        <v>40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40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40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40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40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40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40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40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715212.02768964495</v>
      </c>
      <c r="H44">
        <v>729572.20674282499</v>
      </c>
      <c r="I44">
        <v>730999.97264396097</v>
      </c>
      <c r="J44">
        <v>734499.493774798</v>
      </c>
      <c r="K44">
        <v>787268.34975369496</v>
      </c>
      <c r="L44">
        <v>782305.036245708</v>
      </c>
      <c r="M44">
        <v>798429.84066284203</v>
      </c>
      <c r="N44">
        <v>806759.386304104</v>
      </c>
      <c r="O44">
        <v>813752.02961135097</v>
      </c>
      <c r="P44">
        <v>831781.90930402</v>
      </c>
      <c r="Q44">
        <v>844231.77257525094</v>
      </c>
      <c r="R44">
        <v>832869.95642444899</v>
      </c>
      <c r="S44">
        <v>838452.66610998497</v>
      </c>
      <c r="T44">
        <v>822137.58730910299</v>
      </c>
      <c r="U44">
        <v>835046.62569293799</v>
      </c>
      <c r="V44">
        <v>815422.84089562797</v>
      </c>
      <c r="W44">
        <v>816023.43235081097</v>
      </c>
      <c r="X44">
        <v>802706.58230928297</v>
      </c>
      <c r="Y44">
        <v>848152.16693418997</v>
      </c>
      <c r="Z44">
        <v>851401.12097150902</v>
      </c>
      <c r="AA44">
        <v>864500</v>
      </c>
      <c r="AB44">
        <v>823414.35225124599</v>
      </c>
      <c r="AC44">
        <v>824197.669337217</v>
      </c>
      <c r="AD44">
        <v>850739.800632142</v>
      </c>
      <c r="AE44">
        <v>781235.46594134404</v>
      </c>
      <c r="AF44">
        <v>826882.64058679703</v>
      </c>
    </row>
    <row r="45" spans="1:32" x14ac:dyDescent="0.3">
      <c r="A45" t="s">
        <v>40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40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40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13326.4462809917</v>
      </c>
      <c r="H47">
        <v>12756.8</v>
      </c>
      <c r="I47">
        <v>9504.2016806722695</v>
      </c>
      <c r="J47">
        <v>10264.367816092001</v>
      </c>
      <c r="K47">
        <v>7016.8421052631602</v>
      </c>
      <c r="L47">
        <v>6063.6363636363703</v>
      </c>
      <c r="M47">
        <v>5200</v>
      </c>
      <c r="N47">
        <v>2500</v>
      </c>
      <c r="O47">
        <v>4800</v>
      </c>
      <c r="P47">
        <v>3273.0769230769201</v>
      </c>
      <c r="Q47">
        <v>3027.0270270270298</v>
      </c>
      <c r="R47">
        <v>4714.2857142857101</v>
      </c>
      <c r="S47">
        <v>14270.909090909099</v>
      </c>
      <c r="T47">
        <v>19101.7964071856</v>
      </c>
      <c r="U47">
        <v>15010.909090909099</v>
      </c>
      <c r="V47">
        <v>14380.2325581395</v>
      </c>
      <c r="W47">
        <v>15460.843373494001</v>
      </c>
      <c r="X47">
        <v>20623.728813559301</v>
      </c>
      <c r="Y47">
        <v>19205.1282051282</v>
      </c>
      <c r="Z47">
        <v>14394.3925233645</v>
      </c>
      <c r="AA47">
        <v>18900</v>
      </c>
      <c r="AB47">
        <v>30534.3915343915</v>
      </c>
      <c r="AC47">
        <v>33103.448275862102</v>
      </c>
      <c r="AD47">
        <v>30475</v>
      </c>
      <c r="AE47">
        <v>24642.2641509434</v>
      </c>
      <c r="AF47">
        <v>34907.766990291297</v>
      </c>
    </row>
    <row r="48" spans="1:32" x14ac:dyDescent="0.3">
      <c r="A48" t="s">
        <v>40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13326.4462809917</v>
      </c>
      <c r="H48">
        <v>12756.8</v>
      </c>
      <c r="I48">
        <v>9504.2016806722695</v>
      </c>
      <c r="J48">
        <v>10264.367816092001</v>
      </c>
      <c r="K48">
        <v>7016.8421052631602</v>
      </c>
      <c r="L48">
        <v>6063.6363636363703</v>
      </c>
      <c r="M48">
        <v>5200</v>
      </c>
      <c r="N48">
        <v>2500</v>
      </c>
      <c r="O48">
        <v>4800</v>
      </c>
      <c r="P48">
        <v>3273.0769230769201</v>
      </c>
      <c r="Q48">
        <v>3027.0270270270298</v>
      </c>
      <c r="R48">
        <v>4714.2857142857101</v>
      </c>
      <c r="S48">
        <v>14270.909090909099</v>
      </c>
      <c r="T48">
        <v>19101.7964071856</v>
      </c>
      <c r="U48">
        <v>15010.909090909099</v>
      </c>
      <c r="V48">
        <v>14380.2325581395</v>
      </c>
      <c r="W48">
        <v>15460.843373494001</v>
      </c>
      <c r="X48">
        <v>20623.728813559301</v>
      </c>
      <c r="Y48">
        <v>19205.1282051282</v>
      </c>
      <c r="Z48">
        <v>14394.3925233645</v>
      </c>
      <c r="AA48">
        <v>18900</v>
      </c>
      <c r="AB48">
        <v>30534.3915343915</v>
      </c>
      <c r="AC48">
        <v>33103.448275862102</v>
      </c>
      <c r="AD48">
        <v>30475</v>
      </c>
      <c r="AE48">
        <v>24642.2641509434</v>
      </c>
      <c r="AF48">
        <v>34907.766990291297</v>
      </c>
    </row>
    <row r="49" spans="1:32" x14ac:dyDescent="0.3">
      <c r="A49" t="s">
        <v>40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40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40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40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40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184619.15945807</v>
      </c>
      <c r="H53">
        <v>194067.005212636</v>
      </c>
      <c r="I53">
        <v>192750.74149351401</v>
      </c>
      <c r="J53">
        <v>189020.43826403501</v>
      </c>
      <c r="K53">
        <v>183940.264857642</v>
      </c>
      <c r="L53">
        <v>187140.42144416101</v>
      </c>
      <c r="M53">
        <v>186900.61934313201</v>
      </c>
      <c r="N53">
        <v>186244.56479156399</v>
      </c>
      <c r="O53">
        <v>188881.71034008299</v>
      </c>
      <c r="P53">
        <v>186184.03184349299</v>
      </c>
      <c r="Q53">
        <v>186539.595078268</v>
      </c>
      <c r="R53">
        <v>187873.68203445399</v>
      </c>
      <c r="S53">
        <v>192556.58074601399</v>
      </c>
      <c r="T53">
        <v>186180.26249331501</v>
      </c>
      <c r="U53">
        <v>178280.75286012</v>
      </c>
      <c r="V53">
        <v>176703.154998137</v>
      </c>
      <c r="W53">
        <v>181894.99854536299</v>
      </c>
      <c r="X53">
        <v>183938.997417337</v>
      </c>
      <c r="Y53">
        <v>184846.05740471801</v>
      </c>
      <c r="Z53">
        <v>187956.095282578</v>
      </c>
      <c r="AA53">
        <v>195968.005091414</v>
      </c>
      <c r="AB53">
        <v>190763.145705123</v>
      </c>
      <c r="AC53">
        <v>194995.050333769</v>
      </c>
      <c r="AD53">
        <v>208056.46929940299</v>
      </c>
      <c r="AE53">
        <v>215249.492014608</v>
      </c>
      <c r="AF53">
        <v>225377.03716937499</v>
      </c>
    </row>
    <row r="54" spans="1:32" x14ac:dyDescent="0.3">
      <c r="A54" t="s">
        <v>40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184619.15945807</v>
      </c>
      <c r="H54">
        <v>194067.005212636</v>
      </c>
      <c r="I54">
        <v>192750.74149351401</v>
      </c>
      <c r="J54">
        <v>189020.43826403501</v>
      </c>
      <c r="K54">
        <v>183940.264857642</v>
      </c>
      <c r="L54">
        <v>187140.42144416101</v>
      </c>
      <c r="M54">
        <v>186900.61934313201</v>
      </c>
      <c r="N54">
        <v>186244.56479156399</v>
      </c>
      <c r="O54">
        <v>188881.71034008299</v>
      </c>
      <c r="P54">
        <v>186184.03184349299</v>
      </c>
      <c r="Q54">
        <v>186539.595078268</v>
      </c>
      <c r="R54">
        <v>187873.68203445399</v>
      </c>
      <c r="S54">
        <v>192556.58074601399</v>
      </c>
      <c r="T54">
        <v>186180.26249331501</v>
      </c>
      <c r="U54">
        <v>178280.75286012</v>
      </c>
      <c r="V54">
        <v>176703.154998137</v>
      </c>
      <c r="W54">
        <v>181894.99854536299</v>
      </c>
      <c r="X54">
        <v>183938.997417337</v>
      </c>
      <c r="Y54">
        <v>184846.05740471801</v>
      </c>
      <c r="Z54">
        <v>187956.095282578</v>
      </c>
      <c r="AA54">
        <v>195968.005091414</v>
      </c>
      <c r="AB54">
        <v>190763.145705123</v>
      </c>
      <c r="AC54">
        <v>194995.050333769</v>
      </c>
      <c r="AD54">
        <v>208056.46929940299</v>
      </c>
      <c r="AE54">
        <v>215249.492014608</v>
      </c>
      <c r="AF54">
        <v>225377.03716937499</v>
      </c>
    </row>
    <row r="55" spans="1:32" x14ac:dyDescent="0.3">
      <c r="A55" t="s">
        <v>40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40</v>
      </c>
      <c r="B57" t="s">
        <v>407</v>
      </c>
      <c r="C57" t="s">
        <v>297</v>
      </c>
      <c r="D57" t="s">
        <v>408</v>
      </c>
      <c r="E57" t="s">
        <v>298</v>
      </c>
      <c r="F57">
        <v>0</v>
      </c>
      <c r="G57">
        <v>728540.24096385494</v>
      </c>
      <c r="H57">
        <v>742389.56593180902</v>
      </c>
      <c r="I57">
        <v>740794.50874831702</v>
      </c>
      <c r="J57">
        <v>744704.16441319603</v>
      </c>
      <c r="K57">
        <v>794506.57841415599</v>
      </c>
      <c r="L57">
        <v>788406.23029385798</v>
      </c>
      <c r="M57">
        <v>803632.78501834697</v>
      </c>
      <c r="N57">
        <v>809170.03346139495</v>
      </c>
      <c r="O57">
        <v>818734.20243512501</v>
      </c>
      <c r="P57">
        <v>834879.73816909501</v>
      </c>
      <c r="Q57">
        <v>847226.199511735</v>
      </c>
      <c r="R57">
        <v>837861.92821956298</v>
      </c>
      <c r="S57">
        <v>854253.99383740302</v>
      </c>
      <c r="T57">
        <v>841911.44648247003</v>
      </c>
      <c r="U57">
        <v>849469.51162244705</v>
      </c>
      <c r="V57">
        <v>829777.62684314395</v>
      </c>
      <c r="W57">
        <v>831620.13428390399</v>
      </c>
      <c r="X57">
        <v>823970.76527620899</v>
      </c>
      <c r="Y57">
        <v>867055.29821192799</v>
      </c>
      <c r="Z57">
        <v>865515.17429938505</v>
      </c>
      <c r="AA57">
        <v>883400</v>
      </c>
      <c r="AB57">
        <v>853375.86753308296</v>
      </c>
      <c r="AC57">
        <v>857199.26566888497</v>
      </c>
      <c r="AD57">
        <v>881817.27656579902</v>
      </c>
      <c r="AE57">
        <v>806572.480220158</v>
      </c>
      <c r="AF57">
        <v>860351.51059295505</v>
      </c>
    </row>
    <row r="58" spans="1:32" x14ac:dyDescent="0.3">
      <c r="A58" t="s">
        <v>40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728540.24096385494</v>
      </c>
      <c r="H58">
        <v>742389.56593180902</v>
      </c>
      <c r="I58">
        <v>740794.50874831702</v>
      </c>
      <c r="J58">
        <v>744704.16441319603</v>
      </c>
      <c r="K58">
        <v>794506.57841415599</v>
      </c>
      <c r="L58">
        <v>788406.23029385798</v>
      </c>
      <c r="M58">
        <v>803632.78501834697</v>
      </c>
      <c r="N58">
        <v>809170.03346139495</v>
      </c>
      <c r="O58">
        <v>818734.20243512501</v>
      </c>
      <c r="P58">
        <v>834879.73816909501</v>
      </c>
      <c r="Q58">
        <v>847226.199511735</v>
      </c>
      <c r="R58">
        <v>837861.92821956298</v>
      </c>
      <c r="S58">
        <v>854253.99383740302</v>
      </c>
      <c r="T58">
        <v>841911.44648247003</v>
      </c>
      <c r="U58">
        <v>849469.51162244705</v>
      </c>
      <c r="V58">
        <v>829777.62684314395</v>
      </c>
      <c r="W58">
        <v>831620.13428390399</v>
      </c>
      <c r="X58">
        <v>823970.76527620899</v>
      </c>
      <c r="Y58">
        <v>867055.29821192799</v>
      </c>
      <c r="Z58">
        <v>865515.17429938505</v>
      </c>
      <c r="AA58">
        <v>883400</v>
      </c>
      <c r="AB58">
        <v>853375.86753308296</v>
      </c>
      <c r="AC58">
        <v>857199.26566888497</v>
      </c>
      <c r="AD58">
        <v>881817.27656579902</v>
      </c>
      <c r="AE58">
        <v>806572.480220158</v>
      </c>
      <c r="AF58">
        <v>860351.51059295505</v>
      </c>
    </row>
    <row r="59" spans="1:32" x14ac:dyDescent="0.3">
      <c r="A59" t="s">
        <v>40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42</v>
      </c>
      <c r="B2" t="s">
        <v>295</v>
      </c>
      <c r="C2" t="s">
        <v>297</v>
      </c>
      <c r="D2" t="s">
        <v>296</v>
      </c>
      <c r="E2" t="s">
        <v>298</v>
      </c>
      <c r="G2">
        <v>23342.1173654905</v>
      </c>
      <c r="H2">
        <v>22818.9711521647</v>
      </c>
      <c r="I2">
        <v>23402.8568320509</v>
      </c>
      <c r="J2">
        <v>23791.4383881834</v>
      </c>
      <c r="K2">
        <v>22580.919739047498</v>
      </c>
      <c r="L2">
        <v>19600.285246768599</v>
      </c>
      <c r="M2">
        <v>17479.625285493901</v>
      </c>
      <c r="N2">
        <v>17609.398200695701</v>
      </c>
      <c r="O2">
        <v>17637.759755022598</v>
      </c>
      <c r="P2">
        <v>17997.729707081799</v>
      </c>
      <c r="Q2">
        <v>19018.725710791099</v>
      </c>
      <c r="R2">
        <v>21513.206451841099</v>
      </c>
      <c r="S2">
        <v>17859.832995006102</v>
      </c>
      <c r="T2">
        <v>17964.458956815099</v>
      </c>
      <c r="U2">
        <v>18278.937034861199</v>
      </c>
      <c r="V2">
        <v>16712.021373592601</v>
      </c>
      <c r="W2">
        <v>15412.422770028301</v>
      </c>
      <c r="X2">
        <v>15233.898827314901</v>
      </c>
      <c r="Y2">
        <v>16822.089412866299</v>
      </c>
      <c r="Z2">
        <v>17333.0328535685</v>
      </c>
      <c r="AA2">
        <v>17360.8291216734</v>
      </c>
      <c r="AB2">
        <v>17392.0570012268</v>
      </c>
      <c r="AC2">
        <v>17750.502321420001</v>
      </c>
      <c r="AD2">
        <v>18756.575014875099</v>
      </c>
      <c r="AE2">
        <v>22908.630961148501</v>
      </c>
      <c r="AF2">
        <v>5003.6510662611499</v>
      </c>
    </row>
    <row r="3" spans="1:32" x14ac:dyDescent="0.3">
      <c r="A3" t="s">
        <v>42</v>
      </c>
      <c r="B3" t="s">
        <v>299</v>
      </c>
      <c r="C3" t="s">
        <v>297</v>
      </c>
      <c r="D3" t="s">
        <v>300</v>
      </c>
      <c r="E3" t="s">
        <v>298</v>
      </c>
      <c r="G3">
        <v>20210.882928516599</v>
      </c>
      <c r="H3">
        <v>19767.124177391499</v>
      </c>
      <c r="I3">
        <v>22478.528758251799</v>
      </c>
      <c r="J3">
        <v>23708.360762307399</v>
      </c>
      <c r="K3">
        <v>22261.965299670301</v>
      </c>
      <c r="L3">
        <v>23239.563192823902</v>
      </c>
      <c r="M3">
        <v>15080.9736192371</v>
      </c>
      <c r="N3">
        <v>12044.727124098999</v>
      </c>
      <c r="O3">
        <v>11264.3315883712</v>
      </c>
      <c r="P3">
        <v>12941.93077304</v>
      </c>
      <c r="Q3">
        <v>8196.4000487498197</v>
      </c>
      <c r="R3">
        <v>8582.9023792792195</v>
      </c>
      <c r="S3">
        <v>6417.0219562939901</v>
      </c>
      <c r="T3">
        <v>5848.4098805343101</v>
      </c>
      <c r="U3">
        <v>4541.4623563388204</v>
      </c>
      <c r="V3">
        <v>4179.3139211246898</v>
      </c>
      <c r="W3">
        <v>3894.0432683750901</v>
      </c>
      <c r="X3">
        <v>4500.0770973771496</v>
      </c>
      <c r="Y3">
        <v>4541.47981563744</v>
      </c>
      <c r="Z3">
        <v>5107.7058532710398</v>
      </c>
      <c r="AA3">
        <v>5354.7950400686004</v>
      </c>
      <c r="AB3">
        <v>4645.6031438499604</v>
      </c>
      <c r="AC3">
        <v>4628.6335444337701</v>
      </c>
      <c r="AD3">
        <v>4191.95954809864</v>
      </c>
      <c r="AE3">
        <v>3629.2413425986001</v>
      </c>
      <c r="AF3">
        <v>3307.7645422692499</v>
      </c>
    </row>
    <row r="4" spans="1:32" x14ac:dyDescent="0.3">
      <c r="A4" t="s">
        <v>42</v>
      </c>
      <c r="B4" t="s">
        <v>301</v>
      </c>
      <c r="C4" t="s">
        <v>297</v>
      </c>
      <c r="D4" t="s">
        <v>302</v>
      </c>
      <c r="E4" t="s">
        <v>298</v>
      </c>
      <c r="G4">
        <v>10171151.7240259</v>
      </c>
      <c r="H4">
        <v>10625916.437177701</v>
      </c>
      <c r="I4">
        <v>11008759.108779</v>
      </c>
      <c r="J4">
        <v>10579655.071868099</v>
      </c>
      <c r="K4">
        <v>10706907.1852926</v>
      </c>
      <c r="L4">
        <v>10990703.723491101</v>
      </c>
      <c r="M4">
        <v>11022180.919179801</v>
      </c>
      <c r="N4">
        <v>10994048.6547199</v>
      </c>
      <c r="O4">
        <v>11086494.707365399</v>
      </c>
      <c r="P4">
        <v>11892539.2939738</v>
      </c>
      <c r="Q4">
        <v>12445394.0836602</v>
      </c>
      <c r="R4">
        <v>13282540.437886899</v>
      </c>
      <c r="S4">
        <v>13162299.2665061</v>
      </c>
      <c r="T4">
        <v>12435703.6879397</v>
      </c>
      <c r="U4">
        <v>11453765.5175716</v>
      </c>
      <c r="V4">
        <v>11753822.8657916</v>
      </c>
      <c r="W4">
        <v>11797752.936016999</v>
      </c>
      <c r="X4">
        <v>12294010.6266078</v>
      </c>
      <c r="Y4">
        <v>12896914.126011601</v>
      </c>
      <c r="Z4">
        <v>13530913.711886</v>
      </c>
      <c r="AA4">
        <v>13450032.734228101</v>
      </c>
      <c r="AB4">
        <v>13337526.6259932</v>
      </c>
      <c r="AC4">
        <v>13837250.740302401</v>
      </c>
      <c r="AD4">
        <v>13701419.7829604</v>
      </c>
      <c r="AE4">
        <v>13762688.044691</v>
      </c>
      <c r="AF4">
        <v>12070809.3543876</v>
      </c>
    </row>
    <row r="5" spans="1:32" x14ac:dyDescent="0.3">
      <c r="A5" t="s">
        <v>42</v>
      </c>
      <c r="B5" t="s">
        <v>303</v>
      </c>
      <c r="C5" t="s">
        <v>297</v>
      </c>
      <c r="D5" t="s">
        <v>304</v>
      </c>
      <c r="E5" t="s">
        <v>298</v>
      </c>
      <c r="G5">
        <v>273792.74903162901</v>
      </c>
      <c r="H5">
        <v>284053.57442911703</v>
      </c>
      <c r="I5">
        <v>293726.13247947802</v>
      </c>
      <c r="J5">
        <v>302884.35465405398</v>
      </c>
      <c r="K5">
        <v>291302.30827102199</v>
      </c>
      <c r="L5">
        <v>287627.32107482001</v>
      </c>
      <c r="M5">
        <v>275278.03846314101</v>
      </c>
      <c r="N5">
        <v>331478.85391115298</v>
      </c>
      <c r="O5">
        <v>307027.79904587002</v>
      </c>
      <c r="P5">
        <v>314289.81115759502</v>
      </c>
      <c r="Q5">
        <v>338916.20442541398</v>
      </c>
      <c r="R5">
        <v>324054.465413019</v>
      </c>
      <c r="S5">
        <v>296170.24413664598</v>
      </c>
      <c r="T5">
        <v>285736.59702038998</v>
      </c>
      <c r="U5">
        <v>260640.44827683701</v>
      </c>
      <c r="V5">
        <v>253843.566971169</v>
      </c>
      <c r="W5">
        <v>245125.031381048</v>
      </c>
      <c r="X5">
        <v>246104.21636989299</v>
      </c>
      <c r="Y5">
        <v>243758.99271323599</v>
      </c>
      <c r="Z5">
        <v>255886.048139363</v>
      </c>
      <c r="AA5">
        <v>260869.44893315301</v>
      </c>
      <c r="AB5">
        <v>281108.41151296301</v>
      </c>
      <c r="AC5">
        <v>297020.39936196298</v>
      </c>
      <c r="AD5">
        <v>307011.13261789101</v>
      </c>
      <c r="AE5">
        <v>305259.52181634901</v>
      </c>
      <c r="AF5">
        <v>267033.12729500799</v>
      </c>
    </row>
    <row r="6" spans="1:32" x14ac:dyDescent="0.3">
      <c r="A6" t="s">
        <v>42</v>
      </c>
      <c r="B6" t="s">
        <v>305</v>
      </c>
      <c r="C6" t="s">
        <v>297</v>
      </c>
      <c r="D6" t="s">
        <v>306</v>
      </c>
      <c r="E6" t="s">
        <v>298</v>
      </c>
      <c r="G6">
        <v>64371.316629310597</v>
      </c>
      <c r="H6">
        <v>63267.443025018998</v>
      </c>
      <c r="I6">
        <v>62195.165270256497</v>
      </c>
      <c r="J6">
        <v>60159.444251623703</v>
      </c>
      <c r="K6">
        <v>58877.100034201801</v>
      </c>
      <c r="L6">
        <v>55983.974780279699</v>
      </c>
      <c r="M6">
        <v>54516.734405068397</v>
      </c>
      <c r="N6">
        <v>45846.174330397298</v>
      </c>
      <c r="O6">
        <v>43010.713542527301</v>
      </c>
      <c r="P6">
        <v>39750.2001813553</v>
      </c>
      <c r="Q6">
        <v>38005.138330444002</v>
      </c>
      <c r="R6">
        <v>44256.653954668102</v>
      </c>
      <c r="S6">
        <v>47734.299045947497</v>
      </c>
      <c r="T6">
        <v>41756.737069581002</v>
      </c>
      <c r="U6">
        <v>36997.689054298797</v>
      </c>
      <c r="V6">
        <v>45595.489154119801</v>
      </c>
      <c r="W6">
        <v>44828.261290468799</v>
      </c>
      <c r="X6">
        <v>44876.181875007402</v>
      </c>
      <c r="Y6">
        <v>50888.630950598897</v>
      </c>
      <c r="Z6">
        <v>52584.663095265998</v>
      </c>
      <c r="AA6">
        <v>51172.146865208597</v>
      </c>
      <c r="AB6">
        <v>54982.035980823501</v>
      </c>
      <c r="AC6">
        <v>59426.681139035303</v>
      </c>
      <c r="AD6">
        <v>58735.366259111601</v>
      </c>
      <c r="AE6">
        <v>47525.741711914299</v>
      </c>
      <c r="AF6">
        <v>35363.0424909086</v>
      </c>
    </row>
    <row r="7" spans="1:32" x14ac:dyDescent="0.3">
      <c r="A7" t="s">
        <v>42</v>
      </c>
      <c r="B7" t="s">
        <v>307</v>
      </c>
      <c r="C7" t="s">
        <v>297</v>
      </c>
      <c r="D7" t="s">
        <v>308</v>
      </c>
      <c r="E7" t="s">
        <v>298</v>
      </c>
      <c r="G7">
        <v>105768.52795432199</v>
      </c>
      <c r="H7">
        <v>109045.67532974501</v>
      </c>
      <c r="I7">
        <v>114391.95567559201</v>
      </c>
      <c r="J7">
        <v>113803.785228769</v>
      </c>
      <c r="K7">
        <v>110039.399753751</v>
      </c>
      <c r="L7">
        <v>112151.87728563001</v>
      </c>
      <c r="M7">
        <v>108923.88596321001</v>
      </c>
      <c r="N7">
        <v>112539.98241986999</v>
      </c>
      <c r="O7">
        <v>112661.089515541</v>
      </c>
      <c r="P7">
        <v>111361.79858852099</v>
      </c>
      <c r="Q7">
        <v>111252.600386009</v>
      </c>
      <c r="R7">
        <v>106382.599421274</v>
      </c>
      <c r="S7">
        <v>108226.73780972901</v>
      </c>
      <c r="T7">
        <v>108006.785612907</v>
      </c>
      <c r="U7">
        <v>100823.568020632</v>
      </c>
      <c r="V7">
        <v>91503.946699548294</v>
      </c>
      <c r="W7">
        <v>81816.1161426943</v>
      </c>
      <c r="X7">
        <v>74015.023625607602</v>
      </c>
      <c r="Y7">
        <v>75098.622359429297</v>
      </c>
      <c r="Z7">
        <v>74171.153330058703</v>
      </c>
      <c r="AA7">
        <v>76592.697910996896</v>
      </c>
      <c r="AB7">
        <v>79756.280915348703</v>
      </c>
      <c r="AC7">
        <v>83833.766538615702</v>
      </c>
      <c r="AD7">
        <v>82124.597415437602</v>
      </c>
      <c r="AE7">
        <v>87560.211860310796</v>
      </c>
      <c r="AF7">
        <v>77194.3683583151</v>
      </c>
    </row>
    <row r="8" spans="1:32" x14ac:dyDescent="0.3">
      <c r="A8" t="s">
        <v>42</v>
      </c>
      <c r="B8" t="s">
        <v>309</v>
      </c>
      <c r="C8" t="s">
        <v>297</v>
      </c>
      <c r="D8" t="s">
        <v>310</v>
      </c>
      <c r="E8" t="s">
        <v>298</v>
      </c>
      <c r="G8">
        <v>78553.628722165595</v>
      </c>
      <c r="H8">
        <v>76696.441808279196</v>
      </c>
      <c r="I8">
        <v>67034.183975500899</v>
      </c>
      <c r="J8">
        <v>52540.138469011697</v>
      </c>
      <c r="K8">
        <v>46021.372211426002</v>
      </c>
      <c r="L8">
        <v>47686.376421638699</v>
      </c>
      <c r="M8">
        <v>47354.257164404502</v>
      </c>
      <c r="N8">
        <v>46884.846904550403</v>
      </c>
      <c r="O8">
        <v>47250.3820609553</v>
      </c>
      <c r="P8">
        <v>52365.042973992699</v>
      </c>
      <c r="Q8">
        <v>57671.055764697499</v>
      </c>
      <c r="R8">
        <v>59082.3047503872</v>
      </c>
      <c r="S8">
        <v>60813.623462724499</v>
      </c>
      <c r="T8">
        <v>61199.431964162599</v>
      </c>
      <c r="U8">
        <v>58051.736207113601</v>
      </c>
      <c r="V8">
        <v>56818.767832433303</v>
      </c>
      <c r="W8">
        <v>53218.591334459597</v>
      </c>
      <c r="X8">
        <v>52900.906322500297</v>
      </c>
      <c r="Y8">
        <v>50548.644904486398</v>
      </c>
      <c r="Z8">
        <v>51677.965103683498</v>
      </c>
      <c r="AA8">
        <v>52941.747188602698</v>
      </c>
      <c r="AB8">
        <v>52090.060783168701</v>
      </c>
      <c r="AC8">
        <v>53475.489672926298</v>
      </c>
      <c r="AD8">
        <v>53397.579957923197</v>
      </c>
      <c r="AE8">
        <v>51313.440093963502</v>
      </c>
      <c r="AF8">
        <v>21539.291783164801</v>
      </c>
    </row>
    <row r="9" spans="1:32" x14ac:dyDescent="0.3">
      <c r="A9" t="s">
        <v>42</v>
      </c>
      <c r="B9" t="s">
        <v>311</v>
      </c>
      <c r="C9" t="s">
        <v>297</v>
      </c>
      <c r="D9" t="s">
        <v>312</v>
      </c>
      <c r="E9" t="s">
        <v>298</v>
      </c>
      <c r="G9">
        <v>1279818.2508864801</v>
      </c>
      <c r="H9">
        <v>1248620.2158191099</v>
      </c>
      <c r="I9">
        <v>1213196.9167617001</v>
      </c>
      <c r="J9">
        <v>1208021.99641661</v>
      </c>
      <c r="K9">
        <v>1067034.6684548301</v>
      </c>
      <c r="L9">
        <v>1177309.3135597799</v>
      </c>
      <c r="M9">
        <v>1182807.1732765399</v>
      </c>
      <c r="N9">
        <v>1147017.0353431101</v>
      </c>
      <c r="O9">
        <v>1122549.2019064501</v>
      </c>
      <c r="P9">
        <v>1210202.20918534</v>
      </c>
      <c r="Q9">
        <v>1221562.18269387</v>
      </c>
      <c r="R9">
        <v>1411512.313813</v>
      </c>
      <c r="S9">
        <v>1456732.9738535699</v>
      </c>
      <c r="T9">
        <v>1373208.2191012199</v>
      </c>
      <c r="U9">
        <v>1222070.75517315</v>
      </c>
      <c r="V9">
        <v>1257905.2821895501</v>
      </c>
      <c r="W9">
        <v>1293812.26298006</v>
      </c>
      <c r="X9">
        <v>1369182.2095452601</v>
      </c>
      <c r="Y9">
        <v>1448222.4698759699</v>
      </c>
      <c r="Z9">
        <v>1486926.10161494</v>
      </c>
      <c r="AA9">
        <v>1512789.6752982701</v>
      </c>
      <c r="AB9">
        <v>1574211.7275481101</v>
      </c>
      <c r="AC9">
        <v>1594118.2279352201</v>
      </c>
      <c r="AD9">
        <v>1573416.6674657599</v>
      </c>
      <c r="AE9">
        <v>1589880.6227853</v>
      </c>
      <c r="AF9">
        <v>1344923.4668709801</v>
      </c>
    </row>
    <row r="10" spans="1:32" x14ac:dyDescent="0.3">
      <c r="A10" t="s">
        <v>42</v>
      </c>
      <c r="B10" t="s">
        <v>313</v>
      </c>
      <c r="C10" t="s">
        <v>297</v>
      </c>
      <c r="D10" t="s">
        <v>314</v>
      </c>
      <c r="E10" t="s">
        <v>298</v>
      </c>
      <c r="G10">
        <v>1785135.5269339101</v>
      </c>
      <c r="H10">
        <v>1798661.7341431801</v>
      </c>
      <c r="I10">
        <v>1863172.39113924</v>
      </c>
      <c r="J10">
        <v>1795458.0869156001</v>
      </c>
      <c r="K10">
        <v>1814772.0324176799</v>
      </c>
      <c r="L10">
        <v>1882624.0242653601</v>
      </c>
      <c r="M10">
        <v>1968384.05193848</v>
      </c>
      <c r="N10">
        <v>1932195.4483359801</v>
      </c>
      <c r="O10">
        <v>1872945.6085151799</v>
      </c>
      <c r="P10">
        <v>2014350.25683036</v>
      </c>
      <c r="Q10">
        <v>2148694.6770609198</v>
      </c>
      <c r="R10">
        <v>2338825.3124305299</v>
      </c>
      <c r="S10">
        <v>2407830.1392129101</v>
      </c>
      <c r="T10">
        <v>2376561.0193926198</v>
      </c>
      <c r="U10">
        <v>2252956.6009845701</v>
      </c>
      <c r="V10">
        <v>2255916.6547002299</v>
      </c>
      <c r="W10">
        <v>2318226.4733334701</v>
      </c>
      <c r="X10">
        <v>2455621.9641935001</v>
      </c>
      <c r="Y10">
        <v>2521609.8083932898</v>
      </c>
      <c r="Z10">
        <v>2628229.3010915401</v>
      </c>
      <c r="AA10">
        <v>2617601.0569309802</v>
      </c>
      <c r="AB10">
        <v>2679570.5617158301</v>
      </c>
      <c r="AC10">
        <v>2671081.5936476998</v>
      </c>
      <c r="AD10">
        <v>2611148.0989677599</v>
      </c>
      <c r="AE10">
        <v>2619395.6446716301</v>
      </c>
      <c r="AF10">
        <v>2228214.7921025902</v>
      </c>
    </row>
    <row r="11" spans="1:32" x14ac:dyDescent="0.3">
      <c r="A11" t="s">
        <v>42</v>
      </c>
      <c r="B11" t="s">
        <v>315</v>
      </c>
      <c r="C11" t="s">
        <v>297</v>
      </c>
      <c r="D11" t="s">
        <v>316</v>
      </c>
      <c r="E11" t="s">
        <v>298</v>
      </c>
      <c r="G11">
        <v>505317.276047425</v>
      </c>
      <c r="H11">
        <v>550041.51832406898</v>
      </c>
      <c r="I11">
        <v>649975.47437753796</v>
      </c>
      <c r="J11">
        <v>587436.09049899096</v>
      </c>
      <c r="K11">
        <v>747737.36396284704</v>
      </c>
      <c r="L11">
        <v>705314.71070558799</v>
      </c>
      <c r="M11">
        <v>785576.87866194104</v>
      </c>
      <c r="N11">
        <v>785178.41299286904</v>
      </c>
      <c r="O11">
        <v>750396.40660872799</v>
      </c>
      <c r="P11">
        <v>804148.047645021</v>
      </c>
      <c r="Q11">
        <v>927132.49436705001</v>
      </c>
      <c r="R11">
        <v>927312.99861753103</v>
      </c>
      <c r="S11">
        <v>951097.16535934899</v>
      </c>
      <c r="T11">
        <v>1003352.8002914001</v>
      </c>
      <c r="U11">
        <v>1030885.84581142</v>
      </c>
      <c r="V11">
        <v>998011.37251068105</v>
      </c>
      <c r="W11">
        <v>1024414.21035341</v>
      </c>
      <c r="X11">
        <v>1086439.7546482401</v>
      </c>
      <c r="Y11">
        <v>1073387.3385173299</v>
      </c>
      <c r="Z11">
        <v>1141303.1994765999</v>
      </c>
      <c r="AA11">
        <v>1104811.3816327101</v>
      </c>
      <c r="AB11">
        <v>1105358.83416771</v>
      </c>
      <c r="AC11">
        <v>1076963.3657124799</v>
      </c>
      <c r="AD11">
        <v>1037731.43150199</v>
      </c>
      <c r="AE11">
        <v>1029515.02188633</v>
      </c>
      <c r="AF11">
        <v>883291.32523161499</v>
      </c>
    </row>
    <row r="12" spans="1:32" x14ac:dyDescent="0.3">
      <c r="A12" t="s">
        <v>42</v>
      </c>
      <c r="B12" t="s">
        <v>317</v>
      </c>
      <c r="C12" t="s">
        <v>297</v>
      </c>
      <c r="D12" t="s">
        <v>318</v>
      </c>
      <c r="E12" t="s">
        <v>298</v>
      </c>
      <c r="G12">
        <v>504672.65046517702</v>
      </c>
      <c r="H12">
        <v>508498.02878942102</v>
      </c>
      <c r="I12">
        <v>526310.19975832396</v>
      </c>
      <c r="J12">
        <v>502186.54173396103</v>
      </c>
      <c r="K12">
        <v>487287.65795870702</v>
      </c>
      <c r="L12">
        <v>488637.68412813899</v>
      </c>
      <c r="M12">
        <v>440017.71825735102</v>
      </c>
      <c r="N12">
        <v>438029.36073902401</v>
      </c>
      <c r="O12">
        <v>461855.28342431202</v>
      </c>
      <c r="P12">
        <v>470192.36016023799</v>
      </c>
      <c r="Q12">
        <v>475109.42095638998</v>
      </c>
      <c r="R12">
        <v>496856.26927991799</v>
      </c>
      <c r="S12">
        <v>501697.83086757798</v>
      </c>
      <c r="T12">
        <v>491888.60472255398</v>
      </c>
      <c r="U12">
        <v>459913.12950134597</v>
      </c>
      <c r="V12">
        <v>461550.10469084501</v>
      </c>
      <c r="W12">
        <v>468940.672915339</v>
      </c>
      <c r="X12">
        <v>495210.67858495499</v>
      </c>
      <c r="Y12">
        <v>541831.34272268997</v>
      </c>
      <c r="Z12">
        <v>564914.21404702205</v>
      </c>
      <c r="AA12">
        <v>576777.48356555402</v>
      </c>
      <c r="AB12">
        <v>563446.23607815604</v>
      </c>
      <c r="AC12">
        <v>593218.07883106603</v>
      </c>
      <c r="AD12">
        <v>578241.06190854602</v>
      </c>
      <c r="AE12">
        <v>569591.53700070095</v>
      </c>
      <c r="AF12">
        <v>487011.446295025</v>
      </c>
    </row>
    <row r="13" spans="1:32" x14ac:dyDescent="0.3">
      <c r="A13" t="s">
        <v>42</v>
      </c>
      <c r="B13" t="s">
        <v>319</v>
      </c>
      <c r="C13" t="s">
        <v>297</v>
      </c>
      <c r="D13" t="s">
        <v>320</v>
      </c>
      <c r="E13" t="s">
        <v>298</v>
      </c>
      <c r="G13">
        <v>622019.72780908598</v>
      </c>
      <c r="H13">
        <v>617213.76353621099</v>
      </c>
      <c r="I13">
        <v>602699.73443904798</v>
      </c>
      <c r="J13">
        <v>535364.99460913998</v>
      </c>
      <c r="K13">
        <v>534900.98566535395</v>
      </c>
      <c r="L13">
        <v>477399.009069892</v>
      </c>
      <c r="M13">
        <v>478917.55921852402</v>
      </c>
      <c r="N13">
        <v>414658.88621524902</v>
      </c>
      <c r="O13">
        <v>464910.85660950898</v>
      </c>
      <c r="P13">
        <v>488814.61482471903</v>
      </c>
      <c r="Q13">
        <v>507550.55519567098</v>
      </c>
      <c r="R13">
        <v>535366.82864696498</v>
      </c>
      <c r="S13">
        <v>543724.96617386199</v>
      </c>
      <c r="T13">
        <v>555756.25037364603</v>
      </c>
      <c r="U13">
        <v>505953.59420037898</v>
      </c>
      <c r="V13">
        <v>505926.33335980697</v>
      </c>
      <c r="W13">
        <v>494163.38174368098</v>
      </c>
      <c r="X13">
        <v>497894.27431344899</v>
      </c>
      <c r="Y13">
        <v>527884.79388874106</v>
      </c>
      <c r="Z13">
        <v>537765.07323316298</v>
      </c>
      <c r="AA13">
        <v>541103.21775990899</v>
      </c>
      <c r="AB13">
        <v>525861.865417541</v>
      </c>
      <c r="AC13">
        <v>493838.336067155</v>
      </c>
      <c r="AD13">
        <v>518232.44428969698</v>
      </c>
      <c r="AE13">
        <v>481647.37806460401</v>
      </c>
      <c r="AF13">
        <v>401863.55747627799</v>
      </c>
    </row>
    <row r="14" spans="1:32" x14ac:dyDescent="0.3">
      <c r="A14" t="s">
        <v>42</v>
      </c>
      <c r="B14" t="s">
        <v>321</v>
      </c>
      <c r="C14" t="s">
        <v>297</v>
      </c>
      <c r="D14" t="s">
        <v>322</v>
      </c>
      <c r="E14" t="s">
        <v>298</v>
      </c>
      <c r="G14">
        <v>3044332.7840167601</v>
      </c>
      <c r="H14">
        <v>3210060.61762127</v>
      </c>
      <c r="I14">
        <v>3370764.5716320602</v>
      </c>
      <c r="J14">
        <v>3244274.5749331</v>
      </c>
      <c r="K14">
        <v>3377715.3332870202</v>
      </c>
      <c r="L14">
        <v>3459089.7079644999</v>
      </c>
      <c r="M14">
        <v>3454900.62434487</v>
      </c>
      <c r="N14">
        <v>3350549.13122989</v>
      </c>
      <c r="O14">
        <v>3346001.4746531099</v>
      </c>
      <c r="P14">
        <v>3542692.0847016801</v>
      </c>
      <c r="Q14">
        <v>3720194.8697038302</v>
      </c>
      <c r="R14">
        <v>3960684.4443226601</v>
      </c>
      <c r="S14">
        <v>3913736.9652897501</v>
      </c>
      <c r="T14">
        <v>3546467.6105378899</v>
      </c>
      <c r="U14">
        <v>3077867.05735309</v>
      </c>
      <c r="V14">
        <v>3186285.8927530702</v>
      </c>
      <c r="W14">
        <v>3105482.6536837998</v>
      </c>
      <c r="X14">
        <v>3087382.9260903099</v>
      </c>
      <c r="Y14">
        <v>3065663.79943424</v>
      </c>
      <c r="Z14">
        <v>3145434.0053266501</v>
      </c>
      <c r="AA14">
        <v>3045325.1734623401</v>
      </c>
      <c r="AB14">
        <v>2929764.6904310901</v>
      </c>
      <c r="AC14">
        <v>3047056.0325534199</v>
      </c>
      <c r="AD14">
        <v>2926525.3492900501</v>
      </c>
      <c r="AE14">
        <v>3086393.1067489102</v>
      </c>
      <c r="AF14">
        <v>2833678.62526904</v>
      </c>
    </row>
    <row r="15" spans="1:32" x14ac:dyDescent="0.3">
      <c r="A15" t="s">
        <v>42</v>
      </c>
      <c r="B15" t="s">
        <v>323</v>
      </c>
      <c r="C15" t="s">
        <v>297</v>
      </c>
      <c r="D15" t="s">
        <v>324</v>
      </c>
      <c r="E15" t="s">
        <v>298</v>
      </c>
      <c r="G15">
        <v>4100475.86828131</v>
      </c>
      <c r="H15">
        <v>4321368.3388742199</v>
      </c>
      <c r="I15">
        <v>4520681.8084213799</v>
      </c>
      <c r="J15">
        <v>4350430.3391439803</v>
      </c>
      <c r="K15">
        <v>4517867.37672887</v>
      </c>
      <c r="L15">
        <v>4639277.2223152202</v>
      </c>
      <c r="M15">
        <v>4611309.6814679699</v>
      </c>
      <c r="N15">
        <v>4456175.4466626802</v>
      </c>
      <c r="O15">
        <v>4458777.8774937</v>
      </c>
      <c r="P15">
        <v>4725883.2172984499</v>
      </c>
      <c r="Q15">
        <v>4939977.1998503096</v>
      </c>
      <c r="R15">
        <v>5180155.1905135103</v>
      </c>
      <c r="S15">
        <v>5074625.5988906901</v>
      </c>
      <c r="T15">
        <v>4643357.7708102502</v>
      </c>
      <c r="U15">
        <v>4142346.3427018998</v>
      </c>
      <c r="V15">
        <v>4257483.8537270501</v>
      </c>
      <c r="W15">
        <v>4208994.60758333</v>
      </c>
      <c r="X15">
        <v>4250702.8566189399</v>
      </c>
      <c r="Y15">
        <v>4302624.6822629701</v>
      </c>
      <c r="Z15">
        <v>4467929.2169431997</v>
      </c>
      <c r="AA15">
        <v>4374122.6143487897</v>
      </c>
      <c r="AB15">
        <v>4214718.7514959704</v>
      </c>
      <c r="AC15">
        <v>4463319.41558538</v>
      </c>
      <c r="AD15">
        <v>4399001.0448400304</v>
      </c>
      <c r="AE15">
        <v>4178895.5631305999</v>
      </c>
      <c r="AF15">
        <v>3663769.1876681601</v>
      </c>
    </row>
    <row r="16" spans="1:32" x14ac:dyDescent="0.3">
      <c r="A16" t="s">
        <v>42</v>
      </c>
      <c r="B16" t="s">
        <v>325</v>
      </c>
      <c r="C16" t="s">
        <v>297</v>
      </c>
      <c r="D16" t="s">
        <v>326</v>
      </c>
      <c r="E16" t="s">
        <v>298</v>
      </c>
      <c r="G16">
        <v>1056143.0842645499</v>
      </c>
      <c r="H16">
        <v>1111307.7212529499</v>
      </c>
      <c r="I16">
        <v>1149917.2367893199</v>
      </c>
      <c r="J16">
        <v>1106155.76421088</v>
      </c>
      <c r="K16">
        <v>1140152.04344186</v>
      </c>
      <c r="L16">
        <v>1180187.51435072</v>
      </c>
      <c r="M16">
        <v>1156409.0571230999</v>
      </c>
      <c r="N16">
        <v>1105626.31543279</v>
      </c>
      <c r="O16">
        <v>1112776.4028406001</v>
      </c>
      <c r="P16">
        <v>1183191.1325967701</v>
      </c>
      <c r="Q16">
        <v>1219782.3301464799</v>
      </c>
      <c r="R16">
        <v>1219470.7461908499</v>
      </c>
      <c r="S16">
        <v>1160888.63360094</v>
      </c>
      <c r="T16">
        <v>1096890.1602723501</v>
      </c>
      <c r="U16">
        <v>1064479.28534881</v>
      </c>
      <c r="V16">
        <v>1071197.9609739799</v>
      </c>
      <c r="W16">
        <v>1103511.95389953</v>
      </c>
      <c r="X16">
        <v>1163319.93052863</v>
      </c>
      <c r="Y16">
        <v>1236960.8828287299</v>
      </c>
      <c r="Z16">
        <v>1322495.2116165501</v>
      </c>
      <c r="AA16">
        <v>1328797.44088646</v>
      </c>
      <c r="AB16">
        <v>1284954.0610648801</v>
      </c>
      <c r="AC16">
        <v>1416263.3830319601</v>
      </c>
      <c r="AD16">
        <v>1472475.69554998</v>
      </c>
      <c r="AE16">
        <v>1092502.45638169</v>
      </c>
      <c r="AF16">
        <v>830090.56239911797</v>
      </c>
    </row>
    <row r="17" spans="1:32" x14ac:dyDescent="0.3">
      <c r="A17" t="s">
        <v>42</v>
      </c>
      <c r="B17" t="s">
        <v>327</v>
      </c>
      <c r="C17" t="s">
        <v>297</v>
      </c>
      <c r="D17" t="s">
        <v>328</v>
      </c>
      <c r="E17" t="s">
        <v>298</v>
      </c>
      <c r="G17">
        <v>832624.77914107696</v>
      </c>
      <c r="H17">
        <v>893978.23177858104</v>
      </c>
      <c r="I17">
        <v>934284.32482920203</v>
      </c>
      <c r="J17">
        <v>970257.76855799695</v>
      </c>
      <c r="K17">
        <v>972874.45611320005</v>
      </c>
      <c r="L17">
        <v>998525.85821877804</v>
      </c>
      <c r="M17">
        <v>1003808.12050449</v>
      </c>
      <c r="N17">
        <v>1092793.8936057901</v>
      </c>
      <c r="O17">
        <v>1137895.0085283299</v>
      </c>
      <c r="P17">
        <v>1262370.9204252299</v>
      </c>
      <c r="Q17">
        <v>1265952.4043268501</v>
      </c>
      <c r="R17">
        <v>1379581.01370238</v>
      </c>
      <c r="S17">
        <v>1356898.9305185301</v>
      </c>
      <c r="T17">
        <v>1319467.5031775001</v>
      </c>
      <c r="U17">
        <v>1211872.62597843</v>
      </c>
      <c r="V17">
        <v>1263773.6950121899</v>
      </c>
      <c r="W17">
        <v>1261539.21198545</v>
      </c>
      <c r="X17">
        <v>1332254.1284997801</v>
      </c>
      <c r="Y17">
        <v>1407307.88646042</v>
      </c>
      <c r="Z17">
        <v>1451985.3516507801</v>
      </c>
      <c r="AA17">
        <v>1406555.4221642499</v>
      </c>
      <c r="AB17">
        <v>1366579.32582604</v>
      </c>
      <c r="AC17">
        <v>1479505.9656277699</v>
      </c>
      <c r="AD17">
        <v>1434796.6675312</v>
      </c>
      <c r="AE17">
        <v>1295620.69141841</v>
      </c>
      <c r="AF17">
        <v>1069850.4768085601</v>
      </c>
    </row>
    <row r="18" spans="1:32" x14ac:dyDescent="0.3">
      <c r="A18" t="s">
        <v>42</v>
      </c>
      <c r="B18" t="s">
        <v>329</v>
      </c>
      <c r="C18" t="s">
        <v>297</v>
      </c>
      <c r="D18" t="s">
        <v>330</v>
      </c>
      <c r="E18" t="s">
        <v>298</v>
      </c>
      <c r="G18">
        <v>1645046.39718168</v>
      </c>
      <c r="H18">
        <v>1788628.2311912701</v>
      </c>
      <c r="I18">
        <v>1847353.73174401</v>
      </c>
      <c r="J18">
        <v>1723075.43980973</v>
      </c>
      <c r="K18">
        <v>1706085.1433693499</v>
      </c>
      <c r="L18">
        <v>1825965.67943616</v>
      </c>
      <c r="M18">
        <v>1877179.0562985099</v>
      </c>
      <c r="N18">
        <v>1969362.65638986</v>
      </c>
      <c r="O18">
        <v>2034258.5373795701</v>
      </c>
      <c r="P18">
        <v>2260855.7527364502</v>
      </c>
      <c r="Q18">
        <v>2404310.2649025498</v>
      </c>
      <c r="R18">
        <v>2656607.8887678301</v>
      </c>
      <c r="S18">
        <v>2598893.8922990598</v>
      </c>
      <c r="T18">
        <v>2393879.4871715601</v>
      </c>
      <c r="U18">
        <v>2285639.0219912999</v>
      </c>
      <c r="V18">
        <v>2422111.43224038</v>
      </c>
      <c r="W18">
        <v>2484998.68880306</v>
      </c>
      <c r="X18">
        <v>2698946.2395802699</v>
      </c>
      <c r="Y18">
        <v>3043285.1155874799</v>
      </c>
      <c r="Z18">
        <v>3329122.5542859398</v>
      </c>
      <c r="AA18">
        <v>3385847.0072222399</v>
      </c>
      <c r="AB18">
        <v>3407302.7994637401</v>
      </c>
      <c r="AC18">
        <v>3493928.9550940702</v>
      </c>
      <c r="AD18">
        <v>3503480.0966037698</v>
      </c>
      <c r="AE18">
        <v>3967365.6610173602</v>
      </c>
      <c r="AF18">
        <v>3679915.6208553798</v>
      </c>
    </row>
    <row r="19" spans="1:32" x14ac:dyDescent="0.3">
      <c r="A19" t="s">
        <v>42</v>
      </c>
      <c r="B19" t="s">
        <v>331</v>
      </c>
      <c r="C19" t="s">
        <v>297</v>
      </c>
      <c r="D19" t="s">
        <v>332</v>
      </c>
      <c r="E19" t="s">
        <v>298</v>
      </c>
      <c r="G19">
        <v>158690.551876237</v>
      </c>
      <c r="H19">
        <v>164504.97427266301</v>
      </c>
      <c r="I19">
        <v>176909.481046976</v>
      </c>
      <c r="J19">
        <v>173494.178494261</v>
      </c>
      <c r="K19">
        <v>166879.352768982</v>
      </c>
      <c r="L19">
        <v>174824.69649512699</v>
      </c>
      <c r="M19">
        <v>156491.815498604</v>
      </c>
      <c r="N19">
        <v>154083.10520535501</v>
      </c>
      <c r="O19">
        <v>145901.55124991</v>
      </c>
      <c r="P19">
        <v>152305.31879683299</v>
      </c>
      <c r="Q19">
        <v>157954.562460913</v>
      </c>
      <c r="R19">
        <v>161371.91100639899</v>
      </c>
      <c r="S19">
        <v>165683.00408841</v>
      </c>
      <c r="T19">
        <v>158093.50062452501</v>
      </c>
      <c r="U19">
        <v>138570.76065476</v>
      </c>
      <c r="V19">
        <v>139299.02140385</v>
      </c>
      <c r="W19">
        <v>135901.89950403399</v>
      </c>
      <c r="X19">
        <v>145484.15662393501</v>
      </c>
      <c r="Y19">
        <v>132075.605768287</v>
      </c>
      <c r="Z19">
        <v>116648.17096595</v>
      </c>
      <c r="AA19">
        <v>106449.89133846</v>
      </c>
      <c r="AB19">
        <v>112110.29680364599</v>
      </c>
      <c r="AC19">
        <v>148602.05873669</v>
      </c>
      <c r="AD19">
        <v>155251.69256903601</v>
      </c>
      <c r="AE19">
        <v>158512.65390512499</v>
      </c>
      <c r="AF19">
        <v>139054.44325419501</v>
      </c>
    </row>
    <row r="20" spans="1:32" x14ac:dyDescent="0.3">
      <c r="A20" t="s">
        <v>42</v>
      </c>
      <c r="B20" t="s">
        <v>333</v>
      </c>
      <c r="C20" t="s">
        <v>297</v>
      </c>
      <c r="D20" t="s">
        <v>334</v>
      </c>
      <c r="E20" t="s">
        <v>298</v>
      </c>
      <c r="G20">
        <v>118079.345582368</v>
      </c>
      <c r="H20">
        <v>119887.60813588</v>
      </c>
      <c r="I20">
        <v>116406.666783804</v>
      </c>
      <c r="J20">
        <v>125272.567248294</v>
      </c>
      <c r="K20">
        <v>115203.17468977399</v>
      </c>
      <c r="L20">
        <v>101811.41970189501</v>
      </c>
      <c r="M20">
        <v>98428.487821554096</v>
      </c>
      <c r="N20">
        <v>91579.743422901098</v>
      </c>
      <c r="O20">
        <v>79946.848972333595</v>
      </c>
      <c r="P20">
        <v>81434.610556513406</v>
      </c>
      <c r="Q20">
        <v>81964.000487498197</v>
      </c>
      <c r="R20">
        <v>87425.842840099998</v>
      </c>
      <c r="S20">
        <v>87765.115679159295</v>
      </c>
      <c r="T20">
        <v>81251.122983137306</v>
      </c>
      <c r="U20">
        <v>72465.942816362905</v>
      </c>
      <c r="V20">
        <v>67466.067583869997</v>
      </c>
      <c r="W20">
        <v>65599.651982626601</v>
      </c>
      <c r="X20">
        <v>62701.074223454998</v>
      </c>
      <c r="Y20">
        <v>61704.888799421802</v>
      </c>
      <c r="Z20">
        <v>63696.096523144697</v>
      </c>
      <c r="AA20">
        <v>56882.068067143802</v>
      </c>
      <c r="AB20">
        <v>66704.885949957505</v>
      </c>
      <c r="AC20">
        <v>68227.249656437998</v>
      </c>
      <c r="AD20">
        <v>65254.343856497602</v>
      </c>
      <c r="AE20">
        <v>61673.112404045904</v>
      </c>
      <c r="AF20">
        <v>49202.432579646404</v>
      </c>
    </row>
    <row r="21" spans="1:32" x14ac:dyDescent="0.3">
      <c r="A21" t="s">
        <v>42</v>
      </c>
      <c r="B21" t="s">
        <v>335</v>
      </c>
      <c r="C21" t="s">
        <v>297</v>
      </c>
      <c r="D21" t="s">
        <v>336</v>
      </c>
      <c r="E21" t="s">
        <v>298</v>
      </c>
      <c r="G21">
        <v>118079.345582368</v>
      </c>
      <c r="H21">
        <v>119887.60813588</v>
      </c>
      <c r="I21">
        <v>116406.666783804</v>
      </c>
      <c r="J21">
        <v>125272.567248294</v>
      </c>
      <c r="K21">
        <v>115203.17468977399</v>
      </c>
      <c r="L21">
        <v>101811.41970189501</v>
      </c>
      <c r="M21">
        <v>98428.487821554096</v>
      </c>
      <c r="N21">
        <v>91579.743422901098</v>
      </c>
      <c r="O21">
        <v>79946.848972333595</v>
      </c>
      <c r="P21">
        <v>81434.610556513406</v>
      </c>
      <c r="Q21">
        <v>81964.000487498197</v>
      </c>
      <c r="R21">
        <v>87425.842840099998</v>
      </c>
      <c r="S21">
        <v>87765.115679159295</v>
      </c>
      <c r="T21">
        <v>81251.122983137306</v>
      </c>
      <c r="U21">
        <v>72465.942816362905</v>
      </c>
      <c r="V21">
        <v>67466.067583869997</v>
      </c>
      <c r="W21">
        <v>65599.651982626601</v>
      </c>
      <c r="X21">
        <v>62701.074223454998</v>
      </c>
      <c r="Y21">
        <v>61704.888799421802</v>
      </c>
      <c r="Z21">
        <v>63696.096523144697</v>
      </c>
      <c r="AA21">
        <v>56882.068067143802</v>
      </c>
      <c r="AB21">
        <v>66718.768555291899</v>
      </c>
      <c r="AC21">
        <v>68247.724389204304</v>
      </c>
      <c r="AD21">
        <v>65274.798677535997</v>
      </c>
      <c r="AE21">
        <v>61697.102824176101</v>
      </c>
      <c r="AF21">
        <v>49230.2306400702</v>
      </c>
    </row>
    <row r="22" spans="1:32" x14ac:dyDescent="0.3">
      <c r="A22" t="s">
        <v>42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e">
        <v>#NUM!</v>
      </c>
      <c r="AC22">
        <v>20.4747327663313</v>
      </c>
      <c r="AD22">
        <v>20.454821038365399</v>
      </c>
      <c r="AE22">
        <v>23.990420130223601</v>
      </c>
      <c r="AF22">
        <v>27.7980604238453</v>
      </c>
    </row>
    <row r="23" spans="1:32" x14ac:dyDescent="0.3">
      <c r="A23" t="s">
        <v>42</v>
      </c>
      <c r="B23" t="s">
        <v>339</v>
      </c>
      <c r="C23" t="s">
        <v>297</v>
      </c>
      <c r="D23" t="s">
        <v>340</v>
      </c>
      <c r="E23" t="s">
        <v>298</v>
      </c>
      <c r="G23">
        <v>249499.86511755001</v>
      </c>
      <c r="H23">
        <v>251635.490778195</v>
      </c>
      <c r="I23">
        <v>216857.592172242</v>
      </c>
      <c r="J23">
        <v>212872.951081904</v>
      </c>
      <c r="K23">
        <v>203951.547566038</v>
      </c>
      <c r="L23">
        <v>177063.33861199199</v>
      </c>
      <c r="M23">
        <v>158752.38229850199</v>
      </c>
      <c r="N23">
        <v>157377.79820826801</v>
      </c>
      <c r="O23">
        <v>143844.517539997</v>
      </c>
      <c r="P23">
        <v>142162.13187616301</v>
      </c>
      <c r="Q23">
        <v>138351.28275058401</v>
      </c>
      <c r="R23">
        <v>138923.25711577499</v>
      </c>
      <c r="S23">
        <v>136633.205961706</v>
      </c>
      <c r="T23">
        <v>133573.50423577501</v>
      </c>
      <c r="U23">
        <v>122718.21106367699</v>
      </c>
      <c r="V23">
        <v>125180.402685116</v>
      </c>
      <c r="W23">
        <v>124709.231851295</v>
      </c>
      <c r="X23">
        <v>121502.081629183</v>
      </c>
      <c r="Y23">
        <v>110970.07201688</v>
      </c>
      <c r="Z23">
        <v>123686.602525289</v>
      </c>
      <c r="AA23">
        <v>142255.6871022</v>
      </c>
      <c r="AB23">
        <v>142036.84505770999</v>
      </c>
      <c r="AC23">
        <v>156388.72486299599</v>
      </c>
      <c r="AD23">
        <v>165183.16790721999</v>
      </c>
      <c r="AE23">
        <v>174808.45800183201</v>
      </c>
      <c r="AF23">
        <v>157033.37158725</v>
      </c>
    </row>
    <row r="24" spans="1:32" x14ac:dyDescent="0.3">
      <c r="A24" t="s">
        <v>42</v>
      </c>
      <c r="B24" t="s">
        <v>341</v>
      </c>
      <c r="C24" t="s">
        <v>297</v>
      </c>
      <c r="D24" t="s">
        <v>342</v>
      </c>
      <c r="E24" t="s">
        <v>298</v>
      </c>
      <c r="G24">
        <v>46893.230834144502</v>
      </c>
      <c r="H24">
        <v>49220.139201705002</v>
      </c>
      <c r="I24">
        <v>50877.741430507398</v>
      </c>
      <c r="J24">
        <v>49325.445484292097</v>
      </c>
      <c r="K24">
        <v>49914.720402848201</v>
      </c>
      <c r="L24">
        <v>50905.709850947598</v>
      </c>
      <c r="M24">
        <v>52883.947491458101</v>
      </c>
      <c r="N24">
        <v>55943.278047467902</v>
      </c>
      <c r="O24">
        <v>40571.530588204201</v>
      </c>
      <c r="P24">
        <v>45495.864332917597</v>
      </c>
      <c r="Q24">
        <v>34168.125504427</v>
      </c>
      <c r="R24">
        <v>35529.223802597699</v>
      </c>
      <c r="S24">
        <v>45116.600523482302</v>
      </c>
      <c r="T24">
        <v>50233.663438160802</v>
      </c>
      <c r="U24">
        <v>45118.441235800899</v>
      </c>
      <c r="V24">
        <v>39404.959827747</v>
      </c>
      <c r="W24">
        <v>47327.602800251203</v>
      </c>
      <c r="X24">
        <v>53200.911462325399</v>
      </c>
      <c r="Y24">
        <v>58644.326314970502</v>
      </c>
      <c r="Z24">
        <v>69805.313328037606</v>
      </c>
      <c r="AA24">
        <v>91525.721181381406</v>
      </c>
      <c r="AB24">
        <v>92475.696710501506</v>
      </c>
      <c r="AC24">
        <v>107592.376008804</v>
      </c>
      <c r="AD24">
        <v>106676.50681589999</v>
      </c>
      <c r="AE24">
        <v>160736.40837886301</v>
      </c>
      <c r="AF24">
        <v>170910.90850911001</v>
      </c>
    </row>
    <row r="25" spans="1:32" x14ac:dyDescent="0.3">
      <c r="A25" t="s">
        <v>42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e">
        <v>#NUM!</v>
      </c>
      <c r="AB25">
        <v>6877.9877195640302</v>
      </c>
      <c r="AC25">
        <v>7141.1799381134597</v>
      </c>
      <c r="AD25">
        <v>7965.84031424355</v>
      </c>
      <c r="AE25">
        <v>8308.2719897220995</v>
      </c>
      <c r="AF25">
        <v>1033.6082260584401</v>
      </c>
    </row>
    <row r="26" spans="1:32" x14ac:dyDescent="0.3">
      <c r="A26" t="s">
        <v>42</v>
      </c>
      <c r="B26" t="s">
        <v>345</v>
      </c>
      <c r="C26" t="s">
        <v>297</v>
      </c>
      <c r="D26" t="s">
        <v>346</v>
      </c>
      <c r="E26" t="s">
        <v>298</v>
      </c>
      <c r="G26">
        <v>46893.230834144502</v>
      </c>
      <c r="H26">
        <v>49220.139201705002</v>
      </c>
      <c r="I26">
        <v>50877.741430507398</v>
      </c>
      <c r="J26">
        <v>49325.445484292097</v>
      </c>
      <c r="K26">
        <v>49914.720402848201</v>
      </c>
      <c r="L26">
        <v>50905.709850947598</v>
      </c>
      <c r="M26">
        <v>52883.947491458101</v>
      </c>
      <c r="N26">
        <v>55943.278047467902</v>
      </c>
      <c r="O26">
        <v>40571.530588204201</v>
      </c>
      <c r="P26">
        <v>45495.864332917597</v>
      </c>
      <c r="Q26">
        <v>34168.125504427</v>
      </c>
      <c r="R26">
        <v>35529.223802597699</v>
      </c>
      <c r="S26">
        <v>45116.600523482302</v>
      </c>
      <c r="T26">
        <v>50233.663438160802</v>
      </c>
      <c r="U26">
        <v>45118.441235800899</v>
      </c>
      <c r="V26">
        <v>39404.959827747</v>
      </c>
      <c r="W26">
        <v>47327.602800251203</v>
      </c>
      <c r="X26">
        <v>53200.911462325399</v>
      </c>
      <c r="Y26">
        <v>58644.326314970502</v>
      </c>
      <c r="Z26">
        <v>69805.313328037606</v>
      </c>
      <c r="AA26">
        <v>84464.314216931103</v>
      </c>
      <c r="AB26">
        <v>85597.708990937506</v>
      </c>
      <c r="AC26">
        <v>100451.19607069</v>
      </c>
      <c r="AD26">
        <v>98710.666501656102</v>
      </c>
      <c r="AE26">
        <v>152428.136389141</v>
      </c>
      <c r="AF26">
        <v>169877.30028305101</v>
      </c>
    </row>
    <row r="27" spans="1:32" x14ac:dyDescent="0.3">
      <c r="A27" t="s">
        <v>42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42</v>
      </c>
      <c r="B28" t="s">
        <v>349</v>
      </c>
      <c r="C28" t="s">
        <v>297</v>
      </c>
      <c r="D28" t="s">
        <v>350</v>
      </c>
      <c r="E28" t="s">
        <v>298</v>
      </c>
      <c r="G28">
        <v>13938.539950701101</v>
      </c>
      <c r="H28">
        <v>16505.5486881219</v>
      </c>
      <c r="I28">
        <v>17260.2988679433</v>
      </c>
      <c r="J28">
        <v>19589.535375635402</v>
      </c>
      <c r="K28">
        <v>21962.476977253202</v>
      </c>
      <c r="L28">
        <v>22132.917326498999</v>
      </c>
      <c r="M28">
        <v>29357.6286454482</v>
      </c>
      <c r="N28">
        <v>28967.071017461101</v>
      </c>
      <c r="O28">
        <v>27911.618095079</v>
      </c>
      <c r="P28">
        <v>26879.3946824677</v>
      </c>
      <c r="Q28">
        <v>27057.995341655998</v>
      </c>
      <c r="R28">
        <v>35329.621421684198</v>
      </c>
      <c r="S28">
        <v>42253.621496828098</v>
      </c>
      <c r="T28">
        <v>44071.945885455003</v>
      </c>
      <c r="U28">
        <v>37911.337931176196</v>
      </c>
      <c r="V28">
        <v>38210.870135997102</v>
      </c>
      <c r="W28">
        <v>45929.741114167802</v>
      </c>
      <c r="X28">
        <v>55900.9577207517</v>
      </c>
      <c r="Y28">
        <v>62889.622664370698</v>
      </c>
      <c r="Z28">
        <v>56084.613290819303</v>
      </c>
      <c r="AA28">
        <v>53345.882663324897</v>
      </c>
      <c r="AB28">
        <v>59305.572049148403</v>
      </c>
      <c r="AC28">
        <v>63816.053974320901</v>
      </c>
      <c r="AD28">
        <v>68069.438376268401</v>
      </c>
      <c r="AE28">
        <v>60386.543450459998</v>
      </c>
      <c r="AF28">
        <v>50215.263543642403</v>
      </c>
    </row>
    <row r="29" spans="1:32" x14ac:dyDescent="0.3">
      <c r="A29" t="s">
        <v>42</v>
      </c>
      <c r="B29" t="s">
        <v>351</v>
      </c>
      <c r="C29" t="s">
        <v>297</v>
      </c>
      <c r="D29" t="s">
        <v>352</v>
      </c>
      <c r="E29" t="s">
        <v>298</v>
      </c>
      <c r="G29">
        <v>11789.191347456201</v>
      </c>
      <c r="H29">
        <v>14403.491855902401</v>
      </c>
      <c r="I29">
        <v>14982.5930597022</v>
      </c>
      <c r="J29">
        <v>16864.48106486</v>
      </c>
      <c r="K29">
        <v>19189.8395429661</v>
      </c>
      <c r="L29">
        <v>19283.101976470702</v>
      </c>
      <c r="M29">
        <v>26276.786571916</v>
      </c>
      <c r="N29">
        <v>25632.359610844698</v>
      </c>
      <c r="O29">
        <v>24933.210449446899</v>
      </c>
      <c r="P29">
        <v>24115.134013994098</v>
      </c>
      <c r="Q29">
        <v>24808.763144487901</v>
      </c>
      <c r="R29">
        <v>33873.483125249702</v>
      </c>
      <c r="S29">
        <v>40673.786214532702</v>
      </c>
      <c r="T29">
        <v>42382.520610911102</v>
      </c>
      <c r="U29">
        <v>36622.131214160203</v>
      </c>
      <c r="V29">
        <v>36927.068746811499</v>
      </c>
      <c r="W29">
        <v>44306.235581702698</v>
      </c>
      <c r="X29">
        <v>54116.915106481203</v>
      </c>
      <c r="Y29">
        <v>60946.194630372098</v>
      </c>
      <c r="Z29">
        <v>54082.844329423096</v>
      </c>
      <c r="AA29">
        <v>51274.840133471</v>
      </c>
      <c r="AB29">
        <v>57138.118670682699</v>
      </c>
      <c r="AC29">
        <v>60804.591126299398</v>
      </c>
      <c r="AD29">
        <v>64736.8050686184</v>
      </c>
      <c r="AE29">
        <v>56216.190468853303</v>
      </c>
      <c r="AF29">
        <v>47236.642890645198</v>
      </c>
    </row>
    <row r="30" spans="1:32" x14ac:dyDescent="0.3">
      <c r="A30" t="s">
        <v>42</v>
      </c>
      <c r="B30" t="s">
        <v>353</v>
      </c>
      <c r="C30" t="s">
        <v>297</v>
      </c>
      <c r="D30" t="s">
        <v>354</v>
      </c>
      <c r="E30" t="s">
        <v>298</v>
      </c>
      <c r="G30">
        <v>171.70814171056301</v>
      </c>
      <c r="H30">
        <v>238.43245137384201</v>
      </c>
      <c r="I30">
        <v>255.23203935343</v>
      </c>
      <c r="J30">
        <v>316.09758862320399</v>
      </c>
      <c r="K30">
        <v>354.54845239421599</v>
      </c>
      <c r="L30">
        <v>326.85522976750798</v>
      </c>
      <c r="M30">
        <v>478.97416780662502</v>
      </c>
      <c r="N30">
        <v>504.82860125755201</v>
      </c>
      <c r="O30">
        <v>466.06206940421703</v>
      </c>
      <c r="P30">
        <v>453.12912811397001</v>
      </c>
      <c r="Q30">
        <v>434.91700583387001</v>
      </c>
      <c r="R30">
        <v>390.638822592704</v>
      </c>
      <c r="S30">
        <v>495.15372608372002</v>
      </c>
      <c r="T30">
        <v>629.75752637650703</v>
      </c>
      <c r="U30">
        <v>574.60523908762696</v>
      </c>
      <c r="V30">
        <v>566.47758462040201</v>
      </c>
      <c r="W30">
        <v>728.67806617105202</v>
      </c>
      <c r="X30">
        <v>790.97030701319795</v>
      </c>
      <c r="Y30">
        <v>773.68512949975502</v>
      </c>
      <c r="Z30">
        <v>795.45840391616605</v>
      </c>
      <c r="AA30">
        <v>789.19146692341599</v>
      </c>
      <c r="AB30">
        <v>813.17996726846297</v>
      </c>
      <c r="AC30">
        <v>1349.1091612251901</v>
      </c>
      <c r="AD30">
        <v>1612.02962448771</v>
      </c>
      <c r="AE30">
        <v>1902.9239618659401</v>
      </c>
      <c r="AF30">
        <v>1385.0674310986799</v>
      </c>
    </row>
    <row r="31" spans="1:32" x14ac:dyDescent="0.3">
      <c r="A31" t="s">
        <v>42</v>
      </c>
      <c r="B31" t="s">
        <v>355</v>
      </c>
      <c r="C31" t="s">
        <v>297</v>
      </c>
      <c r="D31" t="s">
        <v>356</v>
      </c>
      <c r="E31" t="s">
        <v>298</v>
      </c>
      <c r="G31">
        <v>102.474410703979</v>
      </c>
      <c r="H31">
        <v>130.30973868541599</v>
      </c>
      <c r="I31">
        <v>134.743019886279</v>
      </c>
      <c r="J31">
        <v>132.611141362393</v>
      </c>
      <c r="K31">
        <v>175.88611426952301</v>
      </c>
      <c r="L31">
        <v>154.389827124303</v>
      </c>
      <c r="M31">
        <v>233.396579316784</v>
      </c>
      <c r="N31">
        <v>238.94828370474599</v>
      </c>
      <c r="O31">
        <v>240.404705392247</v>
      </c>
      <c r="P31">
        <v>189.59082610541699</v>
      </c>
      <c r="Q31">
        <v>231.63031077870099</v>
      </c>
      <c r="R31">
        <v>271.10635457770098</v>
      </c>
      <c r="S31">
        <v>512.21130106421504</v>
      </c>
      <c r="T31">
        <v>604.09528870880104</v>
      </c>
      <c r="U31">
        <v>323.34941157131902</v>
      </c>
      <c r="V31">
        <v>326.38014769993498</v>
      </c>
      <c r="W31">
        <v>448.028531145925</v>
      </c>
      <c r="X31">
        <v>634.13380292217698</v>
      </c>
      <c r="Y31">
        <v>616.00413382380805</v>
      </c>
      <c r="Z31">
        <v>599.50078239967399</v>
      </c>
      <c r="AA31">
        <v>677.05382517010105</v>
      </c>
      <c r="AB31">
        <v>723.42807813088996</v>
      </c>
      <c r="AC31">
        <v>1151.3491336846701</v>
      </c>
      <c r="AD31">
        <v>1350.91998009585</v>
      </c>
      <c r="AE31">
        <v>1760.55945782098</v>
      </c>
      <c r="AF31">
        <v>1093.07415234113</v>
      </c>
    </row>
    <row r="32" spans="1:32" x14ac:dyDescent="0.3">
      <c r="A32" t="s">
        <v>42</v>
      </c>
      <c r="B32" t="s">
        <v>357</v>
      </c>
      <c r="C32" t="s">
        <v>297</v>
      </c>
      <c r="D32" t="s">
        <v>358</v>
      </c>
      <c r="E32" t="s">
        <v>298</v>
      </c>
      <c r="G32">
        <v>1875.1660508303601</v>
      </c>
      <c r="H32">
        <v>1733.3146421602701</v>
      </c>
      <c r="I32">
        <v>1887.73074900142</v>
      </c>
      <c r="J32">
        <v>2276.3455807897699</v>
      </c>
      <c r="K32">
        <v>2242.2028676233699</v>
      </c>
      <c r="L32">
        <v>2368.5702931364499</v>
      </c>
      <c r="M32">
        <v>2368.47132640882</v>
      </c>
      <c r="N32">
        <v>2590.9345216540901</v>
      </c>
      <c r="O32">
        <v>2271.94087083569</v>
      </c>
      <c r="P32">
        <v>2121.5407142542699</v>
      </c>
      <c r="Q32">
        <v>1582.6848805555401</v>
      </c>
      <c r="R32">
        <v>794.39311926415496</v>
      </c>
      <c r="S32">
        <v>572.47025514739403</v>
      </c>
      <c r="T32">
        <v>455.57245945861899</v>
      </c>
      <c r="U32">
        <v>391.25206635705899</v>
      </c>
      <c r="V32">
        <v>390.94365686526999</v>
      </c>
      <c r="W32">
        <v>446.79893514814103</v>
      </c>
      <c r="X32">
        <v>358.93850433519901</v>
      </c>
      <c r="Y32">
        <v>553.73877067505498</v>
      </c>
      <c r="Z32">
        <v>606.80977508033095</v>
      </c>
      <c r="AA32">
        <v>604.797237760337</v>
      </c>
      <c r="AB32">
        <v>630.84533306631101</v>
      </c>
      <c r="AC32">
        <v>511.00455311162</v>
      </c>
      <c r="AD32">
        <v>369.68370306647603</v>
      </c>
      <c r="AE32">
        <v>506.86956191976202</v>
      </c>
      <c r="AF32">
        <v>500.47906955741303</v>
      </c>
    </row>
    <row r="33" spans="1:32" x14ac:dyDescent="0.3">
      <c r="A33" t="s">
        <v>42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42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42</v>
      </c>
      <c r="B35" t="s">
        <v>363</v>
      </c>
      <c r="C35" t="s">
        <v>297</v>
      </c>
      <c r="D35" t="s">
        <v>364</v>
      </c>
      <c r="E35" t="s">
        <v>298</v>
      </c>
      <c r="G35">
        <v>405213.26856681099</v>
      </c>
      <c r="H35">
        <v>422028.10118731001</v>
      </c>
      <c r="I35">
        <v>566278.29367328004</v>
      </c>
      <c r="J35">
        <v>646956.96317482903</v>
      </c>
      <c r="K35">
        <v>629724.11260233296</v>
      </c>
      <c r="L35">
        <v>601612.93460210797</v>
      </c>
      <c r="M35">
        <v>596000.07743225002</v>
      </c>
      <c r="N35">
        <v>628217.13124122703</v>
      </c>
      <c r="O35">
        <v>658614.50269352598</v>
      </c>
      <c r="P35">
        <v>618524.73763767397</v>
      </c>
      <c r="Q35">
        <v>584511.95046445995</v>
      </c>
      <c r="R35">
        <v>571262.01417435205</v>
      </c>
      <c r="S35">
        <v>623931.9809812</v>
      </c>
      <c r="T35">
        <v>630375.03640901903</v>
      </c>
      <c r="U35">
        <v>589501.55934128503</v>
      </c>
      <c r="V35">
        <v>609383.77268970397</v>
      </c>
      <c r="W35">
        <v>608369.37523613998</v>
      </c>
      <c r="X35">
        <v>546509.363048136</v>
      </c>
      <c r="Y35">
        <v>705903.92786538601</v>
      </c>
      <c r="Z35">
        <v>751533.81809697906</v>
      </c>
      <c r="AA35">
        <v>692890.27141113998</v>
      </c>
      <c r="AB35">
        <v>674403.19681889901</v>
      </c>
      <c r="AC35">
        <v>670265.52985992003</v>
      </c>
      <c r="AD35">
        <v>590467.44491789502</v>
      </c>
      <c r="AE35">
        <v>540051.27423057496</v>
      </c>
      <c r="AF35">
        <v>465790.35410755</v>
      </c>
    </row>
    <row r="36" spans="1:32" x14ac:dyDescent="0.3">
      <c r="A36" t="s">
        <v>42</v>
      </c>
      <c r="B36" t="s">
        <v>365</v>
      </c>
      <c r="C36" t="s">
        <v>297</v>
      </c>
      <c r="D36" t="s">
        <v>366</v>
      </c>
      <c r="E36" t="s">
        <v>298</v>
      </c>
      <c r="G36">
        <v>18600.7089165549</v>
      </c>
      <c r="H36">
        <v>20072.609100612401</v>
      </c>
      <c r="I36">
        <v>20899.266084843101</v>
      </c>
      <c r="J36">
        <v>21238.305512579998</v>
      </c>
      <c r="K36">
        <v>21356.450318364499</v>
      </c>
      <c r="L36">
        <v>22512.273129331301</v>
      </c>
      <c r="M36">
        <v>26069.303032307998</v>
      </c>
      <c r="N36">
        <v>24649.347868640401</v>
      </c>
      <c r="O36">
        <v>23818.287880424701</v>
      </c>
      <c r="P36">
        <v>22315.634293266099</v>
      </c>
      <c r="Q36">
        <v>19010.287253853501</v>
      </c>
      <c r="R36">
        <v>18631.6770069673</v>
      </c>
      <c r="S36">
        <v>18528.4486718482</v>
      </c>
      <c r="T36">
        <v>16149.3624167625</v>
      </c>
      <c r="U36">
        <v>14638.941830805201</v>
      </c>
      <c r="V36">
        <v>14855.3453797728</v>
      </c>
      <c r="W36">
        <v>16500.557734751401</v>
      </c>
      <c r="X36">
        <v>17293.769548799999</v>
      </c>
      <c r="Y36">
        <v>18176.964974473602</v>
      </c>
      <c r="Z36">
        <v>17868.7285250721</v>
      </c>
      <c r="AA36">
        <v>18770.221729370402</v>
      </c>
      <c r="AB36">
        <v>18818.257017297201</v>
      </c>
      <c r="AC36">
        <v>17753.5152171261</v>
      </c>
      <c r="AD36">
        <v>18323.779379949399</v>
      </c>
      <c r="AE36">
        <v>18227.323333901899</v>
      </c>
      <c r="AF36">
        <v>13608.7047888816</v>
      </c>
    </row>
    <row r="37" spans="1:32" x14ac:dyDescent="0.3">
      <c r="A37" t="s">
        <v>42</v>
      </c>
      <c r="B37" t="s">
        <v>367</v>
      </c>
      <c r="C37" t="s">
        <v>297</v>
      </c>
      <c r="D37" t="s">
        <v>368</v>
      </c>
      <c r="E37" t="s">
        <v>298</v>
      </c>
      <c r="G37">
        <v>169425.295773216</v>
      </c>
      <c r="H37">
        <v>188699.478429018</v>
      </c>
      <c r="I37">
        <v>212122.87257333499</v>
      </c>
      <c r="J37">
        <v>314783.59099862701</v>
      </c>
      <c r="K37">
        <v>375218.925426915</v>
      </c>
      <c r="L37">
        <v>382142.20584991999</v>
      </c>
      <c r="M37">
        <v>356761.48055764602</v>
      </c>
      <c r="N37">
        <v>336033.844008571</v>
      </c>
      <c r="O37">
        <v>300539.79409861501</v>
      </c>
      <c r="P37">
        <v>285217.54322921002</v>
      </c>
      <c r="Q37">
        <v>281143.02156803798</v>
      </c>
      <c r="R37">
        <v>285793.54235826299</v>
      </c>
      <c r="S37">
        <v>331294.97765700798</v>
      </c>
      <c r="T37">
        <v>331094.02878320898</v>
      </c>
      <c r="U37">
        <v>278269.942386718</v>
      </c>
      <c r="V37">
        <v>295351.72493042803</v>
      </c>
      <c r="W37">
        <v>323171.34286729502</v>
      </c>
      <c r="X37">
        <v>307002.69057504903</v>
      </c>
      <c r="Y37">
        <v>377019.45529018901</v>
      </c>
      <c r="Z37">
        <v>412297.20176160202</v>
      </c>
      <c r="AA37">
        <v>383066.88160503202</v>
      </c>
      <c r="AB37">
        <v>330285.24067561299</v>
      </c>
      <c r="AC37">
        <v>288305.43378995103</v>
      </c>
      <c r="AD37">
        <v>276852.62627358601</v>
      </c>
      <c r="AE37">
        <v>234541.04875727301</v>
      </c>
      <c r="AF37">
        <v>196091.66261346699</v>
      </c>
    </row>
    <row r="38" spans="1:32" x14ac:dyDescent="0.3">
      <c r="A38" t="s">
        <v>42</v>
      </c>
      <c r="B38" t="s">
        <v>369</v>
      </c>
      <c r="C38" t="s">
        <v>297</v>
      </c>
      <c r="D38" t="s">
        <v>370</v>
      </c>
      <c r="E38" t="s">
        <v>298</v>
      </c>
      <c r="G38">
        <v>217187.26387704001</v>
      </c>
      <c r="H38">
        <v>213256.01365768001</v>
      </c>
      <c r="I38">
        <v>333256.15501510201</v>
      </c>
      <c r="J38">
        <v>310935.06666362198</v>
      </c>
      <c r="K38">
        <v>233148.73685705301</v>
      </c>
      <c r="L38">
        <v>196958.455622857</v>
      </c>
      <c r="M38">
        <v>213169.293842296</v>
      </c>
      <c r="N38">
        <v>267533.93936401501</v>
      </c>
      <c r="O38">
        <v>334256.42071448598</v>
      </c>
      <c r="P38">
        <v>310991.56011519802</v>
      </c>
      <c r="Q38">
        <v>284358.64164256898</v>
      </c>
      <c r="R38">
        <v>266836.79480912199</v>
      </c>
      <c r="S38">
        <v>274108.55465234298</v>
      </c>
      <c r="T38">
        <v>283131.645209048</v>
      </c>
      <c r="U38">
        <v>296592.67512376199</v>
      </c>
      <c r="V38">
        <v>299176.70237950399</v>
      </c>
      <c r="W38">
        <v>268697.474634093</v>
      </c>
      <c r="X38">
        <v>222212.90292428699</v>
      </c>
      <c r="Y38">
        <v>310707.50760072301</v>
      </c>
      <c r="Z38">
        <v>321367.887810304</v>
      </c>
      <c r="AA38">
        <v>291053.16807673802</v>
      </c>
      <c r="AB38">
        <v>325299.69912598899</v>
      </c>
      <c r="AC38">
        <v>364206.58085284301</v>
      </c>
      <c r="AD38">
        <v>295291.03926435899</v>
      </c>
      <c r="AE38">
        <v>287282.90213940002</v>
      </c>
      <c r="AF38">
        <v>256089.98670520101</v>
      </c>
    </row>
    <row r="39" spans="1:32" x14ac:dyDescent="0.3">
      <c r="A39" t="s">
        <v>42</v>
      </c>
      <c r="B39" t="s">
        <v>371</v>
      </c>
      <c r="C39" t="s">
        <v>297</v>
      </c>
      <c r="D39" t="s">
        <v>372</v>
      </c>
      <c r="E39" t="s">
        <v>298</v>
      </c>
      <c r="G39">
        <v>1095.1709961265201</v>
      </c>
      <c r="H39">
        <v>1186.0274506434901</v>
      </c>
      <c r="I39">
        <v>1204.2068977634899</v>
      </c>
      <c r="J39">
        <v>1105.05071349738</v>
      </c>
      <c r="K39">
        <v>1197.95328966836</v>
      </c>
      <c r="L39">
        <v>1911.4792236521801</v>
      </c>
      <c r="M39">
        <v>3016.1947238474199</v>
      </c>
      <c r="N39">
        <v>3583.5551774178698</v>
      </c>
      <c r="O39">
        <v>3588.6366122244499</v>
      </c>
      <c r="P39">
        <v>1991.06627277539</v>
      </c>
      <c r="Q39">
        <v>1481.27711724394</v>
      </c>
      <c r="R39">
        <v>1796.4214282212299</v>
      </c>
      <c r="S39">
        <v>2369.3619530931601</v>
      </c>
      <c r="T39">
        <v>2506.4613773718502</v>
      </c>
      <c r="U39">
        <v>2566.91350575673</v>
      </c>
      <c r="V39">
        <v>3184.2391779997602</v>
      </c>
      <c r="W39">
        <v>2296.48705570839</v>
      </c>
      <c r="X39">
        <v>2200.0376920510498</v>
      </c>
      <c r="Y39">
        <v>3159.2903065303999</v>
      </c>
      <c r="Z39">
        <v>3805.7416161627398</v>
      </c>
      <c r="AA39">
        <v>3435.15153513835</v>
      </c>
      <c r="AB39">
        <v>4151.3900434403904</v>
      </c>
      <c r="AC39">
        <v>5219.5229330848897</v>
      </c>
      <c r="AD39">
        <v>5090.2365941197804</v>
      </c>
      <c r="AE39">
        <v>7157.6704256805597</v>
      </c>
      <c r="AF39">
        <v>8163.5288520145796</v>
      </c>
    </row>
    <row r="40" spans="1:32" x14ac:dyDescent="0.3">
      <c r="A40" t="s">
        <v>42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42</v>
      </c>
      <c r="B43" t="s">
        <v>379</v>
      </c>
      <c r="C43" t="s">
        <v>297</v>
      </c>
      <c r="D43" t="s">
        <v>380</v>
      </c>
      <c r="E43" t="s">
        <v>298</v>
      </c>
      <c r="G43">
        <v>1729827.5254337699</v>
      </c>
      <c r="H43">
        <v>1783698.50741965</v>
      </c>
      <c r="I43">
        <v>1880046.84623277</v>
      </c>
      <c r="J43">
        <v>1932951.99774836</v>
      </c>
      <c r="K43">
        <v>1963425.97564948</v>
      </c>
      <c r="L43">
        <v>2008076.7543695299</v>
      </c>
      <c r="M43">
        <v>1973711.59157444</v>
      </c>
      <c r="N43">
        <v>1933835.4823020799</v>
      </c>
      <c r="O43">
        <v>1975949.562686</v>
      </c>
      <c r="P43">
        <v>1908856.6557713</v>
      </c>
      <c r="Q43">
        <v>1896075.0832700001</v>
      </c>
      <c r="R43">
        <v>1913631.8765042501</v>
      </c>
      <c r="S43">
        <v>1908826.32852859</v>
      </c>
      <c r="T43">
        <v>1950129.9017337</v>
      </c>
      <c r="U43">
        <v>1792086.17662133</v>
      </c>
      <c r="V43">
        <v>1717603.7484188401</v>
      </c>
      <c r="W43">
        <v>1719633.47144931</v>
      </c>
      <c r="X43">
        <v>1769696.68141901</v>
      </c>
      <c r="Y43">
        <v>1842420.25598027</v>
      </c>
      <c r="Z43">
        <v>1894351.07160207</v>
      </c>
      <c r="AA43">
        <v>1794277.4701890801</v>
      </c>
      <c r="AB43">
        <v>1753373.48176626</v>
      </c>
      <c r="AC43">
        <v>1782492.50176899</v>
      </c>
      <c r="AD43">
        <v>1822611.5607677901</v>
      </c>
      <c r="AE43">
        <v>1837884.05519676</v>
      </c>
      <c r="AF43">
        <v>3452747.21584976</v>
      </c>
    </row>
    <row r="44" spans="1:32" x14ac:dyDescent="0.3">
      <c r="A44" t="s">
        <v>42</v>
      </c>
      <c r="B44" t="s">
        <v>381</v>
      </c>
      <c r="C44" t="s">
        <v>297</v>
      </c>
      <c r="D44" t="s">
        <v>382</v>
      </c>
      <c r="E44" t="s">
        <v>298</v>
      </c>
      <c r="G44">
        <v>12780645.5247964</v>
      </c>
      <c r="H44">
        <v>13314245.325302999</v>
      </c>
      <c r="I44">
        <v>13905177.749624601</v>
      </c>
      <c r="J44">
        <v>13616836.7283378</v>
      </c>
      <c r="K44">
        <v>13741422.6974633</v>
      </c>
      <c r="L44">
        <v>14002792.563288201</v>
      </c>
      <c r="M44">
        <v>13973225.8369921</v>
      </c>
      <c r="N44">
        <v>13929776.6906201</v>
      </c>
      <c r="O44">
        <v>14053300.3421716</v>
      </c>
      <c r="P44">
        <v>14756787.680674801</v>
      </c>
      <c r="Q44">
        <v>15245007.835251199</v>
      </c>
      <c r="R44">
        <v>16108610.7480502</v>
      </c>
      <c r="S44">
        <v>16046108.933664599</v>
      </c>
      <c r="T44">
        <v>15364712.679180199</v>
      </c>
      <c r="U44">
        <v>14153269.9786449</v>
      </c>
      <c r="V44">
        <v>14389676.3528552</v>
      </c>
      <c r="W44">
        <v>14444604.038615899</v>
      </c>
      <c r="X44">
        <v>14938655.9358797</v>
      </c>
      <c r="Y44">
        <v>15777890.7021011</v>
      </c>
      <c r="Z44">
        <v>16531540.674040001</v>
      </c>
      <c r="AA44">
        <v>16315050.148402199</v>
      </c>
      <c r="AB44">
        <v>16159384.5867118</v>
      </c>
      <c r="AC44">
        <v>16721086.4016142</v>
      </c>
      <c r="AD44">
        <v>16555146.149608901</v>
      </c>
      <c r="AE44">
        <v>16638962.6209599</v>
      </c>
      <c r="AF44">
        <v>16434337.346386001</v>
      </c>
    </row>
    <row r="45" spans="1:32" x14ac:dyDescent="0.3">
      <c r="A45" t="s">
        <v>42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42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42</v>
      </c>
      <c r="B47" t="s">
        <v>387</v>
      </c>
      <c r="C47" t="s">
        <v>297</v>
      </c>
      <c r="D47" t="s">
        <v>388</v>
      </c>
      <c r="E47" t="s">
        <v>298</v>
      </c>
      <c r="G47">
        <v>10951.7099612652</v>
      </c>
      <c r="H47">
        <v>10674.2470557914</v>
      </c>
      <c r="I47">
        <v>11439.9655287531</v>
      </c>
      <c r="J47">
        <v>14566.577587010899</v>
      </c>
      <c r="K47">
        <v>28251.731748012098</v>
      </c>
      <c r="L47">
        <v>15794.854637547</v>
      </c>
      <c r="M47">
        <v>9048.5841715422503</v>
      </c>
      <c r="N47">
        <v>17519.603089598499</v>
      </c>
      <c r="O47">
        <v>19538.132666555299</v>
      </c>
      <c r="P47">
        <v>27078.501309745301</v>
      </c>
      <c r="Q47">
        <v>31600.578501204101</v>
      </c>
      <c r="R47">
        <v>27145.923804231999</v>
      </c>
      <c r="S47">
        <v>24680.853678053802</v>
      </c>
      <c r="T47">
        <v>25377.921445889999</v>
      </c>
      <c r="U47">
        <v>23793.313649514301</v>
      </c>
      <c r="V47">
        <v>25374.405949685599</v>
      </c>
      <c r="W47">
        <v>18471.743708958798</v>
      </c>
      <c r="X47">
        <v>9700.1661876796406</v>
      </c>
      <c r="Y47">
        <v>7108.4031896933902</v>
      </c>
      <c r="Z47">
        <v>8212.3898032985398</v>
      </c>
      <c r="AA47">
        <v>7678.5740197209998</v>
      </c>
      <c r="AB47">
        <v>7215.5112659797196</v>
      </c>
      <c r="AC47">
        <v>7090.6726638134396</v>
      </c>
      <c r="AD47">
        <v>6886.7906861620504</v>
      </c>
      <c r="AE47">
        <v>7056.85816616394</v>
      </c>
      <c r="AF47">
        <v>6810.1034693778702</v>
      </c>
    </row>
    <row r="48" spans="1:32" x14ac:dyDescent="0.3">
      <c r="A48" t="s">
        <v>42</v>
      </c>
      <c r="B48" t="s">
        <v>389</v>
      </c>
      <c r="C48" t="s">
        <v>297</v>
      </c>
      <c r="D48" t="s">
        <v>390</v>
      </c>
      <c r="E48" t="s">
        <v>298</v>
      </c>
      <c r="G48">
        <v>1752174.0328027799</v>
      </c>
      <c r="H48">
        <v>1793570.0122356201</v>
      </c>
      <c r="I48">
        <v>1876154.3467155199</v>
      </c>
      <c r="J48">
        <v>1917765.28369681</v>
      </c>
      <c r="K48">
        <v>1949269.66117203</v>
      </c>
      <c r="L48">
        <v>1975865.8922383599</v>
      </c>
      <c r="M48">
        <v>1995413.88947332</v>
      </c>
      <c r="N48">
        <v>1974837.53235536</v>
      </c>
      <c r="O48">
        <v>1965775.3886962801</v>
      </c>
      <c r="P48">
        <v>1985590.84052526</v>
      </c>
      <c r="Q48">
        <v>1954989.5393385601</v>
      </c>
      <c r="R48">
        <v>1952909.6948573899</v>
      </c>
      <c r="S48">
        <v>1933695.5239681599</v>
      </c>
      <c r="T48">
        <v>2070650.40538132</v>
      </c>
      <c r="U48">
        <v>1940389.1554670299</v>
      </c>
      <c r="V48">
        <v>1956515.9599322299</v>
      </c>
      <c r="W48">
        <v>1967290.6286357599</v>
      </c>
      <c r="X48">
        <v>1993034.1455717001</v>
      </c>
      <c r="Y48">
        <v>2021847.0683573701</v>
      </c>
      <c r="Z48">
        <v>2074229.33190385</v>
      </c>
      <c r="AA48">
        <v>2066748.8177291199</v>
      </c>
      <c r="AB48">
        <v>2007295.9286235101</v>
      </c>
      <c r="AC48">
        <v>2029015.67906317</v>
      </c>
      <c r="AD48">
        <v>2054559.22137168</v>
      </c>
      <c r="AE48">
        <v>2038222.26290718</v>
      </c>
      <c r="AF48">
        <v>1815475.21804523</v>
      </c>
    </row>
    <row r="49" spans="1:32" x14ac:dyDescent="0.3">
      <c r="A49" t="s">
        <v>42</v>
      </c>
      <c r="B49" t="s">
        <v>391</v>
      </c>
      <c r="C49" t="s">
        <v>297</v>
      </c>
      <c r="D49" t="s">
        <v>392</v>
      </c>
      <c r="E49" t="s">
        <v>298</v>
      </c>
      <c r="G49">
        <v>1729075.88088447</v>
      </c>
      <c r="H49">
        <v>1769849.46322275</v>
      </c>
      <c r="I49">
        <v>1850966.3524372999</v>
      </c>
      <c r="J49">
        <v>1889938.0975478401</v>
      </c>
      <c r="K49">
        <v>1907740.61379686</v>
      </c>
      <c r="L49">
        <v>1945986.4538475899</v>
      </c>
      <c r="M49">
        <v>1969675.6944964901</v>
      </c>
      <c r="N49">
        <v>1939499.69657805</v>
      </c>
      <c r="O49">
        <v>1923608.90850264</v>
      </c>
      <c r="P49">
        <v>1931433.8379057699</v>
      </c>
      <c r="Q49">
        <v>1896528.4691113301</v>
      </c>
      <c r="R49">
        <v>1897021.0282016201</v>
      </c>
      <c r="S49">
        <v>1880088.7097794299</v>
      </c>
      <c r="T49">
        <v>2012897.35781104</v>
      </c>
      <c r="U49">
        <v>1884410.6955530201</v>
      </c>
      <c r="V49">
        <v>1895418.3707043601</v>
      </c>
      <c r="W49">
        <v>1912873.8701418</v>
      </c>
      <c r="X49">
        <v>1943433.29578728</v>
      </c>
      <c r="Y49">
        <v>1966164.5767047801</v>
      </c>
      <c r="Z49">
        <v>2014839.73247268</v>
      </c>
      <c r="AA49">
        <v>2005320.22557135</v>
      </c>
      <c r="AB49">
        <v>1946804.2451333799</v>
      </c>
      <c r="AC49">
        <v>1965692.03291273</v>
      </c>
      <c r="AD49">
        <v>1987787.29428411</v>
      </c>
      <c r="AE49">
        <v>1965536.62379569</v>
      </c>
      <c r="AF49">
        <v>1741710.21703541</v>
      </c>
    </row>
    <row r="50" spans="1:32" x14ac:dyDescent="0.3">
      <c r="A50" t="s">
        <v>42</v>
      </c>
      <c r="B50" t="s">
        <v>393</v>
      </c>
      <c r="C50" t="s">
        <v>297</v>
      </c>
      <c r="D50" t="s">
        <v>394</v>
      </c>
      <c r="E50" t="s">
        <v>298</v>
      </c>
      <c r="G50">
        <v>12146.4419570395</v>
      </c>
      <c r="H50">
        <v>13046.3019570784</v>
      </c>
      <c r="I50">
        <v>13748.028749466501</v>
      </c>
      <c r="J50">
        <v>13260.6085619685</v>
      </c>
      <c r="K50">
        <v>13277.315627157601</v>
      </c>
      <c r="L50">
        <v>14084.5837532266</v>
      </c>
      <c r="M50">
        <v>16689.6108052891</v>
      </c>
      <c r="N50">
        <v>17818.232687716602</v>
      </c>
      <c r="O50">
        <v>22628.3475270819</v>
      </c>
      <c r="P50">
        <v>27078.501309745301</v>
      </c>
      <c r="Q50">
        <v>26860.491726023502</v>
      </c>
      <c r="R50">
        <v>28742.7428515397</v>
      </c>
      <c r="S50">
        <v>28925.960510679</v>
      </c>
      <c r="T50">
        <v>32375.126124386399</v>
      </c>
      <c r="U50">
        <v>32185.146264488201</v>
      </c>
      <c r="V50">
        <v>35723.183278184799</v>
      </c>
      <c r="W50">
        <v>35945.014785000902</v>
      </c>
      <c r="X50">
        <v>39900.6835967441</v>
      </c>
      <c r="Y50">
        <v>48574.088462904801</v>
      </c>
      <c r="Z50">
        <v>51177.209627872602</v>
      </c>
      <c r="AA50">
        <v>53750.018138047002</v>
      </c>
      <c r="AB50">
        <v>53276.172224151604</v>
      </c>
      <c r="AC50">
        <v>56232.973486631498</v>
      </c>
      <c r="AD50">
        <v>59885.136401409203</v>
      </c>
      <c r="AE50">
        <v>65628.780945324601</v>
      </c>
      <c r="AF50">
        <v>66954.897540440797</v>
      </c>
    </row>
    <row r="51" spans="1:32" x14ac:dyDescent="0.3">
      <c r="A51" t="s">
        <v>42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42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42</v>
      </c>
      <c r="B53" t="s">
        <v>399</v>
      </c>
      <c r="C53" t="s">
        <v>297</v>
      </c>
      <c r="D53" t="s">
        <v>400</v>
      </c>
      <c r="E53" t="s">
        <v>298</v>
      </c>
      <c r="G53">
        <v>1393.8539950701099</v>
      </c>
      <c r="H53">
        <v>1581.36993419132</v>
      </c>
      <c r="I53">
        <v>1605.60919701799</v>
      </c>
      <c r="J53">
        <v>1607.3464923598201</v>
      </c>
      <c r="K53">
        <v>4292.66595464494</v>
      </c>
      <c r="L53">
        <v>5734.4376709565504</v>
      </c>
      <c r="M53">
        <v>6334.0089200795801</v>
      </c>
      <c r="N53">
        <v>6569.8511585994302</v>
      </c>
      <c r="O53">
        <v>7476.3262754675998</v>
      </c>
      <c r="P53">
        <v>7964.2650911015498</v>
      </c>
      <c r="Q53">
        <v>8788.9108956473992</v>
      </c>
      <c r="R53">
        <v>12075.944045265</v>
      </c>
      <c r="S53">
        <v>12636.5970831635</v>
      </c>
      <c r="T53">
        <v>13054.486340478399</v>
      </c>
      <c r="U53">
        <v>14315.479166720201</v>
      </c>
      <c r="V53">
        <v>14528.0912496239</v>
      </c>
      <c r="W53">
        <v>13679.075070958699</v>
      </c>
      <c r="X53">
        <v>13200.226152306301</v>
      </c>
      <c r="Y53">
        <v>13920.6229131496</v>
      </c>
      <c r="Z53">
        <v>15222.966464650901</v>
      </c>
      <c r="AA53">
        <v>7689.5378629083998</v>
      </c>
      <c r="AB53">
        <v>7355.3495722315802</v>
      </c>
      <c r="AC53">
        <v>7434.0916486141496</v>
      </c>
      <c r="AD53">
        <v>7404.6780287847996</v>
      </c>
      <c r="AE53">
        <v>7015.1914568052998</v>
      </c>
      <c r="AF53">
        <v>1125.7033004930599</v>
      </c>
    </row>
    <row r="54" spans="1:32" x14ac:dyDescent="0.3">
      <c r="A54" t="s">
        <v>42</v>
      </c>
      <c r="B54" t="s">
        <v>401</v>
      </c>
      <c r="C54" t="s">
        <v>297</v>
      </c>
      <c r="D54" t="s">
        <v>402</v>
      </c>
      <c r="E54" t="s">
        <v>298</v>
      </c>
      <c r="G54">
        <v>1393.8539950701099</v>
      </c>
      <c r="H54">
        <v>1581.36993419132</v>
      </c>
      <c r="I54">
        <v>1605.60919701799</v>
      </c>
      <c r="J54">
        <v>1607.3464923598201</v>
      </c>
      <c r="K54">
        <v>4292.66595464494</v>
      </c>
      <c r="L54">
        <v>5734.4376709565504</v>
      </c>
      <c r="M54">
        <v>6334.0089200795801</v>
      </c>
      <c r="N54">
        <v>6569.8511585994302</v>
      </c>
      <c r="O54">
        <v>7476.3262754675998</v>
      </c>
      <c r="P54">
        <v>7964.2650911015498</v>
      </c>
      <c r="Q54">
        <v>8788.9108956473992</v>
      </c>
      <c r="R54">
        <v>12075.944045265</v>
      </c>
      <c r="S54">
        <v>12636.5970831635</v>
      </c>
      <c r="T54">
        <v>13054.486340478399</v>
      </c>
      <c r="U54">
        <v>14315.479166720201</v>
      </c>
      <c r="V54">
        <v>14528.0912496239</v>
      </c>
      <c r="W54">
        <v>13679.075070958699</v>
      </c>
      <c r="X54">
        <v>13200.226152306301</v>
      </c>
      <c r="Y54">
        <v>13920.6229131496</v>
      </c>
      <c r="Z54">
        <v>15222.966464650901</v>
      </c>
      <c r="AA54">
        <v>7689.5378629083998</v>
      </c>
      <c r="AB54">
        <v>7355.3495722315802</v>
      </c>
      <c r="AC54">
        <v>7434.0916486141496</v>
      </c>
      <c r="AD54">
        <v>7404.6780287847996</v>
      </c>
      <c r="AE54">
        <v>7015.1914568052998</v>
      </c>
      <c r="AF54">
        <v>1125.7033004930599</v>
      </c>
    </row>
    <row r="55" spans="1:32" x14ac:dyDescent="0.3">
      <c r="A55" t="s">
        <v>42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42</v>
      </c>
      <c r="B57" t="s">
        <v>407</v>
      </c>
      <c r="C57" t="s">
        <v>297</v>
      </c>
      <c r="D57" t="s">
        <v>408</v>
      </c>
      <c r="E57" t="s">
        <v>298</v>
      </c>
      <c r="G57">
        <v>14532819.5575992</v>
      </c>
      <c r="H57">
        <v>15107815.3375386</v>
      </c>
      <c r="I57">
        <v>15781332.0963402</v>
      </c>
      <c r="J57">
        <v>15534602.012034601</v>
      </c>
      <c r="K57">
        <v>15690692.358635301</v>
      </c>
      <c r="L57">
        <v>15978658.4555266</v>
      </c>
      <c r="M57">
        <v>15968639.7264654</v>
      </c>
      <c r="N57">
        <v>15904614.2229755</v>
      </c>
      <c r="O57">
        <v>16019075.7308679</v>
      </c>
      <c r="P57">
        <v>16742378.521199999</v>
      </c>
      <c r="Q57">
        <v>17199997.374589801</v>
      </c>
      <c r="R57">
        <v>18061520.442907602</v>
      </c>
      <c r="S57">
        <v>17979804.457632799</v>
      </c>
      <c r="T57">
        <v>17435363.084561501</v>
      </c>
      <c r="U57">
        <v>16093659.1341119</v>
      </c>
      <c r="V57">
        <v>16346192.312787499</v>
      </c>
      <c r="W57">
        <v>16411894.6672516</v>
      </c>
      <c r="X57">
        <v>16931690.081451401</v>
      </c>
      <c r="Y57">
        <v>17799737.770458501</v>
      </c>
      <c r="Z57">
        <v>18605770.005943801</v>
      </c>
      <c r="AA57">
        <v>18381798.9661313</v>
      </c>
      <c r="AB57">
        <v>18166680.515335299</v>
      </c>
      <c r="AC57">
        <v>18750102.080677301</v>
      </c>
      <c r="AD57">
        <v>18609705.370980602</v>
      </c>
      <c r="AE57">
        <v>18677184.8838671</v>
      </c>
      <c r="AF57">
        <v>18249812.564431202</v>
      </c>
    </row>
    <row r="58" spans="1:32" x14ac:dyDescent="0.3">
      <c r="A58" t="s">
        <v>42</v>
      </c>
      <c r="B58" t="s">
        <v>409</v>
      </c>
      <c r="C58" t="s">
        <v>297</v>
      </c>
      <c r="D58" t="s">
        <v>410</v>
      </c>
      <c r="E58" t="s">
        <v>298</v>
      </c>
      <c r="G58">
        <v>14532819.5575992</v>
      </c>
      <c r="H58">
        <v>15107815.3375386</v>
      </c>
      <c r="I58">
        <v>15781332.0963402</v>
      </c>
      <c r="J58">
        <v>15534602.012034601</v>
      </c>
      <c r="K58">
        <v>15690692.358635301</v>
      </c>
      <c r="L58">
        <v>15978658.4555266</v>
      </c>
      <c r="M58">
        <v>15968639.7264654</v>
      </c>
      <c r="N58">
        <v>15904614.2229755</v>
      </c>
      <c r="O58">
        <v>16019075.7308679</v>
      </c>
      <c r="P58">
        <v>16742378.521199999</v>
      </c>
      <c r="Q58">
        <v>17199997.374589801</v>
      </c>
      <c r="R58">
        <v>18061520.442907602</v>
      </c>
      <c r="S58">
        <v>17979804.457632799</v>
      </c>
      <c r="T58">
        <v>17435363.084561501</v>
      </c>
      <c r="U58">
        <v>16093659.1341119</v>
      </c>
      <c r="V58">
        <v>16346192.312787499</v>
      </c>
      <c r="W58">
        <v>16411894.6672516</v>
      </c>
      <c r="X58">
        <v>16931690.081451401</v>
      </c>
      <c r="Y58">
        <v>17799737.770458501</v>
      </c>
      <c r="Z58">
        <v>18605770.005943801</v>
      </c>
      <c r="AA58">
        <v>18381798.9661313</v>
      </c>
      <c r="AB58">
        <v>18166680.515335299</v>
      </c>
      <c r="AC58">
        <v>18750102.080677301</v>
      </c>
      <c r="AD58">
        <v>18609705.370980602</v>
      </c>
      <c r="AE58">
        <v>18677184.8838671</v>
      </c>
      <c r="AF58">
        <v>18249812.564431202</v>
      </c>
    </row>
    <row r="59" spans="1:32" x14ac:dyDescent="0.3">
      <c r="A59" t="s">
        <v>42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44</v>
      </c>
      <c r="B2" t="s">
        <v>295</v>
      </c>
      <c r="C2" t="s">
        <v>297</v>
      </c>
      <c r="D2" t="s">
        <v>296</v>
      </c>
      <c r="E2" t="s">
        <v>298</v>
      </c>
      <c r="G2">
        <v>395.87578213581099</v>
      </c>
      <c r="H2">
        <v>472.56272295957899</v>
      </c>
      <c r="I2">
        <v>545.995552980095</v>
      </c>
      <c r="J2">
        <v>609.62305469415003</v>
      </c>
      <c r="K2">
        <v>685.15470331271104</v>
      </c>
      <c r="L2">
        <v>599.00550345225201</v>
      </c>
      <c r="M2">
        <v>460.07716237305601</v>
      </c>
      <c r="N2">
        <v>339.83064165221799</v>
      </c>
      <c r="O2">
        <v>250.204723720857</v>
      </c>
      <c r="P2">
        <v>139.623999861432</v>
      </c>
      <c r="Q2">
        <v>129.557644710945</v>
      </c>
      <c r="R2">
        <v>126.371556904611</v>
      </c>
      <c r="S2">
        <v>116.00693801872499</v>
      </c>
      <c r="T2">
        <v>112.06486331889</v>
      </c>
      <c r="U2">
        <v>87.107875433664603</v>
      </c>
      <c r="V2">
        <v>92.5070003594535</v>
      </c>
      <c r="W2">
        <v>279.18793669790398</v>
      </c>
      <c r="X2">
        <v>441.14350289958003</v>
      </c>
      <c r="Y2">
        <v>669.32664141344503</v>
      </c>
      <c r="Z2">
        <v>888.90910515274095</v>
      </c>
      <c r="AA2">
        <v>963.01951839981098</v>
      </c>
      <c r="AB2">
        <v>1004.75317922021</v>
      </c>
      <c r="AC2">
        <v>1202.0037079850999</v>
      </c>
      <c r="AD2">
        <v>1531.0112575159999</v>
      </c>
      <c r="AE2">
        <v>1733.17046953882</v>
      </c>
      <c r="AF2">
        <v>1927.7450341414401</v>
      </c>
    </row>
    <row r="3" spans="1:32" x14ac:dyDescent="0.3">
      <c r="A3" t="s">
        <v>44</v>
      </c>
      <c r="B3" t="s">
        <v>299</v>
      </c>
      <c r="C3" t="s">
        <v>297</v>
      </c>
      <c r="D3" t="s">
        <v>300</v>
      </c>
      <c r="E3" t="s">
        <v>298</v>
      </c>
      <c r="G3">
        <v>1389.02844902785</v>
      </c>
      <c r="H3">
        <v>1396.03686004048</v>
      </c>
      <c r="I3">
        <v>1260.9120130428701</v>
      </c>
      <c r="J3">
        <v>1252.37003478837</v>
      </c>
      <c r="K3">
        <v>1312.7206398548301</v>
      </c>
      <c r="L3">
        <v>1815.1072235906399</v>
      </c>
      <c r="M3">
        <v>2368.1756338629302</v>
      </c>
      <c r="N3">
        <v>2586.1637637344802</v>
      </c>
      <c r="O3">
        <v>2990.9603124558498</v>
      </c>
      <c r="P3">
        <v>3256.6193646690199</v>
      </c>
      <c r="Q3">
        <v>2959.3197254464899</v>
      </c>
      <c r="R3">
        <v>3239.6071583312601</v>
      </c>
      <c r="S3">
        <v>3319.97912547654</v>
      </c>
      <c r="T3">
        <v>3257.9898034826901</v>
      </c>
      <c r="U3">
        <v>2676.6593904117599</v>
      </c>
      <c r="V3">
        <v>2251.5544826035398</v>
      </c>
      <c r="W3">
        <v>2594.61485744423</v>
      </c>
      <c r="X3">
        <v>2467.9927156548401</v>
      </c>
      <c r="Y3">
        <v>2588.2942131467198</v>
      </c>
      <c r="Z3">
        <v>2777.84835830159</v>
      </c>
      <c r="AA3">
        <v>2653.8699910916098</v>
      </c>
      <c r="AB3">
        <v>2301.3639478773898</v>
      </c>
      <c r="AC3">
        <v>2543.1350628948098</v>
      </c>
      <c r="AD3">
        <v>2993.7439884442301</v>
      </c>
      <c r="AE3">
        <v>3387.3937027218399</v>
      </c>
      <c r="AF3">
        <v>3425.0314185498301</v>
      </c>
    </row>
    <row r="4" spans="1:32" x14ac:dyDescent="0.3">
      <c r="A4" t="s">
        <v>44</v>
      </c>
      <c r="B4" t="s">
        <v>301</v>
      </c>
      <c r="C4" t="s">
        <v>297</v>
      </c>
      <c r="D4" t="s">
        <v>302</v>
      </c>
      <c r="E4" t="s">
        <v>298</v>
      </c>
      <c r="G4">
        <v>2137010.2293917201</v>
      </c>
      <c r="H4">
        <v>2081634.2396784101</v>
      </c>
      <c r="I4">
        <v>2057339.4297072701</v>
      </c>
      <c r="J4">
        <v>1992090.6472344999</v>
      </c>
      <c r="K4">
        <v>2089128.6995792701</v>
      </c>
      <c r="L4">
        <v>2269238.1377741401</v>
      </c>
      <c r="M4">
        <v>2317467.94627437</v>
      </c>
      <c r="N4">
        <v>2314407.4869370898</v>
      </c>
      <c r="O4">
        <v>1949743.9174589601</v>
      </c>
      <c r="P4">
        <v>1744962.6403262799</v>
      </c>
      <c r="Q4">
        <v>1607046.1388258699</v>
      </c>
      <c r="R4">
        <v>1501092.94406547</v>
      </c>
      <c r="S4">
        <v>1533496.4830755701</v>
      </c>
      <c r="T4">
        <v>1304758.7369528001</v>
      </c>
      <c r="U4">
        <v>1166993.40904011</v>
      </c>
      <c r="V4">
        <v>1102694.2652330201</v>
      </c>
      <c r="W4">
        <v>1128307.69387096</v>
      </c>
      <c r="X4">
        <v>1210914.48183862</v>
      </c>
      <c r="Y4">
        <v>1265656.6005977599</v>
      </c>
      <c r="Z4">
        <v>1351884.2517266499</v>
      </c>
      <c r="AA4">
        <v>1337542.3331840399</v>
      </c>
      <c r="AB4">
        <v>1272473.13364946</v>
      </c>
      <c r="AC4">
        <v>1323414.9319364899</v>
      </c>
      <c r="AD4">
        <v>1365255.64696495</v>
      </c>
      <c r="AE4">
        <v>1285856.2838801399</v>
      </c>
      <c r="AF4">
        <v>1363179.3180382999</v>
      </c>
    </row>
    <row r="5" spans="1:32" x14ac:dyDescent="0.3">
      <c r="A5" t="s">
        <v>44</v>
      </c>
      <c r="B5" t="s">
        <v>303</v>
      </c>
      <c r="C5" t="s">
        <v>297</v>
      </c>
      <c r="D5" t="s">
        <v>304</v>
      </c>
      <c r="E5" t="s">
        <v>298</v>
      </c>
      <c r="G5">
        <v>183959.167619418</v>
      </c>
      <c r="H5">
        <v>168962.46452998399</v>
      </c>
      <c r="I5">
        <v>179188.786176806</v>
      </c>
      <c r="J5">
        <v>183269.07593266701</v>
      </c>
      <c r="K5">
        <v>181348.373251287</v>
      </c>
      <c r="L5">
        <v>203853.01525004901</v>
      </c>
      <c r="M5">
        <v>207131.39376470301</v>
      </c>
      <c r="N5">
        <v>208696.16135377</v>
      </c>
      <c r="O5">
        <v>174898.22501886301</v>
      </c>
      <c r="P5">
        <v>157333.99915836801</v>
      </c>
      <c r="Q5">
        <v>140125.77217298601</v>
      </c>
      <c r="R5">
        <v>134252.30473924099</v>
      </c>
      <c r="S5">
        <v>143952.33648446601</v>
      </c>
      <c r="T5">
        <v>157756.48431716001</v>
      </c>
      <c r="U5">
        <v>135028.04912707099</v>
      </c>
      <c r="V5">
        <v>124652.339056991</v>
      </c>
      <c r="W5">
        <v>128480.817048841</v>
      </c>
      <c r="X5">
        <v>140497.39488500601</v>
      </c>
      <c r="Y5">
        <v>140839.91644288701</v>
      </c>
      <c r="Z5">
        <v>148366.46029607501</v>
      </c>
      <c r="AA5">
        <v>147635.30747958401</v>
      </c>
      <c r="AB5">
        <v>132434.79146201999</v>
      </c>
      <c r="AC5">
        <v>141797.066246478</v>
      </c>
      <c r="AD5">
        <v>144439.987807225</v>
      </c>
      <c r="AE5">
        <v>138588.85519603401</v>
      </c>
      <c r="AF5">
        <v>137861.34333909399</v>
      </c>
    </row>
    <row r="6" spans="1:32" x14ac:dyDescent="0.3">
      <c r="A6" t="s">
        <v>44</v>
      </c>
      <c r="B6" t="s">
        <v>305</v>
      </c>
      <c r="C6" t="s">
        <v>297</v>
      </c>
      <c r="D6" t="s">
        <v>306</v>
      </c>
      <c r="E6" t="s">
        <v>298</v>
      </c>
      <c r="G6">
        <v>171548.053844529</v>
      </c>
      <c r="H6">
        <v>155779.29061936701</v>
      </c>
      <c r="I6">
        <v>139743.639798455</v>
      </c>
      <c r="J6">
        <v>135116.14696340801</v>
      </c>
      <c r="K6">
        <v>121221.120360678</v>
      </c>
      <c r="L6">
        <v>112986.171293639</v>
      </c>
      <c r="M6">
        <v>106104.548552623</v>
      </c>
      <c r="N6">
        <v>96076.630953637199</v>
      </c>
      <c r="O6">
        <v>69021.586350361496</v>
      </c>
      <c r="P6">
        <v>64148.943400689001</v>
      </c>
      <c r="Q6">
        <v>56770.976320722497</v>
      </c>
      <c r="R6">
        <v>50235.7361315854</v>
      </c>
      <c r="S6">
        <v>50344.241958233099</v>
      </c>
      <c r="T6">
        <v>44419.242782490299</v>
      </c>
      <c r="U6">
        <v>39384.660416603103</v>
      </c>
      <c r="V6">
        <v>39334.560598083597</v>
      </c>
      <c r="W6">
        <v>36195.868476705597</v>
      </c>
      <c r="X6">
        <v>36180.1906816466</v>
      </c>
      <c r="Y6">
        <v>36002.045370397602</v>
      </c>
      <c r="Z6">
        <v>40548.5476249153</v>
      </c>
      <c r="AA6">
        <v>38735.9327053249</v>
      </c>
      <c r="AB6">
        <v>38185.396874322403</v>
      </c>
      <c r="AC6">
        <v>36792.583154053202</v>
      </c>
      <c r="AD6">
        <v>37218.143440353902</v>
      </c>
      <c r="AE6">
        <v>37762.822794856002</v>
      </c>
      <c r="AF6">
        <v>33687.2753999704</v>
      </c>
    </row>
    <row r="7" spans="1:32" x14ac:dyDescent="0.3">
      <c r="A7" t="s">
        <v>44</v>
      </c>
      <c r="B7" t="s">
        <v>307</v>
      </c>
      <c r="C7" t="s">
        <v>297</v>
      </c>
      <c r="D7" t="s">
        <v>308</v>
      </c>
      <c r="E7" t="s">
        <v>298</v>
      </c>
      <c r="G7">
        <v>266701.26461507101</v>
      </c>
      <c r="H7">
        <v>255506.768826766</v>
      </c>
      <c r="I7">
        <v>264572.26499034202</v>
      </c>
      <c r="J7">
        <v>271495.31989711401</v>
      </c>
      <c r="K7">
        <v>270624.84475988703</v>
      </c>
      <c r="L7">
        <v>302783.77864085702</v>
      </c>
      <c r="M7">
        <v>323786.64154830598</v>
      </c>
      <c r="N7">
        <v>324822.90135509399</v>
      </c>
      <c r="O7">
        <v>275978.73670602398</v>
      </c>
      <c r="P7">
        <v>243201.058998783</v>
      </c>
      <c r="Q7">
        <v>211310.763567749</v>
      </c>
      <c r="R7">
        <v>182733.15708605101</v>
      </c>
      <c r="S7">
        <v>180691.647964373</v>
      </c>
      <c r="T7">
        <v>159890.73752596101</v>
      </c>
      <c r="U7">
        <v>140144.95370143</v>
      </c>
      <c r="V7">
        <v>126061.890481015</v>
      </c>
      <c r="W7">
        <v>120174.836308325</v>
      </c>
      <c r="X7">
        <v>117880.936588564</v>
      </c>
      <c r="Y7">
        <v>113881.196166665</v>
      </c>
      <c r="Z7">
        <v>115281.967005183</v>
      </c>
      <c r="AA7">
        <v>110360.831002281</v>
      </c>
      <c r="AB7">
        <v>109549.98524636601</v>
      </c>
      <c r="AC7">
        <v>106678.99792183901</v>
      </c>
      <c r="AD7">
        <v>111081.524847263</v>
      </c>
      <c r="AE7">
        <v>108423.684338616</v>
      </c>
      <c r="AF7">
        <v>112589.742914819</v>
      </c>
    </row>
    <row r="8" spans="1:32" x14ac:dyDescent="0.3">
      <c r="A8" t="s">
        <v>44</v>
      </c>
      <c r="B8" t="s">
        <v>309</v>
      </c>
      <c r="C8" t="s">
        <v>297</v>
      </c>
      <c r="D8" t="s">
        <v>310</v>
      </c>
      <c r="E8" t="s">
        <v>298</v>
      </c>
      <c r="G8">
        <v>8098.6117792362102</v>
      </c>
      <c r="H8">
        <v>7358.8335629441199</v>
      </c>
      <c r="I8">
        <v>9181.2187963302003</v>
      </c>
      <c r="J8">
        <v>8201.2872026120604</v>
      </c>
      <c r="K8">
        <v>7818.1316723124301</v>
      </c>
      <c r="L8">
        <v>10147.5456289914</v>
      </c>
      <c r="M8">
        <v>10972.998548947</v>
      </c>
      <c r="N8">
        <v>11450.6302313305</v>
      </c>
      <c r="O8">
        <v>8815.6194362227307</v>
      </c>
      <c r="P8">
        <v>8315.1857183478096</v>
      </c>
      <c r="Q8">
        <v>8360.0748408749296</v>
      </c>
      <c r="R8">
        <v>11193.0675646494</v>
      </c>
      <c r="S8">
        <v>8330.1665773927707</v>
      </c>
      <c r="T8">
        <v>25185.741738946399</v>
      </c>
      <c r="U8">
        <v>16221.5482898475</v>
      </c>
      <c r="V8">
        <v>12403.0047553982</v>
      </c>
      <c r="W8">
        <v>13252.2192707182</v>
      </c>
      <c r="X8">
        <v>8020.3877070435701</v>
      </c>
      <c r="Y8">
        <v>10614.251897972001</v>
      </c>
      <c r="Z8">
        <v>12583.5131842966</v>
      </c>
      <c r="AA8">
        <v>13327.3336136619</v>
      </c>
      <c r="AB8">
        <v>11171.8534440452</v>
      </c>
      <c r="AC8">
        <v>10516.3643523547</v>
      </c>
      <c r="AD8">
        <v>11635.3640683023</v>
      </c>
      <c r="AE8">
        <v>8646.8068461646108</v>
      </c>
      <c r="AF8">
        <v>7044.2880478240804</v>
      </c>
    </row>
    <row r="9" spans="1:32" x14ac:dyDescent="0.3">
      <c r="A9" t="s">
        <v>44</v>
      </c>
      <c r="B9" t="s">
        <v>311</v>
      </c>
      <c r="C9" t="s">
        <v>297</v>
      </c>
      <c r="D9" t="s">
        <v>312</v>
      </c>
      <c r="E9" t="s">
        <v>298</v>
      </c>
      <c r="G9">
        <v>137539.953299274</v>
      </c>
      <c r="H9">
        <v>135810.356580294</v>
      </c>
      <c r="I9">
        <v>142777.84781949499</v>
      </c>
      <c r="J9">
        <v>138807.801843675</v>
      </c>
      <c r="K9">
        <v>149063.974797123</v>
      </c>
      <c r="L9">
        <v>161794.207053369</v>
      </c>
      <c r="M9">
        <v>168048.896885239</v>
      </c>
      <c r="N9">
        <v>168870.901187351</v>
      </c>
      <c r="O9">
        <v>146228.899619437</v>
      </c>
      <c r="P9">
        <v>136076.169665455</v>
      </c>
      <c r="Q9">
        <v>126340.276317068</v>
      </c>
      <c r="R9">
        <v>129397.633628617</v>
      </c>
      <c r="S9">
        <v>129349.321793033</v>
      </c>
      <c r="T9">
        <v>115004.916795678</v>
      </c>
      <c r="U9">
        <v>95049.601043455506</v>
      </c>
      <c r="V9">
        <v>90355.995835695998</v>
      </c>
      <c r="W9">
        <v>88696.459136138801</v>
      </c>
      <c r="X9">
        <v>94086.416324775302</v>
      </c>
      <c r="Y9">
        <v>101675.069990713</v>
      </c>
      <c r="Z9">
        <v>110312.80716701401</v>
      </c>
      <c r="AA9">
        <v>106596.91990016399</v>
      </c>
      <c r="AB9">
        <v>102336.044539177</v>
      </c>
      <c r="AC9">
        <v>104821.373456466</v>
      </c>
      <c r="AD9">
        <v>110302.467441535</v>
      </c>
      <c r="AE9">
        <v>103398.916269143</v>
      </c>
      <c r="AF9">
        <v>116274.885152038</v>
      </c>
    </row>
    <row r="10" spans="1:32" x14ac:dyDescent="0.3">
      <c r="A10" t="s">
        <v>44</v>
      </c>
      <c r="B10" t="s">
        <v>313</v>
      </c>
      <c r="C10" t="s">
        <v>297</v>
      </c>
      <c r="D10" t="s">
        <v>314</v>
      </c>
      <c r="E10" t="s">
        <v>298</v>
      </c>
      <c r="G10">
        <v>206703.054084601</v>
      </c>
      <c r="H10">
        <v>203871.81735896599</v>
      </c>
      <c r="I10">
        <v>216035.20336691599</v>
      </c>
      <c r="J10">
        <v>216785.76099367201</v>
      </c>
      <c r="K10">
        <v>237361.92923777099</v>
      </c>
      <c r="L10">
        <v>260532.86257144401</v>
      </c>
      <c r="M10">
        <v>277977.26329841599</v>
      </c>
      <c r="N10">
        <v>281280.41108167398</v>
      </c>
      <c r="O10">
        <v>241859.77386530099</v>
      </c>
      <c r="P10">
        <v>222490.98141881399</v>
      </c>
      <c r="Q10">
        <v>203916.16923678701</v>
      </c>
      <c r="R10">
        <v>197766.636316497</v>
      </c>
      <c r="S10">
        <v>198666.77605270801</v>
      </c>
      <c r="T10">
        <v>186411.56048210099</v>
      </c>
      <c r="U10">
        <v>157042.277294814</v>
      </c>
      <c r="V10">
        <v>144760.92348170001</v>
      </c>
      <c r="W10">
        <v>143607.775129352</v>
      </c>
      <c r="X10">
        <v>152480.944490642</v>
      </c>
      <c r="Y10">
        <v>162402.27630936101</v>
      </c>
      <c r="Z10">
        <v>175381.00514793801</v>
      </c>
      <c r="AA10">
        <v>172772.58259265099</v>
      </c>
      <c r="AB10">
        <v>163729.333099507</v>
      </c>
      <c r="AC10">
        <v>168180.33118974301</v>
      </c>
      <c r="AD10">
        <v>172340.71337389</v>
      </c>
      <c r="AE10">
        <v>168843.72407919</v>
      </c>
      <c r="AF10">
        <v>186637.16318328999</v>
      </c>
    </row>
    <row r="11" spans="1:32" x14ac:dyDescent="0.3">
      <c r="A11" t="s">
        <v>44</v>
      </c>
      <c r="B11" t="s">
        <v>315</v>
      </c>
      <c r="C11" t="s">
        <v>297</v>
      </c>
      <c r="D11" t="s">
        <v>316</v>
      </c>
      <c r="E11" t="s">
        <v>298</v>
      </c>
      <c r="G11">
        <v>69163.100785326998</v>
      </c>
      <c r="H11">
        <v>68061.460778671506</v>
      </c>
      <c r="I11">
        <v>73257.355547421001</v>
      </c>
      <c r="J11">
        <v>77977.959149997594</v>
      </c>
      <c r="K11">
        <v>88297.954440648202</v>
      </c>
      <c r="L11">
        <v>98738.655518074796</v>
      </c>
      <c r="M11">
        <v>109928.36641317701</v>
      </c>
      <c r="N11">
        <v>112409.509894323</v>
      </c>
      <c r="O11">
        <v>95630.874245864004</v>
      </c>
      <c r="P11">
        <v>86414.811753359201</v>
      </c>
      <c r="Q11">
        <v>77575.892919719001</v>
      </c>
      <c r="R11">
        <v>68369.002687879198</v>
      </c>
      <c r="S11">
        <v>69317.454259675302</v>
      </c>
      <c r="T11">
        <v>71406.643686423398</v>
      </c>
      <c r="U11">
        <v>61992.676251358702</v>
      </c>
      <c r="V11">
        <v>54404.927646003598</v>
      </c>
      <c r="W11">
        <v>54911.3159932134</v>
      </c>
      <c r="X11">
        <v>58394.528165866497</v>
      </c>
      <c r="Y11">
        <v>60727.206318648401</v>
      </c>
      <c r="Z11">
        <v>65068.197980923796</v>
      </c>
      <c r="AA11">
        <v>66175.662692487094</v>
      </c>
      <c r="AB11">
        <v>61393.2885603299</v>
      </c>
      <c r="AC11">
        <v>63358.957733276198</v>
      </c>
      <c r="AD11">
        <v>62038.245932355399</v>
      </c>
      <c r="AE11">
        <v>65444.807810046899</v>
      </c>
      <c r="AF11">
        <v>70362.278031252194</v>
      </c>
    </row>
    <row r="12" spans="1:32" x14ac:dyDescent="0.3">
      <c r="A12" t="s">
        <v>44</v>
      </c>
      <c r="B12" t="s">
        <v>317</v>
      </c>
      <c r="C12" t="s">
        <v>297</v>
      </c>
      <c r="D12" t="s">
        <v>318</v>
      </c>
      <c r="E12" t="s">
        <v>298</v>
      </c>
      <c r="G12">
        <v>163857.83311184301</v>
      </c>
      <c r="H12">
        <v>157794.989073665</v>
      </c>
      <c r="I12">
        <v>156802.520302241</v>
      </c>
      <c r="J12">
        <v>159788.91708271799</v>
      </c>
      <c r="K12">
        <v>165497.14174811501</v>
      </c>
      <c r="L12">
        <v>203735.105540408</v>
      </c>
      <c r="M12">
        <v>232160.36320382101</v>
      </c>
      <c r="N12">
        <v>250933.95314115399</v>
      </c>
      <c r="O12">
        <v>221521.28380080801</v>
      </c>
      <c r="P12">
        <v>215301.76714611301</v>
      </c>
      <c r="Q12">
        <v>194044.584715212</v>
      </c>
      <c r="R12">
        <v>170454.38316783201</v>
      </c>
      <c r="S12">
        <v>170817.78429251901</v>
      </c>
      <c r="T12">
        <v>146537.124266623</v>
      </c>
      <c r="U12">
        <v>127358.183161878</v>
      </c>
      <c r="V12">
        <v>121496.74828457899</v>
      </c>
      <c r="W12">
        <v>119026.223782047</v>
      </c>
      <c r="X12">
        <v>124903.787067863</v>
      </c>
      <c r="Y12">
        <v>126803.36936707</v>
      </c>
      <c r="Z12">
        <v>131432.61899572401</v>
      </c>
      <c r="AA12">
        <v>130397.055424718</v>
      </c>
      <c r="AB12">
        <v>120136.104453109</v>
      </c>
      <c r="AC12">
        <v>125092.908206022</v>
      </c>
      <c r="AD12">
        <v>127487.567652713</v>
      </c>
      <c r="AE12">
        <v>123870.147998937</v>
      </c>
      <c r="AF12">
        <v>138032.53850089401</v>
      </c>
    </row>
    <row r="13" spans="1:32" x14ac:dyDescent="0.3">
      <c r="A13" t="s">
        <v>44</v>
      </c>
      <c r="B13" t="s">
        <v>319</v>
      </c>
      <c r="C13" t="s">
        <v>297</v>
      </c>
      <c r="D13" t="s">
        <v>320</v>
      </c>
      <c r="E13" t="s">
        <v>298</v>
      </c>
      <c r="G13">
        <v>204560.585893904</v>
      </c>
      <c r="H13">
        <v>199134.75702047499</v>
      </c>
      <c r="I13">
        <v>202418.35358358701</v>
      </c>
      <c r="J13">
        <v>182348.10893627201</v>
      </c>
      <c r="K13">
        <v>186079.74427945001</v>
      </c>
      <c r="L13">
        <v>192560.54741155799</v>
      </c>
      <c r="M13">
        <v>204069.379945953</v>
      </c>
      <c r="N13">
        <v>181572.80196911399</v>
      </c>
      <c r="O13">
        <v>151837.59489556699</v>
      </c>
      <c r="P13">
        <v>136061.29795897601</v>
      </c>
      <c r="Q13">
        <v>122829.80370069</v>
      </c>
      <c r="R13">
        <v>114676.341123454</v>
      </c>
      <c r="S13">
        <v>117078.21170236501</v>
      </c>
      <c r="T13">
        <v>93858.860340806699</v>
      </c>
      <c r="U13">
        <v>76140.896303025002</v>
      </c>
      <c r="V13">
        <v>75027.537766747395</v>
      </c>
      <c r="W13">
        <v>78694.921418909405</v>
      </c>
      <c r="X13">
        <v>82308.308732501406</v>
      </c>
      <c r="Y13">
        <v>83519.629979854901</v>
      </c>
      <c r="Z13">
        <v>87070.727973275003</v>
      </c>
      <c r="AA13">
        <v>86065.579479067499</v>
      </c>
      <c r="AB13">
        <v>81905.6246915253</v>
      </c>
      <c r="AC13">
        <v>86994.5795709386</v>
      </c>
      <c r="AD13">
        <v>89918.780650287095</v>
      </c>
      <c r="AE13">
        <v>82144.0073421423</v>
      </c>
      <c r="AF13">
        <v>93329.447291012693</v>
      </c>
    </row>
    <row r="14" spans="1:32" x14ac:dyDescent="0.3">
      <c r="A14" t="s">
        <v>44</v>
      </c>
      <c r="B14" t="s">
        <v>321</v>
      </c>
      <c r="C14" t="s">
        <v>297</v>
      </c>
      <c r="D14" t="s">
        <v>322</v>
      </c>
      <c r="E14" t="s">
        <v>298</v>
      </c>
      <c r="G14">
        <v>233691.380987051</v>
      </c>
      <c r="H14">
        <v>236804.20220280299</v>
      </c>
      <c r="I14">
        <v>233176.87549905101</v>
      </c>
      <c r="J14">
        <v>231138.51761733901</v>
      </c>
      <c r="K14">
        <v>251954.17042456599</v>
      </c>
      <c r="L14">
        <v>255370.91896939601</v>
      </c>
      <c r="M14">
        <v>230964.14412813701</v>
      </c>
      <c r="N14">
        <v>224801.46035747</v>
      </c>
      <c r="O14">
        <v>176138.853232978</v>
      </c>
      <c r="P14">
        <v>143544.14897660899</v>
      </c>
      <c r="Q14">
        <v>142703.65164244099</v>
      </c>
      <c r="R14">
        <v>147167.26602400999</v>
      </c>
      <c r="S14">
        <v>160290.80047245699</v>
      </c>
      <c r="T14">
        <v>133098.82238049101</v>
      </c>
      <c r="U14">
        <v>121261.598424781</v>
      </c>
      <c r="V14">
        <v>113472.11428180301</v>
      </c>
      <c r="W14">
        <v>110431.76671548199</v>
      </c>
      <c r="X14">
        <v>118580.825227179</v>
      </c>
      <c r="Y14">
        <v>130807.55353474899</v>
      </c>
      <c r="Z14">
        <v>139999.00472659501</v>
      </c>
      <c r="AA14">
        <v>132952.09431951001</v>
      </c>
      <c r="AB14">
        <v>129666.921250763</v>
      </c>
      <c r="AC14">
        <v>132630.60158736401</v>
      </c>
      <c r="AD14">
        <v>135327.036402928</v>
      </c>
      <c r="AE14">
        <v>132066.36356667901</v>
      </c>
      <c r="AF14">
        <v>140089.48672319201</v>
      </c>
    </row>
    <row r="15" spans="1:32" x14ac:dyDescent="0.3">
      <c r="A15" t="s">
        <v>44</v>
      </c>
      <c r="B15" t="s">
        <v>323</v>
      </c>
      <c r="C15" t="s">
        <v>297</v>
      </c>
      <c r="D15" t="s">
        <v>324</v>
      </c>
      <c r="E15" t="s">
        <v>298</v>
      </c>
      <c r="G15">
        <v>354319.29347194702</v>
      </c>
      <c r="H15">
        <v>355438.69891891401</v>
      </c>
      <c r="I15">
        <v>348285.02573750197</v>
      </c>
      <c r="J15">
        <v>339827.65795513301</v>
      </c>
      <c r="K15">
        <v>372496.95261490101</v>
      </c>
      <c r="L15">
        <v>388968.67706897203</v>
      </c>
      <c r="M15">
        <v>355946.75812989502</v>
      </c>
      <c r="N15">
        <v>345928.62732864002</v>
      </c>
      <c r="O15">
        <v>276891.86869695102</v>
      </c>
      <c r="P15">
        <v>234472.377789297</v>
      </c>
      <c r="Q15">
        <v>226626.65675844901</v>
      </c>
      <c r="R15">
        <v>224359.778486542</v>
      </c>
      <c r="S15">
        <v>234200.70337927999</v>
      </c>
      <c r="T15">
        <v>196754.054365997</v>
      </c>
      <c r="U15">
        <v>180043.867533718</v>
      </c>
      <c r="V15">
        <v>168398.857693333</v>
      </c>
      <c r="W15">
        <v>171468.51980799701</v>
      </c>
      <c r="X15">
        <v>187275.28538072199</v>
      </c>
      <c r="Y15">
        <v>203935.612045149</v>
      </c>
      <c r="Z15">
        <v>218443.475938402</v>
      </c>
      <c r="AA15">
        <v>209695.315753378</v>
      </c>
      <c r="AB15">
        <v>201402.10804376801</v>
      </c>
      <c r="AC15">
        <v>210644.37280676799</v>
      </c>
      <c r="AD15">
        <v>216103.974491681</v>
      </c>
      <c r="AE15">
        <v>210402.91995602101</v>
      </c>
      <c r="AF15">
        <v>221267.66442874301</v>
      </c>
    </row>
    <row r="16" spans="1:32" x14ac:dyDescent="0.3">
      <c r="A16" t="s">
        <v>44</v>
      </c>
      <c r="B16" t="s">
        <v>325</v>
      </c>
      <c r="C16" t="s">
        <v>297</v>
      </c>
      <c r="D16" t="s">
        <v>326</v>
      </c>
      <c r="E16" t="s">
        <v>298</v>
      </c>
      <c r="G16">
        <v>120627.91248489601</v>
      </c>
      <c r="H16">
        <v>118634.496716111</v>
      </c>
      <c r="I16">
        <v>115108.15023845099</v>
      </c>
      <c r="J16">
        <v>108689.140337793</v>
      </c>
      <c r="K16">
        <v>120542.782190335</v>
      </c>
      <c r="L16">
        <v>133597.75809957599</v>
      </c>
      <c r="M16">
        <v>124982.614001758</v>
      </c>
      <c r="N16">
        <v>121127.16697116999</v>
      </c>
      <c r="O16">
        <v>100753.015463973</v>
      </c>
      <c r="P16">
        <v>90928.228812688307</v>
      </c>
      <c r="Q16">
        <v>83923.005116007305</v>
      </c>
      <c r="R16">
        <v>77192.512462532395</v>
      </c>
      <c r="S16">
        <v>73909.902906823103</v>
      </c>
      <c r="T16">
        <v>63655.2319855065</v>
      </c>
      <c r="U16">
        <v>58782.2691089367</v>
      </c>
      <c r="V16">
        <v>54926.743411530297</v>
      </c>
      <c r="W16">
        <v>61036.753092515799</v>
      </c>
      <c r="X16">
        <v>68694.460153543201</v>
      </c>
      <c r="Y16">
        <v>73128.058510399802</v>
      </c>
      <c r="Z16">
        <v>78444.471211806595</v>
      </c>
      <c r="AA16">
        <v>76743.221433867395</v>
      </c>
      <c r="AB16">
        <v>71735.186793004395</v>
      </c>
      <c r="AC16">
        <v>78013.771219403803</v>
      </c>
      <c r="AD16">
        <v>80776.938088752897</v>
      </c>
      <c r="AE16">
        <v>78336.556389342004</v>
      </c>
      <c r="AF16">
        <v>81178.177705551498</v>
      </c>
    </row>
    <row r="17" spans="1:32" x14ac:dyDescent="0.3">
      <c r="A17" t="s">
        <v>44</v>
      </c>
      <c r="B17" t="s">
        <v>327</v>
      </c>
      <c r="C17" t="s">
        <v>297</v>
      </c>
      <c r="D17" t="s">
        <v>328</v>
      </c>
      <c r="E17" t="s">
        <v>298</v>
      </c>
      <c r="G17">
        <v>204909.93616103099</v>
      </c>
      <c r="H17">
        <v>201392.13747897799</v>
      </c>
      <c r="I17">
        <v>196712.227526451</v>
      </c>
      <c r="J17">
        <v>185890.454287325</v>
      </c>
      <c r="K17">
        <v>197246.76310447199</v>
      </c>
      <c r="L17">
        <v>209921.60395496001</v>
      </c>
      <c r="M17">
        <v>203326.58048509801</v>
      </c>
      <c r="N17">
        <v>210910.86384088401</v>
      </c>
      <c r="O17">
        <v>190340.519344178</v>
      </c>
      <c r="P17">
        <v>177639.74250464301</v>
      </c>
      <c r="Q17">
        <v>167225.110386521</v>
      </c>
      <c r="R17">
        <v>159116.648029251</v>
      </c>
      <c r="S17">
        <v>156147.725556638</v>
      </c>
      <c r="T17">
        <v>112311.68881674801</v>
      </c>
      <c r="U17">
        <v>107588.75187759601</v>
      </c>
      <c r="V17">
        <v>113367.537032137</v>
      </c>
      <c r="W17">
        <v>117748.727224198</v>
      </c>
      <c r="X17">
        <v>127655.75373269001</v>
      </c>
      <c r="Y17">
        <v>136404.44427516899</v>
      </c>
      <c r="Z17">
        <v>151855.87006953399</v>
      </c>
      <c r="AA17">
        <v>153863.43976969199</v>
      </c>
      <c r="AB17">
        <v>149697.13072972099</v>
      </c>
      <c r="AC17">
        <v>159143.05735991799</v>
      </c>
      <c r="AD17">
        <v>159388.95918606201</v>
      </c>
      <c r="AE17">
        <v>150858.49525590299</v>
      </c>
      <c r="AF17">
        <v>168750.22509605499</v>
      </c>
    </row>
    <row r="18" spans="1:32" x14ac:dyDescent="0.3">
      <c r="A18" t="s">
        <v>44</v>
      </c>
      <c r="B18" t="s">
        <v>329</v>
      </c>
      <c r="C18" t="s">
        <v>297</v>
      </c>
      <c r="D18" t="s">
        <v>330</v>
      </c>
      <c r="E18" t="s">
        <v>298</v>
      </c>
      <c r="G18">
        <v>314148.81888733798</v>
      </c>
      <c r="H18">
        <v>320895.00917709398</v>
      </c>
      <c r="I18">
        <v>287942.45967324299</v>
      </c>
      <c r="J18">
        <v>254337.92351900501</v>
      </c>
      <c r="K18">
        <v>294177.02297532</v>
      </c>
      <c r="L18">
        <v>324739.679778121</v>
      </c>
      <c r="M18">
        <v>338279.02500743698</v>
      </c>
      <c r="N18">
        <v>347887.99028789601</v>
      </c>
      <c r="O18">
        <v>295566.961936721</v>
      </c>
      <c r="P18">
        <v>246038.33174927</v>
      </c>
      <c r="Q18">
        <v>239032.43836668701</v>
      </c>
      <c r="R18">
        <v>224245.510317326</v>
      </c>
      <c r="S18">
        <v>240218.71084944301</v>
      </c>
      <c r="T18">
        <v>152514.01837604499</v>
      </c>
      <c r="U18">
        <v>161749.05201252701</v>
      </c>
      <c r="V18">
        <v>149737.89656371801</v>
      </c>
      <c r="W18">
        <v>172566.536863794</v>
      </c>
      <c r="X18">
        <v>204698.984281971</v>
      </c>
      <c r="Y18">
        <v>221431.02381518701</v>
      </c>
      <c r="Z18">
        <v>237920.03379356599</v>
      </c>
      <c r="AA18">
        <v>242546.343616069</v>
      </c>
      <c r="AB18">
        <v>232995.88362303501</v>
      </c>
      <c r="AC18">
        <v>246695.61368431401</v>
      </c>
      <c r="AD18">
        <v>263491.62791102298</v>
      </c>
      <c r="AE18">
        <v>224384.140845666</v>
      </c>
      <c r="AF18">
        <v>228378.263811093</v>
      </c>
    </row>
    <row r="19" spans="1:32" x14ac:dyDescent="0.3">
      <c r="A19" t="s">
        <v>44</v>
      </c>
      <c r="B19" t="s">
        <v>331</v>
      </c>
      <c r="C19" t="s">
        <v>297</v>
      </c>
      <c r="D19" t="s">
        <v>332</v>
      </c>
      <c r="E19" t="s">
        <v>298</v>
      </c>
      <c r="G19">
        <v>58203.609922797099</v>
      </c>
      <c r="H19">
        <v>55499.473111257801</v>
      </c>
      <c r="I19">
        <v>56457.729755392698</v>
      </c>
      <c r="J19">
        <v>55029.994464575902</v>
      </c>
      <c r="K19">
        <v>55256.675575073401</v>
      </c>
      <c r="L19">
        <v>59009.150635136801</v>
      </c>
      <c r="M19">
        <v>57712.993789172899</v>
      </c>
      <c r="N19">
        <v>54846.515393893002</v>
      </c>
      <c r="O19">
        <v>43011.747407964198</v>
      </c>
      <c r="P19">
        <v>39958.954482982001</v>
      </c>
      <c r="Q19">
        <v>36803.788759196301</v>
      </c>
      <c r="R19">
        <v>32059.381103044801</v>
      </c>
      <c r="S19">
        <v>33048.178258151704</v>
      </c>
      <c r="T19">
        <v>29119.223939924701</v>
      </c>
      <c r="U19">
        <v>26291.169321601901</v>
      </c>
      <c r="V19">
        <v>27452.969519316299</v>
      </c>
      <c r="W19">
        <v>27091.2485400716</v>
      </c>
      <c r="X19">
        <v>29012.508289969101</v>
      </c>
      <c r="Y19">
        <v>29822.8349280517</v>
      </c>
      <c r="Z19">
        <v>33000.031697742197</v>
      </c>
      <c r="AA19">
        <v>32142.611747609699</v>
      </c>
      <c r="AB19">
        <v>31264.9219820463</v>
      </c>
      <c r="AC19">
        <v>30879.0574440573</v>
      </c>
      <c r="AD19">
        <v>32149.003536151002</v>
      </c>
      <c r="AE19">
        <v>31930.679226611799</v>
      </c>
      <c r="AF19">
        <v>35601.366025509597</v>
      </c>
    </row>
    <row r="20" spans="1:32" x14ac:dyDescent="0.3">
      <c r="A20" t="s">
        <v>44</v>
      </c>
      <c r="B20" t="s">
        <v>333</v>
      </c>
      <c r="C20" t="s">
        <v>297</v>
      </c>
      <c r="D20" t="s">
        <v>334</v>
      </c>
      <c r="E20" t="s">
        <v>298</v>
      </c>
      <c r="G20">
        <v>23884.723997017401</v>
      </c>
      <c r="H20">
        <v>22781.205297968299</v>
      </c>
      <c r="I20">
        <v>22291.187332113699</v>
      </c>
      <c r="J20">
        <v>25160.496461868301</v>
      </c>
      <c r="K20">
        <v>30604.2000050325</v>
      </c>
      <c r="L20">
        <v>29173.271968659799</v>
      </c>
      <c r="M20">
        <v>27055.387745408199</v>
      </c>
      <c r="N20">
        <v>25336.690193244402</v>
      </c>
      <c r="O20">
        <v>27764.704766123901</v>
      </c>
      <c r="P20">
        <v>31380.581721130198</v>
      </c>
      <c r="Q20">
        <v>36194.130821834297</v>
      </c>
      <c r="R20">
        <v>53724.379485783596</v>
      </c>
      <c r="S20">
        <v>53811.843231112798</v>
      </c>
      <c r="T20">
        <v>64937.839705161598</v>
      </c>
      <c r="U20">
        <v>53626.215400817302</v>
      </c>
      <c r="V20">
        <v>58284.0582258664</v>
      </c>
      <c r="W20">
        <v>60051.611149632401</v>
      </c>
      <c r="X20">
        <v>48486.695810972597</v>
      </c>
      <c r="Y20">
        <v>47889.583905086904</v>
      </c>
      <c r="Z20">
        <v>54169.7032729844</v>
      </c>
      <c r="AA20">
        <v>51076.1980721824</v>
      </c>
      <c r="AB20">
        <v>42088.777284096301</v>
      </c>
      <c r="AC20">
        <v>44706.865074968897</v>
      </c>
      <c r="AD20">
        <v>53267.664643664597</v>
      </c>
      <c r="AE20">
        <v>53877.968736471899</v>
      </c>
      <c r="AF20">
        <v>60905.184518111797</v>
      </c>
    </row>
    <row r="21" spans="1:32" x14ac:dyDescent="0.3">
      <c r="A21" t="s">
        <v>44</v>
      </c>
      <c r="B21" t="s">
        <v>335</v>
      </c>
      <c r="C21" t="s">
        <v>297</v>
      </c>
      <c r="D21" t="s">
        <v>336</v>
      </c>
      <c r="E21" t="s">
        <v>298</v>
      </c>
      <c r="G21">
        <v>47634.158746184097</v>
      </c>
      <c r="H21">
        <v>51495.663895032703</v>
      </c>
      <c r="I21">
        <v>57321.947987990097</v>
      </c>
      <c r="J21">
        <v>69179.664039465599</v>
      </c>
      <c r="K21">
        <v>85255.076433108406</v>
      </c>
      <c r="L21">
        <v>87576.313412564195</v>
      </c>
      <c r="M21">
        <v>84998.017926268207</v>
      </c>
      <c r="N21">
        <v>83519.887794175098</v>
      </c>
      <c r="O21">
        <v>88566.198946074001</v>
      </c>
      <c r="P21">
        <v>97374.352142105796</v>
      </c>
      <c r="Q21">
        <v>102236.942983959</v>
      </c>
      <c r="R21">
        <v>116935.425244315</v>
      </c>
      <c r="S21">
        <v>118298.76234031501</v>
      </c>
      <c r="T21">
        <v>126419.591800271</v>
      </c>
      <c r="U21">
        <v>108225.229516929</v>
      </c>
      <c r="V21">
        <v>110261.862224843</v>
      </c>
      <c r="W21">
        <v>106802.460830155</v>
      </c>
      <c r="X21">
        <v>91677.951284025403</v>
      </c>
      <c r="Y21">
        <v>90014.695198654998</v>
      </c>
      <c r="Z21">
        <v>100113.245467225</v>
      </c>
      <c r="AA21">
        <v>97727.463798357698</v>
      </c>
      <c r="AB21">
        <v>88422.847384375593</v>
      </c>
      <c r="AC21">
        <v>91171.4454504225</v>
      </c>
      <c r="AD21">
        <v>104427.975653542</v>
      </c>
      <c r="AE21">
        <v>106634.952176694</v>
      </c>
      <c r="AF21">
        <v>116607.43761540001</v>
      </c>
    </row>
    <row r="22" spans="1:32" x14ac:dyDescent="0.3">
      <c r="A22" t="s">
        <v>44</v>
      </c>
      <c r="B22" t="s">
        <v>337</v>
      </c>
      <c r="C22" t="s">
        <v>297</v>
      </c>
      <c r="D22" t="s">
        <v>338</v>
      </c>
      <c r="E22" t="s">
        <v>298</v>
      </c>
      <c r="G22">
        <v>23749.434749166601</v>
      </c>
      <c r="H22">
        <v>28714.4585970644</v>
      </c>
      <c r="I22">
        <v>35030.760655876402</v>
      </c>
      <c r="J22">
        <v>44019.167577597298</v>
      </c>
      <c r="K22">
        <v>54650.876428075797</v>
      </c>
      <c r="L22">
        <v>58403.041443904403</v>
      </c>
      <c r="M22">
        <v>57942.630180859996</v>
      </c>
      <c r="N22">
        <v>58183.197600930704</v>
      </c>
      <c r="O22">
        <v>60801.494179950103</v>
      </c>
      <c r="P22">
        <v>65993.770420975605</v>
      </c>
      <c r="Q22">
        <v>66042.812162124697</v>
      </c>
      <c r="R22">
        <v>63211.045758531603</v>
      </c>
      <c r="S22">
        <v>64486.919109201699</v>
      </c>
      <c r="T22">
        <v>61481.752095108997</v>
      </c>
      <c r="U22">
        <v>54599.014116111903</v>
      </c>
      <c r="V22">
        <v>51977.803998976502</v>
      </c>
      <c r="W22">
        <v>46750.849680522799</v>
      </c>
      <c r="X22">
        <v>43191.255473052901</v>
      </c>
      <c r="Y22">
        <v>42125.111293568101</v>
      </c>
      <c r="Z22">
        <v>45943.542194240399</v>
      </c>
      <c r="AA22">
        <v>46651.265726175297</v>
      </c>
      <c r="AB22">
        <v>46334.070100279299</v>
      </c>
      <c r="AC22">
        <v>46464.580375453603</v>
      </c>
      <c r="AD22">
        <v>51160.311009876998</v>
      </c>
      <c r="AE22">
        <v>52756.983440222597</v>
      </c>
      <c r="AF22">
        <v>55702.253097287903</v>
      </c>
    </row>
    <row r="23" spans="1:32" x14ac:dyDescent="0.3">
      <c r="A23" t="s">
        <v>44</v>
      </c>
      <c r="B23" t="s">
        <v>339</v>
      </c>
      <c r="C23" t="s">
        <v>297</v>
      </c>
      <c r="D23" t="s">
        <v>340</v>
      </c>
      <c r="E23" t="s">
        <v>298</v>
      </c>
      <c r="G23">
        <v>4016172.40689321</v>
      </c>
      <c r="H23">
        <v>3838506.9067871701</v>
      </c>
      <c r="I23">
        <v>3676206.74059177</v>
      </c>
      <c r="J23">
        <v>3395192.1417967598</v>
      </c>
      <c r="K23">
        <v>3321853.05490193</v>
      </c>
      <c r="L23">
        <v>3269645.5085653001</v>
      </c>
      <c r="M23">
        <v>3202814.4777482301</v>
      </c>
      <c r="N23">
        <v>3095075.0939817</v>
      </c>
      <c r="O23">
        <v>3054476.3729451201</v>
      </c>
      <c r="P23">
        <v>3077293.6275857799</v>
      </c>
      <c r="Q23">
        <v>3020842.8254867899</v>
      </c>
      <c r="R23">
        <v>3120153.6168527501</v>
      </c>
      <c r="S23">
        <v>3190777.72157417</v>
      </c>
      <c r="T23">
        <v>3065651.3161194301</v>
      </c>
      <c r="U23">
        <v>2667884.2896409901</v>
      </c>
      <c r="V23">
        <v>2859089.3148190598</v>
      </c>
      <c r="W23">
        <v>2982432.8323544799</v>
      </c>
      <c r="X23">
        <v>3113444.3975835098</v>
      </c>
      <c r="Y23">
        <v>2963307.0006695199</v>
      </c>
      <c r="Z23">
        <v>3178639.3556289901</v>
      </c>
      <c r="AA23">
        <v>3262952.2269122298</v>
      </c>
      <c r="AB23">
        <v>2996822.9777606102</v>
      </c>
      <c r="AC23">
        <v>3261097.2667455301</v>
      </c>
      <c r="AD23">
        <v>3935411.2244788399</v>
      </c>
      <c r="AE23">
        <v>4091448.3552415799</v>
      </c>
      <c r="AF23">
        <v>4313428.7070492404</v>
      </c>
    </row>
    <row r="24" spans="1:32" x14ac:dyDescent="0.3">
      <c r="A24" t="s">
        <v>44</v>
      </c>
      <c r="B24" t="s">
        <v>341</v>
      </c>
      <c r="C24" t="s">
        <v>297</v>
      </c>
      <c r="D24" t="s">
        <v>342</v>
      </c>
      <c r="E24" t="s">
        <v>298</v>
      </c>
      <c r="G24">
        <v>1093973.8175174601</v>
      </c>
      <c r="H24">
        <v>1075853.8388322899</v>
      </c>
      <c r="I24">
        <v>1088322.5724263701</v>
      </c>
      <c r="J24">
        <v>1093468.7922177899</v>
      </c>
      <c r="K24">
        <v>1176111.02841073</v>
      </c>
      <c r="L24">
        <v>1164430.1521111999</v>
      </c>
      <c r="M24">
        <v>1080023.00955574</v>
      </c>
      <c r="N24">
        <v>998035.49000175402</v>
      </c>
      <c r="O24">
        <v>1027020.46469508</v>
      </c>
      <c r="P24">
        <v>1092455.8033016301</v>
      </c>
      <c r="Q24">
        <v>1022856.99499372</v>
      </c>
      <c r="R24">
        <v>1083526.34525134</v>
      </c>
      <c r="S24">
        <v>1051170.5479112701</v>
      </c>
      <c r="T24">
        <v>923259.86624053097</v>
      </c>
      <c r="U24">
        <v>942323.186320754</v>
      </c>
      <c r="V24">
        <v>915404.28128795302</v>
      </c>
      <c r="W24">
        <v>931098.01616811205</v>
      </c>
      <c r="X24">
        <v>933081.19963227306</v>
      </c>
      <c r="Y24">
        <v>914162.58965891204</v>
      </c>
      <c r="Z24">
        <v>991047.06331996596</v>
      </c>
      <c r="AA24">
        <v>1002495.10384936</v>
      </c>
      <c r="AB24">
        <v>950025.31297129497</v>
      </c>
      <c r="AC24">
        <v>920544.307079872</v>
      </c>
      <c r="AD24">
        <v>914747.83744623302</v>
      </c>
      <c r="AE24">
        <v>744821.25628502003</v>
      </c>
      <c r="AF24">
        <v>806311.00681513001</v>
      </c>
    </row>
    <row r="25" spans="1:32" x14ac:dyDescent="0.3">
      <c r="A25" t="s">
        <v>44</v>
      </c>
      <c r="B25" t="s">
        <v>343</v>
      </c>
      <c r="C25" t="s">
        <v>297</v>
      </c>
      <c r="D25" t="s">
        <v>344</v>
      </c>
      <c r="E25" t="s">
        <v>298</v>
      </c>
      <c r="G25">
        <v>15492.7648414181</v>
      </c>
      <c r="H25">
        <v>15334.7863934877</v>
      </c>
      <c r="I25">
        <v>13525.213772097701</v>
      </c>
      <c r="J25">
        <v>11980.6131193204</v>
      </c>
      <c r="K25">
        <v>13523.8683973263</v>
      </c>
      <c r="L25">
        <v>12321.205544950401</v>
      </c>
      <c r="M25">
        <v>11953.443236031801</v>
      </c>
      <c r="N25">
        <v>11432.8263152974</v>
      </c>
      <c r="O25">
        <v>11291.955895277601</v>
      </c>
      <c r="P25">
        <v>12341.515057779499</v>
      </c>
      <c r="Q25">
        <v>10786.7471440681</v>
      </c>
      <c r="R25">
        <v>10350.975321918701</v>
      </c>
      <c r="S25">
        <v>8691.5962107753294</v>
      </c>
      <c r="T25">
        <v>7083.61428700327</v>
      </c>
      <c r="U25">
        <v>6588.3643212084598</v>
      </c>
      <c r="V25">
        <v>5582.6250093587496</v>
      </c>
      <c r="W25">
        <v>8140.6232007254403</v>
      </c>
      <c r="X25">
        <v>10961.262531492501</v>
      </c>
      <c r="Y25">
        <v>13218.4551099992</v>
      </c>
      <c r="Z25">
        <v>15875.0469234546</v>
      </c>
      <c r="AA25">
        <v>16555.8232096432</v>
      </c>
      <c r="AB25">
        <v>16330.441788918401</v>
      </c>
      <c r="AC25">
        <v>16190.407231147001</v>
      </c>
      <c r="AD25">
        <v>16855.1539826808</v>
      </c>
      <c r="AE25">
        <v>15582.3677937349</v>
      </c>
      <c r="AF25">
        <v>15015.764845707699</v>
      </c>
    </row>
    <row r="26" spans="1:32" x14ac:dyDescent="0.3">
      <c r="A26" t="s">
        <v>44</v>
      </c>
      <c r="B26" t="s">
        <v>345</v>
      </c>
      <c r="C26" t="s">
        <v>297</v>
      </c>
      <c r="D26" t="s">
        <v>346</v>
      </c>
      <c r="E26" t="s">
        <v>298</v>
      </c>
      <c r="G26">
        <v>662657.61612378701</v>
      </c>
      <c r="H26">
        <v>670489.38375314698</v>
      </c>
      <c r="I26">
        <v>667252.39501909504</v>
      </c>
      <c r="J26">
        <v>691805.38392229704</v>
      </c>
      <c r="K26">
        <v>741997.21620008</v>
      </c>
      <c r="L26">
        <v>738559.25229007599</v>
      </c>
      <c r="M26">
        <v>711374.777549739</v>
      </c>
      <c r="N26">
        <v>671289.93729430495</v>
      </c>
      <c r="O26">
        <v>704020.001084427</v>
      </c>
      <c r="P26">
        <v>791822.71159828699</v>
      </c>
      <c r="Q26">
        <v>707647.06025969598</v>
      </c>
      <c r="R26">
        <v>700769.17487667804</v>
      </c>
      <c r="S26">
        <v>656060.449579212</v>
      </c>
      <c r="T26">
        <v>491848.00873724802</v>
      </c>
      <c r="U26">
        <v>486928.41320645303</v>
      </c>
      <c r="V26">
        <v>455806.83401207498</v>
      </c>
      <c r="W26">
        <v>441818.54860423499</v>
      </c>
      <c r="X26">
        <v>423668.88175978302</v>
      </c>
      <c r="Y26">
        <v>386106.363968983</v>
      </c>
      <c r="Z26">
        <v>397359.00010919</v>
      </c>
      <c r="AA26">
        <v>406381.84137987799</v>
      </c>
      <c r="AB26">
        <v>393077.20921387098</v>
      </c>
      <c r="AC26">
        <v>378425.85843836202</v>
      </c>
      <c r="AD26">
        <v>366794.63363169</v>
      </c>
      <c r="AE26">
        <v>291707.90888586099</v>
      </c>
      <c r="AF26">
        <v>333814.35604426102</v>
      </c>
    </row>
    <row r="27" spans="1:32" x14ac:dyDescent="0.3">
      <c r="A27" t="s">
        <v>44</v>
      </c>
      <c r="B27" t="s">
        <v>347</v>
      </c>
      <c r="C27" t="s">
        <v>297</v>
      </c>
      <c r="D27" t="s">
        <v>348</v>
      </c>
      <c r="E27" t="s">
        <v>298</v>
      </c>
      <c r="G27">
        <v>415823.43655225699</v>
      </c>
      <c r="H27">
        <v>390029.66868565499</v>
      </c>
      <c r="I27">
        <v>407544.963635177</v>
      </c>
      <c r="J27">
        <v>389682.79517617199</v>
      </c>
      <c r="K27">
        <v>420589.94381332397</v>
      </c>
      <c r="L27">
        <v>413549.69427617698</v>
      </c>
      <c r="M27">
        <v>356694.78876996599</v>
      </c>
      <c r="N27">
        <v>315312.72639215202</v>
      </c>
      <c r="O27">
        <v>311708.50771537598</v>
      </c>
      <c r="P27">
        <v>288291.57664556702</v>
      </c>
      <c r="Q27">
        <v>304423.18758995098</v>
      </c>
      <c r="R27">
        <v>372406.195052745</v>
      </c>
      <c r="S27">
        <v>386418.502121286</v>
      </c>
      <c r="T27">
        <v>424328.24321628001</v>
      </c>
      <c r="U27">
        <v>448806.408793093</v>
      </c>
      <c r="V27">
        <v>454014.82226651901</v>
      </c>
      <c r="W27">
        <v>481138.84436315199</v>
      </c>
      <c r="X27">
        <v>498451.055340997</v>
      </c>
      <c r="Y27">
        <v>514837.77057992999</v>
      </c>
      <c r="Z27">
        <v>577813.01628732099</v>
      </c>
      <c r="AA27">
        <v>579557.43925983703</v>
      </c>
      <c r="AB27">
        <v>540617.66196850606</v>
      </c>
      <c r="AC27">
        <v>525928.04141036305</v>
      </c>
      <c r="AD27">
        <v>531098.04983186198</v>
      </c>
      <c r="AE27">
        <v>437530.97960542399</v>
      </c>
      <c r="AF27">
        <v>457480.88592516002</v>
      </c>
    </row>
    <row r="28" spans="1:32" x14ac:dyDescent="0.3">
      <c r="A28" t="s">
        <v>44</v>
      </c>
      <c r="B28" t="s">
        <v>349</v>
      </c>
      <c r="C28" t="s">
        <v>297</v>
      </c>
      <c r="D28" t="s">
        <v>350</v>
      </c>
      <c r="E28" t="s">
        <v>298</v>
      </c>
      <c r="G28">
        <v>35390.547357346099</v>
      </c>
      <c r="H28">
        <v>32514.2783145666</v>
      </c>
      <c r="I28">
        <v>31915.4930459446</v>
      </c>
      <c r="J28">
        <v>38102.477413874702</v>
      </c>
      <c r="K28">
        <v>53917.660265586303</v>
      </c>
      <c r="L28">
        <v>52829.324018370004</v>
      </c>
      <c r="M28">
        <v>43957.7977221045</v>
      </c>
      <c r="N28">
        <v>41206.812496765502</v>
      </c>
      <c r="O28">
        <v>46492.322450975</v>
      </c>
      <c r="P28">
        <v>50339.385618083899</v>
      </c>
      <c r="Q28">
        <v>50162.987589204</v>
      </c>
      <c r="R28">
        <v>54126.2449195792</v>
      </c>
      <c r="S28">
        <v>58802.956870507202</v>
      </c>
      <c r="T28">
        <v>52717.0379279341</v>
      </c>
      <c r="U28">
        <v>44635.5669734603</v>
      </c>
      <c r="V28">
        <v>37877.571591666703</v>
      </c>
      <c r="W28">
        <v>37497.4306714431</v>
      </c>
      <c r="X28">
        <v>36473.381272467501</v>
      </c>
      <c r="Y28">
        <v>38856.6929286882</v>
      </c>
      <c r="Z28">
        <v>46689.582449281901</v>
      </c>
      <c r="AA28">
        <v>51308.372859582298</v>
      </c>
      <c r="AB28">
        <v>47883.600066187901</v>
      </c>
      <c r="AC28">
        <v>48275.570597875601</v>
      </c>
      <c r="AD28">
        <v>50880.467440983797</v>
      </c>
      <c r="AE28">
        <v>46227.469259950602</v>
      </c>
      <c r="AF28">
        <v>46797.333764541698</v>
      </c>
    </row>
    <row r="29" spans="1:32" x14ac:dyDescent="0.3">
      <c r="A29" t="s">
        <v>44</v>
      </c>
      <c r="B29" t="s">
        <v>351</v>
      </c>
      <c r="C29" t="s">
        <v>297</v>
      </c>
      <c r="D29" t="s">
        <v>352</v>
      </c>
      <c r="E29" t="s">
        <v>298</v>
      </c>
      <c r="G29">
        <v>27164.332639477801</v>
      </c>
      <c r="H29">
        <v>25100.147897119001</v>
      </c>
      <c r="I29">
        <v>23642.477101818</v>
      </c>
      <c r="J29">
        <v>25673.985714844101</v>
      </c>
      <c r="K29">
        <v>35715.586193937801</v>
      </c>
      <c r="L29">
        <v>34880.152413411</v>
      </c>
      <c r="M29">
        <v>29487.7350265276</v>
      </c>
      <c r="N29">
        <v>28061.091538619199</v>
      </c>
      <c r="O29">
        <v>31303.6575650538</v>
      </c>
      <c r="P29">
        <v>32472.314545251898</v>
      </c>
      <c r="Q29">
        <v>31630.369086220799</v>
      </c>
      <c r="R29">
        <v>34385.569501981598</v>
      </c>
      <c r="S29">
        <v>38813.614945513502</v>
      </c>
      <c r="T29">
        <v>34859.502982754901</v>
      </c>
      <c r="U29">
        <v>28667.083358408399</v>
      </c>
      <c r="V29">
        <v>24475.660662728998</v>
      </c>
      <c r="W29">
        <v>23962.776070394</v>
      </c>
      <c r="X29">
        <v>23143.143319027</v>
      </c>
      <c r="Y29">
        <v>23806.900359264098</v>
      </c>
      <c r="Z29">
        <v>27581.033666461299</v>
      </c>
      <c r="AA29">
        <v>30169.7908730899</v>
      </c>
      <c r="AB29">
        <v>27604.303238451299</v>
      </c>
      <c r="AC29">
        <v>28171.910084243402</v>
      </c>
      <c r="AD29">
        <v>31425.863110538401</v>
      </c>
      <c r="AE29">
        <v>31088.310936484999</v>
      </c>
      <c r="AF29">
        <v>31103.352515447201</v>
      </c>
    </row>
    <row r="30" spans="1:32" x14ac:dyDescent="0.3">
      <c r="A30" t="s">
        <v>44</v>
      </c>
      <c r="B30" t="s">
        <v>353</v>
      </c>
      <c r="C30" t="s">
        <v>297</v>
      </c>
      <c r="D30" t="s">
        <v>354</v>
      </c>
      <c r="E30" t="s">
        <v>298</v>
      </c>
      <c r="G30">
        <v>220.335563844289</v>
      </c>
      <c r="H30">
        <v>211.18356586530101</v>
      </c>
      <c r="I30">
        <v>217.414529194533</v>
      </c>
      <c r="J30">
        <v>264.467554455477</v>
      </c>
      <c r="K30">
        <v>468.75283518593</v>
      </c>
      <c r="L30">
        <v>522.92473491101805</v>
      </c>
      <c r="M30">
        <v>447.90912136455</v>
      </c>
      <c r="N30">
        <v>422.85326282165698</v>
      </c>
      <c r="O30">
        <v>489.73847319003301</v>
      </c>
      <c r="P30">
        <v>673.90394911788701</v>
      </c>
      <c r="Q30">
        <v>725.18640015227095</v>
      </c>
      <c r="R30">
        <v>830.30685234604596</v>
      </c>
      <c r="S30">
        <v>874.79365603259498</v>
      </c>
      <c r="T30">
        <v>634.64522842380302</v>
      </c>
      <c r="U30">
        <v>673.64883776263696</v>
      </c>
      <c r="V30">
        <v>543.84053511930597</v>
      </c>
      <c r="W30">
        <v>424.75508772535198</v>
      </c>
      <c r="X30">
        <v>417.40243712921301</v>
      </c>
      <c r="Y30">
        <v>464.36154923070302</v>
      </c>
      <c r="Z30">
        <v>535.84357217334696</v>
      </c>
      <c r="AA30">
        <v>460.18455460425002</v>
      </c>
      <c r="AB30">
        <v>470.49258622091702</v>
      </c>
      <c r="AC30">
        <v>370.947142951378</v>
      </c>
      <c r="AD30">
        <v>324.23505997053201</v>
      </c>
      <c r="AE30">
        <v>262.260786473265</v>
      </c>
      <c r="AF30">
        <v>337.777192483806</v>
      </c>
    </row>
    <row r="31" spans="1:32" x14ac:dyDescent="0.3">
      <c r="A31" t="s">
        <v>44</v>
      </c>
      <c r="B31" t="s">
        <v>355</v>
      </c>
      <c r="C31" t="s">
        <v>297</v>
      </c>
      <c r="D31" t="s">
        <v>356</v>
      </c>
      <c r="E31" t="s">
        <v>298</v>
      </c>
      <c r="G31">
        <v>1028.71405821336</v>
      </c>
      <c r="H31">
        <v>948.99739940780501</v>
      </c>
      <c r="I31">
        <v>999.44954892039402</v>
      </c>
      <c r="J31">
        <v>1458.6768597707301</v>
      </c>
      <c r="K31">
        <v>2400.7044818311301</v>
      </c>
      <c r="L31">
        <v>2475.6118024545899</v>
      </c>
      <c r="M31">
        <v>2164.3951630742399</v>
      </c>
      <c r="N31">
        <v>2017.2049430777399</v>
      </c>
      <c r="O31">
        <v>2404.6117752154801</v>
      </c>
      <c r="P31">
        <v>3047.1419119657398</v>
      </c>
      <c r="Q31">
        <v>2973.59595317914</v>
      </c>
      <c r="R31">
        <v>3113.3629052832198</v>
      </c>
      <c r="S31">
        <v>2836.6148192884102</v>
      </c>
      <c r="T31">
        <v>2579.8399528545601</v>
      </c>
      <c r="U31">
        <v>1843.9718296348001</v>
      </c>
      <c r="V31">
        <v>1294.7733916541399</v>
      </c>
      <c r="W31">
        <v>1221.12364912928</v>
      </c>
      <c r="X31">
        <v>981.61553997708097</v>
      </c>
      <c r="Y31">
        <v>1005.18588162607</v>
      </c>
      <c r="Z31">
        <v>1446.33740465906</v>
      </c>
      <c r="AA31">
        <v>1657.3258361539399</v>
      </c>
      <c r="AB31">
        <v>1505.5527876505901</v>
      </c>
      <c r="AC31">
        <v>1479.5142139183899</v>
      </c>
      <c r="AD31">
        <v>1337.4374085393099</v>
      </c>
      <c r="AE31">
        <v>669.44895037446099</v>
      </c>
      <c r="AF31">
        <v>1083.0138690890799</v>
      </c>
    </row>
    <row r="32" spans="1:32" x14ac:dyDescent="0.3">
      <c r="A32" t="s">
        <v>44</v>
      </c>
      <c r="B32" t="s">
        <v>357</v>
      </c>
      <c r="C32" t="s">
        <v>297</v>
      </c>
      <c r="D32" t="s">
        <v>358</v>
      </c>
      <c r="E32" t="s">
        <v>298</v>
      </c>
      <c r="G32">
        <v>6586.7462360429699</v>
      </c>
      <c r="H32">
        <v>5730.4642167538595</v>
      </c>
      <c r="I32">
        <v>6373.1457894569403</v>
      </c>
      <c r="J32">
        <v>9795.7749131365399</v>
      </c>
      <c r="K32">
        <v>14166.8667564771</v>
      </c>
      <c r="L32">
        <v>13859.2190491161</v>
      </c>
      <c r="M32">
        <v>10911.080960937001</v>
      </c>
      <c r="N32">
        <v>9900.0956471684094</v>
      </c>
      <c r="O32">
        <v>11575.4456989393</v>
      </c>
      <c r="P32">
        <v>13485.4904733277</v>
      </c>
      <c r="Q32">
        <v>13983.6800336991</v>
      </c>
      <c r="R32">
        <v>14778.3404705009</v>
      </c>
      <c r="S32">
        <v>14909.4054452942</v>
      </c>
      <c r="T32">
        <v>13174.374722201699</v>
      </c>
      <c r="U32">
        <v>11733.0493773652</v>
      </c>
      <c r="V32">
        <v>10013.3621504524</v>
      </c>
      <c r="W32">
        <v>10600.219042783499</v>
      </c>
      <c r="X32">
        <v>10730.345639638301</v>
      </c>
      <c r="Y32">
        <v>12431.314066110101</v>
      </c>
      <c r="Z32">
        <v>15894.873710582</v>
      </c>
      <c r="AA32">
        <v>17676.446385437099</v>
      </c>
      <c r="AB32">
        <v>16788.901665816898</v>
      </c>
      <c r="AC32">
        <v>16671.959464310701</v>
      </c>
      <c r="AD32">
        <v>16073.021664965099</v>
      </c>
      <c r="AE32">
        <v>12416.852753277601</v>
      </c>
      <c r="AF32">
        <v>12426.527651800499</v>
      </c>
    </row>
    <row r="33" spans="1:32" x14ac:dyDescent="0.3">
      <c r="A33" t="s">
        <v>44</v>
      </c>
      <c r="B33" t="s">
        <v>359</v>
      </c>
      <c r="C33" t="s">
        <v>297</v>
      </c>
      <c r="D33" t="s">
        <v>360</v>
      </c>
      <c r="E33" t="s">
        <v>298</v>
      </c>
      <c r="G33">
        <v>390.41885976760199</v>
      </c>
      <c r="H33">
        <v>523.48523542069097</v>
      </c>
      <c r="I33">
        <v>683.00607655470901</v>
      </c>
      <c r="J33">
        <v>909.57237166778702</v>
      </c>
      <c r="K33">
        <v>1165.7499981542801</v>
      </c>
      <c r="L33">
        <v>1091.41601847733</v>
      </c>
      <c r="M33">
        <v>946.67745020117798</v>
      </c>
      <c r="N33">
        <v>805.567105078439</v>
      </c>
      <c r="O33">
        <v>718.86893857636403</v>
      </c>
      <c r="P33">
        <v>660.53473842062101</v>
      </c>
      <c r="Q33">
        <v>850.15611595269002</v>
      </c>
      <c r="R33">
        <v>1018.66518946739</v>
      </c>
      <c r="S33">
        <v>1368.5280043784101</v>
      </c>
      <c r="T33">
        <v>1468.6750416991999</v>
      </c>
      <c r="U33">
        <v>1717.81357028925</v>
      </c>
      <c r="V33">
        <v>1549.9348517118899</v>
      </c>
      <c r="W33">
        <v>1288.5568214109301</v>
      </c>
      <c r="X33">
        <v>1200.87433669594</v>
      </c>
      <c r="Y33">
        <v>1148.9310724571201</v>
      </c>
      <c r="Z33">
        <v>1231.4940954061501</v>
      </c>
      <c r="AA33">
        <v>1344.6252102971</v>
      </c>
      <c r="AB33">
        <v>1514.34978804812</v>
      </c>
      <c r="AC33">
        <v>1581.23969245177</v>
      </c>
      <c r="AD33">
        <v>1719.91019697044</v>
      </c>
      <c r="AE33">
        <v>1790.59583334026</v>
      </c>
      <c r="AF33">
        <v>1846.6625357211201</v>
      </c>
    </row>
    <row r="34" spans="1:32" x14ac:dyDescent="0.3">
      <c r="A34" t="s">
        <v>44</v>
      </c>
      <c r="B34" t="s">
        <v>361</v>
      </c>
      <c r="C34" t="s">
        <v>297</v>
      </c>
      <c r="D34" t="s">
        <v>362</v>
      </c>
      <c r="E34" t="s">
        <v>298</v>
      </c>
      <c r="G34">
        <v>141539.780327268</v>
      </c>
      <c r="H34">
        <v>135627.44447642501</v>
      </c>
      <c r="I34">
        <v>139781.47031470499</v>
      </c>
      <c r="J34">
        <v>138348.41247143899</v>
      </c>
      <c r="K34">
        <v>152800.100106233</v>
      </c>
      <c r="L34">
        <v>141862.126635247</v>
      </c>
      <c r="M34">
        <v>120157.596413665</v>
      </c>
      <c r="N34">
        <v>101383.986058693</v>
      </c>
      <c r="O34">
        <v>97409.537925196506</v>
      </c>
      <c r="P34">
        <v>92976.930542786504</v>
      </c>
      <c r="Q34">
        <v>84617.457177229997</v>
      </c>
      <c r="R34">
        <v>89991.920256305995</v>
      </c>
      <c r="S34">
        <v>86425.844718656605</v>
      </c>
      <c r="T34">
        <v>83192.662431751698</v>
      </c>
      <c r="U34">
        <v>75535.343358943093</v>
      </c>
      <c r="V34">
        <v>67686.768033902597</v>
      </c>
      <c r="W34">
        <v>68177.640602920394</v>
      </c>
      <c r="X34">
        <v>58380.967450158998</v>
      </c>
      <c r="Y34">
        <v>53867.268784336702</v>
      </c>
      <c r="Z34">
        <v>58510.733780000803</v>
      </c>
      <c r="AA34">
        <v>57125.112525165801</v>
      </c>
      <c r="AB34">
        <v>51373.525128020803</v>
      </c>
      <c r="AC34">
        <v>47737.396111664799</v>
      </c>
      <c r="AD34">
        <v>50184.843647967398</v>
      </c>
      <c r="AE34">
        <v>32746.6120627333</v>
      </c>
      <c r="AF34">
        <v>28851.365380203701</v>
      </c>
    </row>
    <row r="35" spans="1:32" x14ac:dyDescent="0.3">
      <c r="A35" t="s">
        <v>44</v>
      </c>
      <c r="B35" t="s">
        <v>363</v>
      </c>
      <c r="C35" t="s">
        <v>297</v>
      </c>
      <c r="D35" t="s">
        <v>364</v>
      </c>
      <c r="E35" t="s">
        <v>298</v>
      </c>
      <c r="G35">
        <v>283303.68547414499</v>
      </c>
      <c r="H35">
        <v>277940.30915142997</v>
      </c>
      <c r="I35">
        <v>286254.66098713502</v>
      </c>
      <c r="J35">
        <v>292430.52544434799</v>
      </c>
      <c r="K35">
        <v>329112.92974335101</v>
      </c>
      <c r="L35">
        <v>352643.11732799403</v>
      </c>
      <c r="M35">
        <v>366129.10678500799</v>
      </c>
      <c r="N35">
        <v>352103.82006257301</v>
      </c>
      <c r="O35">
        <v>357811.52855162899</v>
      </c>
      <c r="P35">
        <v>368363.58067385003</v>
      </c>
      <c r="Q35">
        <v>381460.49252047401</v>
      </c>
      <c r="R35">
        <v>412530.55947674799</v>
      </c>
      <c r="S35">
        <v>459803.68909143098</v>
      </c>
      <c r="T35">
        <v>482996.76104778599</v>
      </c>
      <c r="U35">
        <v>508792.68308883999</v>
      </c>
      <c r="V35">
        <v>500537.91446199</v>
      </c>
      <c r="W35">
        <v>479753.59485073801</v>
      </c>
      <c r="X35">
        <v>489783.45065767702</v>
      </c>
      <c r="Y35">
        <v>486662.259957442</v>
      </c>
      <c r="Z35">
        <v>527177.64169052895</v>
      </c>
      <c r="AA35">
        <v>515683.39767782902</v>
      </c>
      <c r="AB35">
        <v>513177.6458762</v>
      </c>
      <c r="AC35">
        <v>502531.41444510198</v>
      </c>
      <c r="AD35">
        <v>516566.23518950702</v>
      </c>
      <c r="AE35">
        <v>495070.46914257499</v>
      </c>
      <c r="AF35">
        <v>523088.93311149202</v>
      </c>
    </row>
    <row r="36" spans="1:32" x14ac:dyDescent="0.3">
      <c r="A36" t="s">
        <v>44</v>
      </c>
      <c r="B36" t="s">
        <v>365</v>
      </c>
      <c r="C36" t="s">
        <v>297</v>
      </c>
      <c r="D36" t="s">
        <v>366</v>
      </c>
      <c r="E36" t="s">
        <v>298</v>
      </c>
      <c r="G36">
        <v>65993.894355409997</v>
      </c>
      <c r="H36">
        <v>65420.998424088102</v>
      </c>
      <c r="I36">
        <v>62875.843789590101</v>
      </c>
      <c r="J36">
        <v>59917.142202515999</v>
      </c>
      <c r="K36">
        <v>64165.250459016999</v>
      </c>
      <c r="L36">
        <v>63789.264632139799</v>
      </c>
      <c r="M36">
        <v>65046.067759880301</v>
      </c>
      <c r="N36">
        <v>61658.221950534396</v>
      </c>
      <c r="O36">
        <v>61872.889838602801</v>
      </c>
      <c r="P36">
        <v>61382.968867992699</v>
      </c>
      <c r="Q36">
        <v>68283.0557495221</v>
      </c>
      <c r="R36">
        <v>76055.215790173403</v>
      </c>
      <c r="S36">
        <v>90707.5986744783</v>
      </c>
      <c r="T36">
        <v>98532.0332226889</v>
      </c>
      <c r="U36">
        <v>102299.02228035701</v>
      </c>
      <c r="V36">
        <v>105124.85592085699</v>
      </c>
      <c r="W36">
        <v>95891.7867840658</v>
      </c>
      <c r="X36">
        <v>94214.993957515399</v>
      </c>
      <c r="Y36">
        <v>91115.919739909295</v>
      </c>
      <c r="Z36">
        <v>95758.486094344902</v>
      </c>
      <c r="AA36">
        <v>90539.060582864404</v>
      </c>
      <c r="AB36">
        <v>90395.505990111895</v>
      </c>
      <c r="AC36">
        <v>89419.433384346703</v>
      </c>
      <c r="AD36">
        <v>94620.729538397107</v>
      </c>
      <c r="AE36">
        <v>89808.282553316996</v>
      </c>
      <c r="AF36">
        <v>94408.9971994105</v>
      </c>
    </row>
    <row r="37" spans="1:32" x14ac:dyDescent="0.3">
      <c r="A37" t="s">
        <v>44</v>
      </c>
      <c r="B37" t="s">
        <v>367</v>
      </c>
      <c r="C37" t="s">
        <v>297</v>
      </c>
      <c r="D37" t="s">
        <v>368</v>
      </c>
      <c r="E37" t="s">
        <v>298</v>
      </c>
      <c r="G37">
        <v>14864.023824281599</v>
      </c>
      <c r="H37">
        <v>13284.1210357419</v>
      </c>
      <c r="I37">
        <v>13846.2554614365</v>
      </c>
      <c r="J37">
        <v>28051.294097946498</v>
      </c>
      <c r="K37">
        <v>45236.372218543998</v>
      </c>
      <c r="L37">
        <v>44256.448136899802</v>
      </c>
      <c r="M37">
        <v>34420.1063078562</v>
      </c>
      <c r="N37">
        <v>30577.834000630501</v>
      </c>
      <c r="O37">
        <v>33582.605201267499</v>
      </c>
      <c r="P37">
        <v>36357.738078905</v>
      </c>
      <c r="Q37">
        <v>43866.793346864499</v>
      </c>
      <c r="R37">
        <v>50957.133831566003</v>
      </c>
      <c r="S37">
        <v>52816.538694856703</v>
      </c>
      <c r="T37">
        <v>50184.519583810397</v>
      </c>
      <c r="U37">
        <v>47769.422587801899</v>
      </c>
      <c r="V37">
        <v>43400.885075355101</v>
      </c>
      <c r="W37">
        <v>40364.323604082099</v>
      </c>
      <c r="X37">
        <v>39982.517448548497</v>
      </c>
      <c r="Y37">
        <v>42212.124105933501</v>
      </c>
      <c r="Z37">
        <v>49308.814615594201</v>
      </c>
      <c r="AA37">
        <v>55870.886663199897</v>
      </c>
      <c r="AB37">
        <v>52958.407521116002</v>
      </c>
      <c r="AC37">
        <v>57348.4049891502</v>
      </c>
      <c r="AD37">
        <v>59174.9938651673</v>
      </c>
      <c r="AE37">
        <v>56148.907892066403</v>
      </c>
      <c r="AF37">
        <v>59883.355733406002</v>
      </c>
    </row>
    <row r="38" spans="1:32" x14ac:dyDescent="0.3">
      <c r="A38" t="s">
        <v>44</v>
      </c>
      <c r="B38" t="s">
        <v>369</v>
      </c>
      <c r="C38" t="s">
        <v>297</v>
      </c>
      <c r="D38" t="s">
        <v>370</v>
      </c>
      <c r="E38" t="s">
        <v>298</v>
      </c>
      <c r="G38">
        <v>202445.76729445299</v>
      </c>
      <c r="H38">
        <v>199235.18969160001</v>
      </c>
      <c r="I38">
        <v>209532.561736109</v>
      </c>
      <c r="J38">
        <v>204462.08914388501</v>
      </c>
      <c r="K38">
        <v>219711.30706579</v>
      </c>
      <c r="L38">
        <v>244597.404558954</v>
      </c>
      <c r="M38">
        <v>266662.93271727097</v>
      </c>
      <c r="N38">
        <v>259867.764111408</v>
      </c>
      <c r="O38">
        <v>262356.03351175901</v>
      </c>
      <c r="P38">
        <v>270622.873726953</v>
      </c>
      <c r="Q38">
        <v>269310.64342408697</v>
      </c>
      <c r="R38">
        <v>285518.20985500899</v>
      </c>
      <c r="S38">
        <v>316279.55172209599</v>
      </c>
      <c r="T38">
        <v>334280.20824128698</v>
      </c>
      <c r="U38">
        <v>358724.23822068103</v>
      </c>
      <c r="V38">
        <v>352012.173465778</v>
      </c>
      <c r="W38">
        <v>343497.48446259002</v>
      </c>
      <c r="X38">
        <v>355585.93925161299</v>
      </c>
      <c r="Y38">
        <v>353334.216111599</v>
      </c>
      <c r="Z38">
        <v>382110.34098058997</v>
      </c>
      <c r="AA38">
        <v>369273.450431765</v>
      </c>
      <c r="AB38">
        <v>369823.73236497201</v>
      </c>
      <c r="AC38">
        <v>355763.57607160503</v>
      </c>
      <c r="AD38">
        <v>362770.511785943</v>
      </c>
      <c r="AE38">
        <v>349113.27869719203</v>
      </c>
      <c r="AF38">
        <v>368796.58017867501</v>
      </c>
    </row>
    <row r="39" spans="1:32" x14ac:dyDescent="0.3">
      <c r="A39" t="s">
        <v>44</v>
      </c>
      <c r="B39" t="s">
        <v>371</v>
      </c>
      <c r="C39" t="s">
        <v>297</v>
      </c>
      <c r="D39" t="s">
        <v>372</v>
      </c>
      <c r="E39" t="s">
        <v>298</v>
      </c>
      <c r="G39">
        <v>62837.776021457998</v>
      </c>
      <c r="H39">
        <v>57431.783703773799</v>
      </c>
      <c r="I39">
        <v>59333.924995616202</v>
      </c>
      <c r="J39">
        <v>77491.631128319204</v>
      </c>
      <c r="K39">
        <v>101479.054957706</v>
      </c>
      <c r="L39">
        <v>94592.596904868595</v>
      </c>
      <c r="M39">
        <v>78334.473003422507</v>
      </c>
      <c r="N39">
        <v>68658.109942687093</v>
      </c>
      <c r="O39">
        <v>75051.652665851099</v>
      </c>
      <c r="P39">
        <v>88011.478860833202</v>
      </c>
      <c r="Q39">
        <v>100408.133255136</v>
      </c>
      <c r="R39">
        <v>116191.044226492</v>
      </c>
      <c r="S39">
        <v>123648.343831127</v>
      </c>
      <c r="T39">
        <v>111853.75371301</v>
      </c>
      <c r="U39">
        <v>94086.985176588307</v>
      </c>
      <c r="V39">
        <v>80953.715911514199</v>
      </c>
      <c r="W39">
        <v>75852.540362246102</v>
      </c>
      <c r="X39">
        <v>72337.033220974801</v>
      </c>
      <c r="Y39">
        <v>71742.158577591501</v>
      </c>
      <c r="Z39">
        <v>83606.472459200493</v>
      </c>
      <c r="AA39">
        <v>89489.584317332701</v>
      </c>
      <c r="AB39">
        <v>83254.140282432199</v>
      </c>
      <c r="AC39">
        <v>86660.512856404996</v>
      </c>
      <c r="AD39">
        <v>91515.194618538299</v>
      </c>
      <c r="AE39">
        <v>91326.434892361605</v>
      </c>
      <c r="AF39">
        <v>94171.345180673394</v>
      </c>
    </row>
    <row r="40" spans="1:32" x14ac:dyDescent="0.3">
      <c r="A40" t="s">
        <v>44</v>
      </c>
      <c r="B40" t="s">
        <v>373</v>
      </c>
      <c r="C40" t="s">
        <v>297</v>
      </c>
      <c r="D40" t="s">
        <v>374</v>
      </c>
      <c r="E40" t="s">
        <v>298</v>
      </c>
      <c r="G40">
        <v>229505.70806554399</v>
      </c>
      <c r="H40">
        <v>220740.406683379</v>
      </c>
      <c r="I40">
        <v>230938.49157800499</v>
      </c>
      <c r="J40">
        <v>224116.221477613</v>
      </c>
      <c r="K40">
        <v>229942.92750396099</v>
      </c>
      <c r="L40">
        <v>251049.52957106501</v>
      </c>
      <c r="M40">
        <v>255713.37080864099</v>
      </c>
      <c r="N40">
        <v>257435.50737868401</v>
      </c>
      <c r="O40">
        <v>272478.21885389899</v>
      </c>
      <c r="P40">
        <v>283689.59081068001</v>
      </c>
      <c r="Q40">
        <v>265143.11508040398</v>
      </c>
      <c r="R40">
        <v>293857.53004900599</v>
      </c>
      <c r="S40">
        <v>305402.19473475998</v>
      </c>
      <c r="T40">
        <v>248692.71879576001</v>
      </c>
      <c r="U40">
        <v>221835.58768349199</v>
      </c>
      <c r="V40">
        <v>197134.85732088101</v>
      </c>
      <c r="W40">
        <v>200022.09239395801</v>
      </c>
      <c r="X40">
        <v>181332.693842348</v>
      </c>
      <c r="Y40">
        <v>168992.515018587</v>
      </c>
      <c r="Z40">
        <v>173786.09282942599</v>
      </c>
      <c r="AA40">
        <v>171936.43841831299</v>
      </c>
      <c r="AB40">
        <v>148385.45191577499</v>
      </c>
      <c r="AC40">
        <v>154006.32580835899</v>
      </c>
      <c r="AD40">
        <v>174256.264782182</v>
      </c>
      <c r="AE40">
        <v>163475.710485016</v>
      </c>
      <c r="AF40">
        <v>177814.862768722</v>
      </c>
    </row>
    <row r="41" spans="1:32" x14ac:dyDescent="0.3">
      <c r="A41" t="s">
        <v>44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44</v>
      </c>
      <c r="B43" t="s">
        <v>379</v>
      </c>
      <c r="C43" t="s">
        <v>297</v>
      </c>
      <c r="D43" t="s">
        <v>380</v>
      </c>
      <c r="E43" t="s">
        <v>298</v>
      </c>
      <c r="G43">
        <v>1000190.84051453</v>
      </c>
      <c r="H43">
        <v>971253.08859479998</v>
      </c>
      <c r="I43">
        <v>930192.55378495599</v>
      </c>
      <c r="J43">
        <v>849200.44275479496</v>
      </c>
      <c r="K43">
        <v>886759.04527920496</v>
      </c>
      <c r="L43">
        <v>880739.87342665205</v>
      </c>
      <c r="M43">
        <v>879107.78355033696</v>
      </c>
      <c r="N43">
        <v>828596.54322400899</v>
      </c>
      <c r="O43">
        <v>787579.44764094998</v>
      </c>
      <c r="P43">
        <v>763626.69404535997</v>
      </c>
      <c r="Q43">
        <v>924888.63145282096</v>
      </c>
      <c r="R43">
        <v>1094962.2103357799</v>
      </c>
      <c r="S43">
        <v>1303622.1348566799</v>
      </c>
      <c r="T43">
        <v>1376912.1045019601</v>
      </c>
      <c r="U43">
        <v>1447130.5322336</v>
      </c>
      <c r="V43">
        <v>1500927.79800459</v>
      </c>
      <c r="W43">
        <v>1517926.38791193</v>
      </c>
      <c r="X43">
        <v>1508961.2814734001</v>
      </c>
      <c r="Y43">
        <v>1490142.3164804301</v>
      </c>
      <c r="Z43">
        <v>1631006.3527001201</v>
      </c>
      <c r="AA43">
        <v>1569905.6570278299</v>
      </c>
      <c r="AB43">
        <v>1599764.0203632701</v>
      </c>
      <c r="AC43">
        <v>1584676.2918374899</v>
      </c>
      <c r="AD43">
        <v>1697735.0231248301</v>
      </c>
      <c r="AE43">
        <v>1614176.11313584</v>
      </c>
      <c r="AF43">
        <v>1733611.89601672</v>
      </c>
    </row>
    <row r="44" spans="1:32" x14ac:dyDescent="0.3">
      <c r="A44" t="s">
        <v>44</v>
      </c>
      <c r="B44" t="s">
        <v>381</v>
      </c>
      <c r="C44" t="s">
        <v>297</v>
      </c>
      <c r="D44" t="s">
        <v>382</v>
      </c>
      <c r="E44" t="s">
        <v>298</v>
      </c>
      <c r="G44">
        <v>8994967.3206580095</v>
      </c>
      <c r="H44">
        <v>8710489.1142381001</v>
      </c>
      <c r="I44">
        <v>8523807.5617288295</v>
      </c>
      <c r="J44">
        <v>8154179.9500964899</v>
      </c>
      <c r="K44">
        <v>8433061.1699084006</v>
      </c>
      <c r="L44">
        <v>8558459.0054870509</v>
      </c>
      <c r="M44">
        <v>8432340.8755902201</v>
      </c>
      <c r="N44">
        <v>8137829.7249269402</v>
      </c>
      <c r="O44">
        <v>7752592.2503736997</v>
      </c>
      <c r="P44">
        <v>7644648.7290568901</v>
      </c>
      <c r="Q44">
        <v>7549937.1240693396</v>
      </c>
      <c r="R44">
        <v>7838735.1572540002</v>
      </c>
      <c r="S44">
        <v>8173314.897744</v>
      </c>
      <c r="T44">
        <v>7759490.9538107598</v>
      </c>
      <c r="U44">
        <v>7272331.2165330397</v>
      </c>
      <c r="V44">
        <v>7393963.3101834198</v>
      </c>
      <c r="W44">
        <v>7533403.0539101297</v>
      </c>
      <c r="X44">
        <v>7700477.5670151403</v>
      </c>
      <c r="Y44">
        <v>7534849.3527669096</v>
      </c>
      <c r="Z44">
        <v>8120901.77420206</v>
      </c>
      <c r="AA44">
        <v>8127867.8863366703</v>
      </c>
      <c r="AB44">
        <v>7747075.6668877201</v>
      </c>
      <c r="AC44">
        <v>8011935.0184942102</v>
      </c>
      <c r="AD44">
        <v>8890703.9590567201</v>
      </c>
      <c r="AE44">
        <v>8666221.3097530492</v>
      </c>
      <c r="AF44">
        <v>9191339.5746172294</v>
      </c>
    </row>
    <row r="45" spans="1:32" x14ac:dyDescent="0.3">
      <c r="A45" t="s">
        <v>44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44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44</v>
      </c>
      <c r="B47" t="s">
        <v>387</v>
      </c>
      <c r="C47" t="s">
        <v>297</v>
      </c>
      <c r="D47" t="s">
        <v>388</v>
      </c>
      <c r="E47" t="s">
        <v>298</v>
      </c>
      <c r="G47">
        <v>201430.52895868901</v>
      </c>
      <c r="H47">
        <v>208728.13114326799</v>
      </c>
      <c r="I47">
        <v>206762.765073763</v>
      </c>
      <c r="J47">
        <v>204985.86909995499</v>
      </c>
      <c r="K47">
        <v>204419.22106034099</v>
      </c>
      <c r="L47">
        <v>211233.75455258699</v>
      </c>
      <c r="M47">
        <v>215306.519360593</v>
      </c>
      <c r="N47">
        <v>214492.819028673</v>
      </c>
      <c r="O47">
        <v>209977.469161163</v>
      </c>
      <c r="P47">
        <v>200364.988336129</v>
      </c>
      <c r="Q47">
        <v>188704.43729076401</v>
      </c>
      <c r="R47">
        <v>212652.98838389301</v>
      </c>
      <c r="S47">
        <v>202285.314168899</v>
      </c>
      <c r="T47">
        <v>217132.36543137199</v>
      </c>
      <c r="U47">
        <v>203898.916363039</v>
      </c>
      <c r="V47">
        <v>188549.22238091001</v>
      </c>
      <c r="W47">
        <v>173690.93802877501</v>
      </c>
      <c r="X47">
        <v>142917.06916170401</v>
      </c>
      <c r="Y47">
        <v>116584.18613812</v>
      </c>
      <c r="Z47">
        <v>104688.05890903099</v>
      </c>
      <c r="AA47">
        <v>104183.698380945</v>
      </c>
      <c r="AB47">
        <v>85424.955375214806</v>
      </c>
      <c r="AC47">
        <v>92256.677036306195</v>
      </c>
      <c r="AD47">
        <v>118006.36055158501</v>
      </c>
      <c r="AE47">
        <v>144968.02794439101</v>
      </c>
      <c r="AF47">
        <v>168048.19451808301</v>
      </c>
    </row>
    <row r="48" spans="1:32" x14ac:dyDescent="0.3">
      <c r="A48" t="s">
        <v>44</v>
      </c>
      <c r="B48" t="s">
        <v>389</v>
      </c>
      <c r="C48" t="s">
        <v>297</v>
      </c>
      <c r="D48" t="s">
        <v>390</v>
      </c>
      <c r="E48" t="s">
        <v>298</v>
      </c>
      <c r="G48">
        <v>307445.65780067298</v>
      </c>
      <c r="H48">
        <v>313492.06046471401</v>
      </c>
      <c r="I48">
        <v>308694.08912979002</v>
      </c>
      <c r="J48">
        <v>304380.11921745999</v>
      </c>
      <c r="K48">
        <v>305102.31531975698</v>
      </c>
      <c r="L48">
        <v>313136.72630847298</v>
      </c>
      <c r="M48">
        <v>322656.02039870498</v>
      </c>
      <c r="N48">
        <v>319935.83551353402</v>
      </c>
      <c r="O48">
        <v>314013.90652986802</v>
      </c>
      <c r="P48">
        <v>308011.012637979</v>
      </c>
      <c r="Q48">
        <v>288628.03485912498</v>
      </c>
      <c r="R48">
        <v>316513.18791606202</v>
      </c>
      <c r="S48">
        <v>303750.80332889501</v>
      </c>
      <c r="T48">
        <v>322841.34155893198</v>
      </c>
      <c r="U48">
        <v>294252.213680088</v>
      </c>
      <c r="V48">
        <v>274871.33423131797</v>
      </c>
      <c r="W48">
        <v>261054.019943625</v>
      </c>
      <c r="X48">
        <v>224961.13005587301</v>
      </c>
      <c r="Y48">
        <v>193724.28950341401</v>
      </c>
      <c r="Z48">
        <v>182719.39880977201</v>
      </c>
      <c r="AA48">
        <v>182372.51733215601</v>
      </c>
      <c r="AB48">
        <v>157668.67345839401</v>
      </c>
      <c r="AC48">
        <v>167507.030981672</v>
      </c>
      <c r="AD48">
        <v>202878.64207162801</v>
      </c>
      <c r="AE48">
        <v>236404.76486059299</v>
      </c>
      <c r="AF48">
        <v>271668.06378773</v>
      </c>
    </row>
    <row r="49" spans="1:32" x14ac:dyDescent="0.3">
      <c r="A49" t="s">
        <v>44</v>
      </c>
      <c r="B49" t="s">
        <v>391</v>
      </c>
      <c r="C49" t="s">
        <v>297</v>
      </c>
      <c r="D49" t="s">
        <v>392</v>
      </c>
      <c r="E49" t="s">
        <v>298</v>
      </c>
      <c r="G49">
        <v>73401.190483922706</v>
      </c>
      <c r="H49">
        <v>70664.591046441099</v>
      </c>
      <c r="I49">
        <v>66638.859527678607</v>
      </c>
      <c r="J49">
        <v>65251.206983376702</v>
      </c>
      <c r="K49">
        <v>67760.872735248995</v>
      </c>
      <c r="L49">
        <v>68849.297899887097</v>
      </c>
      <c r="M49">
        <v>71294.2330741201</v>
      </c>
      <c r="N49">
        <v>70027.2745281721</v>
      </c>
      <c r="O49">
        <v>68030.282534669197</v>
      </c>
      <c r="P49">
        <v>69997.643498096499</v>
      </c>
      <c r="Q49">
        <v>63655.824460648699</v>
      </c>
      <c r="R49">
        <v>65245.574402396203</v>
      </c>
      <c r="S49">
        <v>63958.355163829299</v>
      </c>
      <c r="T49">
        <v>69352.598438028406</v>
      </c>
      <c r="U49">
        <v>59742.266344796597</v>
      </c>
      <c r="V49">
        <v>57623.9252287485</v>
      </c>
      <c r="W49">
        <v>56660.985549880701</v>
      </c>
      <c r="X49">
        <v>53838.561522677097</v>
      </c>
      <c r="Y49">
        <v>47871.458387804603</v>
      </c>
      <c r="Z49">
        <v>48328.6332920079</v>
      </c>
      <c r="AA49">
        <v>49042.019734560097</v>
      </c>
      <c r="AB49">
        <v>45257.996017460297</v>
      </c>
      <c r="AC49">
        <v>45696.5722785049</v>
      </c>
      <c r="AD49">
        <v>47320.7283861998</v>
      </c>
      <c r="AE49">
        <v>48646.860909053903</v>
      </c>
      <c r="AF49">
        <v>51338.8887684043</v>
      </c>
    </row>
    <row r="50" spans="1:32" x14ac:dyDescent="0.3">
      <c r="A50" t="s">
        <v>44</v>
      </c>
      <c r="B50" t="s">
        <v>393</v>
      </c>
      <c r="C50" t="s">
        <v>297</v>
      </c>
      <c r="D50" t="s">
        <v>394</v>
      </c>
      <c r="E50" t="s">
        <v>298</v>
      </c>
      <c r="G50">
        <v>32613.938358061001</v>
      </c>
      <c r="H50">
        <v>34099.338275005503</v>
      </c>
      <c r="I50">
        <v>35292.464528348602</v>
      </c>
      <c r="J50">
        <v>34143.043134128398</v>
      </c>
      <c r="K50">
        <v>32922.221524167297</v>
      </c>
      <c r="L50">
        <v>33053.673855998801</v>
      </c>
      <c r="M50">
        <v>36055.2679639915</v>
      </c>
      <c r="N50">
        <v>35415.741956689199</v>
      </c>
      <c r="O50">
        <v>36006.154834036002</v>
      </c>
      <c r="P50">
        <v>37648.3808037532</v>
      </c>
      <c r="Q50">
        <v>36267.773107712601</v>
      </c>
      <c r="R50">
        <v>38614.625129772998</v>
      </c>
      <c r="S50">
        <v>37507.133996166398</v>
      </c>
      <c r="T50">
        <v>36356.377689531</v>
      </c>
      <c r="U50">
        <v>30611.030972252101</v>
      </c>
      <c r="V50">
        <v>28698.186621660301</v>
      </c>
      <c r="W50">
        <v>30702.096364969901</v>
      </c>
      <c r="X50">
        <v>28205.499371491402</v>
      </c>
      <c r="Y50">
        <v>29268.644977489701</v>
      </c>
      <c r="Z50">
        <v>29702.706608733301</v>
      </c>
      <c r="AA50">
        <v>29146.799216650201</v>
      </c>
      <c r="AB50">
        <v>26985.722065719201</v>
      </c>
      <c r="AC50">
        <v>29553.781666860701</v>
      </c>
      <c r="AD50">
        <v>37551.553133843903</v>
      </c>
      <c r="AE50">
        <v>42789.876007147403</v>
      </c>
      <c r="AF50">
        <v>52280.980501242098</v>
      </c>
    </row>
    <row r="51" spans="1:32" x14ac:dyDescent="0.3">
      <c r="A51" t="s">
        <v>44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44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44</v>
      </c>
      <c r="B53" t="s">
        <v>399</v>
      </c>
      <c r="C53" t="s">
        <v>297</v>
      </c>
      <c r="D53" t="s">
        <v>400</v>
      </c>
      <c r="E53" t="s">
        <v>298</v>
      </c>
      <c r="G53">
        <v>63935.129103901199</v>
      </c>
      <c r="H53">
        <v>57875.234304374499</v>
      </c>
      <c r="I53">
        <v>49334.908799693199</v>
      </c>
      <c r="J53">
        <v>46871.794519637602</v>
      </c>
      <c r="K53">
        <v>50347.8601420415</v>
      </c>
      <c r="L53">
        <v>51409.392581027903</v>
      </c>
      <c r="M53">
        <v>49074.675922958901</v>
      </c>
      <c r="N53">
        <v>43901.852658721204</v>
      </c>
      <c r="O53">
        <v>42163.614300601701</v>
      </c>
      <c r="P53">
        <v>38654.730178065998</v>
      </c>
      <c r="Q53">
        <v>35880.690276500303</v>
      </c>
      <c r="R53">
        <v>35633.4190851288</v>
      </c>
      <c r="S53">
        <v>35442.237766879101</v>
      </c>
      <c r="T53">
        <v>37238.003911715699</v>
      </c>
      <c r="U53">
        <v>34881.964739975097</v>
      </c>
      <c r="V53">
        <v>32343.223222035798</v>
      </c>
      <c r="W53">
        <v>33160.426675514303</v>
      </c>
      <c r="X53">
        <v>32565.3232240344</v>
      </c>
      <c r="Y53">
        <v>31350.1959871935</v>
      </c>
      <c r="Z53">
        <v>33237.5841017899</v>
      </c>
      <c r="AA53">
        <v>31378.263271526401</v>
      </c>
      <c r="AB53">
        <v>28906.238325253998</v>
      </c>
      <c r="AC53">
        <v>28849.844358624101</v>
      </c>
      <c r="AD53">
        <v>30734.030455374501</v>
      </c>
      <c r="AE53">
        <v>24379.356113262798</v>
      </c>
      <c r="AF53">
        <v>26032.261763656301</v>
      </c>
    </row>
    <row r="54" spans="1:32" x14ac:dyDescent="0.3">
      <c r="A54" t="s">
        <v>44</v>
      </c>
      <c r="B54" t="s">
        <v>401</v>
      </c>
      <c r="C54" t="s">
        <v>297</v>
      </c>
      <c r="D54" t="s">
        <v>402</v>
      </c>
      <c r="E54" t="s">
        <v>298</v>
      </c>
      <c r="G54">
        <v>178571.249063214</v>
      </c>
      <c r="H54">
        <v>201033.29552792199</v>
      </c>
      <c r="I54">
        <v>215236.36620811</v>
      </c>
      <c r="J54">
        <v>231950.010234274</v>
      </c>
      <c r="K54">
        <v>259001.66924547101</v>
      </c>
      <c r="L54">
        <v>270573.20622550399</v>
      </c>
      <c r="M54">
        <v>293931.22212987603</v>
      </c>
      <c r="N54">
        <v>282447.49046745599</v>
      </c>
      <c r="O54">
        <v>297028.80491281202</v>
      </c>
      <c r="P54">
        <v>295893.16250166198</v>
      </c>
      <c r="Q54">
        <v>289680.559816872</v>
      </c>
      <c r="R54">
        <v>295302.89967190003</v>
      </c>
      <c r="S54">
        <v>298671.093589128</v>
      </c>
      <c r="T54">
        <v>279112.29558629199</v>
      </c>
      <c r="U54">
        <v>263805.502774822</v>
      </c>
      <c r="V54">
        <v>272362.10466093803</v>
      </c>
      <c r="W54">
        <v>251870.59605773</v>
      </c>
      <c r="X54">
        <v>220041.39593883601</v>
      </c>
      <c r="Y54">
        <v>187180.74549421301</v>
      </c>
      <c r="Z54">
        <v>171580.81974912199</v>
      </c>
      <c r="AA54">
        <v>161140.148635035</v>
      </c>
      <c r="AB54">
        <v>160108.91705320499</v>
      </c>
      <c r="AC54">
        <v>164037.21391445899</v>
      </c>
      <c r="AD54">
        <v>186248.36751576199</v>
      </c>
      <c r="AE54">
        <v>177465.61830817</v>
      </c>
      <c r="AF54">
        <v>186017.48732884799</v>
      </c>
    </row>
    <row r="55" spans="1:32" x14ac:dyDescent="0.3">
      <c r="A55" t="s">
        <v>44</v>
      </c>
      <c r="B55" t="s">
        <v>403</v>
      </c>
      <c r="C55" t="s">
        <v>297</v>
      </c>
      <c r="D55" t="s">
        <v>404</v>
      </c>
      <c r="E55" t="s">
        <v>298</v>
      </c>
      <c r="G55">
        <v>114636.119959313</v>
      </c>
      <c r="H55">
        <v>143158.06122354799</v>
      </c>
      <c r="I55">
        <v>165901.45740841699</v>
      </c>
      <c r="J55">
        <v>185078.215714636</v>
      </c>
      <c r="K55">
        <v>208653.80910342999</v>
      </c>
      <c r="L55">
        <v>219163.813644476</v>
      </c>
      <c r="M55">
        <v>244856.54620691799</v>
      </c>
      <c r="N55">
        <v>238545.63780873499</v>
      </c>
      <c r="O55">
        <v>254865.19061220999</v>
      </c>
      <c r="P55">
        <v>257238.432323596</v>
      </c>
      <c r="Q55">
        <v>253799.869540371</v>
      </c>
      <c r="R55">
        <v>259669.48058677101</v>
      </c>
      <c r="S55">
        <v>263228.85582224902</v>
      </c>
      <c r="T55">
        <v>241874.291674576</v>
      </c>
      <c r="U55">
        <v>228923.53803484701</v>
      </c>
      <c r="V55">
        <v>240018.881438902</v>
      </c>
      <c r="W55">
        <v>218710.169382216</v>
      </c>
      <c r="X55">
        <v>187476.07271480199</v>
      </c>
      <c r="Y55">
        <v>155830.54950702001</v>
      </c>
      <c r="Z55">
        <v>138343.23564733201</v>
      </c>
      <c r="AA55">
        <v>129761.885363508</v>
      </c>
      <c r="AB55">
        <v>131202.67872795099</v>
      </c>
      <c r="AC55">
        <v>135187.369555835</v>
      </c>
      <c r="AD55">
        <v>155514.33706038701</v>
      </c>
      <c r="AE55">
        <v>153086.262194907</v>
      </c>
      <c r="AF55">
        <v>159985.22556519101</v>
      </c>
    </row>
    <row r="56" spans="1:32" x14ac:dyDescent="0.3">
      <c r="A56" t="s">
        <v>44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44</v>
      </c>
      <c r="B57" t="s">
        <v>407</v>
      </c>
      <c r="C57" t="s">
        <v>297</v>
      </c>
      <c r="D57" t="s">
        <v>408</v>
      </c>
      <c r="E57" t="s">
        <v>298</v>
      </c>
      <c r="G57">
        <v>9535360.7614039201</v>
      </c>
      <c r="H57">
        <v>9259391.9156929106</v>
      </c>
      <c r="I57">
        <v>9083344.6483236793</v>
      </c>
      <c r="J57">
        <v>8707813.0785201192</v>
      </c>
      <c r="K57">
        <v>8992461.4370894805</v>
      </c>
      <c r="L57">
        <v>9150730.7250084206</v>
      </c>
      <c r="M57">
        <v>9048119.0751125999</v>
      </c>
      <c r="N57">
        <v>8745732.0582644995</v>
      </c>
      <c r="O57">
        <v>8370913.5386125902</v>
      </c>
      <c r="P57">
        <v>8266394.5024115704</v>
      </c>
      <c r="Q57">
        <v>8141061.1914117597</v>
      </c>
      <c r="R57">
        <v>8498549.9069809802</v>
      </c>
      <c r="S57">
        <v>8837306.5619860105</v>
      </c>
      <c r="T57">
        <v>8381778.2413432598</v>
      </c>
      <c r="U57">
        <v>7838264.2967544599</v>
      </c>
      <c r="V57">
        <v>7922145.8492646404</v>
      </c>
      <c r="W57">
        <v>8043669.1088124299</v>
      </c>
      <c r="X57">
        <v>8144298.5004687198</v>
      </c>
      <c r="Y57">
        <v>7927566.7537241103</v>
      </c>
      <c r="Z57">
        <v>8500427.7680737507</v>
      </c>
      <c r="AA57">
        <v>8503295.2460467201</v>
      </c>
      <c r="AB57">
        <v>8072666.3630363299</v>
      </c>
      <c r="AC57">
        <v>8355404.8465362098</v>
      </c>
      <c r="AD57">
        <v>9294632.4781809207</v>
      </c>
      <c r="AE57">
        <v>9090774.6039029397</v>
      </c>
      <c r="AF57">
        <v>9666900.5333096907</v>
      </c>
    </row>
    <row r="58" spans="1:32" x14ac:dyDescent="0.3">
      <c r="A58" t="s">
        <v>44</v>
      </c>
      <c r="B58" t="s">
        <v>409</v>
      </c>
      <c r="C58" t="s">
        <v>297</v>
      </c>
      <c r="D58" t="s">
        <v>410</v>
      </c>
      <c r="E58" t="s">
        <v>298</v>
      </c>
      <c r="G58">
        <v>9531918.6865242291</v>
      </c>
      <c r="H58">
        <v>9244721.5813861899</v>
      </c>
      <c r="I58">
        <v>9063440.1424366198</v>
      </c>
      <c r="J58">
        <v>8682676.29079156</v>
      </c>
      <c r="K58">
        <v>8968106.4127321094</v>
      </c>
      <c r="L58">
        <v>9122645.2613665909</v>
      </c>
      <c r="M58">
        <v>9010710.2667975705</v>
      </c>
      <c r="N58">
        <v>8715201.0678191595</v>
      </c>
      <c r="O58">
        <v>8339084.3757574596</v>
      </c>
      <c r="P58">
        <v>8236349.3325055502</v>
      </c>
      <c r="Q58">
        <v>8103708.2740088701</v>
      </c>
      <c r="R58">
        <v>8449105.8752190694</v>
      </c>
      <c r="S58">
        <v>8782467.8958076499</v>
      </c>
      <c r="T58">
        <v>8331025.0141654601</v>
      </c>
      <c r="U58">
        <v>7788419.0178966196</v>
      </c>
      <c r="V58">
        <v>7865969.5017356202</v>
      </c>
      <c r="W58">
        <v>7994479.1662477199</v>
      </c>
      <c r="X58">
        <v>8106771.3909133598</v>
      </c>
      <c r="Y58">
        <v>7897566.1572889099</v>
      </c>
      <c r="Z58">
        <v>8477407.2658412606</v>
      </c>
      <c r="AA58">
        <v>8482176.8420871403</v>
      </c>
      <c r="AB58">
        <v>8053129.7922618901</v>
      </c>
      <c r="AC58">
        <v>8333448.3752842396</v>
      </c>
      <c r="AD58">
        <v>9267838.8659105301</v>
      </c>
      <c r="AE58">
        <v>9066101.7850986607</v>
      </c>
      <c r="AF58">
        <v>9640822.5011736806</v>
      </c>
    </row>
    <row r="59" spans="1:32" x14ac:dyDescent="0.3">
      <c r="A59" t="s">
        <v>44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46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46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46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46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46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46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46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46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46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46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46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46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46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46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46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46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46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46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46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46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46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46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46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46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46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46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46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46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46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46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46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46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46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46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46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46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46</v>
      </c>
      <c r="B39" t="s">
        <v>371</v>
      </c>
      <c r="C39" t="s">
        <v>297</v>
      </c>
      <c r="D39" t="s">
        <v>372</v>
      </c>
      <c r="E39" t="s">
        <v>298</v>
      </c>
      <c r="G39">
        <v>500685.53851434099</v>
      </c>
      <c r="H39">
        <v>525172.78478856198</v>
      </c>
      <c r="I39">
        <v>540662.20094168198</v>
      </c>
      <c r="J39">
        <v>524337.86211768398</v>
      </c>
      <c r="K39">
        <v>543648.03359584196</v>
      </c>
      <c r="L39">
        <v>474582.28015443397</v>
      </c>
      <c r="M39">
        <v>501174.17241400399</v>
      </c>
      <c r="N39">
        <v>516730.87162945198</v>
      </c>
      <c r="O39">
        <v>541482.98788714595</v>
      </c>
      <c r="P39">
        <v>575554.95436486905</v>
      </c>
      <c r="Q39">
        <v>625291.58499646699</v>
      </c>
      <c r="R39">
        <v>618488.00025891396</v>
      </c>
      <c r="S39">
        <v>595060.35168816696</v>
      </c>
      <c r="T39">
        <v>590810.15131520096</v>
      </c>
      <c r="U39">
        <v>577194.798961589</v>
      </c>
      <c r="V39">
        <v>524835.29004830006</v>
      </c>
      <c r="W39">
        <v>552913.51723522798</v>
      </c>
      <c r="X39">
        <v>526247.46947248594</v>
      </c>
      <c r="Y39">
        <v>507084.81169177103</v>
      </c>
      <c r="Z39">
        <v>521800.75256921799</v>
      </c>
      <c r="AA39">
        <v>546953.50594885298</v>
      </c>
      <c r="AB39">
        <v>576647.08276954398</v>
      </c>
      <c r="AC39">
        <v>539269.16570546594</v>
      </c>
      <c r="AD39">
        <v>531817.89812201902</v>
      </c>
      <c r="AE39">
        <v>545919.967564216</v>
      </c>
      <c r="AF39">
        <v>532818.34472024301</v>
      </c>
    </row>
    <row r="40" spans="1:32" x14ac:dyDescent="0.3">
      <c r="A40" t="s">
        <v>46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46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46</v>
      </c>
      <c r="B44" t="s">
        <v>381</v>
      </c>
      <c r="C44" t="s">
        <v>297</v>
      </c>
      <c r="D44" t="s">
        <v>382</v>
      </c>
      <c r="E44" t="s">
        <v>298</v>
      </c>
      <c r="G44">
        <v>500685.53851434099</v>
      </c>
      <c r="H44">
        <v>525172.78478856198</v>
      </c>
      <c r="I44">
        <v>540662.20094168198</v>
      </c>
      <c r="J44">
        <v>524337.86211768398</v>
      </c>
      <c r="K44">
        <v>543648.03359584196</v>
      </c>
      <c r="L44">
        <v>474582.28015443397</v>
      </c>
      <c r="M44">
        <v>501174.17241400399</v>
      </c>
      <c r="N44">
        <v>516730.87162945198</v>
      </c>
      <c r="O44">
        <v>541482.98788714595</v>
      </c>
      <c r="P44">
        <v>575554.95436486905</v>
      </c>
      <c r="Q44">
        <v>625291.58499646699</v>
      </c>
      <c r="R44">
        <v>618488.00025891396</v>
      </c>
      <c r="S44">
        <v>595060.35168816696</v>
      </c>
      <c r="T44">
        <v>590810.15131520096</v>
      </c>
      <c r="U44">
        <v>577194.798961589</v>
      </c>
      <c r="V44">
        <v>524835.29004830006</v>
      </c>
      <c r="W44">
        <v>552913.51723522798</v>
      </c>
      <c r="X44">
        <v>526247.46947248594</v>
      </c>
      <c r="Y44">
        <v>507084.81169177103</v>
      </c>
      <c r="Z44">
        <v>521800.75256921799</v>
      </c>
      <c r="AA44">
        <v>546953.50594885298</v>
      </c>
      <c r="AB44">
        <v>576647.08276954398</v>
      </c>
      <c r="AC44">
        <v>539269.16570546594</v>
      </c>
      <c r="AD44">
        <v>531817.89812201902</v>
      </c>
      <c r="AE44">
        <v>545919.967564216</v>
      </c>
      <c r="AF44">
        <v>532818.34472024301</v>
      </c>
    </row>
    <row r="45" spans="1:32" x14ac:dyDescent="0.3">
      <c r="A45" t="s">
        <v>46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46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46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46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46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46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46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46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46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46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46</v>
      </c>
      <c r="B57" t="s">
        <v>407</v>
      </c>
      <c r="C57" t="s">
        <v>297</v>
      </c>
      <c r="D57" t="s">
        <v>408</v>
      </c>
      <c r="E57" t="s">
        <v>298</v>
      </c>
      <c r="G57">
        <v>500685.53851434099</v>
      </c>
      <c r="H57">
        <v>525172.78478856198</v>
      </c>
      <c r="I57">
        <v>540662.20094168198</v>
      </c>
      <c r="J57">
        <v>524337.86211768398</v>
      </c>
      <c r="K57">
        <v>543648.03359584196</v>
      </c>
      <c r="L57">
        <v>474582.28015443397</v>
      </c>
      <c r="M57">
        <v>501174.17241400399</v>
      </c>
      <c r="N57">
        <v>516730.87162945198</v>
      </c>
      <c r="O57">
        <v>541482.98788714595</v>
      </c>
      <c r="P57">
        <v>575554.95436486905</v>
      </c>
      <c r="Q57">
        <v>625291.58499646699</v>
      </c>
      <c r="R57">
        <v>618488.00025891396</v>
      </c>
      <c r="S57">
        <v>595060.35168816696</v>
      </c>
      <c r="T57">
        <v>590810.15131520096</v>
      </c>
      <c r="U57">
        <v>577194.798961589</v>
      </c>
      <c r="V57">
        <v>524835.29004830006</v>
      </c>
      <c r="W57">
        <v>552913.51723522798</v>
      </c>
      <c r="X57">
        <v>526247.46947248594</v>
      </c>
      <c r="Y57">
        <v>507084.81169177103</v>
      </c>
      <c r="Z57">
        <v>521800.75256921799</v>
      </c>
      <c r="AA57">
        <v>546953.50594885298</v>
      </c>
      <c r="AB57">
        <v>576647.08276954398</v>
      </c>
      <c r="AC57">
        <v>539269.16570546594</v>
      </c>
      <c r="AD57">
        <v>531817.89812201902</v>
      </c>
      <c r="AE57">
        <v>545919.967564216</v>
      </c>
      <c r="AF57">
        <v>532818.34472024301</v>
      </c>
    </row>
    <row r="58" spans="1:32" x14ac:dyDescent="0.3">
      <c r="A58" t="s">
        <v>46</v>
      </c>
      <c r="B58" t="s">
        <v>409</v>
      </c>
      <c r="C58" t="s">
        <v>297</v>
      </c>
      <c r="D58" t="s">
        <v>410</v>
      </c>
      <c r="E58" t="s">
        <v>298</v>
      </c>
      <c r="G58">
        <v>500685.53851434099</v>
      </c>
      <c r="H58">
        <v>525172.78478856198</v>
      </c>
      <c r="I58">
        <v>540662.20094168198</v>
      </c>
      <c r="J58">
        <v>524337.86211768398</v>
      </c>
      <c r="K58">
        <v>543648.03359584196</v>
      </c>
      <c r="L58">
        <v>474582.28015443397</v>
      </c>
      <c r="M58">
        <v>501174.17241400399</v>
      </c>
      <c r="N58">
        <v>516730.87162945198</v>
      </c>
      <c r="O58">
        <v>541482.98788714595</v>
      </c>
      <c r="P58">
        <v>575554.95436486905</v>
      </c>
      <c r="Q58">
        <v>625291.58499646699</v>
      </c>
      <c r="R58">
        <v>618488.00025891396</v>
      </c>
      <c r="S58">
        <v>595060.35168816696</v>
      </c>
      <c r="T58">
        <v>590810.15131520096</v>
      </c>
      <c r="U58">
        <v>577194.798961589</v>
      </c>
      <c r="V58">
        <v>524835.29004830006</v>
      </c>
      <c r="W58">
        <v>552913.51723522798</v>
      </c>
      <c r="X58">
        <v>526247.46947248594</v>
      </c>
      <c r="Y58">
        <v>507084.81169177103</v>
      </c>
      <c r="Z58">
        <v>521800.75256921799</v>
      </c>
      <c r="AA58">
        <v>546953.50594885298</v>
      </c>
      <c r="AB58">
        <v>576647.08276954398</v>
      </c>
      <c r="AC58">
        <v>539269.16570546594</v>
      </c>
      <c r="AD58">
        <v>531817.89812201902</v>
      </c>
      <c r="AE58">
        <v>545919.967564216</v>
      </c>
      <c r="AF58">
        <v>532818.34472024301</v>
      </c>
    </row>
    <row r="59" spans="1:32" x14ac:dyDescent="0.3">
      <c r="A59" t="s">
        <v>46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48</v>
      </c>
      <c r="B2" t="s">
        <v>295</v>
      </c>
      <c r="C2" t="s">
        <v>297</v>
      </c>
      <c r="D2" t="s">
        <v>296</v>
      </c>
      <c r="E2" t="s">
        <v>298</v>
      </c>
      <c r="G2">
        <v>23735.520921715899</v>
      </c>
      <c r="H2">
        <v>23287.983107230499</v>
      </c>
      <c r="I2">
        <v>23946.158135130299</v>
      </c>
      <c r="J2">
        <v>24398.420331466201</v>
      </c>
      <c r="K2">
        <v>23260.655384007499</v>
      </c>
      <c r="L2">
        <v>20198.9244341216</v>
      </c>
      <c r="M2">
        <v>17942.360278599001</v>
      </c>
      <c r="N2">
        <v>17952.182953813601</v>
      </c>
      <c r="O2">
        <v>17888.500388516</v>
      </c>
      <c r="P2">
        <v>18136.500514568499</v>
      </c>
      <c r="Q2">
        <v>19147.98542501</v>
      </c>
      <c r="R2">
        <v>21639.006152766699</v>
      </c>
      <c r="S2">
        <v>17976.2440169888</v>
      </c>
      <c r="T2">
        <v>18076.3608738045</v>
      </c>
      <c r="U2">
        <v>18366.2316703</v>
      </c>
      <c r="V2">
        <v>16804.864016204701</v>
      </c>
      <c r="W2">
        <v>15697.464290800101</v>
      </c>
      <c r="X2">
        <v>15680.639859147799</v>
      </c>
      <c r="Y2">
        <v>17497.221761119599</v>
      </c>
      <c r="Z2">
        <v>18225.1346477884</v>
      </c>
      <c r="AA2">
        <v>18323.8486400732</v>
      </c>
      <c r="AB2">
        <v>18396.446681425899</v>
      </c>
      <c r="AC2">
        <v>18949.776836144301</v>
      </c>
      <c r="AD2">
        <v>20284.172049443801</v>
      </c>
      <c r="AE2">
        <v>24646.134543442698</v>
      </c>
      <c r="AF2">
        <v>6846.9619982232398</v>
      </c>
    </row>
    <row r="3" spans="1:32" x14ac:dyDescent="0.3">
      <c r="A3" t="s">
        <v>48</v>
      </c>
      <c r="B3" t="s">
        <v>299</v>
      </c>
      <c r="C3" t="s">
        <v>297</v>
      </c>
      <c r="D3" t="s">
        <v>300</v>
      </c>
      <c r="E3" t="s">
        <v>298</v>
      </c>
      <c r="G3">
        <v>21601.9832308027</v>
      </c>
      <c r="H3">
        <v>21161.523970856</v>
      </c>
      <c r="I3">
        <v>23754.1604554849</v>
      </c>
      <c r="J3">
        <v>24965.058283378399</v>
      </c>
      <c r="K3">
        <v>23567.873821588299</v>
      </c>
      <c r="L3">
        <v>25035.213390342298</v>
      </c>
      <c r="M3">
        <v>17405.901587730499</v>
      </c>
      <c r="N3">
        <v>14614.7615353487</v>
      </c>
      <c r="O3">
        <v>14251.946516579501</v>
      </c>
      <c r="P3">
        <v>16197.7488033515</v>
      </c>
      <c r="Q3">
        <v>11169.0779652937</v>
      </c>
      <c r="R3">
        <v>11826.6621400277</v>
      </c>
      <c r="S3">
        <v>9760.0961792666494</v>
      </c>
      <c r="T3">
        <v>9111.9805215327106</v>
      </c>
      <c r="U3">
        <v>7217.9755987059898</v>
      </c>
      <c r="V3">
        <v>6428.8436503751</v>
      </c>
      <c r="W3">
        <v>6498.6647154266102</v>
      </c>
      <c r="X3">
        <v>6957.5213080677904</v>
      </c>
      <c r="Y3">
        <v>7131.7561753093896</v>
      </c>
      <c r="Z3">
        <v>7883.5931148741602</v>
      </c>
      <c r="AA3">
        <v>8008.6650311602098</v>
      </c>
      <c r="AB3">
        <v>6947.3485621158097</v>
      </c>
      <c r="AC3">
        <v>7169.0309579623599</v>
      </c>
      <c r="AD3">
        <v>7179.4715351485302</v>
      </c>
      <c r="AE3">
        <v>7004.0307938244396</v>
      </c>
      <c r="AF3">
        <v>6725.45476126229</v>
      </c>
    </row>
    <row r="4" spans="1:32" x14ac:dyDescent="0.3">
      <c r="A4" t="s">
        <v>48</v>
      </c>
      <c r="B4" t="s">
        <v>301</v>
      </c>
      <c r="C4" t="s">
        <v>297</v>
      </c>
      <c r="D4" t="s">
        <v>302</v>
      </c>
      <c r="E4" t="s">
        <v>298</v>
      </c>
      <c r="G4">
        <v>12308825.2668506</v>
      </c>
      <c r="H4">
        <v>12712519.213333599</v>
      </c>
      <c r="I4">
        <v>13070488.151012</v>
      </c>
      <c r="J4">
        <v>12571646.471589699</v>
      </c>
      <c r="K4">
        <v>12792713.712845201</v>
      </c>
      <c r="L4">
        <v>13254622.929284099</v>
      </c>
      <c r="M4">
        <v>13337801.0642207</v>
      </c>
      <c r="N4">
        <v>13307733.2208155</v>
      </c>
      <c r="O4">
        <v>13038075.779803099</v>
      </c>
      <c r="P4">
        <v>13635418.9891594</v>
      </c>
      <c r="Q4">
        <v>14049259.6648279</v>
      </c>
      <c r="R4">
        <v>14778292.246005399</v>
      </c>
      <c r="S4">
        <v>14697430.8152037</v>
      </c>
      <c r="T4">
        <v>13735826.508083699</v>
      </c>
      <c r="U4">
        <v>12621217.378090801</v>
      </c>
      <c r="V4">
        <v>12855262.8093445</v>
      </c>
      <c r="W4">
        <v>12926887.9739189</v>
      </c>
      <c r="X4">
        <v>13506165.4360261</v>
      </c>
      <c r="Y4">
        <v>14162382.0467324</v>
      </c>
      <c r="Z4">
        <v>14882861.8355141</v>
      </c>
      <c r="AA4">
        <v>14787575.067412199</v>
      </c>
      <c r="AB4">
        <v>14611045.2355552</v>
      </c>
      <c r="AC4">
        <v>15160637.5189404</v>
      </c>
      <c r="AD4">
        <v>15065940.3848901</v>
      </c>
      <c r="AE4">
        <v>15051288.3930612</v>
      </c>
      <c r="AF4">
        <v>13423242.8068661</v>
      </c>
    </row>
    <row r="5" spans="1:32" x14ac:dyDescent="0.3">
      <c r="A5" t="s">
        <v>48</v>
      </c>
      <c r="B5" t="s">
        <v>303</v>
      </c>
      <c r="C5" t="s">
        <v>297</v>
      </c>
      <c r="D5" t="s">
        <v>304</v>
      </c>
      <c r="E5" t="s">
        <v>298</v>
      </c>
      <c r="G5">
        <v>457730.44851370202</v>
      </c>
      <c r="H5">
        <v>453554.15993046801</v>
      </c>
      <c r="I5">
        <v>472810.43021464499</v>
      </c>
      <c r="J5">
        <v>486243.72916357499</v>
      </c>
      <c r="K5">
        <v>472475.91889630002</v>
      </c>
      <c r="L5">
        <v>490740.33723551303</v>
      </c>
      <c r="M5">
        <v>482100.785389253</v>
      </c>
      <c r="N5">
        <v>540734.49277209095</v>
      </c>
      <c r="O5">
        <v>481985.376736484</v>
      </c>
      <c r="P5">
        <v>471529.30939526501</v>
      </c>
      <c r="Q5">
        <v>478705.15834153298</v>
      </c>
      <c r="R5">
        <v>458350.82519108901</v>
      </c>
      <c r="S5">
        <v>440660.78728349198</v>
      </c>
      <c r="T5">
        <v>443953.90846478898</v>
      </c>
      <c r="U5">
        <v>395724.94315649802</v>
      </c>
      <c r="V5">
        <v>378448.41509542498</v>
      </c>
      <c r="W5">
        <v>373787.79371850297</v>
      </c>
      <c r="X5">
        <v>386868.98108749802</v>
      </c>
      <c r="Y5">
        <v>384629.93791317003</v>
      </c>
      <c r="Z5">
        <v>404233.678076312</v>
      </c>
      <c r="AA5">
        <v>408504.75641273701</v>
      </c>
      <c r="AB5">
        <v>413829.84570498602</v>
      </c>
      <c r="AC5">
        <v>438798.16873930802</v>
      </c>
      <c r="AD5">
        <v>451467.35120379197</v>
      </c>
      <c r="AE5">
        <v>443987.78635268298</v>
      </c>
      <c r="AF5">
        <v>404375.24121715402</v>
      </c>
    </row>
    <row r="6" spans="1:32" x14ac:dyDescent="0.3">
      <c r="A6" t="s">
        <v>48</v>
      </c>
      <c r="B6" t="s">
        <v>305</v>
      </c>
      <c r="C6" t="s">
        <v>297</v>
      </c>
      <c r="D6" t="s">
        <v>306</v>
      </c>
      <c r="E6" t="s">
        <v>298</v>
      </c>
      <c r="G6">
        <v>236134.83361157501</v>
      </c>
      <c r="H6">
        <v>219190.542873239</v>
      </c>
      <c r="I6">
        <v>202137.466769486</v>
      </c>
      <c r="J6">
        <v>195291.16798068199</v>
      </c>
      <c r="K6">
        <v>180277.63308016901</v>
      </c>
      <c r="L6">
        <v>168993.06743894101</v>
      </c>
      <c r="M6">
        <v>160663.43052247999</v>
      </c>
      <c r="N6">
        <v>141850.61319242601</v>
      </c>
      <c r="O6">
        <v>112073.894587255</v>
      </c>
      <c r="P6">
        <v>103902.898593648</v>
      </c>
      <c r="Q6">
        <v>94748.834564587407</v>
      </c>
      <c r="R6">
        <v>94304.841012420497</v>
      </c>
      <c r="S6">
        <v>98019.314474472601</v>
      </c>
      <c r="T6">
        <v>86183.365117592897</v>
      </c>
      <c r="U6">
        <v>76386.987565155097</v>
      </c>
      <c r="V6">
        <v>84844.600428569305</v>
      </c>
      <c r="W6">
        <v>80989.062302378094</v>
      </c>
      <c r="X6">
        <v>81057.999716179198</v>
      </c>
      <c r="Y6">
        <v>86799.449727655199</v>
      </c>
      <c r="Z6">
        <v>93161.540622705696</v>
      </c>
      <c r="AA6">
        <v>89908.079570533504</v>
      </c>
      <c r="AB6">
        <v>93203.248079240904</v>
      </c>
      <c r="AC6">
        <v>96263.4241517638</v>
      </c>
      <c r="AD6">
        <v>95945.360007767304</v>
      </c>
      <c r="AE6">
        <v>85162.8396205217</v>
      </c>
      <c r="AF6">
        <v>68894.7068372957</v>
      </c>
    </row>
    <row r="7" spans="1:32" x14ac:dyDescent="0.3">
      <c r="A7" t="s">
        <v>48</v>
      </c>
      <c r="B7" t="s">
        <v>307</v>
      </c>
      <c r="C7" t="s">
        <v>297</v>
      </c>
      <c r="D7" t="s">
        <v>308</v>
      </c>
      <c r="E7" t="s">
        <v>298</v>
      </c>
      <c r="G7">
        <v>372399.06479486497</v>
      </c>
      <c r="H7">
        <v>364778.594178762</v>
      </c>
      <c r="I7">
        <v>379035.69352930901</v>
      </c>
      <c r="J7">
        <v>385190.24233007</v>
      </c>
      <c r="K7">
        <v>380530.162397006</v>
      </c>
      <c r="L7">
        <v>414544.06623482599</v>
      </c>
      <c r="M7">
        <v>432366.91846129199</v>
      </c>
      <c r="N7">
        <v>437397.96227081999</v>
      </c>
      <c r="O7">
        <v>388713.33469247801</v>
      </c>
      <c r="P7">
        <v>354504.99349853297</v>
      </c>
      <c r="Q7">
        <v>322397.30671150301</v>
      </c>
      <c r="R7">
        <v>288936.26276165701</v>
      </c>
      <c r="S7">
        <v>288860.85838455998</v>
      </c>
      <c r="T7">
        <v>267627.17058840301</v>
      </c>
      <c r="U7">
        <v>241004.63000874899</v>
      </c>
      <c r="V7">
        <v>217588.30179194699</v>
      </c>
      <c r="W7">
        <v>202095.515645885</v>
      </c>
      <c r="X7">
        <v>192026.798847114</v>
      </c>
      <c r="Y7">
        <v>188906.62730019799</v>
      </c>
      <c r="Z7">
        <v>189460.74710404401</v>
      </c>
      <c r="AA7">
        <v>186953.52891327799</v>
      </c>
      <c r="AB7">
        <v>189351.489456657</v>
      </c>
      <c r="AC7">
        <v>190572.814674555</v>
      </c>
      <c r="AD7">
        <v>193164.147720379</v>
      </c>
      <c r="AE7">
        <v>196127.355636589</v>
      </c>
      <c r="AF7">
        <v>189412.13576116701</v>
      </c>
    </row>
    <row r="8" spans="1:32" x14ac:dyDescent="0.3">
      <c r="A8" t="s">
        <v>48</v>
      </c>
      <c r="B8" t="s">
        <v>309</v>
      </c>
      <c r="C8" t="s">
        <v>297</v>
      </c>
      <c r="D8" t="s">
        <v>310</v>
      </c>
      <c r="E8" t="s">
        <v>298</v>
      </c>
      <c r="G8">
        <v>86618.287378119494</v>
      </c>
      <c r="H8">
        <v>84075.0312517821</v>
      </c>
      <c r="I8">
        <v>76098.967783682601</v>
      </c>
      <c r="J8">
        <v>60696.514586625097</v>
      </c>
      <c r="K8">
        <v>53810.495430012699</v>
      </c>
      <c r="L8">
        <v>57752.022049684601</v>
      </c>
      <c r="M8">
        <v>58296.184046189403</v>
      </c>
      <c r="N8">
        <v>58320.054695923398</v>
      </c>
      <c r="O8">
        <v>56079.197763607997</v>
      </c>
      <c r="P8">
        <v>60671.654613528299</v>
      </c>
      <c r="Q8">
        <v>66020.0765806618</v>
      </c>
      <c r="R8">
        <v>70350.454427490506</v>
      </c>
      <c r="S8">
        <v>69050.649189564894</v>
      </c>
      <c r="T8">
        <v>86921.511211485704</v>
      </c>
      <c r="U8">
        <v>74309.304832574606</v>
      </c>
      <c r="V8">
        <v>69168.627682645703</v>
      </c>
      <c r="W8">
        <v>66513.462671019894</v>
      </c>
      <c r="X8">
        <v>60782.064722366304</v>
      </c>
      <c r="Y8">
        <v>61246.6146023279</v>
      </c>
      <c r="Z8">
        <v>64284.164675929198</v>
      </c>
      <c r="AA8">
        <v>66269.080802264594</v>
      </c>
      <c r="AB8">
        <v>63288.322366095803</v>
      </c>
      <c r="AC8">
        <v>64004.948064253098</v>
      </c>
      <c r="AD8">
        <v>65019.521244282303</v>
      </c>
      <c r="AE8">
        <v>60023.414000006</v>
      </c>
      <c r="AF8">
        <v>28416.5025501376</v>
      </c>
    </row>
    <row r="9" spans="1:32" x14ac:dyDescent="0.3">
      <c r="A9" t="s">
        <v>48</v>
      </c>
      <c r="B9" t="s">
        <v>311</v>
      </c>
      <c r="C9" t="s">
        <v>297</v>
      </c>
      <c r="D9" t="s">
        <v>312</v>
      </c>
      <c r="E9" t="s">
        <v>298</v>
      </c>
      <c r="G9">
        <v>1417236.05957616</v>
      </c>
      <c r="H9">
        <v>1384352.7396595201</v>
      </c>
      <c r="I9">
        <v>1355546.7887281999</v>
      </c>
      <c r="J9">
        <v>1347033.4193213501</v>
      </c>
      <c r="K9">
        <v>1214856.95703844</v>
      </c>
      <c r="L9">
        <v>1339165.7767090099</v>
      </c>
      <c r="M9">
        <v>1350630.0481670001</v>
      </c>
      <c r="N9">
        <v>1315704.6000618699</v>
      </c>
      <c r="O9">
        <v>1268868.5835893999</v>
      </c>
      <c r="P9">
        <v>1346146.1758191499</v>
      </c>
      <c r="Q9">
        <v>1347745.28220102</v>
      </c>
      <c r="R9">
        <v>1540490.9991884199</v>
      </c>
      <c r="S9">
        <v>1585963.0466278701</v>
      </c>
      <c r="T9">
        <v>1487986.1443557199</v>
      </c>
      <c r="U9">
        <v>1317183.8063541399</v>
      </c>
      <c r="V9">
        <v>1348162.1310876899</v>
      </c>
      <c r="W9">
        <v>1382409.27561603</v>
      </c>
      <c r="X9">
        <v>1463287.49322277</v>
      </c>
      <c r="Y9">
        <v>1549959.85096323</v>
      </c>
      <c r="Z9">
        <v>1597310.2458005401</v>
      </c>
      <c r="AA9">
        <v>1619386.5951984299</v>
      </c>
      <c r="AB9">
        <v>1676696.3176146899</v>
      </c>
      <c r="AC9">
        <v>1698922.8844892001</v>
      </c>
      <c r="AD9">
        <v>1683626.97530732</v>
      </c>
      <c r="AE9">
        <v>1693538.0768146301</v>
      </c>
      <c r="AF9">
        <v>1459758.0685400099</v>
      </c>
    </row>
    <row r="10" spans="1:32" x14ac:dyDescent="0.3">
      <c r="A10" t="s">
        <v>48</v>
      </c>
      <c r="B10" t="s">
        <v>313</v>
      </c>
      <c r="C10" t="s">
        <v>297</v>
      </c>
      <c r="D10" t="s">
        <v>314</v>
      </c>
      <c r="E10" t="s">
        <v>298</v>
      </c>
      <c r="G10">
        <v>1991696.9576238</v>
      </c>
      <c r="H10">
        <v>2002672.4059627999</v>
      </c>
      <c r="I10">
        <v>2079052.18360206</v>
      </c>
      <c r="J10">
        <v>2011897.62114046</v>
      </c>
      <c r="K10">
        <v>2051273.9121320699</v>
      </c>
      <c r="L10">
        <v>2142514.0629201801</v>
      </c>
      <c r="M10">
        <v>2246107.5292682098</v>
      </c>
      <c r="N10">
        <v>2213202.1844558101</v>
      </c>
      <c r="O10">
        <v>2114951.3439996201</v>
      </c>
      <c r="P10">
        <v>2236608.9490746399</v>
      </c>
      <c r="Q10">
        <v>2352102.7061486002</v>
      </c>
      <c r="R10">
        <v>2535979.4213487101</v>
      </c>
      <c r="S10">
        <v>2606361.3580913702</v>
      </c>
      <c r="T10">
        <v>2562654.5506335702</v>
      </c>
      <c r="U10">
        <v>2410147.6887816899</v>
      </c>
      <c r="V10">
        <v>2400507.3123263898</v>
      </c>
      <c r="W10">
        <v>2461720.2811288801</v>
      </c>
      <c r="X10">
        <v>2608133.69642164</v>
      </c>
      <c r="Y10">
        <v>2684185.9503269098</v>
      </c>
      <c r="Z10">
        <v>2803669.0694942302</v>
      </c>
      <c r="AA10">
        <v>2790373.63952363</v>
      </c>
      <c r="AB10">
        <v>2843529.6269325502</v>
      </c>
      <c r="AC10">
        <v>2839187.53195797</v>
      </c>
      <c r="AD10">
        <v>2783380.1168756001</v>
      </c>
      <c r="AE10">
        <v>2788416.4499435201</v>
      </c>
      <c r="AF10">
        <v>2412724.0044640801</v>
      </c>
    </row>
    <row r="11" spans="1:32" x14ac:dyDescent="0.3">
      <c r="A11" t="s">
        <v>48</v>
      </c>
      <c r="B11" t="s">
        <v>315</v>
      </c>
      <c r="C11" t="s">
        <v>297</v>
      </c>
      <c r="D11" t="s">
        <v>316</v>
      </c>
      <c r="E11" t="s">
        <v>298</v>
      </c>
      <c r="G11">
        <v>574448.65008717298</v>
      </c>
      <c r="H11">
        <v>618359.30193541304</v>
      </c>
      <c r="I11">
        <v>723551.86034747004</v>
      </c>
      <c r="J11">
        <v>664871.68846680201</v>
      </c>
      <c r="K11">
        <v>836533.06855819502</v>
      </c>
      <c r="L11">
        <v>803401.64795131201</v>
      </c>
      <c r="M11">
        <v>895481.53152034199</v>
      </c>
      <c r="N11">
        <v>897496.943823106</v>
      </c>
      <c r="O11">
        <v>846082.99154733506</v>
      </c>
      <c r="P11">
        <v>890462.70039523696</v>
      </c>
      <c r="Q11">
        <v>1004362.3777973599</v>
      </c>
      <c r="R11">
        <v>995443.45012228005</v>
      </c>
      <c r="S11">
        <v>1020396.85415779</v>
      </c>
      <c r="T11">
        <v>1074703.7234590999</v>
      </c>
      <c r="U11">
        <v>1092958.3955325501</v>
      </c>
      <c r="V11">
        <v>1052332.89559253</v>
      </c>
      <c r="W11">
        <v>1079311.0347223999</v>
      </c>
      <c r="X11">
        <v>1144846.8132083099</v>
      </c>
      <c r="Y11">
        <v>1134206.84984571</v>
      </c>
      <c r="Z11">
        <v>1206363.5075708099</v>
      </c>
      <c r="AA11">
        <v>1170987.0443251999</v>
      </c>
      <c r="AB11">
        <v>1166837.1454834901</v>
      </c>
      <c r="AC11">
        <v>1140268.08586914</v>
      </c>
      <c r="AD11">
        <v>1099754.6723382899</v>
      </c>
      <c r="AE11">
        <v>1094880.14259473</v>
      </c>
      <c r="AF11">
        <v>952965.50247108797</v>
      </c>
    </row>
    <row r="12" spans="1:32" x14ac:dyDescent="0.3">
      <c r="A12" t="s">
        <v>48</v>
      </c>
      <c r="B12" t="s">
        <v>317</v>
      </c>
      <c r="C12" t="s">
        <v>297</v>
      </c>
      <c r="D12" t="s">
        <v>318</v>
      </c>
      <c r="E12" t="s">
        <v>298</v>
      </c>
      <c r="G12">
        <v>668477.45108056697</v>
      </c>
      <c r="H12">
        <v>666507.44788587303</v>
      </c>
      <c r="I12">
        <v>683380.947978326</v>
      </c>
      <c r="J12">
        <v>661595.637613317</v>
      </c>
      <c r="K12">
        <v>652361.49682419398</v>
      </c>
      <c r="L12">
        <v>691041.18214904901</v>
      </c>
      <c r="M12">
        <v>670792.91635385598</v>
      </c>
      <c r="N12">
        <v>688571.44301326596</v>
      </c>
      <c r="O12">
        <v>683535.61791636702</v>
      </c>
      <c r="P12">
        <v>685457.37796480895</v>
      </c>
      <c r="Q12">
        <v>668888.66714084998</v>
      </c>
      <c r="R12">
        <v>666646.81716536905</v>
      </c>
      <c r="S12">
        <v>672498.68823968899</v>
      </c>
      <c r="T12">
        <v>637866.30036341294</v>
      </c>
      <c r="U12">
        <v>587341.32241815398</v>
      </c>
      <c r="V12">
        <v>582998.11178543</v>
      </c>
      <c r="W12">
        <v>587884.12455577299</v>
      </c>
      <c r="X12">
        <v>620106.30553849204</v>
      </c>
      <c r="Y12">
        <v>668372.47773314104</v>
      </c>
      <c r="Z12">
        <v>696307.63968695002</v>
      </c>
      <c r="AA12">
        <v>707174.53899027198</v>
      </c>
      <c r="AB12">
        <v>683698.41012405301</v>
      </c>
      <c r="AC12">
        <v>718331.69886738097</v>
      </c>
      <c r="AD12">
        <v>705661.50968879799</v>
      </c>
      <c r="AE12">
        <v>693545.64280780498</v>
      </c>
      <c r="AF12">
        <v>623647.61997792404</v>
      </c>
    </row>
    <row r="13" spans="1:32" x14ac:dyDescent="0.3">
      <c r="A13" t="s">
        <v>48</v>
      </c>
      <c r="B13" t="s">
        <v>319</v>
      </c>
      <c r="C13" t="s">
        <v>297</v>
      </c>
      <c r="D13" t="s">
        <v>320</v>
      </c>
      <c r="E13" t="s">
        <v>298</v>
      </c>
      <c r="G13">
        <v>826482.71832552797</v>
      </c>
      <c r="H13">
        <v>816448.96072359697</v>
      </c>
      <c r="I13">
        <v>804871.686702137</v>
      </c>
      <c r="J13">
        <v>717657.50140348601</v>
      </c>
      <c r="K13">
        <v>720819.41948076105</v>
      </c>
      <c r="L13">
        <v>669020.06121886196</v>
      </c>
      <c r="M13">
        <v>682645.45170504996</v>
      </c>
      <c r="N13">
        <v>596099.21401363204</v>
      </c>
      <c r="O13">
        <v>616967.31465383805</v>
      </c>
      <c r="P13">
        <v>624751.61428552005</v>
      </c>
      <c r="Q13">
        <v>630138.40486267197</v>
      </c>
      <c r="R13">
        <v>649709.32986192405</v>
      </c>
      <c r="S13">
        <v>660833.63619855396</v>
      </c>
      <c r="T13">
        <v>648849.92011754203</v>
      </c>
      <c r="U13">
        <v>582159.66771121498</v>
      </c>
      <c r="V13">
        <v>580973.29228572804</v>
      </c>
      <c r="W13">
        <v>573015.24813931598</v>
      </c>
      <c r="X13">
        <v>580300.64117119904</v>
      </c>
      <c r="Y13">
        <v>611295.818615483</v>
      </c>
      <c r="Z13">
        <v>624846.47543915606</v>
      </c>
      <c r="AA13">
        <v>627168.797238976</v>
      </c>
      <c r="AB13">
        <v>607807.94194726204</v>
      </c>
      <c r="AC13">
        <v>580690.44440974295</v>
      </c>
      <c r="AD13">
        <v>608164.45654135896</v>
      </c>
      <c r="AE13">
        <v>563856.465365096</v>
      </c>
      <c r="AF13">
        <v>494051.36547154997</v>
      </c>
    </row>
    <row r="14" spans="1:32" x14ac:dyDescent="0.3">
      <c r="A14" t="s">
        <v>48</v>
      </c>
      <c r="B14" t="s">
        <v>321</v>
      </c>
      <c r="C14" t="s">
        <v>297</v>
      </c>
      <c r="D14" t="s">
        <v>322</v>
      </c>
      <c r="E14" t="s">
        <v>298</v>
      </c>
      <c r="G14">
        <v>3277369.89960085</v>
      </c>
      <c r="H14">
        <v>3447205.3914786</v>
      </c>
      <c r="I14">
        <v>3604679.4105870598</v>
      </c>
      <c r="J14">
        <v>3475151.4857049701</v>
      </c>
      <c r="K14">
        <v>3629106.4584727702</v>
      </c>
      <c r="L14">
        <v>3714498.7006768598</v>
      </c>
      <c r="M14">
        <v>3686675.7119478998</v>
      </c>
      <c r="N14">
        <v>3575258.4651193302</v>
      </c>
      <c r="O14">
        <v>3522410.1753468402</v>
      </c>
      <c r="P14">
        <v>3685940.5017720601</v>
      </c>
      <c r="Q14">
        <v>3862785.0512073999</v>
      </c>
      <c r="R14">
        <v>4107766.5240875399</v>
      </c>
      <c r="S14">
        <v>4074553.0200399901</v>
      </c>
      <c r="T14">
        <v>3679146.98603033</v>
      </c>
      <c r="U14">
        <v>3199123.9353393498</v>
      </c>
      <c r="V14">
        <v>3299573.09373903</v>
      </c>
      <c r="W14">
        <v>3215934.38046601</v>
      </c>
      <c r="X14">
        <v>3206268.7976774601</v>
      </c>
      <c r="Y14">
        <v>3196880.1867695302</v>
      </c>
      <c r="Z14">
        <v>3285496.4780438798</v>
      </c>
      <c r="AA14">
        <v>3178277.26778185</v>
      </c>
      <c r="AB14">
        <v>3059435.1669785902</v>
      </c>
      <c r="AC14">
        <v>3179723.9623584901</v>
      </c>
      <c r="AD14">
        <v>3061742.9008578099</v>
      </c>
      <c r="AE14">
        <v>3218807.0836279602</v>
      </c>
      <c r="AF14">
        <v>2972924.6473622401</v>
      </c>
    </row>
    <row r="15" spans="1:32" x14ac:dyDescent="0.3">
      <c r="A15" t="s">
        <v>48</v>
      </c>
      <c r="B15" t="s">
        <v>323</v>
      </c>
      <c r="C15" t="s">
        <v>297</v>
      </c>
      <c r="D15" t="s">
        <v>324</v>
      </c>
      <c r="E15" t="s">
        <v>298</v>
      </c>
      <c r="G15">
        <v>4454005.5386125101</v>
      </c>
      <c r="H15">
        <v>4677449.5039377604</v>
      </c>
      <c r="I15">
        <v>4870079.2274818001</v>
      </c>
      <c r="J15">
        <v>4690134.6529417597</v>
      </c>
      <c r="K15">
        <v>4889398.8265754199</v>
      </c>
      <c r="L15">
        <v>5027865.7100624396</v>
      </c>
      <c r="M15">
        <v>4968264.7083196202</v>
      </c>
      <c r="N15">
        <v>4801946.9218671601</v>
      </c>
      <c r="O15">
        <v>4736049.5240159901</v>
      </c>
      <c r="P15">
        <v>4959956.7205841402</v>
      </c>
      <c r="Q15">
        <v>5166327.0471553896</v>
      </c>
      <c r="R15">
        <v>5404207.2017804198</v>
      </c>
      <c r="S15">
        <v>5309342.4164864002</v>
      </c>
      <c r="T15">
        <v>4839509.4733082401</v>
      </c>
      <c r="U15">
        <v>4322406.96794625</v>
      </c>
      <c r="V15">
        <v>4425635.4194996702</v>
      </c>
      <c r="W15">
        <v>4380645.2482378697</v>
      </c>
      <c r="X15">
        <v>4438464.6915536299</v>
      </c>
      <c r="Y15">
        <v>4507005.1926069697</v>
      </c>
      <c r="Z15">
        <v>4686431.1020310102</v>
      </c>
      <c r="AA15">
        <v>4583817.9301021704</v>
      </c>
      <c r="AB15">
        <v>4416176.8879958102</v>
      </c>
      <c r="AC15">
        <v>4674008.7245403603</v>
      </c>
      <c r="AD15">
        <v>4614985.7902993904</v>
      </c>
      <c r="AE15">
        <v>4389243.6854549702</v>
      </c>
      <c r="AF15">
        <v>3883304.7505142498</v>
      </c>
    </row>
    <row r="16" spans="1:32" x14ac:dyDescent="0.3">
      <c r="A16" t="s">
        <v>48</v>
      </c>
      <c r="B16" t="s">
        <v>325</v>
      </c>
      <c r="C16" t="s">
        <v>297</v>
      </c>
      <c r="D16" t="s">
        <v>326</v>
      </c>
      <c r="E16" t="s">
        <v>298</v>
      </c>
      <c r="G16">
        <v>1176641.75142305</v>
      </c>
      <c r="H16">
        <v>1230237.2926692199</v>
      </c>
      <c r="I16">
        <v>1265379.4547278001</v>
      </c>
      <c r="J16">
        <v>1214977.9180528601</v>
      </c>
      <c r="K16">
        <v>1260285.0905045499</v>
      </c>
      <c r="L16">
        <v>1313387.6057015599</v>
      </c>
      <c r="M16">
        <v>1281568.1923378899</v>
      </c>
      <c r="N16">
        <v>1226678.09086605</v>
      </c>
      <c r="O16">
        <v>1213640.36036213</v>
      </c>
      <c r="P16">
        <v>1274015.3497339201</v>
      </c>
      <c r="Q16">
        <v>1303555.5446863801</v>
      </c>
      <c r="R16">
        <v>1296497.6091974301</v>
      </c>
      <c r="S16">
        <v>1234821.88316755</v>
      </c>
      <c r="T16">
        <v>1160336.6085577901</v>
      </c>
      <c r="U16">
        <v>1123292.93202579</v>
      </c>
      <c r="V16">
        <v>1126069.77220082</v>
      </c>
      <c r="W16">
        <v>1164689.20243548</v>
      </c>
      <c r="X16">
        <v>1232163.65800014</v>
      </c>
      <c r="Y16">
        <v>1310088.6002382201</v>
      </c>
      <c r="Z16">
        <v>1400924.4457235101</v>
      </c>
      <c r="AA16">
        <v>1405540.66232032</v>
      </c>
      <c r="AB16">
        <v>1356742.2036039699</v>
      </c>
      <c r="AC16">
        <v>1494294.84657434</v>
      </c>
      <c r="AD16">
        <v>1553254.1286649599</v>
      </c>
      <c r="AE16">
        <v>1170367.5352324799</v>
      </c>
      <c r="AF16">
        <v>910181.288457699</v>
      </c>
    </row>
    <row r="17" spans="1:32" x14ac:dyDescent="0.3">
      <c r="A17" t="s">
        <v>48</v>
      </c>
      <c r="B17" t="s">
        <v>327</v>
      </c>
      <c r="C17" t="s">
        <v>297</v>
      </c>
      <c r="D17" t="s">
        <v>328</v>
      </c>
      <c r="E17" t="s">
        <v>298</v>
      </c>
      <c r="G17">
        <v>1037253.91853316</v>
      </c>
      <c r="H17">
        <v>1095972.32894601</v>
      </c>
      <c r="I17">
        <v>1131571.83520748</v>
      </c>
      <c r="J17">
        <v>1157017.54109816</v>
      </c>
      <c r="K17">
        <v>1169635.4104269501</v>
      </c>
      <c r="L17">
        <v>1208111.6264351299</v>
      </c>
      <c r="M17">
        <v>1207337.76387522</v>
      </c>
      <c r="N17">
        <v>1303866.3115204601</v>
      </c>
      <c r="O17">
        <v>1328373.1039543699</v>
      </c>
      <c r="P17">
        <v>1439808.5215658001</v>
      </c>
      <c r="Q17">
        <v>1433032.5025197801</v>
      </c>
      <c r="R17">
        <v>1538121.2726376101</v>
      </c>
      <c r="S17">
        <v>1513054.1795491199</v>
      </c>
      <c r="T17">
        <v>1430497.55925943</v>
      </c>
      <c r="U17">
        <v>1319461.1520060501</v>
      </c>
      <c r="V17">
        <v>1377229.1571676</v>
      </c>
      <c r="W17">
        <v>1379438.9446053801</v>
      </c>
      <c r="X17">
        <v>1460028.5046006099</v>
      </c>
      <c r="Y17">
        <v>1543753.67640454</v>
      </c>
      <c r="Z17">
        <v>1603985.20613229</v>
      </c>
      <c r="AA17">
        <v>1560418.8619339401</v>
      </c>
      <c r="AB17">
        <v>1516306.0530284201</v>
      </c>
      <c r="AC17">
        <v>1638694.9502773499</v>
      </c>
      <c r="AD17">
        <v>1594117.4530096001</v>
      </c>
      <c r="AE17">
        <v>1446357.24258194</v>
      </c>
      <c r="AF17">
        <v>1236474.42608623</v>
      </c>
    </row>
    <row r="18" spans="1:32" x14ac:dyDescent="0.3">
      <c r="A18" t="s">
        <v>48</v>
      </c>
      <c r="B18" t="s">
        <v>329</v>
      </c>
      <c r="C18" t="s">
        <v>297</v>
      </c>
      <c r="D18" t="s">
        <v>330</v>
      </c>
      <c r="E18" t="s">
        <v>298</v>
      </c>
      <c r="G18">
        <v>1960152.9454427301</v>
      </c>
      <c r="H18">
        <v>2110210.1968916901</v>
      </c>
      <c r="I18">
        <v>2137108.4110353398</v>
      </c>
      <c r="J18">
        <v>1978149.3231176699</v>
      </c>
      <c r="K18">
        <v>1998325.4364161999</v>
      </c>
      <c r="L18">
        <v>2150237.5130294198</v>
      </c>
      <c r="M18">
        <v>2215236.73002944</v>
      </c>
      <c r="N18">
        <v>2317300.4556177901</v>
      </c>
      <c r="O18">
        <v>2330142.1949613001</v>
      </c>
      <c r="P18">
        <v>2506369.1954301698</v>
      </c>
      <c r="Q18">
        <v>2643015.3878577501</v>
      </c>
      <c r="R18">
        <v>2879810.9306293</v>
      </c>
      <c r="S18">
        <v>2839817.8941959399</v>
      </c>
      <c r="T18">
        <v>2544115.1152564101</v>
      </c>
      <c r="U18">
        <v>2447332.98136489</v>
      </c>
      <c r="V18">
        <v>2571495.4720287402</v>
      </c>
      <c r="W18">
        <v>2658137.7937854398</v>
      </c>
      <c r="X18">
        <v>2904221.50224614</v>
      </c>
      <c r="Y18">
        <v>3264420.2779986602</v>
      </c>
      <c r="Z18">
        <v>3566912.2976987301</v>
      </c>
      <c r="AA18">
        <v>3628393.3508383101</v>
      </c>
      <c r="AB18">
        <v>3640512.9144137399</v>
      </c>
      <c r="AC18">
        <v>3740508.6800694098</v>
      </c>
      <c r="AD18">
        <v>3766755.4252283098</v>
      </c>
      <c r="AE18">
        <v>4193824.4926120001</v>
      </c>
      <c r="AF18">
        <v>3907539.8530895999</v>
      </c>
    </row>
    <row r="19" spans="1:32" x14ac:dyDescent="0.3">
      <c r="A19" t="s">
        <v>48</v>
      </c>
      <c r="B19" t="s">
        <v>331</v>
      </c>
      <c r="C19" t="s">
        <v>297</v>
      </c>
      <c r="D19" t="s">
        <v>332</v>
      </c>
      <c r="E19" t="s">
        <v>298</v>
      </c>
      <c r="G19">
        <v>216840.296789944</v>
      </c>
      <c r="H19">
        <v>220147.16480401001</v>
      </c>
      <c r="I19">
        <v>233493.19440332099</v>
      </c>
      <c r="J19">
        <v>228552.36779242201</v>
      </c>
      <c r="K19">
        <v>222040.83388240301</v>
      </c>
      <c r="L19">
        <v>233781.684993709</v>
      </c>
      <c r="M19">
        <v>214050.90245369801</v>
      </c>
      <c r="N19">
        <v>208952.838547297</v>
      </c>
      <c r="O19">
        <v>188951.696851168</v>
      </c>
      <c r="P19">
        <v>192238.56411481</v>
      </c>
      <c r="Q19">
        <v>194697.634189403</v>
      </c>
      <c r="R19">
        <v>193302.64102765999</v>
      </c>
      <c r="S19">
        <v>198738.71552419401</v>
      </c>
      <c r="T19">
        <v>187140.772896726</v>
      </c>
      <c r="U19">
        <v>164863.51622624899</v>
      </c>
      <c r="V19">
        <v>166785.032029044</v>
      </c>
      <c r="W19">
        <v>163006.06236823701</v>
      </c>
      <c r="X19">
        <v>174500.197873795</v>
      </c>
      <c r="Y19">
        <v>161992.630272788</v>
      </c>
      <c r="Z19">
        <v>149737.59494352</v>
      </c>
      <c r="AA19">
        <v>138592.50308607001</v>
      </c>
      <c r="AB19">
        <v>143412.08573868099</v>
      </c>
      <c r="AC19">
        <v>179617.911950112</v>
      </c>
      <c r="AD19">
        <v>187400.97957438501</v>
      </c>
      <c r="AE19">
        <v>190476.04768221799</v>
      </c>
      <c r="AF19">
        <v>174326.32883730601</v>
      </c>
    </row>
    <row r="20" spans="1:32" x14ac:dyDescent="0.3">
      <c r="A20" t="s">
        <v>48</v>
      </c>
      <c r="B20" t="s">
        <v>333</v>
      </c>
      <c r="C20" t="s">
        <v>297</v>
      </c>
      <c r="D20" t="s">
        <v>334</v>
      </c>
      <c r="E20" t="s">
        <v>298</v>
      </c>
      <c r="G20">
        <v>142162.52926633201</v>
      </c>
      <c r="H20">
        <v>142717.19788946799</v>
      </c>
      <c r="I20">
        <v>138695.932810661</v>
      </c>
      <c r="J20">
        <v>150387.52237054601</v>
      </c>
      <c r="K20">
        <v>145481.56778407699</v>
      </c>
      <c r="L20">
        <v>130901.188203527</v>
      </c>
      <c r="M20">
        <v>125513.076960483</v>
      </c>
      <c r="N20">
        <v>116906.240335423</v>
      </c>
      <c r="O20">
        <v>107680.293554606</v>
      </c>
      <c r="P20">
        <v>112835.276243716</v>
      </c>
      <c r="Q20">
        <v>118222.97374642899</v>
      </c>
      <c r="R20">
        <v>141489.14054414199</v>
      </c>
      <c r="S20">
        <v>141578.746937149</v>
      </c>
      <c r="T20">
        <v>146527.002312367</v>
      </c>
      <c r="U20">
        <v>126114.020844176</v>
      </c>
      <c r="V20">
        <v>125875.696061536</v>
      </c>
      <c r="W20">
        <v>125712.544224254</v>
      </c>
      <c r="X20">
        <v>111034.440124751</v>
      </c>
      <c r="Y20">
        <v>109596.494510048</v>
      </c>
      <c r="Z20">
        <v>117904.773916405</v>
      </c>
      <c r="AA20">
        <v>107958.26613932601</v>
      </c>
      <c r="AB20">
        <v>108945.779163256</v>
      </c>
      <c r="AC20">
        <v>112917.76809483601</v>
      </c>
      <c r="AD20">
        <v>118432.99593196499</v>
      </c>
      <c r="AE20">
        <v>115507.407667562</v>
      </c>
      <c r="AF20">
        <v>109580.476141887</v>
      </c>
    </row>
    <row r="21" spans="1:32" x14ac:dyDescent="0.3">
      <c r="A21" t="s">
        <v>48</v>
      </c>
      <c r="B21" t="s">
        <v>335</v>
      </c>
      <c r="C21" t="s">
        <v>297</v>
      </c>
      <c r="D21" t="s">
        <v>336</v>
      </c>
      <c r="E21" t="s">
        <v>298</v>
      </c>
      <c r="G21">
        <v>165789.753229914</v>
      </c>
      <c r="H21">
        <v>171284.54776379</v>
      </c>
      <c r="I21">
        <v>173494.84919710699</v>
      </c>
      <c r="J21">
        <v>194196.560858824</v>
      </c>
      <c r="K21">
        <v>199720.54583830701</v>
      </c>
      <c r="L21">
        <v>189048.89546949501</v>
      </c>
      <c r="M21">
        <v>183407.31902196899</v>
      </c>
      <c r="N21">
        <v>175022.263066182</v>
      </c>
      <c r="O21">
        <v>168454.00542599801</v>
      </c>
      <c r="P21">
        <v>178839.96583018001</v>
      </c>
      <c r="Q21">
        <v>184244.303133112</v>
      </c>
      <c r="R21">
        <v>204489.96234747799</v>
      </c>
      <c r="S21">
        <v>206083.98748893401</v>
      </c>
      <c r="T21">
        <v>207929.41003421499</v>
      </c>
      <c r="U21">
        <v>180712.29297814099</v>
      </c>
      <c r="V21">
        <v>177838.63692923999</v>
      </c>
      <c r="W21">
        <v>172406.773780363</v>
      </c>
      <c r="X21">
        <v>154250.841306182</v>
      </c>
      <c r="Y21">
        <v>151715.31872647401</v>
      </c>
      <c r="Z21">
        <v>163850.016148539</v>
      </c>
      <c r="AA21">
        <v>154609.53186550099</v>
      </c>
      <c r="AB21">
        <v>155300.267205176</v>
      </c>
      <c r="AC21">
        <v>159414.698658493</v>
      </c>
      <c r="AD21">
        <v>169598.791136285</v>
      </c>
      <c r="AE21">
        <v>168261.053309726</v>
      </c>
      <c r="AF21">
        <v>165204.719516624</v>
      </c>
    </row>
    <row r="22" spans="1:32" x14ac:dyDescent="0.3">
      <c r="A22" t="s">
        <v>48</v>
      </c>
      <c r="B22" t="s">
        <v>337</v>
      </c>
      <c r="C22" t="s">
        <v>297</v>
      </c>
      <c r="D22" t="s">
        <v>338</v>
      </c>
      <c r="E22" t="s">
        <v>298</v>
      </c>
      <c r="G22">
        <v>23749.434749166601</v>
      </c>
      <c r="H22">
        <v>28714.4585970644</v>
      </c>
      <c r="I22">
        <v>35030.760655876402</v>
      </c>
      <c r="J22">
        <v>44019.167577597298</v>
      </c>
      <c r="K22">
        <v>54650.876428075797</v>
      </c>
      <c r="L22">
        <v>58403.041443904403</v>
      </c>
      <c r="M22">
        <v>57942.630180859996</v>
      </c>
      <c r="N22">
        <v>58183.197600930704</v>
      </c>
      <c r="O22">
        <v>60801.494179950103</v>
      </c>
      <c r="P22">
        <v>65993.770420975605</v>
      </c>
      <c r="Q22">
        <v>66042.812162124697</v>
      </c>
      <c r="R22">
        <v>63211.045758531603</v>
      </c>
      <c r="S22">
        <v>64486.919109201699</v>
      </c>
      <c r="T22">
        <v>61481.752095108997</v>
      </c>
      <c r="U22">
        <v>54599.014116111903</v>
      </c>
      <c r="V22">
        <v>51977.803998976502</v>
      </c>
      <c r="W22">
        <v>46750.849680522799</v>
      </c>
      <c r="X22">
        <v>43191.255473052901</v>
      </c>
      <c r="Y22">
        <v>42125.111293568101</v>
      </c>
      <c r="Z22">
        <v>45943.542194240399</v>
      </c>
      <c r="AA22">
        <v>46651.265726175297</v>
      </c>
      <c r="AB22">
        <v>46348.169871272599</v>
      </c>
      <c r="AC22">
        <v>46485.164846278203</v>
      </c>
      <c r="AD22">
        <v>51180.735806533899</v>
      </c>
      <c r="AE22">
        <v>52781.067629942598</v>
      </c>
      <c r="AF22">
        <v>55730.255726250798</v>
      </c>
    </row>
    <row r="23" spans="1:32" x14ac:dyDescent="0.3">
      <c r="A23" t="s">
        <v>48</v>
      </c>
      <c r="B23" t="s">
        <v>339</v>
      </c>
      <c r="C23" t="s">
        <v>297</v>
      </c>
      <c r="D23" t="s">
        <v>340</v>
      </c>
      <c r="E23" t="s">
        <v>298</v>
      </c>
      <c r="G23">
        <v>4266734.3906333698</v>
      </c>
      <c r="H23">
        <v>4090646.5465667699</v>
      </c>
      <c r="I23">
        <v>3892015.0711566098</v>
      </c>
      <c r="J23">
        <v>3608795.6157800001</v>
      </c>
      <c r="K23">
        <v>3525569.6747873598</v>
      </c>
      <c r="L23">
        <v>3445593.6009819298</v>
      </c>
      <c r="M23">
        <v>3360961.0285544302</v>
      </c>
      <c r="N23">
        <v>3252500.4699423402</v>
      </c>
      <c r="O23">
        <v>3198230.0373147498</v>
      </c>
      <c r="P23">
        <v>3219491.1299548498</v>
      </c>
      <c r="Q23">
        <v>3159239.6593877501</v>
      </c>
      <c r="R23">
        <v>3259247.15704259</v>
      </c>
      <c r="S23">
        <v>3327606.5594063299</v>
      </c>
      <c r="T23">
        <v>3199151.7500870102</v>
      </c>
      <c r="U23">
        <v>2790666.6014274899</v>
      </c>
      <c r="V23">
        <v>2984480.5031721699</v>
      </c>
      <c r="W23">
        <v>3107335.8084917301</v>
      </c>
      <c r="X23">
        <v>3235239.46891016</v>
      </c>
      <c r="Y23">
        <v>3074415.9876829199</v>
      </c>
      <c r="Z23">
        <v>3302218.8045151099</v>
      </c>
      <c r="AA23">
        <v>3405207.9140144298</v>
      </c>
      <c r="AB23">
        <v>3139060.6220041499</v>
      </c>
      <c r="AC23">
        <v>3417517.7115977001</v>
      </c>
      <c r="AD23">
        <v>4100273.9761755099</v>
      </c>
      <c r="AE23">
        <v>4266414.3849001098</v>
      </c>
      <c r="AF23">
        <v>4469173.8531795498</v>
      </c>
    </row>
    <row r="24" spans="1:32" x14ac:dyDescent="0.3">
      <c r="A24" t="s">
        <v>48</v>
      </c>
      <c r="B24" t="s">
        <v>341</v>
      </c>
      <c r="C24" t="s">
        <v>297</v>
      </c>
      <c r="D24" t="s">
        <v>342</v>
      </c>
      <c r="E24" t="s">
        <v>298</v>
      </c>
      <c r="G24">
        <v>1140927.9335351901</v>
      </c>
      <c r="H24">
        <v>1125196.4317747001</v>
      </c>
      <c r="I24">
        <v>1139264.23185074</v>
      </c>
      <c r="J24">
        <v>1142716.1165581499</v>
      </c>
      <c r="K24">
        <v>1225858.7482996201</v>
      </c>
      <c r="L24">
        <v>1215387.9760774099</v>
      </c>
      <c r="M24">
        <v>1133113.32581666</v>
      </c>
      <c r="N24">
        <v>1054140.25732769</v>
      </c>
      <c r="O24">
        <v>1067479.2409463199</v>
      </c>
      <c r="P24">
        <v>1137938.9933223501</v>
      </c>
      <c r="Q24">
        <v>1057177.7602049301</v>
      </c>
      <c r="R24">
        <v>1119089.1171275601</v>
      </c>
      <c r="S24">
        <v>1095938.86164378</v>
      </c>
      <c r="T24">
        <v>973136.91445653595</v>
      </c>
      <c r="U24">
        <v>987418.68574779597</v>
      </c>
      <c r="V24">
        <v>954927.68423848995</v>
      </c>
      <c r="W24">
        <v>978230.06476457696</v>
      </c>
      <c r="X24">
        <v>986105.57549842796</v>
      </c>
      <c r="Y24">
        <v>972607.75000905304</v>
      </c>
      <c r="Z24">
        <v>1060735.57486595</v>
      </c>
      <c r="AA24">
        <v>1094020.8250307399</v>
      </c>
      <c r="AB24">
        <v>1042602.44303012</v>
      </c>
      <c r="AC24">
        <v>1028411.69390306</v>
      </c>
      <c r="AD24">
        <v>1021417.75567518</v>
      </c>
      <c r="AE24">
        <v>907522.04018186498</v>
      </c>
      <c r="AF24">
        <v>977344.04995333694</v>
      </c>
    </row>
    <row r="25" spans="1:32" x14ac:dyDescent="0.3">
      <c r="A25" t="s">
        <v>48</v>
      </c>
      <c r="B25" t="s">
        <v>343</v>
      </c>
      <c r="C25" t="s">
        <v>297</v>
      </c>
      <c r="D25" t="s">
        <v>344</v>
      </c>
      <c r="E25" t="s">
        <v>298</v>
      </c>
      <c r="G25">
        <v>15492.7648414181</v>
      </c>
      <c r="H25">
        <v>15334.7863934877</v>
      </c>
      <c r="I25">
        <v>13525.213772097701</v>
      </c>
      <c r="J25">
        <v>11980.6131193204</v>
      </c>
      <c r="K25">
        <v>13523.8683973263</v>
      </c>
      <c r="L25">
        <v>12321.2055449503</v>
      </c>
      <c r="M25">
        <v>11953.443236031801</v>
      </c>
      <c r="N25">
        <v>11432.8263152974</v>
      </c>
      <c r="O25">
        <v>11291.955895277601</v>
      </c>
      <c r="P25">
        <v>12341.515057779499</v>
      </c>
      <c r="Q25">
        <v>10786.7471440681</v>
      </c>
      <c r="R25">
        <v>10350.975321918701</v>
      </c>
      <c r="S25">
        <v>8691.5962107753294</v>
      </c>
      <c r="T25">
        <v>7083.61428700327</v>
      </c>
      <c r="U25">
        <v>6588.3643212084598</v>
      </c>
      <c r="V25">
        <v>5582.6250093587496</v>
      </c>
      <c r="W25">
        <v>8140.6232007254403</v>
      </c>
      <c r="X25">
        <v>10961.262531492501</v>
      </c>
      <c r="Y25">
        <v>13218.4551099992</v>
      </c>
      <c r="Z25">
        <v>15875.0469234546</v>
      </c>
      <c r="AA25">
        <v>23617.230174093602</v>
      </c>
      <c r="AB25">
        <v>23208.648719589601</v>
      </c>
      <c r="AC25">
        <v>23335.4426879598</v>
      </c>
      <c r="AD25">
        <v>24825.926278875999</v>
      </c>
      <c r="AE25">
        <v>23911.446154523499</v>
      </c>
      <c r="AF25">
        <v>15777.416061526301</v>
      </c>
    </row>
    <row r="26" spans="1:32" x14ac:dyDescent="0.3">
      <c r="A26" t="s">
        <v>48</v>
      </c>
      <c r="B26" t="s">
        <v>345</v>
      </c>
      <c r="C26" t="s">
        <v>297</v>
      </c>
      <c r="D26" t="s">
        <v>346</v>
      </c>
      <c r="E26" t="s">
        <v>298</v>
      </c>
      <c r="G26">
        <v>709574.785969986</v>
      </c>
      <c r="H26">
        <v>719774.746139189</v>
      </c>
      <c r="I26">
        <v>718229.03187254595</v>
      </c>
      <c r="J26">
        <v>740971.01912781503</v>
      </c>
      <c r="K26">
        <v>791756.81373821304</v>
      </c>
      <c r="L26">
        <v>789504.01835379703</v>
      </c>
      <c r="M26">
        <v>764391.19433640398</v>
      </c>
      <c r="N26">
        <v>727364.98767643201</v>
      </c>
      <c r="O26">
        <v>744474.87338432204</v>
      </c>
      <c r="P26">
        <v>837324.29781653697</v>
      </c>
      <c r="Q26">
        <v>741932.37595502404</v>
      </c>
      <c r="R26">
        <v>736261.88618308702</v>
      </c>
      <c r="S26">
        <v>700795.110679109</v>
      </c>
      <c r="T26">
        <v>541541.95982705103</v>
      </c>
      <c r="U26">
        <v>532032.87364866899</v>
      </c>
      <c r="V26">
        <v>495292.51698279002</v>
      </c>
      <c r="W26">
        <v>488906.81137741299</v>
      </c>
      <c r="X26">
        <v>476640.33344042901</v>
      </c>
      <c r="Y26">
        <v>444459.98653715203</v>
      </c>
      <c r="Z26">
        <v>467008.28353738901</v>
      </c>
      <c r="AA26">
        <v>490846.155596809</v>
      </c>
      <c r="AB26">
        <v>478741.70773709402</v>
      </c>
      <c r="AC26">
        <v>479125.206697541</v>
      </c>
      <c r="AD26">
        <v>465517.22009814798</v>
      </c>
      <c r="AE26">
        <v>445860.04934784601</v>
      </c>
      <c r="AF26">
        <v>503729.85417373799</v>
      </c>
    </row>
    <row r="27" spans="1:32" x14ac:dyDescent="0.3">
      <c r="A27" t="s">
        <v>48</v>
      </c>
      <c r="B27" t="s">
        <v>347</v>
      </c>
      <c r="C27" t="s">
        <v>297</v>
      </c>
      <c r="D27" t="s">
        <v>348</v>
      </c>
      <c r="E27" t="s">
        <v>298</v>
      </c>
      <c r="G27">
        <v>415823.43655225699</v>
      </c>
      <c r="H27">
        <v>390029.66868565499</v>
      </c>
      <c r="I27">
        <v>407544.963635177</v>
      </c>
      <c r="J27">
        <v>389682.79517617199</v>
      </c>
      <c r="K27">
        <v>420589.94381332397</v>
      </c>
      <c r="L27">
        <v>413549.69427617698</v>
      </c>
      <c r="M27">
        <v>356694.78876996599</v>
      </c>
      <c r="N27">
        <v>315312.72639215202</v>
      </c>
      <c r="O27">
        <v>311708.50771537598</v>
      </c>
      <c r="P27">
        <v>288291.57664556702</v>
      </c>
      <c r="Q27">
        <v>304423.18758995098</v>
      </c>
      <c r="R27">
        <v>372406.195052745</v>
      </c>
      <c r="S27">
        <v>386418.502121286</v>
      </c>
      <c r="T27">
        <v>424328.24321628001</v>
      </c>
      <c r="U27">
        <v>448806.408793093</v>
      </c>
      <c r="V27">
        <v>454014.82226651901</v>
      </c>
      <c r="W27">
        <v>481138.84436315199</v>
      </c>
      <c r="X27">
        <v>498451.055340997</v>
      </c>
      <c r="Y27">
        <v>514837.77057992999</v>
      </c>
      <c r="Z27">
        <v>577813.01628732099</v>
      </c>
      <c r="AA27">
        <v>579557.43925983703</v>
      </c>
      <c r="AB27">
        <v>540617.66196850606</v>
      </c>
      <c r="AC27">
        <v>525928.04141036305</v>
      </c>
      <c r="AD27">
        <v>531098.04983186198</v>
      </c>
      <c r="AE27">
        <v>437530.97960542399</v>
      </c>
      <c r="AF27">
        <v>457480.88592516002</v>
      </c>
    </row>
    <row r="28" spans="1:32" x14ac:dyDescent="0.3">
      <c r="A28" t="s">
        <v>48</v>
      </c>
      <c r="B28" t="s">
        <v>349</v>
      </c>
      <c r="C28" t="s">
        <v>297</v>
      </c>
      <c r="D28" t="s">
        <v>350</v>
      </c>
      <c r="E28" t="s">
        <v>298</v>
      </c>
      <c r="G28">
        <v>49376.419002439703</v>
      </c>
      <c r="H28">
        <v>49132.107172494398</v>
      </c>
      <c r="I28">
        <v>49212.691729791703</v>
      </c>
      <c r="J28">
        <v>57660.446856991402</v>
      </c>
      <c r="K28">
        <v>75675.274348654697</v>
      </c>
      <c r="L28">
        <v>74977.710838098501</v>
      </c>
      <c r="M28">
        <v>73618.773345841706</v>
      </c>
      <c r="N28">
        <v>70190.661324109795</v>
      </c>
      <c r="O28">
        <v>74383.250920941995</v>
      </c>
      <c r="P28">
        <v>77236.808228745504</v>
      </c>
      <c r="Q28">
        <v>77221.062480757304</v>
      </c>
      <c r="R28">
        <v>89341.105778837897</v>
      </c>
      <c r="S28">
        <v>100978.61224439301</v>
      </c>
      <c r="T28">
        <v>96661.3210714218</v>
      </c>
      <c r="U28">
        <v>82553.888143152901</v>
      </c>
      <c r="V28">
        <v>76027.965047916805</v>
      </c>
      <c r="W28">
        <v>83311.694982315195</v>
      </c>
      <c r="X28">
        <v>92206.943639095494</v>
      </c>
      <c r="Y28">
        <v>101702.45222986001</v>
      </c>
      <c r="Z28">
        <v>102897.907986805</v>
      </c>
      <c r="AA28">
        <v>104654.255522907</v>
      </c>
      <c r="AB28">
        <v>107268.06741364099</v>
      </c>
      <c r="AC28">
        <v>112121.885328952</v>
      </c>
      <c r="AD28">
        <v>118953.648541688</v>
      </c>
      <c r="AE28">
        <v>106607.29894797099</v>
      </c>
      <c r="AF28">
        <v>96772.232058735899</v>
      </c>
    </row>
    <row r="29" spans="1:32" x14ac:dyDescent="0.3">
      <c r="A29" t="s">
        <v>48</v>
      </c>
      <c r="B29" t="s">
        <v>351</v>
      </c>
      <c r="C29" t="s">
        <v>297</v>
      </c>
      <c r="D29" t="s">
        <v>352</v>
      </c>
      <c r="E29" t="s">
        <v>298</v>
      </c>
      <c r="G29">
        <v>38999.425192778501</v>
      </c>
      <c r="H29">
        <v>39607.209236898299</v>
      </c>
      <c r="I29">
        <v>38670.900000372298</v>
      </c>
      <c r="J29">
        <v>42561.929022553202</v>
      </c>
      <c r="K29">
        <v>54766.884440678601</v>
      </c>
      <c r="L29">
        <v>54175.778612483999</v>
      </c>
      <c r="M29">
        <v>56016.593645485598</v>
      </c>
      <c r="N29">
        <v>53697.414815096701</v>
      </c>
      <c r="O29">
        <v>56222.5262108678</v>
      </c>
      <c r="P29">
        <v>56596.462372153597</v>
      </c>
      <c r="Q29">
        <v>56428.059964949498</v>
      </c>
      <c r="R29">
        <v>68146.119989516694</v>
      </c>
      <c r="S29">
        <v>79447.322745140307</v>
      </c>
      <c r="T29">
        <v>77140.443152647102</v>
      </c>
      <c r="U29">
        <v>65297.956395736997</v>
      </c>
      <c r="V29">
        <v>61357.0445511328</v>
      </c>
      <c r="W29">
        <v>68175.5894054768</v>
      </c>
      <c r="X29">
        <v>77127.665660080005</v>
      </c>
      <c r="Y29">
        <v>84700.777272648702</v>
      </c>
      <c r="Z29">
        <v>81740.833337015501</v>
      </c>
      <c r="AA29">
        <v>81444.6310065609</v>
      </c>
      <c r="AB29">
        <v>84805.850655463204</v>
      </c>
      <c r="AC29">
        <v>88990.255792492593</v>
      </c>
      <c r="AD29">
        <v>96148.347708178393</v>
      </c>
      <c r="AE29">
        <v>87239.442011925101</v>
      </c>
      <c r="AF29">
        <v>78181.480295712594</v>
      </c>
    </row>
    <row r="30" spans="1:32" x14ac:dyDescent="0.3">
      <c r="A30" t="s">
        <v>48</v>
      </c>
      <c r="B30" t="s">
        <v>353</v>
      </c>
      <c r="C30" t="s">
        <v>297</v>
      </c>
      <c r="D30" t="s">
        <v>354</v>
      </c>
      <c r="E30" t="s">
        <v>298</v>
      </c>
      <c r="G30">
        <v>393.50696084480097</v>
      </c>
      <c r="H30">
        <v>451.36649453046601</v>
      </c>
      <c r="I30">
        <v>472.89757311889599</v>
      </c>
      <c r="J30">
        <v>580.75593219656696</v>
      </c>
      <c r="K30">
        <v>818.32257468204602</v>
      </c>
      <c r="L30">
        <v>847.89831376958102</v>
      </c>
      <c r="M30">
        <v>931.68996965833298</v>
      </c>
      <c r="N30">
        <v>928.26479930632502</v>
      </c>
      <c r="O30">
        <v>955.41592282220097</v>
      </c>
      <c r="P30">
        <v>1127.80542970586</v>
      </c>
      <c r="Q30">
        <v>1160.72420022712</v>
      </c>
      <c r="R30">
        <v>1223.1303573899499</v>
      </c>
      <c r="S30">
        <v>1368.02270935711</v>
      </c>
      <c r="T30">
        <v>1258.26328050915</v>
      </c>
      <c r="U30">
        <v>1248.0517766365499</v>
      </c>
      <c r="V30">
        <v>1109.26507975969</v>
      </c>
      <c r="W30">
        <v>1149.3181317651499</v>
      </c>
      <c r="X30">
        <v>1207.47570002006</v>
      </c>
      <c r="Y30">
        <v>1239.2301322475901</v>
      </c>
      <c r="Z30">
        <v>1331.85843501262</v>
      </c>
      <c r="AA30">
        <v>1249.37602152767</v>
      </c>
      <c r="AB30">
        <v>1283.7805197109101</v>
      </c>
      <c r="AC30">
        <v>1724.35491068841</v>
      </c>
      <c r="AD30">
        <v>1937.5423223903899</v>
      </c>
      <c r="AE30">
        <v>2168.1760218178702</v>
      </c>
      <c r="AF30">
        <v>1715.52737885792</v>
      </c>
    </row>
    <row r="31" spans="1:32" x14ac:dyDescent="0.3">
      <c r="A31" t="s">
        <v>48</v>
      </c>
      <c r="B31" t="s">
        <v>355</v>
      </c>
      <c r="C31" t="s">
        <v>297</v>
      </c>
      <c r="D31" t="s">
        <v>356</v>
      </c>
      <c r="E31" t="s">
        <v>298</v>
      </c>
      <c r="G31">
        <v>1132.25725249384</v>
      </c>
      <c r="H31">
        <v>1080.6994867687399</v>
      </c>
      <c r="I31">
        <v>1134.1179375074901</v>
      </c>
      <c r="J31">
        <v>1588.2125268789</v>
      </c>
      <c r="K31">
        <v>2574.4677510021302</v>
      </c>
      <c r="L31">
        <v>2628.7599205267702</v>
      </c>
      <c r="M31">
        <v>2401.48472082533</v>
      </c>
      <c r="N31">
        <v>2256.5930014177902</v>
      </c>
      <c r="O31">
        <v>2644.72297835069</v>
      </c>
      <c r="P31">
        <v>3237.5639543043899</v>
      </c>
      <c r="Q31">
        <v>3204.4724303563798</v>
      </c>
      <c r="R31">
        <v>3383.7483672630901</v>
      </c>
      <c r="S31">
        <v>3340.4998103297098</v>
      </c>
      <c r="T31">
        <v>3179.8118244697998</v>
      </c>
      <c r="U31">
        <v>2166.8805278684599</v>
      </c>
      <c r="V31">
        <v>1619.4255687771899</v>
      </c>
      <c r="W31">
        <v>1665.9042499985601</v>
      </c>
      <c r="X31">
        <v>1609.08494512129</v>
      </c>
      <c r="Y31">
        <v>1621.8279615036899</v>
      </c>
      <c r="Z31">
        <v>2048.8091925158101</v>
      </c>
      <c r="AA31">
        <v>2334.3796613240402</v>
      </c>
      <c r="AB31">
        <v>2230.2897037425</v>
      </c>
      <c r="AC31">
        <v>2635.8188146212101</v>
      </c>
      <c r="AD31">
        <v>2690.7543209233399</v>
      </c>
      <c r="AE31">
        <v>2445.80893033538</v>
      </c>
      <c r="AF31">
        <v>2147.9285778068102</v>
      </c>
    </row>
    <row r="32" spans="1:32" x14ac:dyDescent="0.3">
      <c r="A32" t="s">
        <v>48</v>
      </c>
      <c r="B32" t="s">
        <v>357</v>
      </c>
      <c r="C32" t="s">
        <v>297</v>
      </c>
      <c r="D32" t="s">
        <v>358</v>
      </c>
      <c r="E32" t="s">
        <v>298</v>
      </c>
      <c r="G32">
        <v>8461.3413716690102</v>
      </c>
      <c r="H32">
        <v>7467.0030253694604</v>
      </c>
      <c r="I32">
        <v>8259.7809755415001</v>
      </c>
      <c r="J32">
        <v>12046.2448966476</v>
      </c>
      <c r="K32">
        <v>16362.892192666401</v>
      </c>
      <c r="L32">
        <v>16234.290111705999</v>
      </c>
      <c r="M32">
        <v>13296.360353715199</v>
      </c>
      <c r="N32">
        <v>12499.943343257</v>
      </c>
      <c r="O32">
        <v>13843.150297428199</v>
      </c>
      <c r="P32">
        <v>15610.6343442177</v>
      </c>
      <c r="Q32">
        <v>15576.2835202673</v>
      </c>
      <c r="R32">
        <v>15597.4422729654</v>
      </c>
      <c r="S32">
        <v>15489.409977446499</v>
      </c>
      <c r="T32">
        <v>13631.668598899099</v>
      </c>
      <c r="U32">
        <v>12124.3135204844</v>
      </c>
      <c r="V32">
        <v>10403.299184575</v>
      </c>
      <c r="W32">
        <v>11046.176236084801</v>
      </c>
      <c r="X32">
        <v>11092.3139780275</v>
      </c>
      <c r="Y32">
        <v>12980.776612903899</v>
      </c>
      <c r="Z32">
        <v>16503.1872935703</v>
      </c>
      <c r="AA32">
        <v>18281.243623197501</v>
      </c>
      <c r="AB32">
        <v>17420.7341295238</v>
      </c>
      <c r="AC32">
        <v>17181.1160106561</v>
      </c>
      <c r="AD32">
        <v>16441.021370329901</v>
      </c>
      <c r="AE32">
        <v>12930.162674097501</v>
      </c>
      <c r="AF32">
        <v>12927.558918012401</v>
      </c>
    </row>
    <row r="33" spans="1:32" x14ac:dyDescent="0.3">
      <c r="A33" t="s">
        <v>48</v>
      </c>
      <c r="B33" t="s">
        <v>359</v>
      </c>
      <c r="C33" t="s">
        <v>297</v>
      </c>
      <c r="D33" t="s">
        <v>360</v>
      </c>
      <c r="E33" t="s">
        <v>298</v>
      </c>
      <c r="G33">
        <v>390.41885976760199</v>
      </c>
      <c r="H33">
        <v>523.48523542069097</v>
      </c>
      <c r="I33">
        <v>683.00607655470901</v>
      </c>
      <c r="J33">
        <v>909.57237166778702</v>
      </c>
      <c r="K33">
        <v>1165.7499981542801</v>
      </c>
      <c r="L33">
        <v>1091.41601847733</v>
      </c>
      <c r="M33">
        <v>946.67745020117798</v>
      </c>
      <c r="N33">
        <v>805.567105078439</v>
      </c>
      <c r="O33">
        <v>718.86893857636403</v>
      </c>
      <c r="P33">
        <v>660.53473842062101</v>
      </c>
      <c r="Q33">
        <v>850.15611595269002</v>
      </c>
      <c r="R33">
        <v>1018.66518946739</v>
      </c>
      <c r="S33">
        <v>1368.5280043784101</v>
      </c>
      <c r="T33">
        <v>1468.6750416991999</v>
      </c>
      <c r="U33">
        <v>1717.81357028925</v>
      </c>
      <c r="V33">
        <v>1549.9348517118899</v>
      </c>
      <c r="W33">
        <v>1288.5568214109301</v>
      </c>
      <c r="X33">
        <v>1200.87433669594</v>
      </c>
      <c r="Y33">
        <v>1148.9310724571201</v>
      </c>
      <c r="Z33">
        <v>1231.4940954061501</v>
      </c>
      <c r="AA33">
        <v>1344.6252102971</v>
      </c>
      <c r="AB33">
        <v>1514.34978804812</v>
      </c>
      <c r="AC33">
        <v>1581.23969245177</v>
      </c>
      <c r="AD33">
        <v>1719.91019697044</v>
      </c>
      <c r="AE33">
        <v>1790.59583334026</v>
      </c>
      <c r="AF33">
        <v>1846.6625357211201</v>
      </c>
    </row>
    <row r="34" spans="1:32" x14ac:dyDescent="0.3">
      <c r="A34" t="s">
        <v>48</v>
      </c>
      <c r="B34" t="s">
        <v>361</v>
      </c>
      <c r="C34" t="s">
        <v>297</v>
      </c>
      <c r="D34" t="s">
        <v>362</v>
      </c>
      <c r="E34" t="s">
        <v>298</v>
      </c>
      <c r="G34">
        <v>141539.780327268</v>
      </c>
      <c r="H34">
        <v>135627.44447642501</v>
      </c>
      <c r="I34">
        <v>139781.47031470499</v>
      </c>
      <c r="J34">
        <v>138348.41247143899</v>
      </c>
      <c r="K34">
        <v>152800.100106233</v>
      </c>
      <c r="L34">
        <v>141862.126635247</v>
      </c>
      <c r="M34">
        <v>120157.596413665</v>
      </c>
      <c r="N34">
        <v>101383.986058693</v>
      </c>
      <c r="O34">
        <v>97409.537925196506</v>
      </c>
      <c r="P34">
        <v>92976.930542786504</v>
      </c>
      <c r="Q34">
        <v>84617.457177229997</v>
      </c>
      <c r="R34">
        <v>89991.920256305995</v>
      </c>
      <c r="S34">
        <v>86425.844718656605</v>
      </c>
      <c r="T34">
        <v>83192.662431751698</v>
      </c>
      <c r="U34">
        <v>75535.343358943093</v>
      </c>
      <c r="V34">
        <v>67686.768033902597</v>
      </c>
      <c r="W34">
        <v>68177.640602920394</v>
      </c>
      <c r="X34">
        <v>58380.967450158998</v>
      </c>
      <c r="Y34">
        <v>53867.268784336702</v>
      </c>
      <c r="Z34">
        <v>58510.733780000803</v>
      </c>
      <c r="AA34">
        <v>57125.112525165801</v>
      </c>
      <c r="AB34">
        <v>51373.525128020803</v>
      </c>
      <c r="AC34">
        <v>47737.396111664799</v>
      </c>
      <c r="AD34">
        <v>50184.843647967398</v>
      </c>
      <c r="AE34">
        <v>32746.6120627333</v>
      </c>
      <c r="AF34">
        <v>28851.365380203701</v>
      </c>
    </row>
    <row r="35" spans="1:32" x14ac:dyDescent="0.3">
      <c r="A35" t="s">
        <v>48</v>
      </c>
      <c r="B35" t="s">
        <v>363</v>
      </c>
      <c r="C35" t="s">
        <v>297</v>
      </c>
      <c r="D35" t="s">
        <v>364</v>
      </c>
      <c r="E35" t="s">
        <v>298</v>
      </c>
      <c r="G35">
        <v>1219408.93002294</v>
      </c>
      <c r="H35">
        <v>1235878.5718694101</v>
      </c>
      <c r="I35">
        <v>1392731.30946847</v>
      </c>
      <c r="J35">
        <v>1486162.96505179</v>
      </c>
      <c r="K35">
        <v>1560479.5018842199</v>
      </c>
      <c r="L35">
        <v>1548195.06680044</v>
      </c>
      <c r="M35">
        <v>1573169.5504546</v>
      </c>
      <c r="N35">
        <v>1601368.8478894699</v>
      </c>
      <c r="O35">
        <v>1641477.48385898</v>
      </c>
      <c r="P35">
        <v>1632312.7564034599</v>
      </c>
      <c r="Q35">
        <v>1623846.7111188299</v>
      </c>
      <c r="R35">
        <v>1629721.9694046101</v>
      </c>
      <c r="S35">
        <v>1730133.50243072</v>
      </c>
      <c r="T35">
        <v>1749640.9557381701</v>
      </c>
      <c r="U35">
        <v>1754778.59010223</v>
      </c>
      <c r="V35">
        <v>1748755.1551575901</v>
      </c>
      <c r="W35">
        <v>1721911.46462792</v>
      </c>
      <c r="X35">
        <v>1656040.6142819701</v>
      </c>
      <c r="Y35">
        <v>1853857.2895675099</v>
      </c>
      <c r="Z35">
        <v>1942314.2041291101</v>
      </c>
      <c r="AA35">
        <v>1877105.66399756</v>
      </c>
      <c r="AB35">
        <v>1820257.80459276</v>
      </c>
      <c r="AC35">
        <v>1802120.08077266</v>
      </c>
      <c r="AD35">
        <v>1749716.3145578401</v>
      </c>
      <c r="AE35">
        <v>1600377.2551597201</v>
      </c>
      <c r="AF35">
        <v>1588939.0977646401</v>
      </c>
    </row>
    <row r="36" spans="1:32" x14ac:dyDescent="0.3">
      <c r="A36" t="s">
        <v>48</v>
      </c>
      <c r="B36" t="s">
        <v>365</v>
      </c>
      <c r="C36" t="s">
        <v>297</v>
      </c>
      <c r="D36" t="s">
        <v>366</v>
      </c>
      <c r="E36" t="s">
        <v>298</v>
      </c>
      <c r="G36">
        <v>615218.54319083504</v>
      </c>
      <c r="H36">
        <v>621049.70007540402</v>
      </c>
      <c r="I36">
        <v>622164.88663482398</v>
      </c>
      <c r="J36">
        <v>626761.61918735004</v>
      </c>
      <c r="K36">
        <v>688867.41377856804</v>
      </c>
      <c r="L36">
        <v>681469.36255475099</v>
      </c>
      <c r="M36">
        <v>702697.12059853703</v>
      </c>
      <c r="N36">
        <v>706799.67322357395</v>
      </c>
      <c r="O36">
        <v>710549.49854402605</v>
      </c>
      <c r="P36">
        <v>729237.31668350601</v>
      </c>
      <c r="Q36">
        <v>745113.22710637795</v>
      </c>
      <c r="R36">
        <v>739906.301274147</v>
      </c>
      <c r="S36">
        <v>755499.07843883999</v>
      </c>
      <c r="T36">
        <v>750793.75876623194</v>
      </c>
      <c r="U36">
        <v>773686.43716031895</v>
      </c>
      <c r="V36">
        <v>758873.68019174703</v>
      </c>
      <c r="W36">
        <v>746284.17139222205</v>
      </c>
      <c r="X36">
        <v>730296.41013969504</v>
      </c>
      <c r="Y36">
        <v>772297.82700060902</v>
      </c>
      <c r="Z36">
        <v>777114.56288150896</v>
      </c>
      <c r="AA36">
        <v>777841.27722082101</v>
      </c>
      <c r="AB36">
        <v>741855.93409175402</v>
      </c>
      <c r="AC36">
        <v>736392.56526018598</v>
      </c>
      <c r="AD36">
        <v>755575.21129984304</v>
      </c>
      <c r="AE36">
        <v>673826.70121466799</v>
      </c>
      <c r="AF36">
        <v>709606.96063714405</v>
      </c>
    </row>
    <row r="37" spans="1:32" x14ac:dyDescent="0.3">
      <c r="A37" t="s">
        <v>48</v>
      </c>
      <c r="B37" t="s">
        <v>367</v>
      </c>
      <c r="C37" t="s">
        <v>297</v>
      </c>
      <c r="D37" t="s">
        <v>368</v>
      </c>
      <c r="E37" t="s">
        <v>298</v>
      </c>
      <c r="G37">
        <v>184351.65674023199</v>
      </c>
      <c r="H37">
        <v>202106.91429830799</v>
      </c>
      <c r="I37">
        <v>226020.47309167101</v>
      </c>
      <c r="J37">
        <v>342467.410065284</v>
      </c>
      <c r="K37">
        <v>419890.33549079398</v>
      </c>
      <c r="L37">
        <v>426459.63347275503</v>
      </c>
      <c r="M37">
        <v>391412.75054766802</v>
      </c>
      <c r="N37">
        <v>366644.94127790799</v>
      </c>
      <c r="O37">
        <v>334081.80757382599</v>
      </c>
      <c r="P37">
        <v>321609.593235231</v>
      </c>
      <c r="Q37">
        <v>325145.55706316</v>
      </c>
      <c r="R37">
        <v>336939.026029689</v>
      </c>
      <c r="S37">
        <v>383931.32216453302</v>
      </c>
      <c r="T37">
        <v>381198.93044991698</v>
      </c>
      <c r="U37">
        <v>326019.96395590302</v>
      </c>
      <c r="V37">
        <v>338639.87127805798</v>
      </c>
      <c r="W37">
        <v>363357.78719244897</v>
      </c>
      <c r="X37">
        <v>347039.51094443398</v>
      </c>
      <c r="Y37">
        <v>419029.742707155</v>
      </c>
      <c r="Z37">
        <v>461644.68521215703</v>
      </c>
      <c r="AA37">
        <v>438937.768268232</v>
      </c>
      <c r="AB37">
        <v>383189.44847912597</v>
      </c>
      <c r="AC37">
        <v>345496.63684831897</v>
      </c>
      <c r="AD37">
        <v>335978.60701165203</v>
      </c>
      <c r="AE37">
        <v>290566.519760105</v>
      </c>
      <c r="AF37">
        <v>255428.907878862</v>
      </c>
    </row>
    <row r="38" spans="1:32" x14ac:dyDescent="0.3">
      <c r="A38" t="s">
        <v>48</v>
      </c>
      <c r="B38" t="s">
        <v>369</v>
      </c>
      <c r="C38" t="s">
        <v>297</v>
      </c>
      <c r="D38" t="s">
        <v>370</v>
      </c>
      <c r="E38" t="s">
        <v>298</v>
      </c>
      <c r="G38">
        <v>419800.91070641798</v>
      </c>
      <c r="H38">
        <v>412466.83014048898</v>
      </c>
      <c r="I38">
        <v>545348.15434987005</v>
      </c>
      <c r="J38">
        <v>515142.05990699102</v>
      </c>
      <c r="K38">
        <v>450736.98565616301</v>
      </c>
      <c r="L38">
        <v>440116.139366085</v>
      </c>
      <c r="M38">
        <v>479766.32393691997</v>
      </c>
      <c r="N38">
        <v>528225.08633485006</v>
      </c>
      <c r="O38">
        <v>596800.51959373499</v>
      </c>
      <c r="P38">
        <v>581744.47310869303</v>
      </c>
      <c r="Q38">
        <v>553906.57922562805</v>
      </c>
      <c r="R38">
        <v>552932.38059838896</v>
      </c>
      <c r="S38">
        <v>590793.16777635994</v>
      </c>
      <c r="T38">
        <v>617543.332747904</v>
      </c>
      <c r="U38">
        <v>655333.84460076399</v>
      </c>
      <c r="V38">
        <v>651190.66704457998</v>
      </c>
      <c r="W38">
        <v>612603.86167762894</v>
      </c>
      <c r="X38">
        <v>578873.69494606298</v>
      </c>
      <c r="Y38">
        <v>662249.02797673095</v>
      </c>
      <c r="Z38">
        <v>703568.43162612198</v>
      </c>
      <c r="AA38">
        <v>660326.61850850296</v>
      </c>
      <c r="AB38">
        <v>695458.50064333202</v>
      </c>
      <c r="AC38">
        <v>720425.69494745706</v>
      </c>
      <c r="AD38">
        <v>657533.81072492094</v>
      </c>
      <c r="AE38">
        <v>636513.38603523397</v>
      </c>
      <c r="AF38">
        <v>623602.59508872998</v>
      </c>
    </row>
    <row r="39" spans="1:32" x14ac:dyDescent="0.3">
      <c r="A39" t="s">
        <v>48</v>
      </c>
      <c r="B39" t="s">
        <v>371</v>
      </c>
      <c r="C39" t="s">
        <v>297</v>
      </c>
      <c r="D39" t="s">
        <v>372</v>
      </c>
      <c r="E39" t="s">
        <v>298</v>
      </c>
      <c r="G39">
        <v>564314.97010197095</v>
      </c>
      <c r="H39">
        <v>583190.82912840205</v>
      </c>
      <c r="I39">
        <v>601127.144971192</v>
      </c>
      <c r="J39">
        <v>604196.48439040803</v>
      </c>
      <c r="K39">
        <v>647719.36895137595</v>
      </c>
      <c r="L39">
        <v>571688.57778774505</v>
      </c>
      <c r="M39">
        <v>580740.09897525399</v>
      </c>
      <c r="N39">
        <v>587605.78981865698</v>
      </c>
      <c r="O39">
        <v>621443.07109202899</v>
      </c>
      <c r="P39">
        <v>667404.64934408094</v>
      </c>
      <c r="Q39">
        <v>727987.50689380604</v>
      </c>
      <c r="R39">
        <v>740026.67231382499</v>
      </c>
      <c r="S39">
        <v>722845.44090281497</v>
      </c>
      <c r="T39">
        <v>702782.81029519299</v>
      </c>
      <c r="U39">
        <v>671370.98268038698</v>
      </c>
      <c r="V39">
        <v>608467.95918932103</v>
      </c>
      <c r="W39">
        <v>629689.58574153599</v>
      </c>
      <c r="X39">
        <v>600556.44316491298</v>
      </c>
      <c r="Y39">
        <v>581989.14434937597</v>
      </c>
      <c r="Z39">
        <v>609409.52182899194</v>
      </c>
      <c r="AA39">
        <v>639878.24180132395</v>
      </c>
      <c r="AB39">
        <v>664237.94099209504</v>
      </c>
      <c r="AC39">
        <v>630898.61554292694</v>
      </c>
      <c r="AD39">
        <v>628234.055283505</v>
      </c>
      <c r="AE39">
        <v>644515.56851222005</v>
      </c>
      <c r="AF39">
        <v>635100.11180613295</v>
      </c>
    </row>
    <row r="40" spans="1:32" x14ac:dyDescent="0.3">
      <c r="A40" t="s">
        <v>48</v>
      </c>
      <c r="B40" t="s">
        <v>373</v>
      </c>
      <c r="C40" t="s">
        <v>297</v>
      </c>
      <c r="D40" t="s">
        <v>374</v>
      </c>
      <c r="E40" t="s">
        <v>298</v>
      </c>
      <c r="G40">
        <v>229505.70806554399</v>
      </c>
      <c r="H40">
        <v>220740.406683379</v>
      </c>
      <c r="I40">
        <v>230938.49157800499</v>
      </c>
      <c r="J40">
        <v>224116.221477613</v>
      </c>
      <c r="K40">
        <v>229942.92750396099</v>
      </c>
      <c r="L40">
        <v>251049.52957106501</v>
      </c>
      <c r="M40">
        <v>255713.37080864099</v>
      </c>
      <c r="N40">
        <v>257435.50737868401</v>
      </c>
      <c r="O40">
        <v>272478.21885389899</v>
      </c>
      <c r="P40">
        <v>283689.59081068001</v>
      </c>
      <c r="Q40">
        <v>265143.11508040398</v>
      </c>
      <c r="R40">
        <v>293857.53004900599</v>
      </c>
      <c r="S40">
        <v>305402.19473475998</v>
      </c>
      <c r="T40">
        <v>248692.71879576001</v>
      </c>
      <c r="U40">
        <v>221835.58768349199</v>
      </c>
      <c r="V40">
        <v>197134.85732088101</v>
      </c>
      <c r="W40">
        <v>200022.09239395801</v>
      </c>
      <c r="X40">
        <v>181332.693842348</v>
      </c>
      <c r="Y40">
        <v>168992.515018587</v>
      </c>
      <c r="Z40">
        <v>173786.09282942599</v>
      </c>
      <c r="AA40">
        <v>171936.43841831299</v>
      </c>
      <c r="AB40">
        <v>148385.45191577499</v>
      </c>
      <c r="AC40">
        <v>154006.32580835899</v>
      </c>
      <c r="AD40">
        <v>174256.264782182</v>
      </c>
      <c r="AE40">
        <v>163475.710485016</v>
      </c>
      <c r="AF40">
        <v>177814.862768722</v>
      </c>
    </row>
    <row r="41" spans="1:32" x14ac:dyDescent="0.3">
      <c r="A41" t="s">
        <v>48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48</v>
      </c>
      <c r="B43" t="s">
        <v>379</v>
      </c>
      <c r="C43" t="s">
        <v>297</v>
      </c>
      <c r="D43" t="s">
        <v>380</v>
      </c>
      <c r="E43" t="s">
        <v>298</v>
      </c>
      <c r="G43">
        <v>2732977.6128376299</v>
      </c>
      <c r="H43">
        <v>2756469.02776202</v>
      </c>
      <c r="I43">
        <v>2813293.7566694599</v>
      </c>
      <c r="J43">
        <v>2786230.3068349701</v>
      </c>
      <c r="K43">
        <v>2849261.4822026398</v>
      </c>
      <c r="L43">
        <v>2889451.0697968202</v>
      </c>
      <c r="M43">
        <v>2852292.81581118</v>
      </c>
      <c r="N43">
        <v>2762815.7342169802</v>
      </c>
      <c r="O43">
        <v>2763725.60768231</v>
      </c>
      <c r="P43">
        <v>2672558.2832544399</v>
      </c>
      <c r="Q43">
        <v>2823228.1814378798</v>
      </c>
      <c r="R43">
        <v>3012241.4199450999</v>
      </c>
      <c r="S43">
        <v>3217243.2326922799</v>
      </c>
      <c r="T43">
        <v>3328032.8791320799</v>
      </c>
      <c r="U43">
        <v>3238779.7936479701</v>
      </c>
      <c r="V43">
        <v>3220422.3737034998</v>
      </c>
      <c r="W43">
        <v>3237986.98556105</v>
      </c>
      <c r="X43">
        <v>3277812.63983953</v>
      </c>
      <c r="Y43">
        <v>3331111.8105677301</v>
      </c>
      <c r="Z43">
        <v>3526083.99825403</v>
      </c>
      <c r="AA43">
        <v>3364183.1272169198</v>
      </c>
      <c r="AB43">
        <v>3352795.3687479999</v>
      </c>
      <c r="AC43">
        <v>3367544.3699644702</v>
      </c>
      <c r="AD43">
        <v>3519745.5693749399</v>
      </c>
      <c r="AE43">
        <v>3453888.5022628298</v>
      </c>
      <c r="AF43">
        <v>5230827.4968302296</v>
      </c>
    </row>
    <row r="44" spans="1:32" x14ac:dyDescent="0.3">
      <c r="A44" t="s">
        <v>48</v>
      </c>
      <c r="B44" t="s">
        <v>381</v>
      </c>
      <c r="C44" t="s">
        <v>297</v>
      </c>
      <c r="D44" t="s">
        <v>382</v>
      </c>
      <c r="E44" t="s">
        <v>298</v>
      </c>
      <c r="G44">
        <v>23006178.666258302</v>
      </c>
      <c r="H44">
        <v>23294442.888227802</v>
      </c>
      <c r="I44">
        <v>23717167.934379801</v>
      </c>
      <c r="J44">
        <v>23038100.919913299</v>
      </c>
      <c r="K44">
        <v>23497564.008705199</v>
      </c>
      <c r="L44">
        <v>23825858.4875894</v>
      </c>
      <c r="M44">
        <v>23708060.455656201</v>
      </c>
      <c r="N44">
        <v>23394952.132474098</v>
      </c>
      <c r="O44">
        <v>23157272.046435501</v>
      </c>
      <c r="P44">
        <v>23802248.5226091</v>
      </c>
      <c r="Q44">
        <v>24250646.320193101</v>
      </c>
      <c r="R44">
        <v>25402295.843556602</v>
      </c>
      <c r="S44">
        <v>25664203.483953599</v>
      </c>
      <c r="T44">
        <v>24530205.072693501</v>
      </c>
      <c r="U44">
        <v>22832864.990780901</v>
      </c>
      <c r="V44">
        <v>23133527.717602201</v>
      </c>
      <c r="W44">
        <v>23346848.480661299</v>
      </c>
      <c r="X44">
        <v>23968498.552418899</v>
      </c>
      <c r="Y44">
        <v>24655251.571219601</v>
      </c>
      <c r="Z44">
        <v>26027107.676652201</v>
      </c>
      <c r="AA44">
        <v>25854371.540687699</v>
      </c>
      <c r="AB44">
        <v>25311363.480658401</v>
      </c>
      <c r="AC44">
        <v>26095378.3474719</v>
      </c>
      <c r="AD44">
        <v>26818808.4603584</v>
      </c>
      <c r="AE44">
        <v>26638962.031856399</v>
      </c>
      <c r="AF44">
        <v>26971929.377555002</v>
      </c>
    </row>
    <row r="45" spans="1:32" x14ac:dyDescent="0.3">
      <c r="A45" t="s">
        <v>48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48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48</v>
      </c>
      <c r="B47" t="s">
        <v>387</v>
      </c>
      <c r="C47" t="s">
        <v>297</v>
      </c>
      <c r="D47" t="s">
        <v>388</v>
      </c>
      <c r="E47" t="s">
        <v>298</v>
      </c>
      <c r="G47">
        <v>225776.77592169199</v>
      </c>
      <c r="H47">
        <v>232179.081415291</v>
      </c>
      <c r="I47">
        <v>227903.558981468</v>
      </c>
      <c r="J47">
        <v>229961.31511211599</v>
      </c>
      <c r="K47">
        <v>240486.10133026101</v>
      </c>
      <c r="L47">
        <v>232542.393730996</v>
      </c>
      <c r="M47">
        <v>229278.204140182</v>
      </c>
      <c r="N47">
        <v>234621.55246368301</v>
      </c>
      <c r="O47">
        <v>234484.23677145099</v>
      </c>
      <c r="P47">
        <v>230527.53825462799</v>
      </c>
      <c r="Q47">
        <v>223229.67921093901</v>
      </c>
      <c r="R47">
        <v>244938.302873949</v>
      </c>
      <c r="S47">
        <v>242567.544143056</v>
      </c>
      <c r="T47">
        <v>262107.708615476</v>
      </c>
      <c r="U47">
        <v>242371.603642642</v>
      </c>
      <c r="V47">
        <v>228272.12790936499</v>
      </c>
      <c r="W47">
        <v>207981.12092246299</v>
      </c>
      <c r="X47">
        <v>174071.90175970501</v>
      </c>
      <c r="Y47">
        <v>143053.61266888</v>
      </c>
      <c r="Z47">
        <v>127156.521012578</v>
      </c>
      <c r="AA47">
        <v>130762.272400666</v>
      </c>
      <c r="AB47">
        <v>122630.712404166</v>
      </c>
      <c r="AC47">
        <v>132486.70757072</v>
      </c>
      <c r="AD47">
        <v>156324.53612239001</v>
      </c>
      <c r="AE47">
        <v>177996.96193098699</v>
      </c>
      <c r="AF47">
        <v>208962.44667953599</v>
      </c>
    </row>
    <row r="48" spans="1:32" x14ac:dyDescent="0.3">
      <c r="A48" t="s">
        <v>48</v>
      </c>
      <c r="B48" t="s">
        <v>389</v>
      </c>
      <c r="C48" t="s">
        <v>297</v>
      </c>
      <c r="D48" t="s">
        <v>390</v>
      </c>
      <c r="E48" t="s">
        <v>298</v>
      </c>
      <c r="G48">
        <v>2074217.8519192</v>
      </c>
      <c r="H48">
        <v>2119897.2538503101</v>
      </c>
      <c r="I48">
        <v>2195525.1962234299</v>
      </c>
      <c r="J48">
        <v>2232960.4087565201</v>
      </c>
      <c r="K48">
        <v>2261787.7375384499</v>
      </c>
      <c r="L48">
        <v>2294879.7655127901</v>
      </c>
      <c r="M48">
        <v>2322993.3187366002</v>
      </c>
      <c r="N48">
        <v>2297124.6895929198</v>
      </c>
      <c r="O48">
        <v>2284725.9022416198</v>
      </c>
      <c r="P48">
        <v>2296698.3919357201</v>
      </c>
      <c r="Q48">
        <v>2246450.4152103998</v>
      </c>
      <c r="R48">
        <v>2275282.4444826702</v>
      </c>
      <c r="S48">
        <v>2253043.2941316501</v>
      </c>
      <c r="T48">
        <v>2413132.7467314298</v>
      </c>
      <c r="U48">
        <v>2249359.13850509</v>
      </c>
      <c r="V48">
        <v>2245455.9206761499</v>
      </c>
      <c r="W48">
        <v>2243586.0468123402</v>
      </c>
      <c r="X48">
        <v>2238054.7657641801</v>
      </c>
      <c r="Y48">
        <v>2233579.5946186502</v>
      </c>
      <c r="Z48">
        <v>2270743.0107517201</v>
      </c>
      <c r="AA48">
        <v>2268021.3350612698</v>
      </c>
      <c r="AB48">
        <v>2195160.6180596701</v>
      </c>
      <c r="AC48">
        <v>2229412.8639632198</v>
      </c>
      <c r="AD48">
        <v>2287986.8713438301</v>
      </c>
      <c r="AE48">
        <v>2299475.8974217698</v>
      </c>
      <c r="AF48">
        <v>2117153.9509551399</v>
      </c>
    </row>
    <row r="49" spans="1:32" x14ac:dyDescent="0.3">
      <c r="A49" t="s">
        <v>48</v>
      </c>
      <c r="B49" t="s">
        <v>391</v>
      </c>
      <c r="C49" t="s">
        <v>297</v>
      </c>
      <c r="D49" t="s">
        <v>392</v>
      </c>
      <c r="E49" t="s">
        <v>298</v>
      </c>
      <c r="G49">
        <v>1802709.2789603099</v>
      </c>
      <c r="H49">
        <v>1840682.57344143</v>
      </c>
      <c r="I49">
        <v>1917951.560701</v>
      </c>
      <c r="J49">
        <v>1955354.61297244</v>
      </c>
      <c r="K49">
        <v>1975402.31280087</v>
      </c>
      <c r="L49">
        <v>2014827.0244919399</v>
      </c>
      <c r="M49">
        <v>2040892.0629092599</v>
      </c>
      <c r="N49">
        <v>2009507.9792152699</v>
      </c>
      <c r="O49">
        <v>1991639.67991802</v>
      </c>
      <c r="P49">
        <v>2001451.2948249199</v>
      </c>
      <c r="Q49">
        <v>1960107.45613474</v>
      </c>
      <c r="R49">
        <v>1962339.3174586699</v>
      </c>
      <c r="S49">
        <v>1944031.324367</v>
      </c>
      <c r="T49">
        <v>2082283.2375308501</v>
      </c>
      <c r="U49">
        <v>1944198.3623798001</v>
      </c>
      <c r="V49">
        <v>1953024.84592024</v>
      </c>
      <c r="W49">
        <v>1969504.0803833799</v>
      </c>
      <c r="X49">
        <v>1997155.2759390699</v>
      </c>
      <c r="Y49">
        <v>2013822.5202315401</v>
      </c>
      <c r="Z49">
        <v>2063143.1753425</v>
      </c>
      <c r="AA49">
        <v>2054362.24530591</v>
      </c>
      <c r="AB49">
        <v>1992108.8137503599</v>
      </c>
      <c r="AC49">
        <v>2011389.38779569</v>
      </c>
      <c r="AD49">
        <v>2035091.3845870399</v>
      </c>
      <c r="AE49">
        <v>2014151.5270026701</v>
      </c>
      <c r="AF49">
        <v>1792655.70738769</v>
      </c>
    </row>
    <row r="50" spans="1:32" x14ac:dyDescent="0.3">
      <c r="A50" t="s">
        <v>48</v>
      </c>
      <c r="B50" t="s">
        <v>393</v>
      </c>
      <c r="C50" t="s">
        <v>297</v>
      </c>
      <c r="D50" t="s">
        <v>394</v>
      </c>
      <c r="E50" t="s">
        <v>298</v>
      </c>
      <c r="G50">
        <v>44808.902767148102</v>
      </c>
      <c r="H50">
        <v>47155.143973134902</v>
      </c>
      <c r="I50">
        <v>49051.731198041402</v>
      </c>
      <c r="J50">
        <v>47405.4557179603</v>
      </c>
      <c r="K50">
        <v>46217.890540373897</v>
      </c>
      <c r="L50">
        <v>47160.3068927481</v>
      </c>
      <c r="M50">
        <v>52778.9709942349</v>
      </c>
      <c r="N50">
        <v>53255.461763574502</v>
      </c>
      <c r="O50">
        <v>58652.519958028002</v>
      </c>
      <c r="P50">
        <v>64712.435900766097</v>
      </c>
      <c r="Q50">
        <v>63123.010580719601</v>
      </c>
      <c r="R50">
        <v>67361.384192347701</v>
      </c>
      <c r="S50">
        <v>66415.198115334497</v>
      </c>
      <c r="T50">
        <v>68644.722314074694</v>
      </c>
      <c r="U50">
        <v>62815.508809367602</v>
      </c>
      <c r="V50">
        <v>64371.477202800903</v>
      </c>
      <c r="W50">
        <v>66681.117007935594</v>
      </c>
      <c r="X50">
        <v>68001.430685868894</v>
      </c>
      <c r="Y50">
        <v>77745.451658569</v>
      </c>
      <c r="Z50">
        <v>80862.567904081196</v>
      </c>
      <c r="AA50">
        <v>82896.817354697196</v>
      </c>
      <c r="AB50">
        <v>80285.423344963303</v>
      </c>
      <c r="AC50">
        <v>85775.344010341098</v>
      </c>
      <c r="AD50">
        <v>97380.709318620298</v>
      </c>
      <c r="AE50">
        <v>108400.803287669</v>
      </c>
      <c r="AF50">
        <v>118975.642100411</v>
      </c>
    </row>
    <row r="51" spans="1:32" x14ac:dyDescent="0.3">
      <c r="A51" t="s">
        <v>48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48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48</v>
      </c>
      <c r="B53" t="s">
        <v>399</v>
      </c>
      <c r="C53" t="s">
        <v>297</v>
      </c>
      <c r="D53" t="s">
        <v>400</v>
      </c>
      <c r="E53" t="s">
        <v>298</v>
      </c>
      <c r="G53">
        <v>250107.36796565901</v>
      </c>
      <c r="H53">
        <v>253691.476139415</v>
      </c>
      <c r="I53">
        <v>243958.87177514099</v>
      </c>
      <c r="J53">
        <v>237541.98102414701</v>
      </c>
      <c r="K53">
        <v>238515.49563803399</v>
      </c>
      <c r="L53">
        <v>244304.063346154</v>
      </c>
      <c r="M53">
        <v>242353.20807946101</v>
      </c>
      <c r="N53">
        <v>236738.295251932</v>
      </c>
      <c r="O53">
        <v>238519.444116325</v>
      </c>
      <c r="P53">
        <v>232767.318834826</v>
      </c>
      <c r="Q53">
        <v>231154.36807463801</v>
      </c>
      <c r="R53">
        <v>235544.98786069499</v>
      </c>
      <c r="S53">
        <v>240607.96923996601</v>
      </c>
      <c r="T53">
        <v>236489.928509224</v>
      </c>
      <c r="U53">
        <v>227508.77196672701</v>
      </c>
      <c r="V53">
        <v>223533.43335213201</v>
      </c>
      <c r="W53">
        <v>228737.75159772899</v>
      </c>
      <c r="X53">
        <v>229677.32469682</v>
      </c>
      <c r="Y53">
        <v>230072.20086735801</v>
      </c>
      <c r="Z53">
        <v>236423.317152809</v>
      </c>
      <c r="AA53">
        <v>235035.806225849</v>
      </c>
      <c r="AB53">
        <v>227033.46388652499</v>
      </c>
      <c r="AC53">
        <v>231292.549132566</v>
      </c>
      <c r="AD53">
        <v>246206.084856214</v>
      </c>
      <c r="AE53">
        <v>246934.69679128</v>
      </c>
      <c r="AF53">
        <v>252486.96369943899</v>
      </c>
    </row>
    <row r="54" spans="1:32" x14ac:dyDescent="0.3">
      <c r="A54" t="s">
        <v>48</v>
      </c>
      <c r="B54" t="s">
        <v>401</v>
      </c>
      <c r="C54" t="s">
        <v>297</v>
      </c>
      <c r="D54" t="s">
        <v>402</v>
      </c>
      <c r="E54" t="s">
        <v>298</v>
      </c>
      <c r="G54">
        <v>364539.50249352702</v>
      </c>
      <c r="H54">
        <v>396521.11917006399</v>
      </c>
      <c r="I54">
        <v>409354.13723994402</v>
      </c>
      <c r="J54">
        <v>422204.67792794999</v>
      </c>
      <c r="K54">
        <v>446803.96781857999</v>
      </c>
      <c r="L54">
        <v>463385.82953265798</v>
      </c>
      <c r="M54">
        <v>486928.96508645802</v>
      </c>
      <c r="N54">
        <v>475278.71716806397</v>
      </c>
      <c r="O54">
        <v>493448.83253867202</v>
      </c>
      <c r="P54">
        <v>490090.85491419601</v>
      </c>
      <c r="Q54">
        <v>484952.18292600202</v>
      </c>
      <c r="R54">
        <v>495226.83549916901</v>
      </c>
      <c r="S54">
        <v>503817.29809041403</v>
      </c>
      <c r="T54">
        <v>478245.12713387399</v>
      </c>
      <c r="U54">
        <v>456409.97740735603</v>
      </c>
      <c r="V54">
        <v>463763.09059900302</v>
      </c>
      <c r="W54">
        <v>447082.87822013098</v>
      </c>
      <c r="X54">
        <v>416652.79154800001</v>
      </c>
      <c r="Y54">
        <v>385386.70884888398</v>
      </c>
      <c r="Z54">
        <v>374570.40740844503</v>
      </c>
      <c r="AA54">
        <v>364797.69158935698</v>
      </c>
      <c r="AB54">
        <v>358218.866436982</v>
      </c>
      <c r="AC54">
        <v>366476.91963168199</v>
      </c>
      <c r="AD54">
        <v>401580.34950717899</v>
      </c>
      <c r="AE54">
        <v>400138.15432307502</v>
      </c>
      <c r="AF54">
        <v>412447.29387451202</v>
      </c>
    </row>
    <row r="55" spans="1:32" x14ac:dyDescent="0.3">
      <c r="A55" t="s">
        <v>48</v>
      </c>
      <c r="B55" t="s">
        <v>403</v>
      </c>
      <c r="C55" t="s">
        <v>297</v>
      </c>
      <c r="D55" t="s">
        <v>404</v>
      </c>
      <c r="E55" t="s">
        <v>298</v>
      </c>
      <c r="G55">
        <v>114636.119959313</v>
      </c>
      <c r="H55">
        <v>143158.06122354799</v>
      </c>
      <c r="I55">
        <v>165901.45740841699</v>
      </c>
      <c r="J55">
        <v>185078.215714636</v>
      </c>
      <c r="K55">
        <v>208653.80910342999</v>
      </c>
      <c r="L55">
        <v>219163.813644476</v>
      </c>
      <c r="M55">
        <v>244856.54620691799</v>
      </c>
      <c r="N55">
        <v>238545.63780873499</v>
      </c>
      <c r="O55">
        <v>254865.19061220999</v>
      </c>
      <c r="P55">
        <v>257238.432323596</v>
      </c>
      <c r="Q55">
        <v>253799.869540371</v>
      </c>
      <c r="R55">
        <v>259669.48058677101</v>
      </c>
      <c r="S55">
        <v>263228.85582224902</v>
      </c>
      <c r="T55">
        <v>241874.291674576</v>
      </c>
      <c r="U55">
        <v>228923.53803484701</v>
      </c>
      <c r="V55">
        <v>240018.881438902</v>
      </c>
      <c r="W55">
        <v>218710.169382216</v>
      </c>
      <c r="X55">
        <v>187476.07271480199</v>
      </c>
      <c r="Y55">
        <v>155830.54950702001</v>
      </c>
      <c r="Z55">
        <v>138343.23564733201</v>
      </c>
      <c r="AA55">
        <v>129761.885363508</v>
      </c>
      <c r="AB55">
        <v>131202.67872795099</v>
      </c>
      <c r="AC55">
        <v>135187.369555835</v>
      </c>
      <c r="AD55">
        <v>155514.33706038701</v>
      </c>
      <c r="AE55">
        <v>153086.262194907</v>
      </c>
      <c r="AF55">
        <v>159985.22556519101</v>
      </c>
    </row>
    <row r="56" spans="1:32" x14ac:dyDescent="0.3">
      <c r="A56" t="s">
        <v>48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48</v>
      </c>
      <c r="B57" t="s">
        <v>407</v>
      </c>
      <c r="C57" t="s">
        <v>297</v>
      </c>
      <c r="D57" t="s">
        <v>408</v>
      </c>
      <c r="E57" t="s">
        <v>298</v>
      </c>
      <c r="G57">
        <v>25313746.650509</v>
      </c>
      <c r="H57">
        <v>25649984.242341202</v>
      </c>
      <c r="I57">
        <v>26163718.782290898</v>
      </c>
      <c r="J57">
        <v>25521603.504421901</v>
      </c>
      <c r="K57">
        <v>26013421.864399299</v>
      </c>
      <c r="L57">
        <v>26399249.1362646</v>
      </c>
      <c r="M57">
        <v>26324297.6593832</v>
      </c>
      <c r="N57">
        <v>25980033.276700899</v>
      </c>
      <c r="O57">
        <v>25746336.0020402</v>
      </c>
      <c r="P57">
        <v>26412487.419745602</v>
      </c>
      <c r="Q57">
        <v>26799147.478347301</v>
      </c>
      <c r="R57">
        <v>28021724.576926898</v>
      </c>
      <c r="S57">
        <v>28277977.677604701</v>
      </c>
      <c r="T57">
        <v>27240721.548526101</v>
      </c>
      <c r="U57">
        <v>25354044.655170001</v>
      </c>
      <c r="V57">
        <v>25632000.0142515</v>
      </c>
      <c r="W57">
        <v>25839603.3189951</v>
      </c>
      <c r="X57">
        <v>26424838.725765001</v>
      </c>
      <c r="Y57">
        <v>27087593.804871701</v>
      </c>
      <c r="Z57">
        <v>28494715.004759401</v>
      </c>
      <c r="AA57">
        <v>28315447.7181269</v>
      </c>
      <c r="AB57">
        <v>27674630.3431415</v>
      </c>
      <c r="AC57">
        <v>28500650.148444898</v>
      </c>
      <c r="AD57">
        <v>29307628.231894098</v>
      </c>
      <c r="AE57">
        <v>29126995.417725202</v>
      </c>
      <c r="AF57">
        <v>29290586.312843099</v>
      </c>
    </row>
    <row r="58" spans="1:32" x14ac:dyDescent="0.3">
      <c r="A58" t="s">
        <v>48</v>
      </c>
      <c r="B58" t="s">
        <v>409</v>
      </c>
      <c r="C58" t="s">
        <v>297</v>
      </c>
      <c r="D58" t="s">
        <v>410</v>
      </c>
      <c r="E58" t="s">
        <v>298</v>
      </c>
      <c r="G58">
        <v>25310331.399962801</v>
      </c>
      <c r="H58">
        <v>25635573.045152999</v>
      </c>
      <c r="I58">
        <v>26143949.355716102</v>
      </c>
      <c r="J58">
        <v>25496648.3327519</v>
      </c>
      <c r="K58">
        <v>25989026.996376399</v>
      </c>
      <c r="L58">
        <v>26371258.668371901</v>
      </c>
      <c r="M58">
        <v>26287096.075663801</v>
      </c>
      <c r="N58">
        <v>25949430.513668198</v>
      </c>
      <c r="O58">
        <v>25714504.987417601</v>
      </c>
      <c r="P58">
        <v>26382466.433449998</v>
      </c>
      <c r="Q58">
        <v>26761670.8574498</v>
      </c>
      <c r="R58">
        <v>27972000.601552699</v>
      </c>
      <c r="S58">
        <v>28222999.2010464</v>
      </c>
      <c r="T58">
        <v>27190025.4223282</v>
      </c>
      <c r="U58">
        <v>25304200.061757501</v>
      </c>
      <c r="V58">
        <v>25575700.875471201</v>
      </c>
      <c r="W58">
        <v>25790577.6922778</v>
      </c>
      <c r="X58">
        <v>26387623.9229468</v>
      </c>
      <c r="Y58">
        <v>27057789.722778101</v>
      </c>
      <c r="Z58">
        <v>28471805.036986999</v>
      </c>
      <c r="AA58">
        <v>28294329.314167298</v>
      </c>
      <c r="AB58">
        <v>27655079.927416299</v>
      </c>
      <c r="AC58">
        <v>28478715.352650099</v>
      </c>
      <c r="AD58">
        <v>29280878.835113201</v>
      </c>
      <c r="AE58">
        <v>29102278.2010656</v>
      </c>
      <c r="AF58">
        <v>29264537.829052798</v>
      </c>
    </row>
    <row r="59" spans="1:32" x14ac:dyDescent="0.3">
      <c r="A59" t="s">
        <v>48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50</v>
      </c>
      <c r="B2" t="s">
        <v>295</v>
      </c>
      <c r="C2" t="s">
        <v>297</v>
      </c>
      <c r="D2" t="s">
        <v>296</v>
      </c>
      <c r="E2" t="s">
        <v>298</v>
      </c>
      <c r="G2">
        <v>8691.9189057437798</v>
      </c>
      <c r="H2">
        <v>10030.532095365999</v>
      </c>
      <c r="I2">
        <v>12229.6966444722</v>
      </c>
      <c r="J2">
        <v>12502.356872742401</v>
      </c>
      <c r="K2">
        <v>13693.4862073483</v>
      </c>
      <c r="L2">
        <v>13095.9157405602</v>
      </c>
      <c r="M2">
        <v>10704.612176746299</v>
      </c>
      <c r="N2">
        <v>8790.1058611734297</v>
      </c>
      <c r="O2">
        <v>8228.6554491215393</v>
      </c>
      <c r="P2">
        <v>6820.6698207224699</v>
      </c>
      <c r="Q2">
        <v>6851.7494586350003</v>
      </c>
      <c r="R2">
        <v>6551.2450443512698</v>
      </c>
      <c r="S2">
        <v>6495.0391373235798</v>
      </c>
      <c r="T2">
        <v>6222.6233292909901</v>
      </c>
      <c r="U2">
        <v>5762.94391474853</v>
      </c>
      <c r="V2">
        <v>5595.0649823875201</v>
      </c>
      <c r="W2">
        <v>5922.9033086096197</v>
      </c>
      <c r="X2">
        <v>6585.5330116391797</v>
      </c>
      <c r="Y2">
        <v>7232.7823747890598</v>
      </c>
      <c r="Z2">
        <v>7408.6479699559304</v>
      </c>
      <c r="AA2">
        <v>8195.5520699440694</v>
      </c>
      <c r="AB2">
        <v>8127.9747736990003</v>
      </c>
      <c r="AC2">
        <v>7743.5352546703098</v>
      </c>
      <c r="AD2">
        <v>8366.3604156373403</v>
      </c>
      <c r="AE2">
        <v>8519.20083653039</v>
      </c>
      <c r="AF2">
        <v>8350.8254518567792</v>
      </c>
    </row>
    <row r="3" spans="1:32" x14ac:dyDescent="0.3">
      <c r="A3" t="s">
        <v>50</v>
      </c>
      <c r="B3" t="s">
        <v>299</v>
      </c>
      <c r="C3" t="s">
        <v>297</v>
      </c>
      <c r="D3" t="s">
        <v>300</v>
      </c>
      <c r="E3" t="s">
        <v>298</v>
      </c>
      <c r="G3">
        <v>3752.54780262963</v>
      </c>
      <c r="H3">
        <v>3930.7129047273002</v>
      </c>
      <c r="I3">
        <v>4176.4484721079098</v>
      </c>
      <c r="J3">
        <v>4134.6960341434797</v>
      </c>
      <c r="K3">
        <v>4409.6974743172404</v>
      </c>
      <c r="L3">
        <v>4394.8181322333803</v>
      </c>
      <c r="M3">
        <v>4063.7682541518798</v>
      </c>
      <c r="N3">
        <v>3756.7187318164301</v>
      </c>
      <c r="O3">
        <v>3804.5448366917499</v>
      </c>
      <c r="P3">
        <v>3945.6671870485402</v>
      </c>
      <c r="Q3">
        <v>3569.0622563084098</v>
      </c>
      <c r="R3">
        <v>3126.4290407736999</v>
      </c>
      <c r="S3">
        <v>3035.6819748071698</v>
      </c>
      <c r="T3">
        <v>2491.3558906276899</v>
      </c>
      <c r="U3">
        <v>2201.0433749693202</v>
      </c>
      <c r="V3">
        <v>1874.03816362116</v>
      </c>
      <c r="W3">
        <v>1902.02765252873</v>
      </c>
      <c r="X3">
        <v>1944.2443355944299</v>
      </c>
      <c r="Y3">
        <v>1935.2623030725299</v>
      </c>
      <c r="Z3">
        <v>1928.3914023641501</v>
      </c>
      <c r="AA3">
        <v>2008.75128759876</v>
      </c>
      <c r="AB3">
        <v>1953.6038150798499</v>
      </c>
      <c r="AC3">
        <v>1827.10864219676</v>
      </c>
      <c r="AD3">
        <v>1885.1063499077</v>
      </c>
      <c r="AE3">
        <v>1836.3011833073199</v>
      </c>
      <c r="AF3">
        <v>1651.0434609850399</v>
      </c>
    </row>
    <row r="4" spans="1:32" x14ac:dyDescent="0.3">
      <c r="A4" t="s">
        <v>50</v>
      </c>
      <c r="B4" t="s">
        <v>301</v>
      </c>
      <c r="C4" t="s">
        <v>297</v>
      </c>
      <c r="D4" t="s">
        <v>302</v>
      </c>
      <c r="E4" t="s">
        <v>298</v>
      </c>
      <c r="G4">
        <v>1556227.02617304</v>
      </c>
      <c r="H4">
        <v>1675181.6322764701</v>
      </c>
      <c r="I4">
        <v>1795814.6291381901</v>
      </c>
      <c r="J4">
        <v>1585347.3091813901</v>
      </c>
      <c r="K4">
        <v>1701674.0659423501</v>
      </c>
      <c r="L4">
        <v>1714862.8259934001</v>
      </c>
      <c r="M4">
        <v>1553944.35010365</v>
      </c>
      <c r="N4">
        <v>1506759.1799907701</v>
      </c>
      <c r="O4">
        <v>1526174.77024202</v>
      </c>
      <c r="P4">
        <v>1503661.7956765799</v>
      </c>
      <c r="Q4">
        <v>1479145.78877696</v>
      </c>
      <c r="R4">
        <v>1384984.0191657899</v>
      </c>
      <c r="S4">
        <v>1347200.288311</v>
      </c>
      <c r="T4">
        <v>1042095.77835335</v>
      </c>
      <c r="U4">
        <v>967573.31934047898</v>
      </c>
      <c r="V4">
        <v>891677.22092488594</v>
      </c>
      <c r="W4">
        <v>921851.88822941901</v>
      </c>
      <c r="X4">
        <v>927700.13947891805</v>
      </c>
      <c r="Y4">
        <v>976261.79347625503</v>
      </c>
      <c r="Z4">
        <v>1100261.6022006299</v>
      </c>
      <c r="AA4">
        <v>1131392.67167232</v>
      </c>
      <c r="AB4">
        <v>1155795.46135936</v>
      </c>
      <c r="AC4">
        <v>1035436.03789165</v>
      </c>
      <c r="AD4">
        <v>1097050.6187863599</v>
      </c>
      <c r="AE4">
        <v>998480.44430329604</v>
      </c>
      <c r="AF4">
        <v>968447.41805654101</v>
      </c>
    </row>
    <row r="5" spans="1:32" x14ac:dyDescent="0.3">
      <c r="A5" t="s">
        <v>50</v>
      </c>
      <c r="B5" t="s">
        <v>303</v>
      </c>
      <c r="C5" t="s">
        <v>297</v>
      </c>
      <c r="D5" t="s">
        <v>304</v>
      </c>
      <c r="E5" t="s">
        <v>298</v>
      </c>
      <c r="G5">
        <v>202818.772624415</v>
      </c>
      <c r="H5">
        <v>218582.193924766</v>
      </c>
      <c r="I5">
        <v>250338.96238947299</v>
      </c>
      <c r="J5">
        <v>234958.17860438899</v>
      </c>
      <c r="K5">
        <v>243662.957566898</v>
      </c>
      <c r="L5">
        <v>252371.020507537</v>
      </c>
      <c r="M5">
        <v>230683.49392169001</v>
      </c>
      <c r="N5">
        <v>227261.532588748</v>
      </c>
      <c r="O5">
        <v>232318.400210127</v>
      </c>
      <c r="P5">
        <v>217028.46444679599</v>
      </c>
      <c r="Q5">
        <v>206232.12817810001</v>
      </c>
      <c r="R5">
        <v>195910.09570085601</v>
      </c>
      <c r="S5">
        <v>196154.033165662</v>
      </c>
      <c r="T5">
        <v>196579.57703728101</v>
      </c>
      <c r="U5">
        <v>178993.46873134701</v>
      </c>
      <c r="V5">
        <v>165376.51562021</v>
      </c>
      <c r="W5">
        <v>171839.482606234</v>
      </c>
      <c r="X5">
        <v>172962.95275952501</v>
      </c>
      <c r="Y5">
        <v>171306.01083843299</v>
      </c>
      <c r="Z5">
        <v>172521.922173364</v>
      </c>
      <c r="AA5">
        <v>171188.84318098499</v>
      </c>
      <c r="AB5">
        <v>165229.83897163099</v>
      </c>
      <c r="AC5">
        <v>159809.44213442699</v>
      </c>
      <c r="AD5">
        <v>170466.22128199699</v>
      </c>
      <c r="AE5">
        <v>154097.575820489</v>
      </c>
      <c r="AF5">
        <v>139950.361405645</v>
      </c>
    </row>
    <row r="6" spans="1:32" x14ac:dyDescent="0.3">
      <c r="A6" t="s">
        <v>50</v>
      </c>
      <c r="B6" t="s">
        <v>305</v>
      </c>
      <c r="C6" t="s">
        <v>297</v>
      </c>
      <c r="D6" t="s">
        <v>306</v>
      </c>
      <c r="E6" t="s">
        <v>298</v>
      </c>
      <c r="G6">
        <v>34120.550814237802</v>
      </c>
      <c r="H6">
        <v>33867.253015197399</v>
      </c>
      <c r="I6">
        <v>32394.7726814327</v>
      </c>
      <c r="J6">
        <v>28481.242231747001</v>
      </c>
      <c r="K6">
        <v>25954.0120626192</v>
      </c>
      <c r="L6">
        <v>22248.7628939442</v>
      </c>
      <c r="M6">
        <v>18391.864284578602</v>
      </c>
      <c r="N6">
        <v>16140.318752725299</v>
      </c>
      <c r="O6">
        <v>13089.076915891999</v>
      </c>
      <c r="P6">
        <v>13349.0464420305</v>
      </c>
      <c r="Q6">
        <v>12291.772975706601</v>
      </c>
      <c r="R6">
        <v>11131.374678668601</v>
      </c>
      <c r="S6">
        <v>10384.3164912263</v>
      </c>
      <c r="T6">
        <v>7653.4912707391904</v>
      </c>
      <c r="U6">
        <v>6169.4331385148598</v>
      </c>
      <c r="V6">
        <v>6382.1294403818101</v>
      </c>
      <c r="W6">
        <v>6592.9787971442902</v>
      </c>
      <c r="X6">
        <v>6800.7075673087102</v>
      </c>
      <c r="Y6">
        <v>7317.4473013548804</v>
      </c>
      <c r="Z6">
        <v>9007.5071069405694</v>
      </c>
      <c r="AA6">
        <v>8853.0084661648107</v>
      </c>
      <c r="AB6">
        <v>9040.8833169144891</v>
      </c>
      <c r="AC6">
        <v>7996.9367396488196</v>
      </c>
      <c r="AD6">
        <v>8254.1672355676892</v>
      </c>
      <c r="AE6">
        <v>8370.3160531823996</v>
      </c>
      <c r="AF6">
        <v>6536.3875558665204</v>
      </c>
    </row>
    <row r="7" spans="1:32" x14ac:dyDescent="0.3">
      <c r="A7" t="s">
        <v>50</v>
      </c>
      <c r="B7" t="s">
        <v>307</v>
      </c>
      <c r="C7" t="s">
        <v>297</v>
      </c>
      <c r="D7" t="s">
        <v>308</v>
      </c>
      <c r="E7" t="s">
        <v>298</v>
      </c>
      <c r="G7">
        <v>72997.953808079896</v>
      </c>
      <c r="H7">
        <v>76299.164085128505</v>
      </c>
      <c r="I7">
        <v>82139.097116675694</v>
      </c>
      <c r="J7">
        <v>76360.973427717297</v>
      </c>
      <c r="K7">
        <v>77211.489836997003</v>
      </c>
      <c r="L7">
        <v>77618.220685925</v>
      </c>
      <c r="M7">
        <v>72581.782907647401</v>
      </c>
      <c r="N7">
        <v>71235.797325283202</v>
      </c>
      <c r="O7">
        <v>71566.424430103099</v>
      </c>
      <c r="P7">
        <v>69275.265703338897</v>
      </c>
      <c r="Q7">
        <v>66016.277253932902</v>
      </c>
      <c r="R7">
        <v>59167.123602396401</v>
      </c>
      <c r="S7">
        <v>55101.077360948802</v>
      </c>
      <c r="T7">
        <v>37031.187558124497</v>
      </c>
      <c r="U7">
        <v>28782.8504242626</v>
      </c>
      <c r="V7">
        <v>22350.9643905634</v>
      </c>
      <c r="W7">
        <v>22340.086944126801</v>
      </c>
      <c r="X7">
        <v>20637.260433342701</v>
      </c>
      <c r="Y7">
        <v>20718.685886510098</v>
      </c>
      <c r="Z7">
        <v>20721.157834776001</v>
      </c>
      <c r="AA7">
        <v>20666.961357386601</v>
      </c>
      <c r="AB7">
        <v>20759.3775592001</v>
      </c>
      <c r="AC7">
        <v>19259.788033303699</v>
      </c>
      <c r="AD7">
        <v>20105.904613747502</v>
      </c>
      <c r="AE7">
        <v>18436.367212417699</v>
      </c>
      <c r="AF7">
        <v>17931.7943902115</v>
      </c>
    </row>
    <row r="8" spans="1:32" x14ac:dyDescent="0.3">
      <c r="A8" t="s">
        <v>50</v>
      </c>
      <c r="B8" t="s">
        <v>309</v>
      </c>
      <c r="C8" t="s">
        <v>297</v>
      </c>
      <c r="D8" t="s">
        <v>310</v>
      </c>
      <c r="E8" t="s">
        <v>298</v>
      </c>
      <c r="G8">
        <v>4424.2156216591802</v>
      </c>
      <c r="H8">
        <v>4710.7263469207701</v>
      </c>
      <c r="I8">
        <v>6598.6369521959496</v>
      </c>
      <c r="J8">
        <v>5713.9298810051296</v>
      </c>
      <c r="K8">
        <v>5659.80626889424</v>
      </c>
      <c r="L8">
        <v>6678.1113806396297</v>
      </c>
      <c r="M8">
        <v>5917.44134945728</v>
      </c>
      <c r="N8">
        <v>5461.9932279130198</v>
      </c>
      <c r="O8">
        <v>4664.9085846369599</v>
      </c>
      <c r="P8">
        <v>4430.2448834570796</v>
      </c>
      <c r="Q8">
        <v>3627.4581896397099</v>
      </c>
      <c r="R8">
        <v>4339.0288534359597</v>
      </c>
      <c r="S8">
        <v>2151.5584770699802</v>
      </c>
      <c r="T8">
        <v>5910.7256864944402</v>
      </c>
      <c r="U8">
        <v>3237.3729880522501</v>
      </c>
      <c r="V8">
        <v>2097.7170519003998</v>
      </c>
      <c r="W8">
        <v>2207.0326022315598</v>
      </c>
      <c r="X8">
        <v>1189.57217508549</v>
      </c>
      <c r="Y8">
        <v>1687.0635173468099</v>
      </c>
      <c r="Z8">
        <v>2077.6727500915299</v>
      </c>
      <c r="AA8">
        <v>2250.5241654961701</v>
      </c>
      <c r="AB8">
        <v>2043.95845090802</v>
      </c>
      <c r="AC8">
        <v>1737.20136770974</v>
      </c>
      <c r="AD8">
        <v>2018.6397554682601</v>
      </c>
      <c r="AE8">
        <v>1351.69890432792</v>
      </c>
      <c r="AF8">
        <v>963.81777597420898</v>
      </c>
    </row>
    <row r="9" spans="1:32" x14ac:dyDescent="0.3">
      <c r="A9" t="s">
        <v>50</v>
      </c>
      <c r="B9" t="s">
        <v>311</v>
      </c>
      <c r="C9" t="s">
        <v>297</v>
      </c>
      <c r="D9" t="s">
        <v>312</v>
      </c>
      <c r="E9" t="s">
        <v>298</v>
      </c>
      <c r="G9">
        <v>261409.176518361</v>
      </c>
      <c r="H9">
        <v>267703.51055931899</v>
      </c>
      <c r="I9">
        <v>281645.58495265798</v>
      </c>
      <c r="J9">
        <v>259322.942757988</v>
      </c>
      <c r="K9">
        <v>254550.73393159299</v>
      </c>
      <c r="L9">
        <v>274735.00637165603</v>
      </c>
      <c r="M9">
        <v>259486.604794944</v>
      </c>
      <c r="N9">
        <v>246434.89284987599</v>
      </c>
      <c r="O9">
        <v>256802.000213494</v>
      </c>
      <c r="P9">
        <v>260769.589912714</v>
      </c>
      <c r="Q9">
        <v>241659.535460371</v>
      </c>
      <c r="R9">
        <v>242453.84739797001</v>
      </c>
      <c r="S9">
        <v>235956.09889353701</v>
      </c>
      <c r="T9">
        <v>189262.282716866</v>
      </c>
      <c r="U9">
        <v>155241.402593648</v>
      </c>
      <c r="V9">
        <v>161429.27727041399</v>
      </c>
      <c r="W9">
        <v>156773.40271014301</v>
      </c>
      <c r="X9">
        <v>151423.966416176</v>
      </c>
      <c r="Y9">
        <v>163121.327474021</v>
      </c>
      <c r="Z9">
        <v>198089.05017372299</v>
      </c>
      <c r="AA9">
        <v>209934.17056175799</v>
      </c>
      <c r="AB9">
        <v>216798.842743591</v>
      </c>
      <c r="AC9">
        <v>182050.84947517401</v>
      </c>
      <c r="AD9">
        <v>200981.67459064</v>
      </c>
      <c r="AE9">
        <v>184225.535967089</v>
      </c>
      <c r="AF9">
        <v>188425.06722223901</v>
      </c>
    </row>
    <row r="10" spans="1:32" x14ac:dyDescent="0.3">
      <c r="A10" t="s">
        <v>50</v>
      </c>
      <c r="B10" t="s">
        <v>313</v>
      </c>
      <c r="C10" t="s">
        <v>297</v>
      </c>
      <c r="D10" t="s">
        <v>314</v>
      </c>
      <c r="E10" t="s">
        <v>298</v>
      </c>
      <c r="G10">
        <v>446178.12238000601</v>
      </c>
      <c r="H10">
        <v>462606.12852075498</v>
      </c>
      <c r="I10">
        <v>499223.05022240803</v>
      </c>
      <c r="J10">
        <v>466631.85535944701</v>
      </c>
      <c r="K10">
        <v>483570.309594071</v>
      </c>
      <c r="L10">
        <v>506746.301349296</v>
      </c>
      <c r="M10">
        <v>480352.06279908097</v>
      </c>
      <c r="N10">
        <v>462000.42445633397</v>
      </c>
      <c r="O10">
        <v>474768.536943927</v>
      </c>
      <c r="P10">
        <v>476926.38746093301</v>
      </c>
      <c r="Q10">
        <v>458919.79554949602</v>
      </c>
      <c r="R10">
        <v>443312.40197142097</v>
      </c>
      <c r="S10">
        <v>438783.24289774901</v>
      </c>
      <c r="T10">
        <v>384014.94051364099</v>
      </c>
      <c r="U10">
        <v>336667.33745199902</v>
      </c>
      <c r="V10">
        <v>338605.41036666598</v>
      </c>
      <c r="W10">
        <v>335770.92893797997</v>
      </c>
      <c r="X10">
        <v>328221.123854117</v>
      </c>
      <c r="Y10">
        <v>345738.30140153598</v>
      </c>
      <c r="Z10">
        <v>414417.75116672699</v>
      </c>
      <c r="AA10">
        <v>436761.73748313199</v>
      </c>
      <c r="AB10">
        <v>445544.608838177</v>
      </c>
      <c r="AC10">
        <v>377352.24133241503</v>
      </c>
      <c r="AD10">
        <v>394898.47651005798</v>
      </c>
      <c r="AE10">
        <v>381499.60562073998</v>
      </c>
      <c r="AF10">
        <v>379116.68870519102</v>
      </c>
    </row>
    <row r="11" spans="1:32" x14ac:dyDescent="0.3">
      <c r="A11" t="s">
        <v>50</v>
      </c>
      <c r="B11" t="s">
        <v>315</v>
      </c>
      <c r="C11" t="s">
        <v>297</v>
      </c>
      <c r="D11" t="s">
        <v>316</v>
      </c>
      <c r="E11" t="s">
        <v>298</v>
      </c>
      <c r="G11">
        <v>184768.94586164501</v>
      </c>
      <c r="H11">
        <v>194902.617961435</v>
      </c>
      <c r="I11">
        <v>217577.46526975001</v>
      </c>
      <c r="J11">
        <v>207308.91260145899</v>
      </c>
      <c r="K11">
        <v>229019.575662477</v>
      </c>
      <c r="L11">
        <v>232011.29497764001</v>
      </c>
      <c r="M11">
        <v>220865.45800413701</v>
      </c>
      <c r="N11">
        <v>215565.531606459</v>
      </c>
      <c r="O11">
        <v>217966.536730433</v>
      </c>
      <c r="P11">
        <v>216156.79754821901</v>
      </c>
      <c r="Q11">
        <v>217260.26008912499</v>
      </c>
      <c r="R11">
        <v>200858.55457345201</v>
      </c>
      <c r="S11">
        <v>202827.14400421199</v>
      </c>
      <c r="T11">
        <v>194752.65779677601</v>
      </c>
      <c r="U11">
        <v>181425.934858352</v>
      </c>
      <c r="V11">
        <v>177176.13309625199</v>
      </c>
      <c r="W11">
        <v>178997.52622783699</v>
      </c>
      <c r="X11">
        <v>176797.157437941</v>
      </c>
      <c r="Y11">
        <v>182616.97392751501</v>
      </c>
      <c r="Z11">
        <v>216328.70099300399</v>
      </c>
      <c r="AA11">
        <v>226827.566921374</v>
      </c>
      <c r="AB11">
        <v>228745.766094586</v>
      </c>
      <c r="AC11">
        <v>195301.39185724</v>
      </c>
      <c r="AD11">
        <v>193916.80191941801</v>
      </c>
      <c r="AE11">
        <v>197274.06965365101</v>
      </c>
      <c r="AF11">
        <v>190691.62148295299</v>
      </c>
    </row>
    <row r="12" spans="1:32" x14ac:dyDescent="0.3">
      <c r="A12" t="s">
        <v>50</v>
      </c>
      <c r="B12" t="s">
        <v>317</v>
      </c>
      <c r="C12" t="s">
        <v>297</v>
      </c>
      <c r="D12" t="s">
        <v>318</v>
      </c>
      <c r="E12" t="s">
        <v>298</v>
      </c>
      <c r="G12">
        <v>72050.934396981203</v>
      </c>
      <c r="H12">
        <v>75241.716720777797</v>
      </c>
      <c r="I12">
        <v>79110.307756457696</v>
      </c>
      <c r="J12">
        <v>72616.952190976604</v>
      </c>
      <c r="K12">
        <v>74203.590471341799</v>
      </c>
      <c r="L12">
        <v>76167.4958861255</v>
      </c>
      <c r="M12">
        <v>69271.908278654897</v>
      </c>
      <c r="N12">
        <v>68474.006736113501</v>
      </c>
      <c r="O12">
        <v>68669.710890527596</v>
      </c>
      <c r="P12">
        <v>71211.237934847799</v>
      </c>
      <c r="Q12">
        <v>71226.968962092695</v>
      </c>
      <c r="R12">
        <v>64325.983396807504</v>
      </c>
      <c r="S12">
        <v>61577.700912515</v>
      </c>
      <c r="T12">
        <v>44094.586480909296</v>
      </c>
      <c r="U12">
        <v>41844.507135249398</v>
      </c>
      <c r="V12">
        <v>40844.0052646236</v>
      </c>
      <c r="W12">
        <v>41678.1874756217</v>
      </c>
      <c r="X12">
        <v>41949.253090855796</v>
      </c>
      <c r="Y12">
        <v>44906.1591540023</v>
      </c>
      <c r="Z12">
        <v>49709.785137719999</v>
      </c>
      <c r="AA12">
        <v>51111.622792866598</v>
      </c>
      <c r="AB12">
        <v>53499.175286265803</v>
      </c>
      <c r="AC12">
        <v>49190.711289496998</v>
      </c>
      <c r="AD12">
        <v>50603.4130857575</v>
      </c>
      <c r="AE12">
        <v>46698.071909417697</v>
      </c>
      <c r="AF12">
        <v>49206.985649269896</v>
      </c>
    </row>
    <row r="13" spans="1:32" x14ac:dyDescent="0.3">
      <c r="A13" t="s">
        <v>50</v>
      </c>
      <c r="B13" t="s">
        <v>319</v>
      </c>
      <c r="C13" t="s">
        <v>297</v>
      </c>
      <c r="D13" t="s">
        <v>320</v>
      </c>
      <c r="E13" t="s">
        <v>298</v>
      </c>
      <c r="G13">
        <v>72836.048650947996</v>
      </c>
      <c r="H13">
        <v>79636.733561505403</v>
      </c>
      <c r="I13">
        <v>88199.024312548296</v>
      </c>
      <c r="J13">
        <v>71844.538360997598</v>
      </c>
      <c r="K13">
        <v>76220.041679922098</v>
      </c>
      <c r="L13">
        <v>73170.464019857594</v>
      </c>
      <c r="M13">
        <v>70786.501645602606</v>
      </c>
      <c r="N13">
        <v>64631.9250912512</v>
      </c>
      <c r="O13">
        <v>66676.858742439494</v>
      </c>
      <c r="P13">
        <v>68983.5837327224</v>
      </c>
      <c r="Q13">
        <v>67751.040822922907</v>
      </c>
      <c r="R13">
        <v>61982.485371804098</v>
      </c>
      <c r="S13">
        <v>56935.145828312598</v>
      </c>
      <c r="T13">
        <v>36421.112799188297</v>
      </c>
      <c r="U13">
        <v>28660.500335619599</v>
      </c>
      <c r="V13">
        <v>24012.841328375998</v>
      </c>
      <c r="W13">
        <v>25347.085683700599</v>
      </c>
      <c r="X13">
        <v>25544.557028550698</v>
      </c>
      <c r="Y13">
        <v>26584.295384824301</v>
      </c>
      <c r="Z13">
        <v>28399.5185557365</v>
      </c>
      <c r="AA13">
        <v>28994.168512332501</v>
      </c>
      <c r="AB13">
        <v>30027.149769814499</v>
      </c>
      <c r="AC13">
        <v>28521.635402323001</v>
      </c>
      <c r="AD13">
        <v>30106.456293340099</v>
      </c>
      <c r="AE13">
        <v>25984.7195204569</v>
      </c>
      <c r="AF13">
        <v>26273.2485585881</v>
      </c>
    </row>
    <row r="14" spans="1:32" x14ac:dyDescent="0.3">
      <c r="A14" t="s">
        <v>50</v>
      </c>
      <c r="B14" t="s">
        <v>321</v>
      </c>
      <c r="C14" t="s">
        <v>297</v>
      </c>
      <c r="D14" t="s">
        <v>322</v>
      </c>
      <c r="E14" t="s">
        <v>298</v>
      </c>
      <c r="G14">
        <v>225464.72371342199</v>
      </c>
      <c r="H14">
        <v>243559.30698548199</v>
      </c>
      <c r="I14">
        <v>247677.37160220201</v>
      </c>
      <c r="J14">
        <v>214717.151660278</v>
      </c>
      <c r="K14">
        <v>229150.974999</v>
      </c>
      <c r="L14">
        <v>216649.50533461501</v>
      </c>
      <c r="M14">
        <v>175714.40986793599</v>
      </c>
      <c r="N14">
        <v>168728.32328591601</v>
      </c>
      <c r="O14">
        <v>162888.37211236599</v>
      </c>
      <c r="P14">
        <v>148553.272496441</v>
      </c>
      <c r="Q14">
        <v>141180.03795371199</v>
      </c>
      <c r="R14">
        <v>133092.15038593099</v>
      </c>
      <c r="S14">
        <v>126632.54009383899</v>
      </c>
      <c r="T14">
        <v>86498.084597668203</v>
      </c>
      <c r="U14">
        <v>79494.493676183105</v>
      </c>
      <c r="V14">
        <v>68204.186103769098</v>
      </c>
      <c r="W14">
        <v>63651.941913766299</v>
      </c>
      <c r="X14">
        <v>61745.102220557703</v>
      </c>
      <c r="Y14">
        <v>68070.766529413406</v>
      </c>
      <c r="Z14">
        <v>77605.4447405424</v>
      </c>
      <c r="AA14">
        <v>74078.1051543418</v>
      </c>
      <c r="AB14">
        <v>78169.650944851703</v>
      </c>
      <c r="AC14">
        <v>68567.267772028907</v>
      </c>
      <c r="AD14">
        <v>71661.2764355002</v>
      </c>
      <c r="AE14">
        <v>66441.982458836297</v>
      </c>
      <c r="AF14">
        <v>64937.048444799599</v>
      </c>
    </row>
    <row r="15" spans="1:32" x14ac:dyDescent="0.3">
      <c r="A15" t="s">
        <v>50</v>
      </c>
      <c r="B15" t="s">
        <v>323</v>
      </c>
      <c r="C15" t="s">
        <v>297</v>
      </c>
      <c r="D15" t="s">
        <v>324</v>
      </c>
      <c r="E15" t="s">
        <v>298</v>
      </c>
      <c r="G15">
        <v>328247.81583624199</v>
      </c>
      <c r="H15">
        <v>348661.20767831698</v>
      </c>
      <c r="I15">
        <v>353652.061506361</v>
      </c>
      <c r="J15">
        <v>303117.36831904098</v>
      </c>
      <c r="K15">
        <v>326826.57464144402</v>
      </c>
      <c r="L15">
        <v>317112.541441368</v>
      </c>
      <c r="M15">
        <v>254301.65577490101</v>
      </c>
      <c r="N15">
        <v>240514.99781243599</v>
      </c>
      <c r="O15">
        <v>233411.28161712299</v>
      </c>
      <c r="P15">
        <v>218649.76016327299</v>
      </c>
      <c r="Q15">
        <v>212059.332078573</v>
      </c>
      <c r="R15">
        <v>198913.20291642001</v>
      </c>
      <c r="S15">
        <v>187253.62869533701</v>
      </c>
      <c r="T15">
        <v>134057.033008839</v>
      </c>
      <c r="U15">
        <v>126694.40148930201</v>
      </c>
      <c r="V15">
        <v>111205.727845774</v>
      </c>
      <c r="W15">
        <v>111108.62299956899</v>
      </c>
      <c r="X15">
        <v>110002.98001826501</v>
      </c>
      <c r="Y15">
        <v>118496.76461019</v>
      </c>
      <c r="Z15">
        <v>131636.096987039</v>
      </c>
      <c r="AA15">
        <v>128552.658563548</v>
      </c>
      <c r="AB15">
        <v>133287.07696810801</v>
      </c>
      <c r="AC15">
        <v>120807.164278374</v>
      </c>
      <c r="AD15">
        <v>126065.66101854701</v>
      </c>
      <c r="AE15">
        <v>116581.077874518</v>
      </c>
      <c r="AF15">
        <v>111546.738777561</v>
      </c>
    </row>
    <row r="16" spans="1:32" x14ac:dyDescent="0.3">
      <c r="A16" t="s">
        <v>50</v>
      </c>
      <c r="B16" t="s">
        <v>325</v>
      </c>
      <c r="C16" t="s">
        <v>297</v>
      </c>
      <c r="D16" t="s">
        <v>326</v>
      </c>
      <c r="E16" t="s">
        <v>298</v>
      </c>
      <c r="G16">
        <v>102783.09212282</v>
      </c>
      <c r="H16">
        <v>105101.900692835</v>
      </c>
      <c r="I16">
        <v>105974.68990415899</v>
      </c>
      <c r="J16">
        <v>88400.216658763107</v>
      </c>
      <c r="K16">
        <v>97675.599642443398</v>
      </c>
      <c r="L16">
        <v>100463.036106753</v>
      </c>
      <c r="M16">
        <v>78587.2459069654</v>
      </c>
      <c r="N16">
        <v>71786.674526519797</v>
      </c>
      <c r="O16">
        <v>70522.909504756899</v>
      </c>
      <c r="P16">
        <v>70096.4876668324</v>
      </c>
      <c r="Q16">
        <v>70879.294124861306</v>
      </c>
      <c r="R16">
        <v>65821.052530489003</v>
      </c>
      <c r="S16">
        <v>60621.088601498297</v>
      </c>
      <c r="T16">
        <v>47558.948411170997</v>
      </c>
      <c r="U16">
        <v>47199.907813119098</v>
      </c>
      <c r="V16">
        <v>43001.541742004403</v>
      </c>
      <c r="W16">
        <v>47456.681085802797</v>
      </c>
      <c r="X16">
        <v>48257.877797707602</v>
      </c>
      <c r="Y16">
        <v>50425.998080776801</v>
      </c>
      <c r="Z16">
        <v>54030.652246496596</v>
      </c>
      <c r="AA16">
        <v>54474.553409206499</v>
      </c>
      <c r="AB16">
        <v>55117.426023256303</v>
      </c>
      <c r="AC16">
        <v>52239.896506344601</v>
      </c>
      <c r="AD16">
        <v>54404.384583046798</v>
      </c>
      <c r="AE16">
        <v>50139.095415681302</v>
      </c>
      <c r="AF16">
        <v>46609.690332761304</v>
      </c>
    </row>
    <row r="17" spans="1:32" x14ac:dyDescent="0.3">
      <c r="A17" t="s">
        <v>50</v>
      </c>
      <c r="B17" t="s">
        <v>327</v>
      </c>
      <c r="C17" t="s">
        <v>297</v>
      </c>
      <c r="D17" t="s">
        <v>328</v>
      </c>
      <c r="E17" t="s">
        <v>298</v>
      </c>
      <c r="G17">
        <v>111554.95318112501</v>
      </c>
      <c r="H17">
        <v>131260.84186492601</v>
      </c>
      <c r="I17">
        <v>153471.70268842499</v>
      </c>
      <c r="J17">
        <v>113800.576482063</v>
      </c>
      <c r="K17">
        <v>143263.29713609899</v>
      </c>
      <c r="L17">
        <v>127506.952640861</v>
      </c>
      <c r="M17">
        <v>115388.23863366101</v>
      </c>
      <c r="N17">
        <v>115802.945371006</v>
      </c>
      <c r="O17">
        <v>118935.33820664699</v>
      </c>
      <c r="P17">
        <v>127006.870017765</v>
      </c>
      <c r="Q17">
        <v>132225.662819505</v>
      </c>
      <c r="R17">
        <v>114197.21334954</v>
      </c>
      <c r="S17">
        <v>103221.315485862</v>
      </c>
      <c r="T17">
        <v>64494.1954195707</v>
      </c>
      <c r="U17">
        <v>74247.698729379903</v>
      </c>
      <c r="V17">
        <v>49322.383915212697</v>
      </c>
      <c r="W17">
        <v>50732.084408249197</v>
      </c>
      <c r="X17">
        <v>50639.691787730102</v>
      </c>
      <c r="Y17">
        <v>53921.376579970398</v>
      </c>
      <c r="Z17">
        <v>61768.903511450902</v>
      </c>
      <c r="AA17">
        <v>64134.457217258001</v>
      </c>
      <c r="AB17">
        <v>68600.724815965805</v>
      </c>
      <c r="AC17">
        <v>64101.753019732299</v>
      </c>
      <c r="AD17">
        <v>65661.365912203502</v>
      </c>
      <c r="AE17">
        <v>58637.769739554402</v>
      </c>
      <c r="AF17">
        <v>60312.244366290899</v>
      </c>
    </row>
    <row r="18" spans="1:32" x14ac:dyDescent="0.3">
      <c r="A18" t="s">
        <v>50</v>
      </c>
      <c r="B18" t="s">
        <v>329</v>
      </c>
      <c r="C18" t="s">
        <v>297</v>
      </c>
      <c r="D18" t="s">
        <v>330</v>
      </c>
      <c r="E18" t="s">
        <v>298</v>
      </c>
      <c r="G18">
        <v>133305.26990053299</v>
      </c>
      <c r="H18">
        <v>163039.61369167999</v>
      </c>
      <c r="I18">
        <v>163939.881588919</v>
      </c>
      <c r="J18">
        <v>136114.58942271501</v>
      </c>
      <c r="K18">
        <v>168774.24744459699</v>
      </c>
      <c r="L18">
        <v>178636.54611555699</v>
      </c>
      <c r="M18">
        <v>170359.02466270799</v>
      </c>
      <c r="N18">
        <v>177129.88258413901</v>
      </c>
      <c r="O18">
        <v>191493.18071961499</v>
      </c>
      <c r="P18">
        <v>185326.569866128</v>
      </c>
      <c r="Q18">
        <v>199695.963536836</v>
      </c>
      <c r="R18">
        <v>190269.22976288901</v>
      </c>
      <c r="S18">
        <v>195741.81469140199</v>
      </c>
      <c r="T18">
        <v>103192.025987974</v>
      </c>
      <c r="U18">
        <v>118186.545460286</v>
      </c>
      <c r="V18">
        <v>106794.402894937</v>
      </c>
      <c r="W18">
        <v>129895.53721198199</v>
      </c>
      <c r="X18">
        <v>145587.807739749</v>
      </c>
      <c r="Y18">
        <v>161475.831631737</v>
      </c>
      <c r="Z18">
        <v>183811.80139264101</v>
      </c>
      <c r="AA18">
        <v>192119.52048346601</v>
      </c>
      <c r="AB18">
        <v>201327.43756245699</v>
      </c>
      <c r="AC18">
        <v>183029.914617228</v>
      </c>
      <c r="AD18">
        <v>203300.37580897001</v>
      </c>
      <c r="AE18">
        <v>162689.31162161601</v>
      </c>
      <c r="AF18">
        <v>150434.053677433</v>
      </c>
    </row>
    <row r="19" spans="1:32" x14ac:dyDescent="0.3">
      <c r="A19" t="s">
        <v>50</v>
      </c>
      <c r="B19" t="s">
        <v>331</v>
      </c>
      <c r="C19" t="s">
        <v>297</v>
      </c>
      <c r="D19" t="s">
        <v>332</v>
      </c>
      <c r="E19" t="s">
        <v>298</v>
      </c>
      <c r="G19">
        <v>77692.388958808704</v>
      </c>
      <c r="H19">
        <v>81276.052866499405</v>
      </c>
      <c r="I19">
        <v>86747.131923294597</v>
      </c>
      <c r="J19">
        <v>75707.104901287996</v>
      </c>
      <c r="K19">
        <v>76327.739239461895</v>
      </c>
      <c r="L19">
        <v>76606.409072292794</v>
      </c>
      <c r="M19">
        <v>65910.375845668997</v>
      </c>
      <c r="N19">
        <v>58105.356044820699</v>
      </c>
      <c r="O19">
        <v>50581.052980986096</v>
      </c>
      <c r="P19">
        <v>51474.365025284496</v>
      </c>
      <c r="Q19">
        <v>49099.388410158703</v>
      </c>
      <c r="R19">
        <v>41435.879561547903</v>
      </c>
      <c r="S19">
        <v>39896.454304917002</v>
      </c>
      <c r="T19">
        <v>28646.902590586102</v>
      </c>
      <c r="U19">
        <v>24089.2034564647</v>
      </c>
      <c r="V19">
        <v>24685.122806240699</v>
      </c>
      <c r="W19">
        <v>24339.860562580499</v>
      </c>
      <c r="X19">
        <v>24164.233024388501</v>
      </c>
      <c r="Y19">
        <v>24109.8571703491</v>
      </c>
      <c r="Z19">
        <v>26189.485584140999</v>
      </c>
      <c r="AA19">
        <v>26759.169449680601</v>
      </c>
      <c r="AB19">
        <v>26435.2298199129</v>
      </c>
      <c r="AC19">
        <v>23629.249676997599</v>
      </c>
      <c r="AD19">
        <v>25569.9372707068</v>
      </c>
      <c r="AE19">
        <v>24133.930026575901</v>
      </c>
      <c r="AF19">
        <v>26175.097194510501</v>
      </c>
    </row>
    <row r="20" spans="1:32" x14ac:dyDescent="0.3">
      <c r="A20" t="s">
        <v>50</v>
      </c>
      <c r="B20" t="s">
        <v>333</v>
      </c>
      <c r="C20" t="s">
        <v>297</v>
      </c>
      <c r="D20" t="s">
        <v>334</v>
      </c>
      <c r="E20" t="s">
        <v>298</v>
      </c>
      <c r="G20">
        <v>69681.449948883703</v>
      </c>
      <c r="H20">
        <v>71024.275963698907</v>
      </c>
      <c r="I20">
        <v>77662.400826691606</v>
      </c>
      <c r="J20">
        <v>74379.336889609403</v>
      </c>
      <c r="K20">
        <v>76370.160689363402</v>
      </c>
      <c r="L20">
        <v>75497.850753365594</v>
      </c>
      <c r="M20">
        <v>74510.761049532302</v>
      </c>
      <c r="N20">
        <v>72887.962861077307</v>
      </c>
      <c r="O20">
        <v>76652.103892713203</v>
      </c>
      <c r="P20">
        <v>84903.860157205796</v>
      </c>
      <c r="Q20">
        <v>79579.735132208196</v>
      </c>
      <c r="R20">
        <v>85534.3637985635</v>
      </c>
      <c r="S20">
        <v>71934.283673952203</v>
      </c>
      <c r="T20">
        <v>68212.034420496202</v>
      </c>
      <c r="U20">
        <v>51599.626596721697</v>
      </c>
      <c r="V20">
        <v>51956.845408543602</v>
      </c>
      <c r="W20">
        <v>55853.9589601236</v>
      </c>
      <c r="X20">
        <v>48621.436354635298</v>
      </c>
      <c r="Y20">
        <v>48035.792093695803</v>
      </c>
      <c r="Z20">
        <v>51886.296472053597</v>
      </c>
      <c r="AA20">
        <v>50108.324870375996</v>
      </c>
      <c r="AB20">
        <v>45235.524371476997</v>
      </c>
      <c r="AC20">
        <v>43246.6983738259</v>
      </c>
      <c r="AD20">
        <v>49868.051171392799</v>
      </c>
      <c r="AE20">
        <v>47476.151820786901</v>
      </c>
      <c r="AF20">
        <v>46430.999831980902</v>
      </c>
    </row>
    <row r="21" spans="1:32" x14ac:dyDescent="0.3">
      <c r="A21" t="s">
        <v>50</v>
      </c>
      <c r="B21" t="s">
        <v>335</v>
      </c>
      <c r="C21" t="s">
        <v>297</v>
      </c>
      <c r="D21" t="s">
        <v>336</v>
      </c>
      <c r="E21" t="s">
        <v>298</v>
      </c>
      <c r="G21">
        <v>80905.789453957201</v>
      </c>
      <c r="H21">
        <v>83323.493338115906</v>
      </c>
      <c r="I21">
        <v>92481.966579225496</v>
      </c>
      <c r="J21">
        <v>89309.504949991999</v>
      </c>
      <c r="K21">
        <v>91858.330020079593</v>
      </c>
      <c r="L21">
        <v>91997.1414311517</v>
      </c>
      <c r="M21">
        <v>90437.277705270899</v>
      </c>
      <c r="N21">
        <v>88168.455524523393</v>
      </c>
      <c r="O21">
        <v>91483.807677885998</v>
      </c>
      <c r="P21">
        <v>99310.785188598602</v>
      </c>
      <c r="Q21">
        <v>93776.781024049997</v>
      </c>
      <c r="R21">
        <v>98835.773773488094</v>
      </c>
      <c r="S21">
        <v>85505.781454084805</v>
      </c>
      <c r="T21">
        <v>81140.983823166898</v>
      </c>
      <c r="U21">
        <v>63895.847713083102</v>
      </c>
      <c r="V21">
        <v>64474.115716635402</v>
      </c>
      <c r="W21">
        <v>70816.187347358995</v>
      </c>
      <c r="X21">
        <v>65782.953253108004</v>
      </c>
      <c r="Y21">
        <v>67712.255054424502</v>
      </c>
      <c r="Z21">
        <v>74992.633584368494</v>
      </c>
      <c r="AA21">
        <v>74755.320668990898</v>
      </c>
      <c r="AB21">
        <v>69243.333275997793</v>
      </c>
      <c r="AC21">
        <v>65887.546427515699</v>
      </c>
      <c r="AD21">
        <v>74476.635530823696</v>
      </c>
      <c r="AE21">
        <v>72328.282363448699</v>
      </c>
      <c r="AF21">
        <v>70338.996793689003</v>
      </c>
    </row>
    <row r="22" spans="1:32" x14ac:dyDescent="0.3">
      <c r="A22" t="s">
        <v>50</v>
      </c>
      <c r="B22" t="s">
        <v>337</v>
      </c>
      <c r="C22" t="s">
        <v>297</v>
      </c>
      <c r="D22" t="s">
        <v>338</v>
      </c>
      <c r="E22" t="s">
        <v>298</v>
      </c>
      <c r="G22">
        <v>11224.3395050735</v>
      </c>
      <c r="H22">
        <v>12299.2173744171</v>
      </c>
      <c r="I22">
        <v>14819.565752533899</v>
      </c>
      <c r="J22">
        <v>14930.168060382601</v>
      </c>
      <c r="K22">
        <v>15488.1693307162</v>
      </c>
      <c r="L22">
        <v>16499.290677786099</v>
      </c>
      <c r="M22">
        <v>15926.5166557386</v>
      </c>
      <c r="N22">
        <v>15280.492663446101</v>
      </c>
      <c r="O22">
        <v>14831.7037851728</v>
      </c>
      <c r="P22">
        <v>14406.925031392801</v>
      </c>
      <c r="Q22">
        <v>14197.045891841901</v>
      </c>
      <c r="R22">
        <v>13301.4099749246</v>
      </c>
      <c r="S22">
        <v>13571.4977801326</v>
      </c>
      <c r="T22">
        <v>12928.9494026706</v>
      </c>
      <c r="U22">
        <v>12296.221116361399</v>
      </c>
      <c r="V22">
        <v>12517.2703080918</v>
      </c>
      <c r="W22">
        <v>14962.2283872354</v>
      </c>
      <c r="X22">
        <v>17161.516898472699</v>
      </c>
      <c r="Y22">
        <v>19676.462960728699</v>
      </c>
      <c r="Z22">
        <v>23106.337112314901</v>
      </c>
      <c r="AA22">
        <v>24646.995798614898</v>
      </c>
      <c r="AB22">
        <v>24007.8089045208</v>
      </c>
      <c r="AC22">
        <v>22640.848053689799</v>
      </c>
      <c r="AD22">
        <v>24608.584359430901</v>
      </c>
      <c r="AE22">
        <v>24852.130542661798</v>
      </c>
      <c r="AF22">
        <v>23907.996961707999</v>
      </c>
    </row>
    <row r="23" spans="1:32" x14ac:dyDescent="0.3">
      <c r="A23" t="s">
        <v>50</v>
      </c>
      <c r="B23" t="s">
        <v>339</v>
      </c>
      <c r="C23" t="s">
        <v>297</v>
      </c>
      <c r="D23" t="s">
        <v>340</v>
      </c>
      <c r="E23" t="s">
        <v>298</v>
      </c>
      <c r="G23">
        <v>109550.799102958</v>
      </c>
      <c r="H23">
        <v>101070.566409639</v>
      </c>
      <c r="I23">
        <v>104727.01063492001</v>
      </c>
      <c r="J23">
        <v>92922.191280177096</v>
      </c>
      <c r="K23">
        <v>91380.731530196397</v>
      </c>
      <c r="L23">
        <v>87022.066745763601</v>
      </c>
      <c r="M23">
        <v>76166.394731634893</v>
      </c>
      <c r="N23">
        <v>71436.302684671595</v>
      </c>
      <c r="O23">
        <v>68814.921592787505</v>
      </c>
      <c r="P23">
        <v>68127.072650381102</v>
      </c>
      <c r="Q23">
        <v>64972.986273090602</v>
      </c>
      <c r="R23">
        <v>53360.603331737002</v>
      </c>
      <c r="S23">
        <v>52805.181543376202</v>
      </c>
      <c r="T23">
        <v>42893.915932737997</v>
      </c>
      <c r="U23">
        <v>39490.493672807097</v>
      </c>
      <c r="V23">
        <v>43992.852590229602</v>
      </c>
      <c r="W23">
        <v>47710.189676283997</v>
      </c>
      <c r="X23">
        <v>56392.474687383699</v>
      </c>
      <c r="Y23">
        <v>56166.956986747697</v>
      </c>
      <c r="Z23">
        <v>61048.206010333699</v>
      </c>
      <c r="AA23">
        <v>66791.715789365495</v>
      </c>
      <c r="AB23">
        <v>69562.089327223002</v>
      </c>
      <c r="AC23">
        <v>63896.135784467799</v>
      </c>
      <c r="AD23">
        <v>66212.708610361005</v>
      </c>
      <c r="AE23">
        <v>61217.208956161601</v>
      </c>
      <c r="AF23">
        <v>59078.922386918799</v>
      </c>
    </row>
    <row r="24" spans="1:32" x14ac:dyDescent="0.3">
      <c r="A24" t="s">
        <v>50</v>
      </c>
      <c r="B24" t="s">
        <v>341</v>
      </c>
      <c r="C24" t="s">
        <v>297</v>
      </c>
      <c r="D24" t="s">
        <v>342</v>
      </c>
      <c r="E24" t="s">
        <v>298</v>
      </c>
      <c r="G24">
        <v>731563.13181758998</v>
      </c>
      <c r="H24">
        <v>747152.47131612198</v>
      </c>
      <c r="I24">
        <v>816715.32407259196</v>
      </c>
      <c r="J24">
        <v>774073.92576512496</v>
      </c>
      <c r="K24">
        <v>777312.88909291197</v>
      </c>
      <c r="L24">
        <v>811845.21867151302</v>
      </c>
      <c r="M24">
        <v>804061.25601627398</v>
      </c>
      <c r="N24">
        <v>826544.108309192</v>
      </c>
      <c r="O24">
        <v>847773.59074925701</v>
      </c>
      <c r="P24">
        <v>916655.59662831703</v>
      </c>
      <c r="Q24">
        <v>863134.72027107701</v>
      </c>
      <c r="R24">
        <v>776318.64117622795</v>
      </c>
      <c r="S24">
        <v>758644.37688164401</v>
      </c>
      <c r="T24">
        <v>613173.49188479199</v>
      </c>
      <c r="U24">
        <v>566916.16902771604</v>
      </c>
      <c r="V24">
        <v>514799.01947515999</v>
      </c>
      <c r="W24">
        <v>556725.88361854001</v>
      </c>
      <c r="X24">
        <v>604206.95145270298</v>
      </c>
      <c r="Y24">
        <v>622070.179299752</v>
      </c>
      <c r="Z24">
        <v>643462.46818464203</v>
      </c>
      <c r="AA24">
        <v>652990.92226234905</v>
      </c>
      <c r="AB24">
        <v>641783.18658620096</v>
      </c>
      <c r="AC24">
        <v>634790.97749573505</v>
      </c>
      <c r="AD24">
        <v>681423.13053061697</v>
      </c>
      <c r="AE24">
        <v>688824.47880635702</v>
      </c>
      <c r="AF24">
        <v>686834.529373319</v>
      </c>
    </row>
    <row r="25" spans="1:32" x14ac:dyDescent="0.3">
      <c r="A25" t="s">
        <v>50</v>
      </c>
      <c r="B25" t="s">
        <v>343</v>
      </c>
      <c r="C25" t="s">
        <v>297</v>
      </c>
      <c r="D25" t="s">
        <v>344</v>
      </c>
      <c r="E25" t="s">
        <v>298</v>
      </c>
      <c r="G25">
        <v>18974.744884032199</v>
      </c>
      <c r="H25">
        <v>20017.241563918298</v>
      </c>
      <c r="I25">
        <v>20760.996099919601</v>
      </c>
      <c r="J25">
        <v>18295.046352650901</v>
      </c>
      <c r="K25">
        <v>19680.322867420698</v>
      </c>
      <c r="L25">
        <v>18874.991458996199</v>
      </c>
      <c r="M25">
        <v>17194.090947864101</v>
      </c>
      <c r="N25">
        <v>17353.591263035702</v>
      </c>
      <c r="O25">
        <v>17711.6945180318</v>
      </c>
      <c r="P25">
        <v>19198.654853632699</v>
      </c>
      <c r="Q25">
        <v>16786.476874758799</v>
      </c>
      <c r="R25">
        <v>13655.2233700329</v>
      </c>
      <c r="S25">
        <v>11291.5516375345</v>
      </c>
      <c r="T25">
        <v>7554.6211244011101</v>
      </c>
      <c r="U25">
        <v>7102.6404626491403</v>
      </c>
      <c r="V25">
        <v>5720.8817832980803</v>
      </c>
      <c r="W25">
        <v>6725.3778867267802</v>
      </c>
      <c r="X25">
        <v>7704.1344620206301</v>
      </c>
      <c r="Y25">
        <v>8932.1470769148491</v>
      </c>
      <c r="Z25">
        <v>10025.782817379701</v>
      </c>
      <c r="AA25">
        <v>10804.8956040496</v>
      </c>
      <c r="AB25">
        <v>11499.9156329076</v>
      </c>
      <c r="AC25">
        <v>10304.0049688214</v>
      </c>
      <c r="AD25">
        <v>11074.752145491901</v>
      </c>
      <c r="AE25">
        <v>10678.685647815901</v>
      </c>
      <c r="AF25">
        <v>9441.3326427364991</v>
      </c>
    </row>
    <row r="26" spans="1:32" x14ac:dyDescent="0.3">
      <c r="A26" t="s">
        <v>50</v>
      </c>
      <c r="B26" t="s">
        <v>345</v>
      </c>
      <c r="C26" t="s">
        <v>297</v>
      </c>
      <c r="D26" t="s">
        <v>346</v>
      </c>
      <c r="E26" t="s">
        <v>298</v>
      </c>
      <c r="G26">
        <v>217567.25523839999</v>
      </c>
      <c r="H26">
        <v>236431.671491321</v>
      </c>
      <c r="I26">
        <v>251028.12114866599</v>
      </c>
      <c r="J26">
        <v>258756.40713242401</v>
      </c>
      <c r="K26">
        <v>261020.62427075699</v>
      </c>
      <c r="L26">
        <v>259743.77374558599</v>
      </c>
      <c r="M26">
        <v>274114.81595973298</v>
      </c>
      <c r="N26">
        <v>284281.85854224901</v>
      </c>
      <c r="O26">
        <v>291237.55752085999</v>
      </c>
      <c r="P26">
        <v>345059.32920169999</v>
      </c>
      <c r="Q26">
        <v>335764.50913300901</v>
      </c>
      <c r="R26">
        <v>290483.207194124</v>
      </c>
      <c r="S26">
        <v>287375.217759336</v>
      </c>
      <c r="T26">
        <v>192373.235200667</v>
      </c>
      <c r="U26">
        <v>179015.126355852</v>
      </c>
      <c r="V26">
        <v>160135.75291970299</v>
      </c>
      <c r="W26">
        <v>158475.380228567</v>
      </c>
      <c r="X26">
        <v>157921.764223796</v>
      </c>
      <c r="Y26">
        <v>141326.407901781</v>
      </c>
      <c r="Z26">
        <v>130034.001461792</v>
      </c>
      <c r="AA26">
        <v>134508.977242272</v>
      </c>
      <c r="AB26">
        <v>135282.382251762</v>
      </c>
      <c r="AC26">
        <v>132188.43496275699</v>
      </c>
      <c r="AD26">
        <v>135524.31903643001</v>
      </c>
      <c r="AE26">
        <v>128221.79464629899</v>
      </c>
      <c r="AF26">
        <v>139871.08341178001</v>
      </c>
    </row>
    <row r="27" spans="1:32" x14ac:dyDescent="0.3">
      <c r="A27" t="s">
        <v>50</v>
      </c>
      <c r="B27" t="s">
        <v>347</v>
      </c>
      <c r="C27" t="s">
        <v>297</v>
      </c>
      <c r="D27" t="s">
        <v>348</v>
      </c>
      <c r="E27" t="s">
        <v>298</v>
      </c>
      <c r="G27">
        <v>495021.13169515698</v>
      </c>
      <c r="H27">
        <v>490703.55826088297</v>
      </c>
      <c r="I27">
        <v>544926.20682400605</v>
      </c>
      <c r="J27">
        <v>497022.47228004999</v>
      </c>
      <c r="K27">
        <v>496611.94195473398</v>
      </c>
      <c r="L27">
        <v>533226.45346693101</v>
      </c>
      <c r="M27">
        <v>512752.34910867701</v>
      </c>
      <c r="N27">
        <v>524908.65850390703</v>
      </c>
      <c r="O27">
        <v>538824.338710365</v>
      </c>
      <c r="P27">
        <v>552397.61257298396</v>
      </c>
      <c r="Q27">
        <v>510583.73426330899</v>
      </c>
      <c r="R27">
        <v>472180.21061207098</v>
      </c>
      <c r="S27">
        <v>459977.60748477298</v>
      </c>
      <c r="T27">
        <v>413245.63555972301</v>
      </c>
      <c r="U27">
        <v>380798.40220921498</v>
      </c>
      <c r="V27">
        <v>348942.38477215898</v>
      </c>
      <c r="W27">
        <v>391525.12550324702</v>
      </c>
      <c r="X27">
        <v>438581.05276688701</v>
      </c>
      <c r="Y27">
        <v>471811.62432105601</v>
      </c>
      <c r="Z27">
        <v>503402.68390547001</v>
      </c>
      <c r="AA27">
        <v>507677.04941602697</v>
      </c>
      <c r="AB27">
        <v>495000.88870153099</v>
      </c>
      <c r="AC27">
        <v>492298.53756415698</v>
      </c>
      <c r="AD27">
        <v>534824.05934869498</v>
      </c>
      <c r="AE27">
        <v>549923.99851224199</v>
      </c>
      <c r="AF27">
        <v>537522.11331880197</v>
      </c>
    </row>
    <row r="28" spans="1:32" x14ac:dyDescent="0.3">
      <c r="A28" t="s">
        <v>50</v>
      </c>
      <c r="B28" t="s">
        <v>349</v>
      </c>
      <c r="C28" t="s">
        <v>297</v>
      </c>
      <c r="D28" t="s">
        <v>350</v>
      </c>
      <c r="E28" t="s">
        <v>298</v>
      </c>
      <c r="G28">
        <v>168175.755727318</v>
      </c>
      <c r="H28">
        <v>174875.98373998899</v>
      </c>
      <c r="I28">
        <v>191041.211037122</v>
      </c>
      <c r="J28">
        <v>177369.06146090699</v>
      </c>
      <c r="K28">
        <v>182305.75707591799</v>
      </c>
      <c r="L28">
        <v>186783.808431193</v>
      </c>
      <c r="M28">
        <v>179418.56698903299</v>
      </c>
      <c r="N28">
        <v>180155.546454294</v>
      </c>
      <c r="O28">
        <v>187953.43351867201</v>
      </c>
      <c r="P28">
        <v>197557.82640663799</v>
      </c>
      <c r="Q28">
        <v>181633.620381507</v>
      </c>
      <c r="R28">
        <v>163639.70130335001</v>
      </c>
      <c r="S28">
        <v>160585.28330857799</v>
      </c>
      <c r="T28">
        <v>128276.614487656</v>
      </c>
      <c r="U28">
        <v>113400.087145214</v>
      </c>
      <c r="V28">
        <v>105386.81543879599</v>
      </c>
      <c r="W28">
        <v>117183.027057549</v>
      </c>
      <c r="X28">
        <v>122743.263137192</v>
      </c>
      <c r="Y28">
        <v>133477.06212865701</v>
      </c>
      <c r="Z28">
        <v>147483.86112352301</v>
      </c>
      <c r="AA28">
        <v>152565.456038359</v>
      </c>
      <c r="AB28">
        <v>151825.563613401</v>
      </c>
      <c r="AC28">
        <v>144933.105571944</v>
      </c>
      <c r="AD28">
        <v>152311.52333190001</v>
      </c>
      <c r="AE28">
        <v>127958.349602777</v>
      </c>
      <c r="AF28">
        <v>123761.885717795</v>
      </c>
    </row>
    <row r="29" spans="1:32" x14ac:dyDescent="0.3">
      <c r="A29" t="s">
        <v>50</v>
      </c>
      <c r="B29" t="s">
        <v>351</v>
      </c>
      <c r="C29" t="s">
        <v>297</v>
      </c>
      <c r="D29" t="s">
        <v>352</v>
      </c>
      <c r="E29" t="s">
        <v>298</v>
      </c>
      <c r="G29">
        <v>65743.374737160993</v>
      </c>
      <c r="H29">
        <v>65750.780075162998</v>
      </c>
      <c r="I29">
        <v>69473.160427666895</v>
      </c>
      <c r="J29">
        <v>65765.292204266996</v>
      </c>
      <c r="K29">
        <v>72400.288499903894</v>
      </c>
      <c r="L29">
        <v>74792.370312393599</v>
      </c>
      <c r="M29">
        <v>72932.031396799794</v>
      </c>
      <c r="N29">
        <v>77627.597568452897</v>
      </c>
      <c r="O29">
        <v>83905.513568713199</v>
      </c>
      <c r="P29">
        <v>86434.295173110397</v>
      </c>
      <c r="Q29">
        <v>77286.514122931796</v>
      </c>
      <c r="R29">
        <v>69547.670099210198</v>
      </c>
      <c r="S29">
        <v>73856.962958029297</v>
      </c>
      <c r="T29">
        <v>59332.312732965001</v>
      </c>
      <c r="U29">
        <v>51076.0727690848</v>
      </c>
      <c r="V29">
        <v>47824.015277531202</v>
      </c>
      <c r="W29">
        <v>49926.999109731398</v>
      </c>
      <c r="X29">
        <v>51766.271253608698</v>
      </c>
      <c r="Y29">
        <v>52800.359522083403</v>
      </c>
      <c r="Z29">
        <v>55318.0222337866</v>
      </c>
      <c r="AA29">
        <v>59237.10273377</v>
      </c>
      <c r="AB29">
        <v>58305.112242411204</v>
      </c>
      <c r="AC29">
        <v>55558.098274349097</v>
      </c>
      <c r="AD29">
        <v>60821.703523166398</v>
      </c>
      <c r="AE29">
        <v>58193.794865784002</v>
      </c>
      <c r="AF29">
        <v>53643.645407357297</v>
      </c>
    </row>
    <row r="30" spans="1:32" x14ac:dyDescent="0.3">
      <c r="A30" t="s">
        <v>50</v>
      </c>
      <c r="B30" t="s">
        <v>353</v>
      </c>
      <c r="C30" t="s">
        <v>297</v>
      </c>
      <c r="D30" t="s">
        <v>354</v>
      </c>
      <c r="E30" t="s">
        <v>298</v>
      </c>
      <c r="G30">
        <v>9386.8246016641697</v>
      </c>
      <c r="H30">
        <v>10157.8755553678</v>
      </c>
      <c r="I30">
        <v>10959.834821782901</v>
      </c>
      <c r="J30">
        <v>9539.8234296044993</v>
      </c>
      <c r="K30">
        <v>12349.5713675882</v>
      </c>
      <c r="L30">
        <v>13342.95209653</v>
      </c>
      <c r="M30">
        <v>12527.264062881301</v>
      </c>
      <c r="N30">
        <v>12126.7306459554</v>
      </c>
      <c r="O30">
        <v>12179.0077409191</v>
      </c>
      <c r="P30">
        <v>15153.814783289899</v>
      </c>
      <c r="Q30">
        <v>14148.053370485701</v>
      </c>
      <c r="R30">
        <v>12852.494557427801</v>
      </c>
      <c r="S30">
        <v>11706.5811026511</v>
      </c>
      <c r="T30">
        <v>6855.8738050817001</v>
      </c>
      <c r="U30">
        <v>6969.3568020627499</v>
      </c>
      <c r="V30">
        <v>5337.6254125983396</v>
      </c>
      <c r="W30">
        <v>4465.4397233307</v>
      </c>
      <c r="X30">
        <v>4741.5405061944202</v>
      </c>
      <c r="Y30">
        <v>5407.62476219991</v>
      </c>
      <c r="Z30">
        <v>5620.1463570880196</v>
      </c>
      <c r="AA30">
        <v>4377.8612663757003</v>
      </c>
      <c r="AB30">
        <v>4830.3478728923501</v>
      </c>
      <c r="AC30">
        <v>3457.7283499084501</v>
      </c>
      <c r="AD30">
        <v>3024.0820969711399</v>
      </c>
      <c r="AE30">
        <v>2254.8217228993399</v>
      </c>
      <c r="AF30">
        <v>2898.4511399628</v>
      </c>
    </row>
    <row r="31" spans="1:32" x14ac:dyDescent="0.3">
      <c r="A31" t="s">
        <v>50</v>
      </c>
      <c r="B31" t="s">
        <v>355</v>
      </c>
      <c r="C31" t="s">
        <v>297</v>
      </c>
      <c r="D31" t="s">
        <v>356</v>
      </c>
      <c r="E31" t="s">
        <v>298</v>
      </c>
      <c r="G31">
        <v>19753.836571308198</v>
      </c>
      <c r="H31">
        <v>21116.138633020699</v>
      </c>
      <c r="I31">
        <v>22382.787054441102</v>
      </c>
      <c r="J31">
        <v>19762.372484402</v>
      </c>
      <c r="K31">
        <v>21204.9677248185</v>
      </c>
      <c r="L31">
        <v>22621.711614513399</v>
      </c>
      <c r="M31">
        <v>23117.598619684999</v>
      </c>
      <c r="N31">
        <v>22937.073682623199</v>
      </c>
      <c r="O31">
        <v>24924.069956430201</v>
      </c>
      <c r="P31">
        <v>28618.1270920225</v>
      </c>
      <c r="Q31">
        <v>25452.6753652267</v>
      </c>
      <c r="R31">
        <v>22404.8749126238</v>
      </c>
      <c r="S31">
        <v>18693.598210283701</v>
      </c>
      <c r="T31">
        <v>15489.8412459838</v>
      </c>
      <c r="U31">
        <v>11321.006292517801</v>
      </c>
      <c r="V31">
        <v>8745.5339522750091</v>
      </c>
      <c r="W31">
        <v>9586.8657888880298</v>
      </c>
      <c r="X31">
        <v>8135.6002801464701</v>
      </c>
      <c r="Y31">
        <v>8361.9741267883692</v>
      </c>
      <c r="Z31">
        <v>10775.316754142301</v>
      </c>
      <c r="AA31">
        <v>11397.8146017955</v>
      </c>
      <c r="AB31">
        <v>10957.9474816939</v>
      </c>
      <c r="AC31">
        <v>10426.7853239952</v>
      </c>
      <c r="AD31">
        <v>9968.1327139695604</v>
      </c>
      <c r="AE31">
        <v>4639.4808930286899</v>
      </c>
      <c r="AF31">
        <v>7712.11705142759</v>
      </c>
    </row>
    <row r="32" spans="1:32" x14ac:dyDescent="0.3">
      <c r="A32" t="s">
        <v>50</v>
      </c>
      <c r="B32" t="s">
        <v>357</v>
      </c>
      <c r="C32" t="s">
        <v>297</v>
      </c>
      <c r="D32" t="s">
        <v>358</v>
      </c>
      <c r="E32" t="s">
        <v>298</v>
      </c>
      <c r="G32">
        <v>71819.360989460401</v>
      </c>
      <c r="H32">
        <v>76225.929771358802</v>
      </c>
      <c r="I32">
        <v>86354.049628239503</v>
      </c>
      <c r="J32">
        <v>80462.982075419597</v>
      </c>
      <c r="K32">
        <v>74509.799306217901</v>
      </c>
      <c r="L32">
        <v>74122.693523504597</v>
      </c>
      <c r="M32">
        <v>68944.524544417596</v>
      </c>
      <c r="N32">
        <v>65529.906180869402</v>
      </c>
      <c r="O32">
        <v>65103.1297931382</v>
      </c>
      <c r="P32">
        <v>65325.111572392998</v>
      </c>
      <c r="Q32">
        <v>62980.975089139298</v>
      </c>
      <c r="R32">
        <v>57094.082633459599</v>
      </c>
      <c r="S32">
        <v>54145.312307157401</v>
      </c>
      <c r="T32">
        <v>44762.3467551414</v>
      </c>
      <c r="U32">
        <v>42234.205371233496</v>
      </c>
      <c r="V32">
        <v>41912.961189263398</v>
      </c>
      <c r="W32">
        <v>51639.6626391229</v>
      </c>
      <c r="X32">
        <v>56548.245467457098</v>
      </c>
      <c r="Y32">
        <v>65370.864670839997</v>
      </c>
      <c r="Z32">
        <v>74182.902153089206</v>
      </c>
      <c r="AA32">
        <v>75886.039474044694</v>
      </c>
      <c r="AB32">
        <v>76053.386243722605</v>
      </c>
      <c r="AC32">
        <v>73828.347525257195</v>
      </c>
      <c r="AD32">
        <v>76713.439359244294</v>
      </c>
      <c r="AE32">
        <v>61251.2571573358</v>
      </c>
      <c r="AF32">
        <v>57950.072262574598</v>
      </c>
    </row>
    <row r="33" spans="1:32" x14ac:dyDescent="0.3">
      <c r="A33" t="s">
        <v>50</v>
      </c>
      <c r="B33" t="s">
        <v>359</v>
      </c>
      <c r="C33" t="s">
        <v>297</v>
      </c>
      <c r="D33" t="s">
        <v>360</v>
      </c>
      <c r="E33" t="s">
        <v>298</v>
      </c>
      <c r="G33">
        <v>1472.3588277239601</v>
      </c>
      <c r="H33">
        <v>1625.2597050791501</v>
      </c>
      <c r="I33">
        <v>1871.3791049910801</v>
      </c>
      <c r="J33">
        <v>1838.59126721354</v>
      </c>
      <c r="K33">
        <v>1841.1301773897301</v>
      </c>
      <c r="L33">
        <v>1904.08088425096</v>
      </c>
      <c r="M33">
        <v>1897.14836524885</v>
      </c>
      <c r="N33">
        <v>1934.2383763934199</v>
      </c>
      <c r="O33">
        <v>1841.7124594714501</v>
      </c>
      <c r="P33">
        <v>2026.4777858223899</v>
      </c>
      <c r="Q33">
        <v>1765.4024337232599</v>
      </c>
      <c r="R33">
        <v>1740.5791006289401</v>
      </c>
      <c r="S33">
        <v>2182.8287304562</v>
      </c>
      <c r="T33">
        <v>1836.2399484845801</v>
      </c>
      <c r="U33">
        <v>1799.4459103147601</v>
      </c>
      <c r="V33">
        <v>1566.6796071276699</v>
      </c>
      <c r="W33">
        <v>1564.05979647616</v>
      </c>
      <c r="X33">
        <v>1551.60562978505</v>
      </c>
      <c r="Y33">
        <v>1536.2390467453499</v>
      </c>
      <c r="Z33">
        <v>1587.4736254166701</v>
      </c>
      <c r="AA33">
        <v>1666.6379623728001</v>
      </c>
      <c r="AB33">
        <v>1678.76977268069</v>
      </c>
      <c r="AC33">
        <v>1662.1460984339701</v>
      </c>
      <c r="AD33">
        <v>1784.1656385486699</v>
      </c>
      <c r="AE33">
        <v>1618.99496372882</v>
      </c>
      <c r="AF33">
        <v>1557.59985647288</v>
      </c>
    </row>
    <row r="34" spans="1:32" x14ac:dyDescent="0.3">
      <c r="A34" t="s">
        <v>50</v>
      </c>
      <c r="B34" t="s">
        <v>361</v>
      </c>
      <c r="C34" t="s">
        <v>297</v>
      </c>
      <c r="D34" t="s">
        <v>362</v>
      </c>
      <c r="E34" t="s">
        <v>298</v>
      </c>
      <c r="G34">
        <v>183880.428849977</v>
      </c>
      <c r="H34">
        <v>188624.98407484801</v>
      </c>
      <c r="I34">
        <v>214177.02447979001</v>
      </c>
      <c r="J34">
        <v>208694.49291331301</v>
      </c>
      <c r="K34">
        <v>221008.13601907401</v>
      </c>
      <c r="L34">
        <v>223737.47184719701</v>
      </c>
      <c r="M34">
        <v>205448.02365083099</v>
      </c>
      <c r="N34">
        <v>197296.386072322</v>
      </c>
      <c r="O34">
        <v>197539.79657034099</v>
      </c>
      <c r="P34">
        <v>206766.73757098801</v>
      </c>
      <c r="Q34">
        <v>201639.382317196</v>
      </c>
      <c r="R34">
        <v>186808.046699139</v>
      </c>
      <c r="S34">
        <v>191477.50952624599</v>
      </c>
      <c r="T34">
        <v>168894.187781104</v>
      </c>
      <c r="U34">
        <v>156590.98018729201</v>
      </c>
      <c r="V34">
        <v>144978.317929779</v>
      </c>
      <c r="W34">
        <v>159687.007174539</v>
      </c>
      <c r="X34">
        <v>156261.829271575</v>
      </c>
      <c r="Y34">
        <v>158795.89143773401</v>
      </c>
      <c r="Z34">
        <v>177346.14257820201</v>
      </c>
      <c r="AA34">
        <v>175723.43412372301</v>
      </c>
      <c r="AB34">
        <v>169291.40473594601</v>
      </c>
      <c r="AC34">
        <v>154096.66433503901</v>
      </c>
      <c r="AD34">
        <v>166280.847863912</v>
      </c>
      <c r="AE34">
        <v>123793.16762381</v>
      </c>
      <c r="AF34">
        <v>98626.290890687698</v>
      </c>
    </row>
    <row r="35" spans="1:32" x14ac:dyDescent="0.3">
      <c r="A35" t="s">
        <v>50</v>
      </c>
      <c r="B35" t="s">
        <v>363</v>
      </c>
      <c r="C35" t="s">
        <v>297</v>
      </c>
      <c r="D35" t="s">
        <v>364</v>
      </c>
      <c r="E35" t="s">
        <v>298</v>
      </c>
      <c r="G35">
        <v>388464.43648068001</v>
      </c>
      <c r="H35">
        <v>437219.40693020099</v>
      </c>
      <c r="I35">
        <v>545547.84979159397</v>
      </c>
      <c r="J35">
        <v>593909.93714622001</v>
      </c>
      <c r="K35">
        <v>659760.50066029199</v>
      </c>
      <c r="L35">
        <v>728815.92684466403</v>
      </c>
      <c r="M35">
        <v>733331.66820054501</v>
      </c>
      <c r="N35">
        <v>747630.64114310103</v>
      </c>
      <c r="O35">
        <v>782650.32320980704</v>
      </c>
      <c r="P35">
        <v>796639.39067573403</v>
      </c>
      <c r="Q35">
        <v>760570.96935658599</v>
      </c>
      <c r="R35">
        <v>682788.40431955305</v>
      </c>
      <c r="S35">
        <v>662783.62555965304</v>
      </c>
      <c r="T35">
        <v>545744.35134373198</v>
      </c>
      <c r="U35">
        <v>496686.66991129197</v>
      </c>
      <c r="V35">
        <v>452246.84754603298</v>
      </c>
      <c r="W35">
        <v>513469.88072497502</v>
      </c>
      <c r="X35">
        <v>547411.58253278595</v>
      </c>
      <c r="Y35">
        <v>590771.88351972296</v>
      </c>
      <c r="Z35">
        <v>626620.27336350398</v>
      </c>
      <c r="AA35">
        <v>645261.27746382495</v>
      </c>
      <c r="AB35">
        <v>642522.96641786501</v>
      </c>
      <c r="AC35">
        <v>645332.53664767998</v>
      </c>
      <c r="AD35">
        <v>706610.47988855897</v>
      </c>
      <c r="AE35">
        <v>676811.27597479196</v>
      </c>
      <c r="AF35">
        <v>655913.49059412896</v>
      </c>
    </row>
    <row r="36" spans="1:32" x14ac:dyDescent="0.3">
      <c r="A36" t="s">
        <v>50</v>
      </c>
      <c r="B36" t="s">
        <v>365</v>
      </c>
      <c r="C36" t="s">
        <v>297</v>
      </c>
      <c r="D36" t="s">
        <v>366</v>
      </c>
      <c r="E36" t="s">
        <v>298</v>
      </c>
      <c r="G36">
        <v>240129.58887929801</v>
      </c>
      <c r="H36">
        <v>263052.75894207403</v>
      </c>
      <c r="I36">
        <v>310072.30668350001</v>
      </c>
      <c r="J36">
        <v>340459.86159571499</v>
      </c>
      <c r="K36">
        <v>371209.80066788499</v>
      </c>
      <c r="L36">
        <v>396045.18681778503</v>
      </c>
      <c r="M36">
        <v>393617.68223923299</v>
      </c>
      <c r="N36">
        <v>399180.870139473</v>
      </c>
      <c r="O36">
        <v>417118.45813624299</v>
      </c>
      <c r="P36">
        <v>423260.95255339303</v>
      </c>
      <c r="Q36">
        <v>419071.00550158502</v>
      </c>
      <c r="R36">
        <v>379898.048180593</v>
      </c>
      <c r="S36">
        <v>364532.68145345099</v>
      </c>
      <c r="T36">
        <v>307152.73156536202</v>
      </c>
      <c r="U36">
        <v>286624.460682331</v>
      </c>
      <c r="V36">
        <v>279120.08052080398</v>
      </c>
      <c r="W36">
        <v>323876.324969724</v>
      </c>
      <c r="X36">
        <v>352181.285295118</v>
      </c>
      <c r="Y36">
        <v>380707.197239239</v>
      </c>
      <c r="Z36">
        <v>407554.23058815702</v>
      </c>
      <c r="AA36">
        <v>420969.10260062199</v>
      </c>
      <c r="AB36">
        <v>419545.75101995899</v>
      </c>
      <c r="AC36">
        <v>435534.77695620799</v>
      </c>
      <c r="AD36">
        <v>478364.28175178799</v>
      </c>
      <c r="AE36">
        <v>454201.38124718599</v>
      </c>
      <c r="AF36">
        <v>442129.91560515203</v>
      </c>
    </row>
    <row r="37" spans="1:32" x14ac:dyDescent="0.3">
      <c r="A37" t="s">
        <v>50</v>
      </c>
      <c r="B37" t="s">
        <v>367</v>
      </c>
      <c r="C37" t="s">
        <v>297</v>
      </c>
      <c r="D37" t="s">
        <v>368</v>
      </c>
      <c r="E37" t="s">
        <v>298</v>
      </c>
      <c r="G37">
        <v>21486.734239014699</v>
      </c>
      <c r="H37">
        <v>23262.543216718499</v>
      </c>
      <c r="I37">
        <v>25674.9422665272</v>
      </c>
      <c r="J37">
        <v>24625.3466436628</v>
      </c>
      <c r="K37">
        <v>26572.022139989502</v>
      </c>
      <c r="L37">
        <v>25825.001491410902</v>
      </c>
      <c r="M37">
        <v>22312.472695363998</v>
      </c>
      <c r="N37">
        <v>21294.609223305899</v>
      </c>
      <c r="O37">
        <v>19304.853442379601</v>
      </c>
      <c r="P37">
        <v>19691.127805888002</v>
      </c>
      <c r="Q37">
        <v>18789.839792324801</v>
      </c>
      <c r="R37">
        <v>18150.316204342002</v>
      </c>
      <c r="S37">
        <v>19302.5524128203</v>
      </c>
      <c r="T37">
        <v>18080.202073488101</v>
      </c>
      <c r="U37">
        <v>17339.282165492699</v>
      </c>
      <c r="V37">
        <v>16088.297969989</v>
      </c>
      <c r="W37">
        <v>18851.5542084634</v>
      </c>
      <c r="X37">
        <v>18153.542248043999</v>
      </c>
      <c r="Y37">
        <v>19094.623540696299</v>
      </c>
      <c r="Z37">
        <v>19347.2819954236</v>
      </c>
      <c r="AA37">
        <v>19148.474289807298</v>
      </c>
      <c r="AB37">
        <v>18265.4720491607</v>
      </c>
      <c r="AC37">
        <v>17612.160742621702</v>
      </c>
      <c r="AD37">
        <v>21318.096606402301</v>
      </c>
      <c r="AE37">
        <v>16856.679225309199</v>
      </c>
      <c r="AF37">
        <v>17262.213516493601</v>
      </c>
    </row>
    <row r="38" spans="1:32" x14ac:dyDescent="0.3">
      <c r="A38" t="s">
        <v>50</v>
      </c>
      <c r="B38" t="s">
        <v>369</v>
      </c>
      <c r="C38" t="s">
        <v>297</v>
      </c>
      <c r="D38" t="s">
        <v>370</v>
      </c>
      <c r="E38" t="s">
        <v>298</v>
      </c>
      <c r="G38">
        <v>126848.11336236801</v>
      </c>
      <c r="H38">
        <v>150904.10477140901</v>
      </c>
      <c r="I38">
        <v>209800.60084156599</v>
      </c>
      <c r="J38">
        <v>228824.728906843</v>
      </c>
      <c r="K38">
        <v>261978.67785241801</v>
      </c>
      <c r="L38">
        <v>306945.73853546899</v>
      </c>
      <c r="M38">
        <v>317401.51326594799</v>
      </c>
      <c r="N38">
        <v>327155.16178032203</v>
      </c>
      <c r="O38">
        <v>346227.01163118402</v>
      </c>
      <c r="P38">
        <v>353687.31031645299</v>
      </c>
      <c r="Q38">
        <v>322710.12406267598</v>
      </c>
      <c r="R38">
        <v>284740.03993461799</v>
      </c>
      <c r="S38">
        <v>278948.39169338101</v>
      </c>
      <c r="T38">
        <v>220511.41770488201</v>
      </c>
      <c r="U38">
        <v>192722.92706346899</v>
      </c>
      <c r="V38">
        <v>157038.46905524001</v>
      </c>
      <c r="W38">
        <v>170742.00154678701</v>
      </c>
      <c r="X38">
        <v>177076.754989623</v>
      </c>
      <c r="Y38">
        <v>190970.062739788</v>
      </c>
      <c r="Z38">
        <v>199718.76077992399</v>
      </c>
      <c r="AA38">
        <v>205143.70057339501</v>
      </c>
      <c r="AB38">
        <v>204711.74334874499</v>
      </c>
      <c r="AC38">
        <v>192185.59894885099</v>
      </c>
      <c r="AD38">
        <v>206928.101530368</v>
      </c>
      <c r="AE38">
        <v>205753.21550229701</v>
      </c>
      <c r="AF38">
        <v>196521.36147248399</v>
      </c>
    </row>
    <row r="39" spans="1:32" x14ac:dyDescent="0.3">
      <c r="A39" t="s">
        <v>50</v>
      </c>
      <c r="B39" t="s">
        <v>371</v>
      </c>
      <c r="C39" t="s">
        <v>297</v>
      </c>
      <c r="D39" t="s">
        <v>372</v>
      </c>
      <c r="E39" t="s">
        <v>298</v>
      </c>
      <c r="G39">
        <v>610386.17948766798</v>
      </c>
      <c r="H39">
        <v>642467.742503552</v>
      </c>
      <c r="I39">
        <v>755365.19322900905</v>
      </c>
      <c r="J39">
        <v>741730.13456550403</v>
      </c>
      <c r="K39">
        <v>765780.55185488798</v>
      </c>
      <c r="L39">
        <v>711548.54883315705</v>
      </c>
      <c r="M39">
        <v>664897.54730193201</v>
      </c>
      <c r="N39">
        <v>615976.17703186802</v>
      </c>
      <c r="O39">
        <v>609579.585004705</v>
      </c>
      <c r="P39">
        <v>656933.87850385602</v>
      </c>
      <c r="Q39">
        <v>696478.54500731803</v>
      </c>
      <c r="R39">
        <v>682591.68482397299</v>
      </c>
      <c r="S39">
        <v>682455.54620804905</v>
      </c>
      <c r="T39">
        <v>566757.31215084705</v>
      </c>
      <c r="U39">
        <v>510375.93384358502</v>
      </c>
      <c r="V39">
        <v>493912.94265210902</v>
      </c>
      <c r="W39">
        <v>504964.90376646502</v>
      </c>
      <c r="X39">
        <v>529393.38648432901</v>
      </c>
      <c r="Y39">
        <v>535969.78356726596</v>
      </c>
      <c r="Z39">
        <v>573114.95504286594</v>
      </c>
      <c r="AA39">
        <v>580658.78797627101</v>
      </c>
      <c r="AB39">
        <v>579028.02036585996</v>
      </c>
      <c r="AC39">
        <v>583004.73252195795</v>
      </c>
      <c r="AD39">
        <v>621607.80373173696</v>
      </c>
      <c r="AE39">
        <v>610417.40547460399</v>
      </c>
      <c r="AF39">
        <v>574340.181117128</v>
      </c>
    </row>
    <row r="40" spans="1:32" x14ac:dyDescent="0.3">
      <c r="A40" t="s">
        <v>50</v>
      </c>
      <c r="B40" t="s">
        <v>373</v>
      </c>
      <c r="C40" t="s">
        <v>297</v>
      </c>
      <c r="D40" t="s">
        <v>374</v>
      </c>
      <c r="E40" t="s">
        <v>298</v>
      </c>
      <c r="G40">
        <v>200297.56173673799</v>
      </c>
      <c r="H40">
        <v>210696.446743006</v>
      </c>
      <c r="I40">
        <v>250209.327122602</v>
      </c>
      <c r="J40">
        <v>244712.09071478201</v>
      </c>
      <c r="K40">
        <v>235237.93237996101</v>
      </c>
      <c r="L40">
        <v>233929.10114888201</v>
      </c>
      <c r="M40">
        <v>221931.26287364101</v>
      </c>
      <c r="N40">
        <v>209559.71942927901</v>
      </c>
      <c r="O40">
        <v>207051.53237956099</v>
      </c>
      <c r="P40">
        <v>193996.25061303901</v>
      </c>
      <c r="Q40">
        <v>193202.953458025</v>
      </c>
      <c r="R40">
        <v>192323.817692218</v>
      </c>
      <c r="S40">
        <v>226193.16857762399</v>
      </c>
      <c r="T40">
        <v>200572.017884676</v>
      </c>
      <c r="U40">
        <v>213339.40461025</v>
      </c>
      <c r="V40">
        <v>228525.441858481</v>
      </c>
      <c r="W40">
        <v>239339.019590879</v>
      </c>
      <c r="X40">
        <v>239970.447302994</v>
      </c>
      <c r="Y40">
        <v>245569.470469944</v>
      </c>
      <c r="Z40">
        <v>245281.066949623</v>
      </c>
      <c r="AA40">
        <v>259525.167452138</v>
      </c>
      <c r="AB40">
        <v>242386.25832395701</v>
      </c>
      <c r="AC40">
        <v>237084.94058596299</v>
      </c>
      <c r="AD40">
        <v>256607.74765329401</v>
      </c>
      <c r="AE40">
        <v>244216.50128823699</v>
      </c>
      <c r="AF40">
        <v>242132.710495648</v>
      </c>
    </row>
    <row r="41" spans="1:32" x14ac:dyDescent="0.3">
      <c r="A41" t="s">
        <v>50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50</v>
      </c>
      <c r="B43" t="s">
        <v>379</v>
      </c>
      <c r="C43" t="s">
        <v>297</v>
      </c>
      <c r="D43" t="s">
        <v>380</v>
      </c>
      <c r="E43" t="s">
        <v>298</v>
      </c>
      <c r="G43">
        <v>186777.40890401599</v>
      </c>
      <c r="H43">
        <v>202068.97339669001</v>
      </c>
      <c r="I43">
        <v>237773.94428970001</v>
      </c>
      <c r="J43">
        <v>231927.260003731</v>
      </c>
      <c r="K43">
        <v>266149.20431304199</v>
      </c>
      <c r="L43">
        <v>282747.454909669</v>
      </c>
      <c r="M43">
        <v>273360.273392078</v>
      </c>
      <c r="N43">
        <v>275205.64100754098</v>
      </c>
      <c r="O43">
        <v>287232.05475899798</v>
      </c>
      <c r="P43">
        <v>295662.30143060198</v>
      </c>
      <c r="Q43">
        <v>310635.31843548297</v>
      </c>
      <c r="R43">
        <v>310714.55312851002</v>
      </c>
      <c r="S43">
        <v>341322.07898252999</v>
      </c>
      <c r="T43">
        <v>310284.96687522402</v>
      </c>
      <c r="U43">
        <v>305915.579555278</v>
      </c>
      <c r="V43">
        <v>326075.30618730601</v>
      </c>
      <c r="W43">
        <v>351478.66175081203</v>
      </c>
      <c r="X43">
        <v>374429.47072045098</v>
      </c>
      <c r="Y43">
        <v>407112.21283956402</v>
      </c>
      <c r="Z43">
        <v>441123.964843895</v>
      </c>
      <c r="AA43">
        <v>455820.60423445201</v>
      </c>
      <c r="AB43">
        <v>452930.76034461701</v>
      </c>
      <c r="AC43">
        <v>446033.54214749997</v>
      </c>
      <c r="AD43">
        <v>488882.90698377002</v>
      </c>
      <c r="AE43">
        <v>442263.186849427</v>
      </c>
      <c r="AF43">
        <v>433577.39995475399</v>
      </c>
    </row>
    <row r="44" spans="1:32" x14ac:dyDescent="0.3">
      <c r="A44" t="s">
        <v>50</v>
      </c>
      <c r="B44" t="s">
        <v>381</v>
      </c>
      <c r="C44" t="s">
        <v>297</v>
      </c>
      <c r="D44" t="s">
        <v>382</v>
      </c>
      <c r="E44" t="s">
        <v>298</v>
      </c>
      <c r="G44">
        <v>4191870.6105757202</v>
      </c>
      <c r="H44">
        <v>4436561.9946603896</v>
      </c>
      <c r="I44">
        <v>4958419.8168679001</v>
      </c>
      <c r="J44">
        <v>4701368.9899496296</v>
      </c>
      <c r="K44">
        <v>4988837.3402372599</v>
      </c>
      <c r="L44">
        <v>5084802.6354608098</v>
      </c>
      <c r="M44">
        <v>4815994.62010522</v>
      </c>
      <c r="N44">
        <v>4741280.8146201205</v>
      </c>
      <c r="O44">
        <v>4852916.7587689999</v>
      </c>
      <c r="P44">
        <v>4989803.7491377201</v>
      </c>
      <c r="Q44">
        <v>4892837.3621783098</v>
      </c>
      <c r="R44">
        <v>4553192.1201072</v>
      </c>
      <c r="S44">
        <v>4495476.9287751997</v>
      </c>
      <c r="T44">
        <v>3685688.9052498401</v>
      </c>
      <c r="U44">
        <v>3389161.2108824099</v>
      </c>
      <c r="V44">
        <v>3198394.25482088</v>
      </c>
      <c r="W44">
        <v>3417751.6904001902</v>
      </c>
      <c r="X44">
        <v>3562562.76790766</v>
      </c>
      <c r="Y44">
        <v>3726204.2001603199</v>
      </c>
      <c r="Z44">
        <v>4025148.1758863698</v>
      </c>
      <c r="AA44">
        <v>4118891.4771853401</v>
      </c>
      <c r="AB44">
        <v>4108060.83815026</v>
      </c>
      <c r="AC44">
        <v>3939578.4095838498</v>
      </c>
      <c r="AD44">
        <v>4229289.2656406797</v>
      </c>
      <c r="AE44">
        <v>3946993.3344896999</v>
      </c>
      <c r="AF44">
        <v>3810506.84022087</v>
      </c>
    </row>
    <row r="45" spans="1:32" x14ac:dyDescent="0.3">
      <c r="A45" t="s">
        <v>50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50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50</v>
      </c>
      <c r="B47" t="s">
        <v>387</v>
      </c>
      <c r="C47" t="s">
        <v>297</v>
      </c>
      <c r="D47" t="s">
        <v>388</v>
      </c>
      <c r="E47" t="s">
        <v>298</v>
      </c>
      <c r="G47">
        <v>19938.450125785701</v>
      </c>
      <c r="H47">
        <v>21896.238705888001</v>
      </c>
      <c r="I47">
        <v>25972.160512422099</v>
      </c>
      <c r="J47">
        <v>27027.418837190999</v>
      </c>
      <c r="K47">
        <v>29344.941849053699</v>
      </c>
      <c r="L47">
        <v>30952.8365865386</v>
      </c>
      <c r="M47">
        <v>29429.353600157599</v>
      </c>
      <c r="N47">
        <v>29646.788721244098</v>
      </c>
      <c r="O47">
        <v>29602.373418491199</v>
      </c>
      <c r="P47">
        <v>29020.206646105202</v>
      </c>
      <c r="Q47">
        <v>28841.844884494301</v>
      </c>
      <c r="R47">
        <v>28496.588071209499</v>
      </c>
      <c r="S47">
        <v>28846.775274495001</v>
      </c>
      <c r="T47">
        <v>29653.9851599865</v>
      </c>
      <c r="U47">
        <v>32730.2770245508</v>
      </c>
      <c r="V47">
        <v>34184.241168057903</v>
      </c>
      <c r="W47">
        <v>33897.9529919376</v>
      </c>
      <c r="X47">
        <v>33927.4740992835</v>
      </c>
      <c r="Y47">
        <v>31734.622067901499</v>
      </c>
      <c r="Z47">
        <v>31623.1988360221</v>
      </c>
      <c r="AA47">
        <v>33538.5784906138</v>
      </c>
      <c r="AB47">
        <v>30911.841501249601</v>
      </c>
      <c r="AC47">
        <v>29316.1880940874</v>
      </c>
      <c r="AD47">
        <v>32212.3169744681</v>
      </c>
      <c r="AE47">
        <v>35777.748192078798</v>
      </c>
      <c r="AF47">
        <v>37732.375924785803</v>
      </c>
    </row>
    <row r="48" spans="1:32" x14ac:dyDescent="0.3">
      <c r="A48" t="s">
        <v>50</v>
      </c>
      <c r="B48" t="s">
        <v>389</v>
      </c>
      <c r="C48" t="s">
        <v>297</v>
      </c>
      <c r="D48" t="s">
        <v>390</v>
      </c>
      <c r="E48" t="s">
        <v>298</v>
      </c>
      <c r="G48">
        <v>81677.848581223298</v>
      </c>
      <c r="H48">
        <v>84930.563456700402</v>
      </c>
      <c r="I48">
        <v>97253.654833820998</v>
      </c>
      <c r="J48">
        <v>95144.204250283598</v>
      </c>
      <c r="K48">
        <v>101029.79658952801</v>
      </c>
      <c r="L48">
        <v>106178.209189125</v>
      </c>
      <c r="M48">
        <v>106209.661188339</v>
      </c>
      <c r="N48">
        <v>108625.20180316101</v>
      </c>
      <c r="O48">
        <v>114489.435493161</v>
      </c>
      <c r="P48">
        <v>122037.85824485301</v>
      </c>
      <c r="Q48">
        <v>120662.86084998801</v>
      </c>
      <c r="R48">
        <v>112583.706133318</v>
      </c>
      <c r="S48">
        <v>115183.684012661</v>
      </c>
      <c r="T48">
        <v>106044.368806885</v>
      </c>
      <c r="U48">
        <v>104411.203901082</v>
      </c>
      <c r="V48">
        <v>105684.42074443201</v>
      </c>
      <c r="W48">
        <v>110124.799803161</v>
      </c>
      <c r="X48">
        <v>111791.287744787</v>
      </c>
      <c r="Y48">
        <v>113099.813153993</v>
      </c>
      <c r="Z48">
        <v>112836.11467574901</v>
      </c>
      <c r="AA48">
        <v>118796.345646496</v>
      </c>
      <c r="AB48">
        <v>118883.589863204</v>
      </c>
      <c r="AC48">
        <v>114096.031443295</v>
      </c>
      <c r="AD48">
        <v>124527.094887631</v>
      </c>
      <c r="AE48">
        <v>123834.18820740101</v>
      </c>
      <c r="AF48">
        <v>122432.855660188</v>
      </c>
    </row>
    <row r="49" spans="1:32" x14ac:dyDescent="0.3">
      <c r="A49" t="s">
        <v>50</v>
      </c>
      <c r="B49" t="s">
        <v>391</v>
      </c>
      <c r="C49" t="s">
        <v>297</v>
      </c>
      <c r="D49" t="s">
        <v>392</v>
      </c>
      <c r="E49" t="s">
        <v>298</v>
      </c>
      <c r="G49">
        <v>32623.146537246401</v>
      </c>
      <c r="H49">
        <v>32803.902835096298</v>
      </c>
      <c r="I49">
        <v>35652.409700634998</v>
      </c>
      <c r="J49">
        <v>34085.280735229702</v>
      </c>
      <c r="K49">
        <v>34558.340989510703</v>
      </c>
      <c r="L49">
        <v>38460.730159560902</v>
      </c>
      <c r="M49">
        <v>40384.306662770898</v>
      </c>
      <c r="N49">
        <v>43740.7919848565</v>
      </c>
      <c r="O49">
        <v>48850.570033951197</v>
      </c>
      <c r="P49">
        <v>54065.869457492401</v>
      </c>
      <c r="Q49">
        <v>52496.602458933303</v>
      </c>
      <c r="R49">
        <v>48880.787910374202</v>
      </c>
      <c r="S49">
        <v>49571.980751376599</v>
      </c>
      <c r="T49">
        <v>43770.580646949798</v>
      </c>
      <c r="U49">
        <v>40205.824288335498</v>
      </c>
      <c r="V49">
        <v>39133.158925445598</v>
      </c>
      <c r="W49">
        <v>40543.713769945003</v>
      </c>
      <c r="X49">
        <v>40863.5735617069</v>
      </c>
      <c r="Y49">
        <v>40917.360942231498</v>
      </c>
      <c r="Z49">
        <v>42740.321631551</v>
      </c>
      <c r="AA49">
        <v>45642.196793484902</v>
      </c>
      <c r="AB49">
        <v>45455.200229055103</v>
      </c>
      <c r="AC49">
        <v>44206.205388362003</v>
      </c>
      <c r="AD49">
        <v>47222.544315639898</v>
      </c>
      <c r="AE49">
        <v>45615.507019247598</v>
      </c>
      <c r="AF49">
        <v>43078.887982535598</v>
      </c>
    </row>
    <row r="50" spans="1:32" x14ac:dyDescent="0.3">
      <c r="A50" t="s">
        <v>50</v>
      </c>
      <c r="B50" t="s">
        <v>393</v>
      </c>
      <c r="C50" t="s">
        <v>297</v>
      </c>
      <c r="D50" t="s">
        <v>394</v>
      </c>
      <c r="E50" t="s">
        <v>298</v>
      </c>
      <c r="G50">
        <v>29116.251918191199</v>
      </c>
      <c r="H50">
        <v>30230.421915716001</v>
      </c>
      <c r="I50">
        <v>35629.084620763897</v>
      </c>
      <c r="J50">
        <v>34031.504677862999</v>
      </c>
      <c r="K50">
        <v>37126.513750964099</v>
      </c>
      <c r="L50">
        <v>36764.642443025303</v>
      </c>
      <c r="M50">
        <v>36396.000925410997</v>
      </c>
      <c r="N50">
        <v>35237.62109706</v>
      </c>
      <c r="O50">
        <v>36036.492040718898</v>
      </c>
      <c r="P50">
        <v>38951.782141255702</v>
      </c>
      <c r="Q50">
        <v>39324.413506560501</v>
      </c>
      <c r="R50">
        <v>35206.330151734197</v>
      </c>
      <c r="S50">
        <v>36764.927986789698</v>
      </c>
      <c r="T50">
        <v>32619.802999948301</v>
      </c>
      <c r="U50">
        <v>31475.102588195401</v>
      </c>
      <c r="V50">
        <v>32367.020650928</v>
      </c>
      <c r="W50">
        <v>35683.133041278001</v>
      </c>
      <c r="X50">
        <v>37000.240083796198</v>
      </c>
      <c r="Y50">
        <v>40447.830143859799</v>
      </c>
      <c r="Z50">
        <v>38472.594208175498</v>
      </c>
      <c r="AA50">
        <v>39615.570362397099</v>
      </c>
      <c r="AB50">
        <v>42516.548132899203</v>
      </c>
      <c r="AC50">
        <v>40573.637960845299</v>
      </c>
      <c r="AD50">
        <v>45092.233597522601</v>
      </c>
      <c r="AE50">
        <v>42440.932996074698</v>
      </c>
      <c r="AF50">
        <v>41621.591752866501</v>
      </c>
    </row>
    <row r="51" spans="1:32" x14ac:dyDescent="0.3">
      <c r="A51" t="s">
        <v>50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50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50</v>
      </c>
      <c r="B53" t="s">
        <v>399</v>
      </c>
      <c r="C53" t="s">
        <v>297</v>
      </c>
      <c r="D53" t="s">
        <v>400</v>
      </c>
      <c r="E53" t="s">
        <v>298</v>
      </c>
      <c r="G53">
        <v>95472.294607432006</v>
      </c>
      <c r="H53">
        <v>95925.187458757995</v>
      </c>
      <c r="I53">
        <v>98542.0724670294</v>
      </c>
      <c r="J53">
        <v>96268.150592329403</v>
      </c>
      <c r="K53">
        <v>104645.290542562</v>
      </c>
      <c r="L53">
        <v>118470.98822751</v>
      </c>
      <c r="M53">
        <v>111727.445966277</v>
      </c>
      <c r="N53">
        <v>110665.771142946</v>
      </c>
      <c r="O53">
        <v>117286.61601732799</v>
      </c>
      <c r="P53">
        <v>114332.534162834</v>
      </c>
      <c r="Q53">
        <v>107248.01051031001</v>
      </c>
      <c r="R53">
        <v>91127.588325890698</v>
      </c>
      <c r="S53">
        <v>85071.140240473804</v>
      </c>
      <c r="T53">
        <v>73031.242941446399</v>
      </c>
      <c r="U53">
        <v>62626.029545208199</v>
      </c>
      <c r="V53">
        <v>55808.6934452239</v>
      </c>
      <c r="W53">
        <v>62957.372072346603</v>
      </c>
      <c r="X53">
        <v>66429.920847934496</v>
      </c>
      <c r="Y53">
        <v>68690.230553781497</v>
      </c>
      <c r="Z53">
        <v>71537.138523712201</v>
      </c>
      <c r="AA53">
        <v>71692.129349012102</v>
      </c>
      <c r="AB53">
        <v>68587.705797554998</v>
      </c>
      <c r="AC53">
        <v>64649.889103802299</v>
      </c>
      <c r="AD53">
        <v>66523.748290985503</v>
      </c>
      <c r="AE53">
        <v>48698.214240228001</v>
      </c>
      <c r="AF53">
        <v>48210.324079238802</v>
      </c>
    </row>
    <row r="54" spans="1:32" x14ac:dyDescent="0.3">
      <c r="A54" t="s">
        <v>50</v>
      </c>
      <c r="B54" t="s">
        <v>401</v>
      </c>
      <c r="C54" t="s">
        <v>297</v>
      </c>
      <c r="D54" t="s">
        <v>402</v>
      </c>
      <c r="E54" t="s">
        <v>298</v>
      </c>
      <c r="G54">
        <v>163889.622340389</v>
      </c>
      <c r="H54">
        <v>172437.532088167</v>
      </c>
      <c r="I54">
        <v>191192.88531221301</v>
      </c>
      <c r="J54">
        <v>192983.80873576799</v>
      </c>
      <c r="K54">
        <v>216972.55336650301</v>
      </c>
      <c r="L54">
        <v>233000.23920133701</v>
      </c>
      <c r="M54">
        <v>228214.45554284999</v>
      </c>
      <c r="N54">
        <v>228284.47026726301</v>
      </c>
      <c r="O54">
        <v>254835.62732549699</v>
      </c>
      <c r="P54">
        <v>258101.48664198499</v>
      </c>
      <c r="Q54">
        <v>251697.63325605</v>
      </c>
      <c r="R54">
        <v>223722.32367294299</v>
      </c>
      <c r="S54">
        <v>223020.193068405</v>
      </c>
      <c r="T54">
        <v>192587.72332189899</v>
      </c>
      <c r="U54">
        <v>175031.47107341699</v>
      </c>
      <c r="V54">
        <v>169547.33664451801</v>
      </c>
      <c r="W54">
        <v>181602.708181197</v>
      </c>
      <c r="X54">
        <v>184644.48737486699</v>
      </c>
      <c r="Y54">
        <v>183266.065995582</v>
      </c>
      <c r="Z54">
        <v>184822.13024604699</v>
      </c>
      <c r="AA54">
        <v>186869.911714085</v>
      </c>
      <c r="AB54">
        <v>180617.266731354</v>
      </c>
      <c r="AC54">
        <v>170542.03834552201</v>
      </c>
      <c r="AD54">
        <v>178848.89457470301</v>
      </c>
      <c r="AE54">
        <v>146717.76697301801</v>
      </c>
      <c r="AF54">
        <v>141288.68262746101</v>
      </c>
    </row>
    <row r="55" spans="1:32" x14ac:dyDescent="0.3">
      <c r="A55" t="s">
        <v>50</v>
      </c>
      <c r="B55" t="s">
        <v>403</v>
      </c>
      <c r="C55" t="s">
        <v>297</v>
      </c>
      <c r="D55" t="s">
        <v>404</v>
      </c>
      <c r="E55" t="s">
        <v>298</v>
      </c>
      <c r="G55">
        <v>68417.327732957099</v>
      </c>
      <c r="H55">
        <v>76512.344629408806</v>
      </c>
      <c r="I55">
        <v>92650.812845183493</v>
      </c>
      <c r="J55">
        <v>96715.658143439097</v>
      </c>
      <c r="K55">
        <v>112327.262823941</v>
      </c>
      <c r="L55">
        <v>114529.250973827</v>
      </c>
      <c r="M55">
        <v>116487.00957657299</v>
      </c>
      <c r="N55">
        <v>117618.69912431701</v>
      </c>
      <c r="O55">
        <v>137549.011308168</v>
      </c>
      <c r="P55">
        <v>143768.95247915099</v>
      </c>
      <c r="Q55">
        <v>144449.62274573999</v>
      </c>
      <c r="R55">
        <v>132594.73534705199</v>
      </c>
      <c r="S55">
        <v>137949.05282793101</v>
      </c>
      <c r="T55">
        <v>119556.48038045201</v>
      </c>
      <c r="U55">
        <v>112405.441528209</v>
      </c>
      <c r="V55">
        <v>113738.64319929401</v>
      </c>
      <c r="W55">
        <v>118645.33610885</v>
      </c>
      <c r="X55">
        <v>118214.56652693301</v>
      </c>
      <c r="Y55">
        <v>114575.835441801</v>
      </c>
      <c r="Z55">
        <v>113284.99172233501</v>
      </c>
      <c r="AA55">
        <v>115177.782365073</v>
      </c>
      <c r="AB55">
        <v>112029.560933799</v>
      </c>
      <c r="AC55">
        <v>105892.149241719</v>
      </c>
      <c r="AD55">
        <v>112325.146283718</v>
      </c>
      <c r="AE55">
        <v>98019.552732790296</v>
      </c>
      <c r="AF55">
        <v>93078.358548221993</v>
      </c>
    </row>
    <row r="56" spans="1:32" x14ac:dyDescent="0.3">
      <c r="A56" t="s">
        <v>50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50</v>
      </c>
      <c r="B57" t="s">
        <v>407</v>
      </c>
      <c r="C57" t="s">
        <v>297</v>
      </c>
      <c r="D57" t="s">
        <v>408</v>
      </c>
      <c r="E57" t="s">
        <v>298</v>
      </c>
      <c r="G57">
        <v>4474240.4553639302</v>
      </c>
      <c r="H57">
        <v>4734011.0412735902</v>
      </c>
      <c r="I57">
        <v>5308706.16563736</v>
      </c>
      <c r="J57">
        <v>5044760.9738740698</v>
      </c>
      <c r="K57">
        <v>5328573.6325264098</v>
      </c>
      <c r="L57">
        <v>5429958.7471198495</v>
      </c>
      <c r="M57">
        <v>5152189.11812698</v>
      </c>
      <c r="N57">
        <v>5068188.6543109696</v>
      </c>
      <c r="O57">
        <v>5187612.0788085097</v>
      </c>
      <c r="P57">
        <v>5326217.3172393404</v>
      </c>
      <c r="Q57">
        <v>5227972.3711222699</v>
      </c>
      <c r="R57">
        <v>4878348.9493053705</v>
      </c>
      <c r="S57">
        <v>4856707.4385459796</v>
      </c>
      <c r="T57">
        <v>4007179.6918659899</v>
      </c>
      <c r="U57">
        <v>3721591.1472712099</v>
      </c>
      <c r="V57">
        <v>3548769.7408543699</v>
      </c>
      <c r="W57">
        <v>3782779.0878823199</v>
      </c>
      <c r="X57">
        <v>3929258.0507883299</v>
      </c>
      <c r="Y57">
        <v>4099441.4126074999</v>
      </c>
      <c r="Z57">
        <v>4397730.4581757002</v>
      </c>
      <c r="AA57">
        <v>4511355.9183999198</v>
      </c>
      <c r="AB57">
        <v>4483951.4795337599</v>
      </c>
      <c r="AC57">
        <v>4304704.9330951404</v>
      </c>
      <c r="AD57">
        <v>4625091.8591392199</v>
      </c>
      <c r="AE57">
        <v>4327217.7584431702</v>
      </c>
      <c r="AF57">
        <v>4186775.2325811</v>
      </c>
    </row>
    <row r="58" spans="1:32" x14ac:dyDescent="0.3">
      <c r="A58" t="s">
        <v>50</v>
      </c>
      <c r="B58" t="s">
        <v>409</v>
      </c>
      <c r="C58" t="s">
        <v>297</v>
      </c>
      <c r="D58" t="s">
        <v>410</v>
      </c>
      <c r="E58" t="s">
        <v>298</v>
      </c>
      <c r="G58">
        <v>4473846.0208936799</v>
      </c>
      <c r="H58">
        <v>4732189.0048601003</v>
      </c>
      <c r="I58">
        <v>5305882.7988243196</v>
      </c>
      <c r="J58">
        <v>5041225.2849147003</v>
      </c>
      <c r="K58">
        <v>5325105.0692067398</v>
      </c>
      <c r="L58">
        <v>5424909.9457988199</v>
      </c>
      <c r="M58">
        <v>5144135.5441672001</v>
      </c>
      <c r="N58">
        <v>5059465.73585256</v>
      </c>
      <c r="O58">
        <v>5174457.7266417304</v>
      </c>
      <c r="P58">
        <v>5305837.8579956098</v>
      </c>
      <c r="Q58">
        <v>5206703.1764863199</v>
      </c>
      <c r="R58">
        <v>4858099.64393273</v>
      </c>
      <c r="S58">
        <v>4836853.7813654896</v>
      </c>
      <c r="T58">
        <v>3992305.2919414002</v>
      </c>
      <c r="U58">
        <v>3706911.81939374</v>
      </c>
      <c r="V58">
        <v>3532604.1174237998</v>
      </c>
      <c r="W58">
        <v>3767215.5097942301</v>
      </c>
      <c r="X58">
        <v>3914324.50295544</v>
      </c>
      <c r="Y58">
        <v>4084873.4837842602</v>
      </c>
      <c r="Z58">
        <v>4383265.3575117402</v>
      </c>
      <c r="AA58">
        <v>4497212.9902839698</v>
      </c>
      <c r="AB58">
        <v>4469330.6863374198</v>
      </c>
      <c r="AC58">
        <v>4290759.3816131102</v>
      </c>
      <c r="AD58">
        <v>4610424.1081816098</v>
      </c>
      <c r="AE58">
        <v>4315044.0239853403</v>
      </c>
      <c r="AF58">
        <v>4175072.4063767102</v>
      </c>
    </row>
    <row r="59" spans="1:32" x14ac:dyDescent="0.3">
      <c r="A59" t="s">
        <v>50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52</v>
      </c>
      <c r="B2" t="s">
        <v>295</v>
      </c>
      <c r="C2" t="s">
        <v>297</v>
      </c>
      <c r="D2" t="s">
        <v>296</v>
      </c>
      <c r="E2" t="s">
        <v>298</v>
      </c>
      <c r="G2">
        <v>185041.069992665</v>
      </c>
      <c r="H2">
        <v>160671.80610832199</v>
      </c>
      <c r="I2">
        <v>203830.105573851</v>
      </c>
      <c r="J2">
        <v>166471.11181799101</v>
      </c>
      <c r="K2">
        <v>182894.972278495</v>
      </c>
      <c r="L2">
        <v>169191.35223663101</v>
      </c>
      <c r="M2">
        <v>175219.641188854</v>
      </c>
      <c r="N2">
        <v>186338.35355238899</v>
      </c>
      <c r="O2">
        <v>173032.39269371901</v>
      </c>
      <c r="P2">
        <v>133549.243814619</v>
      </c>
      <c r="Q2">
        <v>138514.04822186401</v>
      </c>
      <c r="R2">
        <v>143070.192740803</v>
      </c>
      <c r="S2">
        <v>181103.12498956599</v>
      </c>
      <c r="T2">
        <v>177444.11359454901</v>
      </c>
      <c r="U2">
        <v>190390.710468545</v>
      </c>
      <c r="V2">
        <v>165953.50795786901</v>
      </c>
      <c r="W2">
        <v>167272.03084416399</v>
      </c>
      <c r="X2">
        <v>146649.77643065999</v>
      </c>
      <c r="Y2">
        <v>134464.15282609599</v>
      </c>
      <c r="Z2">
        <v>133463.435836363</v>
      </c>
      <c r="AA2">
        <v>144439.72601815299</v>
      </c>
      <c r="AB2">
        <v>145111.60800018199</v>
      </c>
      <c r="AC2">
        <v>124598.822563062</v>
      </c>
      <c r="AD2">
        <v>134254.29073649499</v>
      </c>
      <c r="AE2">
        <v>131682.69659961999</v>
      </c>
      <c r="AF2">
        <v>114449.62590952399</v>
      </c>
    </row>
    <row r="3" spans="1:32" x14ac:dyDescent="0.3">
      <c r="A3" t="s">
        <v>52</v>
      </c>
      <c r="B3" t="s">
        <v>299</v>
      </c>
      <c r="C3" t="s">
        <v>297</v>
      </c>
      <c r="D3" t="s">
        <v>300</v>
      </c>
      <c r="E3" t="s">
        <v>298</v>
      </c>
      <c r="G3">
        <v>9447.6146330993706</v>
      </c>
      <c r="H3">
        <v>8591.5652875499909</v>
      </c>
      <c r="I3">
        <v>9225.8672788710592</v>
      </c>
      <c r="J3">
        <v>7527.5906620578398</v>
      </c>
      <c r="K3">
        <v>6397.6077474330996</v>
      </c>
      <c r="L3">
        <v>6079.41496663621</v>
      </c>
      <c r="M3">
        <v>5494.86297935734</v>
      </c>
      <c r="N3">
        <v>4968.9186901632702</v>
      </c>
      <c r="O3">
        <v>3719.6027620375498</v>
      </c>
      <c r="P3">
        <v>2589.8759544866798</v>
      </c>
      <c r="Q3">
        <v>1748.76198130998</v>
      </c>
      <c r="R3">
        <v>1618.8625802024901</v>
      </c>
      <c r="S3">
        <v>1355.3312547877299</v>
      </c>
      <c r="T3">
        <v>1555.40423769074</v>
      </c>
      <c r="U3">
        <v>1683.8601168638099</v>
      </c>
      <c r="V3">
        <v>1481.65345701877</v>
      </c>
      <c r="W3">
        <v>1136.97251633204</v>
      </c>
      <c r="X3">
        <v>1132.31678052404</v>
      </c>
      <c r="Y3">
        <v>1247.2534539133801</v>
      </c>
      <c r="Z3">
        <v>1893.6391896297901</v>
      </c>
      <c r="AA3">
        <v>2493.3947038378201</v>
      </c>
      <c r="AB3">
        <v>2470.5829512242999</v>
      </c>
      <c r="AC3">
        <v>2198.9071315880801</v>
      </c>
      <c r="AD3">
        <v>2125.97038566426</v>
      </c>
      <c r="AE3">
        <v>2311.1812512123001</v>
      </c>
      <c r="AF3">
        <v>1912.5768615659399</v>
      </c>
    </row>
    <row r="4" spans="1:32" x14ac:dyDescent="0.3">
      <c r="A4" t="s">
        <v>52</v>
      </c>
      <c r="B4" t="s">
        <v>301</v>
      </c>
      <c r="C4" t="s">
        <v>297</v>
      </c>
      <c r="D4" t="s">
        <v>302</v>
      </c>
      <c r="E4" t="s">
        <v>298</v>
      </c>
      <c r="G4">
        <v>916926.42188380903</v>
      </c>
      <c r="H4">
        <v>883806.55770030199</v>
      </c>
      <c r="I4">
        <v>909131.52937968099</v>
      </c>
      <c r="J4">
        <v>859810.48219550098</v>
      </c>
      <c r="K4">
        <v>865662.00198793702</v>
      </c>
      <c r="L4">
        <v>822934.13537204301</v>
      </c>
      <c r="M4">
        <v>831164.15777255397</v>
      </c>
      <c r="N4">
        <v>812451.69199914497</v>
      </c>
      <c r="O4">
        <v>791005.12611511501</v>
      </c>
      <c r="P4">
        <v>860690.368751726</v>
      </c>
      <c r="Q4">
        <v>799834.824463394</v>
      </c>
      <c r="R4">
        <v>751220.00076004094</v>
      </c>
      <c r="S4">
        <v>745543.14040369797</v>
      </c>
      <c r="T4">
        <v>649903.70970009605</v>
      </c>
      <c r="U4">
        <v>672591.56728386495</v>
      </c>
      <c r="V4">
        <v>587416.35219972895</v>
      </c>
      <c r="W4">
        <v>589842.58147718594</v>
      </c>
      <c r="X4">
        <v>573705.93985475996</v>
      </c>
      <c r="Y4">
        <v>596453.23564095399</v>
      </c>
      <c r="Z4">
        <v>643909.94647049205</v>
      </c>
      <c r="AA4">
        <v>610578.75423815101</v>
      </c>
      <c r="AB4">
        <v>624005.84929777798</v>
      </c>
      <c r="AC4">
        <v>622245.23713670496</v>
      </c>
      <c r="AD4">
        <v>631278.39533413202</v>
      </c>
      <c r="AE4">
        <v>524653.10240996105</v>
      </c>
      <c r="AF4">
        <v>495866.95862639497</v>
      </c>
    </row>
    <row r="5" spans="1:32" x14ac:dyDescent="0.3">
      <c r="A5" t="s">
        <v>52</v>
      </c>
      <c r="B5" t="s">
        <v>303</v>
      </c>
      <c r="C5" t="s">
        <v>297</v>
      </c>
      <c r="D5" t="s">
        <v>304</v>
      </c>
      <c r="E5" t="s">
        <v>298</v>
      </c>
      <c r="G5">
        <v>107363.470874071</v>
      </c>
      <c r="H5">
        <v>107535.719681163</v>
      </c>
      <c r="I5">
        <v>111718.662323643</v>
      </c>
      <c r="J5">
        <v>115703.108353064</v>
      </c>
      <c r="K5">
        <v>123122.45626166899</v>
      </c>
      <c r="L5">
        <v>120614.0375178</v>
      </c>
      <c r="M5">
        <v>159294.63540618401</v>
      </c>
      <c r="N5">
        <v>118411.47968883</v>
      </c>
      <c r="O5">
        <v>123936.96095648099</v>
      </c>
      <c r="P5">
        <v>124875.398885998</v>
      </c>
      <c r="Q5">
        <v>108047.899669034</v>
      </c>
      <c r="R5">
        <v>104623.61721195201</v>
      </c>
      <c r="S5">
        <v>100284.760863132</v>
      </c>
      <c r="T5">
        <v>90644.481372566006</v>
      </c>
      <c r="U5">
        <v>92774.457046735304</v>
      </c>
      <c r="V5">
        <v>81714.977661346406</v>
      </c>
      <c r="W5">
        <v>77143.906656277002</v>
      </c>
      <c r="X5">
        <v>84901.087623148094</v>
      </c>
      <c r="Y5">
        <v>87095.7296094497</v>
      </c>
      <c r="Z5">
        <v>82062.4589425124</v>
      </c>
      <c r="AA5">
        <v>90222.194236196301</v>
      </c>
      <c r="AB5">
        <v>94916.646290583405</v>
      </c>
      <c r="AC5">
        <v>89273.648064534194</v>
      </c>
      <c r="AD5">
        <v>81758.780267184193</v>
      </c>
      <c r="AE5">
        <v>64491.997341029797</v>
      </c>
      <c r="AF5">
        <v>64991.645421346599</v>
      </c>
    </row>
    <row r="6" spans="1:32" x14ac:dyDescent="0.3">
      <c r="A6" t="s">
        <v>52</v>
      </c>
      <c r="B6" t="s">
        <v>305</v>
      </c>
      <c r="C6" t="s">
        <v>297</v>
      </c>
      <c r="D6" t="s">
        <v>306</v>
      </c>
      <c r="E6" t="s">
        <v>298</v>
      </c>
      <c r="G6">
        <v>54300.612096607503</v>
      </c>
      <c r="H6">
        <v>48349.388855984602</v>
      </c>
      <c r="I6">
        <v>50647.273873152801</v>
      </c>
      <c r="J6">
        <v>48059.011615730698</v>
      </c>
      <c r="K6">
        <v>47764.311002238101</v>
      </c>
      <c r="L6">
        <v>39664.818303255401</v>
      </c>
      <c r="M6">
        <v>31358.052063547198</v>
      </c>
      <c r="N6">
        <v>30779.215434716301</v>
      </c>
      <c r="O6">
        <v>26723.677272916299</v>
      </c>
      <c r="P6">
        <v>24349.106365509499</v>
      </c>
      <c r="Q6">
        <v>22575.3975935009</v>
      </c>
      <c r="R6">
        <v>21695.434575966799</v>
      </c>
      <c r="S6">
        <v>23918.6934619641</v>
      </c>
      <c r="T6">
        <v>19645.456848656999</v>
      </c>
      <c r="U6">
        <v>17717.455770373199</v>
      </c>
      <c r="V6">
        <v>17533.263069123499</v>
      </c>
      <c r="W6">
        <v>14424.2916818225</v>
      </c>
      <c r="X6">
        <v>14485.4368385981</v>
      </c>
      <c r="Y6">
        <v>14624.7121668246</v>
      </c>
      <c r="Z6">
        <v>18224.336106905801</v>
      </c>
      <c r="AA6">
        <v>16656.000879954001</v>
      </c>
      <c r="AB6">
        <v>15340.9932783525</v>
      </c>
      <c r="AC6">
        <v>15709.096577766601</v>
      </c>
      <c r="AD6">
        <v>16230.4901025039</v>
      </c>
      <c r="AE6">
        <v>15103.850039495501</v>
      </c>
      <c r="AF6">
        <v>12887.494938006899</v>
      </c>
    </row>
    <row r="7" spans="1:32" x14ac:dyDescent="0.3">
      <c r="A7" t="s">
        <v>52</v>
      </c>
      <c r="B7" t="s">
        <v>307</v>
      </c>
      <c r="C7" t="s">
        <v>297</v>
      </c>
      <c r="D7" t="s">
        <v>308</v>
      </c>
      <c r="E7" t="s">
        <v>298</v>
      </c>
      <c r="G7">
        <v>93668.076185223705</v>
      </c>
      <c r="H7">
        <v>93798.734972187798</v>
      </c>
      <c r="I7">
        <v>97690.292144268402</v>
      </c>
      <c r="J7">
        <v>94273.521318595594</v>
      </c>
      <c r="K7">
        <v>94156.217637227004</v>
      </c>
      <c r="L7">
        <v>88720.967172828401</v>
      </c>
      <c r="M7">
        <v>85861.728204311396</v>
      </c>
      <c r="N7">
        <v>96783.955825765297</v>
      </c>
      <c r="O7">
        <v>83866.174205952106</v>
      </c>
      <c r="P7">
        <v>94435.929647223995</v>
      </c>
      <c r="Q7">
        <v>79726.308619044503</v>
      </c>
      <c r="R7">
        <v>81335.104828278098</v>
      </c>
      <c r="S7">
        <v>76899.462582735607</v>
      </c>
      <c r="T7">
        <v>63757.430384813299</v>
      </c>
      <c r="U7">
        <v>60408.573291624198</v>
      </c>
      <c r="V7">
        <v>52229.557810048696</v>
      </c>
      <c r="W7">
        <v>51022.378566929998</v>
      </c>
      <c r="X7">
        <v>51065.728752565097</v>
      </c>
      <c r="Y7">
        <v>54317.671984619898</v>
      </c>
      <c r="Z7">
        <v>60686.922932927897</v>
      </c>
      <c r="AA7">
        <v>51838.9102666732</v>
      </c>
      <c r="AB7">
        <v>53989.575905028098</v>
      </c>
      <c r="AC7">
        <v>55047.893075186097</v>
      </c>
      <c r="AD7">
        <v>54995.8763875187</v>
      </c>
      <c r="AE7">
        <v>44952.104404200603</v>
      </c>
      <c r="AF7">
        <v>44199.738696483502</v>
      </c>
    </row>
    <row r="8" spans="1:32" x14ac:dyDescent="0.3">
      <c r="A8" t="s">
        <v>52</v>
      </c>
      <c r="B8" t="s">
        <v>309</v>
      </c>
      <c r="C8" t="s">
        <v>297</v>
      </c>
      <c r="D8" t="s">
        <v>310</v>
      </c>
      <c r="E8" t="s">
        <v>298</v>
      </c>
      <c r="G8">
        <v>70936.545608669898</v>
      </c>
      <c r="H8">
        <v>36777.753588026098</v>
      </c>
      <c r="I8">
        <v>15985.470362645499</v>
      </c>
      <c r="J8">
        <v>14643.895106616899</v>
      </c>
      <c r="K8">
        <v>12564.3598587207</v>
      </c>
      <c r="L8">
        <v>12828.5635300472</v>
      </c>
      <c r="M8">
        <v>13019.120493911199</v>
      </c>
      <c r="N8">
        <v>15849.9366526021</v>
      </c>
      <c r="O8">
        <v>12040.0902199379</v>
      </c>
      <c r="P8">
        <v>13479.109156324401</v>
      </c>
      <c r="Q8">
        <v>14787.1094668471</v>
      </c>
      <c r="R8">
        <v>10241.879167012499</v>
      </c>
      <c r="S8">
        <v>13756.2526139238</v>
      </c>
      <c r="T8">
        <v>10164.090823889001</v>
      </c>
      <c r="U8">
        <v>12899.702192459399</v>
      </c>
      <c r="V8">
        <v>10075.1903825108</v>
      </c>
      <c r="W8">
        <v>15329.5132821263</v>
      </c>
      <c r="X8">
        <v>17935.131177490501</v>
      </c>
      <c r="Y8">
        <v>46811.800676198203</v>
      </c>
      <c r="Z8">
        <v>43662.496369439003</v>
      </c>
      <c r="AA8">
        <v>15103.547405092901</v>
      </c>
      <c r="AB8">
        <v>12585.082977042401</v>
      </c>
      <c r="AC8">
        <v>15296.223951624001</v>
      </c>
      <c r="AD8">
        <v>35915.884061140503</v>
      </c>
      <c r="AE8">
        <v>14442.0155568437</v>
      </c>
      <c r="AF8">
        <v>8909.2914303633006</v>
      </c>
    </row>
    <row r="9" spans="1:32" x14ac:dyDescent="0.3">
      <c r="A9" t="s">
        <v>52</v>
      </c>
      <c r="B9" t="s">
        <v>311</v>
      </c>
      <c r="C9" t="s">
        <v>297</v>
      </c>
      <c r="D9" t="s">
        <v>312</v>
      </c>
      <c r="E9" t="s">
        <v>298</v>
      </c>
      <c r="G9">
        <v>33383.178486737903</v>
      </c>
      <c r="H9">
        <v>31327.236366412501</v>
      </c>
      <c r="I9">
        <v>35254.248881337102</v>
      </c>
      <c r="J9">
        <v>32284.1304272366</v>
      </c>
      <c r="K9">
        <v>30876.428215092801</v>
      </c>
      <c r="L9">
        <v>26834.996782887101</v>
      </c>
      <c r="M9">
        <v>24521.873708425599</v>
      </c>
      <c r="N9">
        <v>31230.939180155401</v>
      </c>
      <c r="O9">
        <v>27979.5116791088</v>
      </c>
      <c r="P9">
        <v>32340.603447116599</v>
      </c>
      <c r="Q9">
        <v>32886.9026581812</v>
      </c>
      <c r="R9">
        <v>30282.178364680702</v>
      </c>
      <c r="S9">
        <v>25654.783066632601</v>
      </c>
      <c r="T9">
        <v>22911.943297424001</v>
      </c>
      <c r="U9">
        <v>23581.2362211982</v>
      </c>
      <c r="V9">
        <v>19949.4524244983</v>
      </c>
      <c r="W9">
        <v>20415.167767928899</v>
      </c>
      <c r="X9">
        <v>21263.716148750998</v>
      </c>
      <c r="Y9">
        <v>19788.611562214399</v>
      </c>
      <c r="Z9">
        <v>23602.732091185499</v>
      </c>
      <c r="AA9">
        <v>24604.9488994565</v>
      </c>
      <c r="AB9">
        <v>23147.601069750199</v>
      </c>
      <c r="AC9">
        <v>23803.699152766701</v>
      </c>
      <c r="AD9">
        <v>27134.464100174999</v>
      </c>
      <c r="AE9">
        <v>22445.2071060618</v>
      </c>
      <c r="AF9">
        <v>18684.663287351101</v>
      </c>
    </row>
    <row r="10" spans="1:32" x14ac:dyDescent="0.3">
      <c r="A10" t="s">
        <v>52</v>
      </c>
      <c r="B10" t="s">
        <v>313</v>
      </c>
      <c r="C10" t="s">
        <v>297</v>
      </c>
      <c r="D10" t="s">
        <v>314</v>
      </c>
      <c r="E10" t="s">
        <v>298</v>
      </c>
      <c r="G10">
        <v>47313.418160423498</v>
      </c>
      <c r="H10">
        <v>44230.540085562803</v>
      </c>
      <c r="I10">
        <v>51154.8791876791</v>
      </c>
      <c r="J10">
        <v>46339.7148472142</v>
      </c>
      <c r="K10">
        <v>46439.403260635903</v>
      </c>
      <c r="L10">
        <v>40709.7125693161</v>
      </c>
      <c r="M10">
        <v>37881.827532088697</v>
      </c>
      <c r="N10">
        <v>49866.320342449697</v>
      </c>
      <c r="O10">
        <v>45108.168538228703</v>
      </c>
      <c r="P10">
        <v>51946.323646276098</v>
      </c>
      <c r="Q10">
        <v>54881.277690076102</v>
      </c>
      <c r="R10">
        <v>49717.202735037601</v>
      </c>
      <c r="S10">
        <v>43128.344813821197</v>
      </c>
      <c r="T10">
        <v>38347.401245889698</v>
      </c>
      <c r="U10">
        <v>39409.743103383997</v>
      </c>
      <c r="V10">
        <v>34091.292007647498</v>
      </c>
      <c r="W10">
        <v>33869.475728971003</v>
      </c>
      <c r="X10">
        <v>35093.381173443202</v>
      </c>
      <c r="Y10">
        <v>32140.241216161201</v>
      </c>
      <c r="Z10">
        <v>36452.385891828999</v>
      </c>
      <c r="AA10">
        <v>37916.171794354399</v>
      </c>
      <c r="AB10">
        <v>35608.290215164299</v>
      </c>
      <c r="AC10">
        <v>36534.394465485399</v>
      </c>
      <c r="AD10">
        <v>40526.988449350501</v>
      </c>
      <c r="AE10">
        <v>33846.944230063702</v>
      </c>
      <c r="AF10">
        <v>27993.755545363802</v>
      </c>
    </row>
    <row r="11" spans="1:32" x14ac:dyDescent="0.3">
      <c r="A11" t="s">
        <v>52</v>
      </c>
      <c r="B11" t="s">
        <v>315</v>
      </c>
      <c r="C11" t="s">
        <v>297</v>
      </c>
      <c r="D11" t="s">
        <v>316</v>
      </c>
      <c r="E11" t="s">
        <v>298</v>
      </c>
      <c r="G11">
        <v>13930.239673685601</v>
      </c>
      <c r="H11">
        <v>12903.303719150301</v>
      </c>
      <c r="I11">
        <v>15900.630306342</v>
      </c>
      <c r="J11">
        <v>14055.5844199776</v>
      </c>
      <c r="K11">
        <v>15562.9750455431</v>
      </c>
      <c r="L11">
        <v>13874.715786429</v>
      </c>
      <c r="M11">
        <v>13359.9538236631</v>
      </c>
      <c r="N11">
        <v>18635.381162294299</v>
      </c>
      <c r="O11">
        <v>17128.656859119899</v>
      </c>
      <c r="P11">
        <v>19605.720199159499</v>
      </c>
      <c r="Q11">
        <v>21994.3750318948</v>
      </c>
      <c r="R11">
        <v>19435.024370356899</v>
      </c>
      <c r="S11">
        <v>17473.5617471886</v>
      </c>
      <c r="T11">
        <v>15435.457948465701</v>
      </c>
      <c r="U11">
        <v>15828.5068821859</v>
      </c>
      <c r="V11">
        <v>14141.8395831492</v>
      </c>
      <c r="W11">
        <v>13454.307961042099</v>
      </c>
      <c r="X11">
        <v>13829.6650246923</v>
      </c>
      <c r="Y11">
        <v>12351.6296539468</v>
      </c>
      <c r="Z11">
        <v>12849.6538006435</v>
      </c>
      <c r="AA11">
        <v>13311.222894897899</v>
      </c>
      <c r="AB11">
        <v>12460.689145414201</v>
      </c>
      <c r="AC11">
        <v>12730.695312718701</v>
      </c>
      <c r="AD11">
        <v>13392.524349175501</v>
      </c>
      <c r="AE11">
        <v>11401.7371240019</v>
      </c>
      <c r="AF11">
        <v>9309.0922580126698</v>
      </c>
    </row>
    <row r="12" spans="1:32" x14ac:dyDescent="0.3">
      <c r="A12" t="s">
        <v>52</v>
      </c>
      <c r="B12" t="s">
        <v>317</v>
      </c>
      <c r="C12" t="s">
        <v>297</v>
      </c>
      <c r="D12" t="s">
        <v>318</v>
      </c>
      <c r="E12" t="s">
        <v>298</v>
      </c>
      <c r="G12">
        <v>105860.301240901</v>
      </c>
      <c r="H12">
        <v>103859.216088574</v>
      </c>
      <c r="I12">
        <v>118014.012654641</v>
      </c>
      <c r="J12">
        <v>107935.319224099</v>
      </c>
      <c r="K12">
        <v>101015.100249756</v>
      </c>
      <c r="L12">
        <v>96038.972828197206</v>
      </c>
      <c r="M12">
        <v>96246.234356589703</v>
      </c>
      <c r="N12">
        <v>91705.263144922006</v>
      </c>
      <c r="O12">
        <v>86065.095508975093</v>
      </c>
      <c r="P12">
        <v>78623.339277905005</v>
      </c>
      <c r="Q12">
        <v>79723.225497278603</v>
      </c>
      <c r="R12">
        <v>81472.745309288395</v>
      </c>
      <c r="S12">
        <v>77144.510535526802</v>
      </c>
      <c r="T12">
        <v>70466.806711187004</v>
      </c>
      <c r="U12">
        <v>76226.0429875665</v>
      </c>
      <c r="V12">
        <v>66743.445250295394</v>
      </c>
      <c r="W12">
        <v>60914.115809711599</v>
      </c>
      <c r="X12">
        <v>63711.015784660201</v>
      </c>
      <c r="Y12">
        <v>65316.090921412397</v>
      </c>
      <c r="Z12">
        <v>71656.617493310507</v>
      </c>
      <c r="AA12">
        <v>66579.523679468795</v>
      </c>
      <c r="AB12">
        <v>67956.132682367694</v>
      </c>
      <c r="AC12">
        <v>68087.298892125007</v>
      </c>
      <c r="AD12">
        <v>68920.021551305894</v>
      </c>
      <c r="AE12">
        <v>59748.6134414794</v>
      </c>
      <c r="AF12">
        <v>62759.490918499301</v>
      </c>
    </row>
    <row r="13" spans="1:32" x14ac:dyDescent="0.3">
      <c r="A13" t="s">
        <v>52</v>
      </c>
      <c r="B13" t="s">
        <v>319</v>
      </c>
      <c r="C13" t="s">
        <v>297</v>
      </c>
      <c r="D13" t="s">
        <v>320</v>
      </c>
      <c r="E13" t="s">
        <v>298</v>
      </c>
      <c r="G13">
        <v>129321.51427061501</v>
      </c>
      <c r="H13">
        <v>135567.76381474899</v>
      </c>
      <c r="I13">
        <v>139413.20442702001</v>
      </c>
      <c r="J13">
        <v>129947.174289847</v>
      </c>
      <c r="K13">
        <v>122937.785121471</v>
      </c>
      <c r="L13">
        <v>125885.15070044099</v>
      </c>
      <c r="M13">
        <v>119986.51477781399</v>
      </c>
      <c r="N13">
        <v>116432.790011651</v>
      </c>
      <c r="O13">
        <v>108745.79722768599</v>
      </c>
      <c r="P13">
        <v>113834.99041001</v>
      </c>
      <c r="Q13">
        <v>106534.54068399299</v>
      </c>
      <c r="R13">
        <v>104301.136815915</v>
      </c>
      <c r="S13">
        <v>115605.084134823</v>
      </c>
      <c r="T13">
        <v>104112.659590457</v>
      </c>
      <c r="U13">
        <v>109866.35174189501</v>
      </c>
      <c r="V13">
        <v>94198.055412211499</v>
      </c>
      <c r="W13">
        <v>112894.853069483</v>
      </c>
      <c r="X13">
        <v>101391.312510825</v>
      </c>
      <c r="Y13">
        <v>92660.659491979604</v>
      </c>
      <c r="Z13">
        <v>107194.46116720801</v>
      </c>
      <c r="AA13">
        <v>113266.34339832301</v>
      </c>
      <c r="AB13">
        <v>110602.17842574</v>
      </c>
      <c r="AC13">
        <v>110993.908910862</v>
      </c>
      <c r="AD13">
        <v>119334.149692993</v>
      </c>
      <c r="AE13">
        <v>105824.28416624499</v>
      </c>
      <c r="AF13">
        <v>92306.775968959206</v>
      </c>
    </row>
    <row r="14" spans="1:32" x14ac:dyDescent="0.3">
      <c r="A14" t="s">
        <v>52</v>
      </c>
      <c r="B14" t="s">
        <v>321</v>
      </c>
      <c r="C14" t="s">
        <v>297</v>
      </c>
      <c r="D14" t="s">
        <v>322</v>
      </c>
      <c r="E14" t="s">
        <v>298</v>
      </c>
      <c r="G14">
        <v>76234.740085591795</v>
      </c>
      <c r="H14">
        <v>74663.371098520394</v>
      </c>
      <c r="I14">
        <v>77514.521053310498</v>
      </c>
      <c r="J14">
        <v>74124.116221958204</v>
      </c>
      <c r="K14">
        <v>84700.891711838602</v>
      </c>
      <c r="L14">
        <v>75239.826787243001</v>
      </c>
      <c r="M14">
        <v>71483.547234180995</v>
      </c>
      <c r="N14">
        <v>73146.881675074794</v>
      </c>
      <c r="O14">
        <v>76990.517789267993</v>
      </c>
      <c r="P14">
        <v>112306.62818471401</v>
      </c>
      <c r="Q14">
        <v>97376.097112037707</v>
      </c>
      <c r="R14">
        <v>65977.076660444305</v>
      </c>
      <c r="S14">
        <v>58535.405701741802</v>
      </c>
      <c r="T14">
        <v>54435.245219983401</v>
      </c>
      <c r="U14">
        <v>59457.509376887203</v>
      </c>
      <c r="V14">
        <v>49191.270803271698</v>
      </c>
      <c r="W14">
        <v>44734.2144470774</v>
      </c>
      <c r="X14">
        <v>42435.266020554503</v>
      </c>
      <c r="Y14">
        <v>40565.493301981303</v>
      </c>
      <c r="Z14">
        <v>45411.061224381097</v>
      </c>
      <c r="AA14">
        <v>41815.138528111602</v>
      </c>
      <c r="AB14">
        <v>37251.411650760601</v>
      </c>
      <c r="AC14">
        <v>39776.413207282101</v>
      </c>
      <c r="AD14">
        <v>36443.7027419925</v>
      </c>
      <c r="AE14">
        <v>32038.3039781263</v>
      </c>
      <c r="AF14">
        <v>34690.458979603201</v>
      </c>
    </row>
    <row r="15" spans="1:32" x14ac:dyDescent="0.3">
      <c r="A15" t="s">
        <v>52</v>
      </c>
      <c r="B15" t="s">
        <v>323</v>
      </c>
      <c r="C15" t="s">
        <v>297</v>
      </c>
      <c r="D15" t="s">
        <v>324</v>
      </c>
      <c r="E15" t="s">
        <v>298</v>
      </c>
      <c r="G15">
        <v>115726.995169403</v>
      </c>
      <c r="H15">
        <v>110939.884638319</v>
      </c>
      <c r="I15">
        <v>113105.146236933</v>
      </c>
      <c r="J15">
        <v>106162.810999878</v>
      </c>
      <c r="K15">
        <v>119747.125465455</v>
      </c>
      <c r="L15">
        <v>110589.55657601</v>
      </c>
      <c r="M15">
        <v>103801.476936643</v>
      </c>
      <c r="N15">
        <v>104308.69608023499</v>
      </c>
      <c r="O15">
        <v>111223.025752096</v>
      </c>
      <c r="P15">
        <v>165895.31319803899</v>
      </c>
      <c r="Q15">
        <v>143630.660755638</v>
      </c>
      <c r="R15">
        <v>96353.205451279195</v>
      </c>
      <c r="S15">
        <v>85221.383816023401</v>
      </c>
      <c r="T15">
        <v>80582.835879153994</v>
      </c>
      <c r="U15">
        <v>87745.790149592896</v>
      </c>
      <c r="V15">
        <v>74161.753179168896</v>
      </c>
      <c r="W15">
        <v>69515.038272310499</v>
      </c>
      <c r="X15">
        <v>66484.483152848406</v>
      </c>
      <c r="Y15">
        <v>64607.632465114097</v>
      </c>
      <c r="Z15">
        <v>71274.771003842703</v>
      </c>
      <c r="AA15">
        <v>66362.042510839907</v>
      </c>
      <c r="AB15">
        <v>60002.074992185502</v>
      </c>
      <c r="AC15">
        <v>64218.549724245502</v>
      </c>
      <c r="AD15">
        <v>59581.432516048502</v>
      </c>
      <c r="AE15">
        <v>51430.0443833311</v>
      </c>
      <c r="AF15">
        <v>53787.746056195603</v>
      </c>
    </row>
    <row r="16" spans="1:32" x14ac:dyDescent="0.3">
      <c r="A16" t="s">
        <v>52</v>
      </c>
      <c r="B16" t="s">
        <v>325</v>
      </c>
      <c r="C16" t="s">
        <v>297</v>
      </c>
      <c r="D16" t="s">
        <v>326</v>
      </c>
      <c r="E16" t="s">
        <v>298</v>
      </c>
      <c r="G16">
        <v>39492.255083810996</v>
      </c>
      <c r="H16">
        <v>36276.5135397985</v>
      </c>
      <c r="I16">
        <v>35590.6251836222</v>
      </c>
      <c r="J16">
        <v>32038.6947779195</v>
      </c>
      <c r="K16">
        <v>35046.233753616798</v>
      </c>
      <c r="L16">
        <v>35349.729788766897</v>
      </c>
      <c r="M16">
        <v>32317.929702461999</v>
      </c>
      <c r="N16">
        <v>31161.814405160301</v>
      </c>
      <c r="O16">
        <v>34232.507962828298</v>
      </c>
      <c r="P16">
        <v>53588.685013325397</v>
      </c>
      <c r="Q16">
        <v>46254.563643599999</v>
      </c>
      <c r="R16">
        <v>30376.128790834799</v>
      </c>
      <c r="S16">
        <v>26685.978114281599</v>
      </c>
      <c r="T16">
        <v>26147.590659170601</v>
      </c>
      <c r="U16">
        <v>28288.280772705701</v>
      </c>
      <c r="V16">
        <v>24970.482375897202</v>
      </c>
      <c r="W16">
        <v>24780.823825233099</v>
      </c>
      <c r="X16">
        <v>24049.217132293899</v>
      </c>
      <c r="Y16">
        <v>24042.139163132801</v>
      </c>
      <c r="Z16">
        <v>25863.709779461598</v>
      </c>
      <c r="AA16">
        <v>24546.903982728301</v>
      </c>
      <c r="AB16">
        <v>22750.663341424999</v>
      </c>
      <c r="AC16">
        <v>24442.136516963401</v>
      </c>
      <c r="AD16">
        <v>23137.729774055999</v>
      </c>
      <c r="AE16">
        <v>19391.7404052048</v>
      </c>
      <c r="AF16">
        <v>19097.287076592402</v>
      </c>
    </row>
    <row r="17" spans="1:32" x14ac:dyDescent="0.3">
      <c r="A17" t="s">
        <v>52</v>
      </c>
      <c r="B17" t="s">
        <v>327</v>
      </c>
      <c r="C17" t="s">
        <v>297</v>
      </c>
      <c r="D17" t="s">
        <v>328</v>
      </c>
      <c r="E17" t="s">
        <v>298</v>
      </c>
      <c r="G17">
        <v>103076.045957579</v>
      </c>
      <c r="H17">
        <v>120218.872712818</v>
      </c>
      <c r="I17">
        <v>121378.206012095</v>
      </c>
      <c r="J17">
        <v>110357.50338568199</v>
      </c>
      <c r="K17">
        <v>116002.386386725</v>
      </c>
      <c r="L17">
        <v>106298.52506037999</v>
      </c>
      <c r="M17">
        <v>100488.18880320599</v>
      </c>
      <c r="N17">
        <v>101479.917351444</v>
      </c>
      <c r="O17">
        <v>100099.386843666</v>
      </c>
      <c r="P17">
        <v>111904.64503884</v>
      </c>
      <c r="Q17">
        <v>110826.75812752399</v>
      </c>
      <c r="R17">
        <v>115435.98940567599</v>
      </c>
      <c r="S17">
        <v>117342.42777289401</v>
      </c>
      <c r="T17">
        <v>96190.409691721201</v>
      </c>
      <c r="U17">
        <v>99549.363800750696</v>
      </c>
      <c r="V17">
        <v>94269.471288052897</v>
      </c>
      <c r="W17">
        <v>92939.919834182001</v>
      </c>
      <c r="X17">
        <v>84303.285818750795</v>
      </c>
      <c r="Y17">
        <v>84060.839613294898</v>
      </c>
      <c r="Z17">
        <v>91022.312211092401</v>
      </c>
      <c r="AA17">
        <v>95952.71913908</v>
      </c>
      <c r="AB17">
        <v>115132.163792315</v>
      </c>
      <c r="AC17">
        <v>105239.476421345</v>
      </c>
      <c r="AD17">
        <v>94005.766053557105</v>
      </c>
      <c r="AE17">
        <v>86970.706195455001</v>
      </c>
      <c r="AF17">
        <v>81452.434017151405</v>
      </c>
    </row>
    <row r="18" spans="1:32" x14ac:dyDescent="0.3">
      <c r="A18" t="s">
        <v>52</v>
      </c>
      <c r="B18" t="s">
        <v>329</v>
      </c>
      <c r="C18" t="s">
        <v>297</v>
      </c>
      <c r="D18" t="s">
        <v>330</v>
      </c>
      <c r="E18" t="s">
        <v>298</v>
      </c>
      <c r="G18">
        <v>44495.056285515297</v>
      </c>
      <c r="H18">
        <v>40295.277523563898</v>
      </c>
      <c r="I18">
        <v>43939.552206918401</v>
      </c>
      <c r="J18">
        <v>45054.400910492797</v>
      </c>
      <c r="K18">
        <v>41379.486398146597</v>
      </c>
      <c r="L18">
        <v>42066.918724655203</v>
      </c>
      <c r="M18">
        <v>46741.034056397802</v>
      </c>
      <c r="N18">
        <v>55739.699705402403</v>
      </c>
      <c r="O18">
        <v>61846.000546155403</v>
      </c>
      <c r="P18">
        <v>52290.266711363802</v>
      </c>
      <c r="Q18">
        <v>49928.034549974996</v>
      </c>
      <c r="R18">
        <v>55700.399270831498</v>
      </c>
      <c r="S18">
        <v>62672.046567447404</v>
      </c>
      <c r="T18">
        <v>52050.479625321597</v>
      </c>
      <c r="U18">
        <v>53495.883621691202</v>
      </c>
      <c r="V18">
        <v>42982.784338989099</v>
      </c>
      <c r="W18">
        <v>42686.933668986603</v>
      </c>
      <c r="X18">
        <v>35175.145720503402</v>
      </c>
      <c r="Y18">
        <v>33991.389786325097</v>
      </c>
      <c r="Z18">
        <v>38572.475696056703</v>
      </c>
      <c r="AA18">
        <v>36943.236734887003</v>
      </c>
      <c r="AB18">
        <v>36742.079836414501</v>
      </c>
      <c r="AC18">
        <v>40229.977473906598</v>
      </c>
      <c r="AD18">
        <v>38627.679828755703</v>
      </c>
      <c r="AE18">
        <v>30423.159078170698</v>
      </c>
      <c r="AF18">
        <v>28813.751044023698</v>
      </c>
    </row>
    <row r="19" spans="1:32" x14ac:dyDescent="0.3">
      <c r="A19" t="s">
        <v>52</v>
      </c>
      <c r="B19" t="s">
        <v>331</v>
      </c>
      <c r="C19" t="s">
        <v>297</v>
      </c>
      <c r="D19" t="s">
        <v>332</v>
      </c>
      <c r="E19" t="s">
        <v>298</v>
      </c>
      <c r="G19">
        <v>44864.386034800496</v>
      </c>
      <c r="H19">
        <v>42233.405739353002</v>
      </c>
      <c r="I19">
        <v>46084.8299506853</v>
      </c>
      <c r="J19">
        <v>41334.022144281204</v>
      </c>
      <c r="K19">
        <v>40533.370345892399</v>
      </c>
      <c r="L19">
        <v>39516.912389111902</v>
      </c>
      <c r="M19">
        <v>36485.345141860802</v>
      </c>
      <c r="N19">
        <v>31094.417761126999</v>
      </c>
      <c r="O19">
        <v>31350.749043019401</v>
      </c>
      <c r="P19">
        <v>29055.9464142365</v>
      </c>
      <c r="Q19">
        <v>29173.6118104835</v>
      </c>
      <c r="R19">
        <v>30343.2859888034</v>
      </c>
      <c r="S19">
        <v>29570.173241407701</v>
      </c>
      <c r="T19">
        <v>23941.6575264407</v>
      </c>
      <c r="U19">
        <v>22498.203577792501</v>
      </c>
      <c r="V19">
        <v>19416.561800334501</v>
      </c>
      <c r="W19">
        <v>19102.1549063854</v>
      </c>
      <c r="X19">
        <v>19159.931301927099</v>
      </c>
      <c r="Y19">
        <v>20826.467709574499</v>
      </c>
      <c r="Z19">
        <v>23100.708655367998</v>
      </c>
      <c r="AA19">
        <v>19738.0641932822</v>
      </c>
      <c r="AB19">
        <v>21130.630902583402</v>
      </c>
      <c r="AC19">
        <v>21614.7695796236</v>
      </c>
      <c r="AD19">
        <v>21381.326423773899</v>
      </c>
      <c r="AE19">
        <v>17419.383573645799</v>
      </c>
      <c r="AF19">
        <v>17764.834590001701</v>
      </c>
    </row>
    <row r="20" spans="1:32" x14ac:dyDescent="0.3">
      <c r="A20" t="s">
        <v>52</v>
      </c>
      <c r="B20" t="s">
        <v>333</v>
      </c>
      <c r="C20" t="s">
        <v>297</v>
      </c>
      <c r="D20" t="s">
        <v>334</v>
      </c>
      <c r="E20" t="s">
        <v>298</v>
      </c>
      <c r="G20">
        <v>4741.2364560269698</v>
      </c>
      <c r="H20">
        <v>4271.17598070658</v>
      </c>
      <c r="I20">
        <v>4312.9297704201399</v>
      </c>
      <c r="J20">
        <v>4503.7959472448101</v>
      </c>
      <c r="K20">
        <v>4359.6277302311901</v>
      </c>
      <c r="L20">
        <v>4077.2906323055199</v>
      </c>
      <c r="M20">
        <v>3891.0853081810301</v>
      </c>
      <c r="N20">
        <v>3687.4326412569799</v>
      </c>
      <c r="O20">
        <v>43432.265431944397</v>
      </c>
      <c r="P20">
        <v>17282.317048065601</v>
      </c>
      <c r="Q20">
        <v>4247.87441574287</v>
      </c>
      <c r="R20">
        <v>3958.63599177266</v>
      </c>
      <c r="S20">
        <v>3718.7056490673099</v>
      </c>
      <c r="T20">
        <v>4652.0911705702601</v>
      </c>
      <c r="U20">
        <v>4791.5026340636696</v>
      </c>
      <c r="V20">
        <v>3997.2155291562299</v>
      </c>
      <c r="W20">
        <v>3784.10823440063</v>
      </c>
      <c r="X20">
        <v>3571.5201545606601</v>
      </c>
      <c r="Y20">
        <v>4248.7979088176498</v>
      </c>
      <c r="Z20">
        <v>5166.6007796865997</v>
      </c>
      <c r="AA20">
        <v>5538.4817487035198</v>
      </c>
      <c r="AB20">
        <v>5950.0204825617102</v>
      </c>
      <c r="AC20">
        <v>6155.5101114507797</v>
      </c>
      <c r="AD20">
        <v>7407.1186621424404</v>
      </c>
      <c r="AE20">
        <v>9311.8551022462507</v>
      </c>
      <c r="AF20">
        <v>10808.249155092501</v>
      </c>
    </row>
    <row r="21" spans="1:32" x14ac:dyDescent="0.3">
      <c r="A21" t="s">
        <v>52</v>
      </c>
      <c r="B21" t="s">
        <v>335</v>
      </c>
      <c r="C21" t="s">
        <v>297</v>
      </c>
      <c r="D21" t="s">
        <v>336</v>
      </c>
      <c r="E21" t="s">
        <v>298</v>
      </c>
      <c r="G21">
        <v>15743.772217456501</v>
      </c>
      <c r="H21">
        <v>15625.993388692699</v>
      </c>
      <c r="I21">
        <v>15091.316879976799</v>
      </c>
      <c r="J21">
        <v>16263.167239489399</v>
      </c>
      <c r="K21">
        <v>15931.047869382301</v>
      </c>
      <c r="L21">
        <v>14839.872289323799</v>
      </c>
      <c r="M21">
        <v>14498.910277385001</v>
      </c>
      <c r="N21">
        <v>14234.638060830501</v>
      </c>
      <c r="O21">
        <v>58623.681725628798</v>
      </c>
      <c r="P21">
        <v>32341.780098832201</v>
      </c>
      <c r="Q21">
        <v>18294.313485258499</v>
      </c>
      <c r="R21">
        <v>17415.044076989299</v>
      </c>
      <c r="S21">
        <v>17915.8360166807</v>
      </c>
      <c r="T21">
        <v>17963.7578045302</v>
      </c>
      <c r="U21">
        <v>18585.261335473599</v>
      </c>
      <c r="V21">
        <v>17985.2068926295</v>
      </c>
      <c r="W21">
        <v>15761.9397153191</v>
      </c>
      <c r="X21">
        <v>16148.5270056152</v>
      </c>
      <c r="Y21">
        <v>17825.421658495601</v>
      </c>
      <c r="Z21">
        <v>17869.512709738199</v>
      </c>
      <c r="AA21">
        <v>20872.405150067501</v>
      </c>
      <c r="AB21">
        <v>22398.548456738699</v>
      </c>
      <c r="AC21">
        <v>24552.828025697701</v>
      </c>
      <c r="AD21">
        <v>25482.128170377098</v>
      </c>
      <c r="AE21">
        <v>25592.272199049501</v>
      </c>
      <c r="AF21">
        <v>29181.198889972798</v>
      </c>
    </row>
    <row r="22" spans="1:32" x14ac:dyDescent="0.3">
      <c r="A22" t="s">
        <v>52</v>
      </c>
      <c r="B22" t="s">
        <v>337</v>
      </c>
      <c r="C22" t="s">
        <v>297</v>
      </c>
      <c r="D22" t="s">
        <v>338</v>
      </c>
      <c r="E22" t="s">
        <v>298</v>
      </c>
      <c r="G22">
        <v>11002.535761429501</v>
      </c>
      <c r="H22">
        <v>11354.8174079862</v>
      </c>
      <c r="I22">
        <v>10778.387109556699</v>
      </c>
      <c r="J22">
        <v>11759.371292244599</v>
      </c>
      <c r="K22">
        <v>11571.4201391511</v>
      </c>
      <c r="L22">
        <v>10762.5816570183</v>
      </c>
      <c r="M22">
        <v>10607.824969204001</v>
      </c>
      <c r="N22">
        <v>10547.2054195736</v>
      </c>
      <c r="O22">
        <v>15191.4162936844</v>
      </c>
      <c r="P22">
        <v>15059.463050766601</v>
      </c>
      <c r="Q22">
        <v>14046.4390695156</v>
      </c>
      <c r="R22">
        <v>13456.408085216601</v>
      </c>
      <c r="S22">
        <v>14197.130367613399</v>
      </c>
      <c r="T22">
        <v>13311.6666339599</v>
      </c>
      <c r="U22">
        <v>13793.758701409901</v>
      </c>
      <c r="V22">
        <v>13987.9913634733</v>
      </c>
      <c r="W22">
        <v>11977.831480918499</v>
      </c>
      <c r="X22">
        <v>12577.006851054501</v>
      </c>
      <c r="Y22">
        <v>13576.623749677899</v>
      </c>
      <c r="Z22">
        <v>12702.911930051599</v>
      </c>
      <c r="AA22">
        <v>15333.923401364</v>
      </c>
      <c r="AB22">
        <v>16448.527974176999</v>
      </c>
      <c r="AC22">
        <v>18397.317914246902</v>
      </c>
      <c r="AD22">
        <v>18075.009508234602</v>
      </c>
      <c r="AE22">
        <v>16280.4170968033</v>
      </c>
      <c r="AF22">
        <v>18372.949734880302</v>
      </c>
    </row>
    <row r="23" spans="1:32" x14ac:dyDescent="0.3">
      <c r="A23" t="s">
        <v>52</v>
      </c>
      <c r="B23" t="s">
        <v>339</v>
      </c>
      <c r="C23" t="s">
        <v>297</v>
      </c>
      <c r="D23" t="s">
        <v>340</v>
      </c>
      <c r="E23" t="s">
        <v>298</v>
      </c>
      <c r="G23">
        <v>724490.51476815599</v>
      </c>
      <c r="H23">
        <v>705840.96007550205</v>
      </c>
      <c r="I23">
        <v>697331.79137111595</v>
      </c>
      <c r="J23">
        <v>673033.36805107095</v>
      </c>
      <c r="K23">
        <v>667928.19734432502</v>
      </c>
      <c r="L23">
        <v>635316.14625763602</v>
      </c>
      <c r="M23">
        <v>604023.02061314997</v>
      </c>
      <c r="N23">
        <v>606914.29265530198</v>
      </c>
      <c r="O23">
        <v>562131.39243328804</v>
      </c>
      <c r="P23">
        <v>550059.43368003797</v>
      </c>
      <c r="Q23">
        <v>499440.83166542201</v>
      </c>
      <c r="R23">
        <v>470650.323902142</v>
      </c>
      <c r="S23">
        <v>473775.95750667399</v>
      </c>
      <c r="T23">
        <v>462207.78854754701</v>
      </c>
      <c r="U23">
        <v>441935.52554414503</v>
      </c>
      <c r="V23">
        <v>426552.47629746399</v>
      </c>
      <c r="W23">
        <v>397612.71483419102</v>
      </c>
      <c r="X23">
        <v>426840.14100561</v>
      </c>
      <c r="Y23">
        <v>409602.54470718402</v>
      </c>
      <c r="Z23">
        <v>418898.87736112397</v>
      </c>
      <c r="AA23">
        <v>432163.99105853698</v>
      </c>
      <c r="AB23">
        <v>452477.07427670498</v>
      </c>
      <c r="AC23">
        <v>456788.24449930398</v>
      </c>
      <c r="AD23">
        <v>483124.23185889499</v>
      </c>
      <c r="AE23">
        <v>445053.24479637999</v>
      </c>
      <c r="AF23">
        <v>443780.46912541002</v>
      </c>
    </row>
    <row r="24" spans="1:32" x14ac:dyDescent="0.3">
      <c r="A24" t="s">
        <v>52</v>
      </c>
      <c r="B24" t="s">
        <v>341</v>
      </c>
      <c r="C24" t="s">
        <v>297</v>
      </c>
      <c r="D24" t="s">
        <v>342</v>
      </c>
      <c r="E24" t="s">
        <v>298</v>
      </c>
      <c r="G24">
        <v>1021677.0692565599</v>
      </c>
      <c r="H24">
        <v>1082343.3878333599</v>
      </c>
      <c r="I24">
        <v>1087910.44146328</v>
      </c>
      <c r="J24">
        <v>1083822.96245877</v>
      </c>
      <c r="K24">
        <v>1071738.5297354001</v>
      </c>
      <c r="L24">
        <v>1070728.2493238701</v>
      </c>
      <c r="M24">
        <v>1091149.0833286</v>
      </c>
      <c r="N24">
        <v>1065179.42153822</v>
      </c>
      <c r="O24">
        <v>1043992.32136868</v>
      </c>
      <c r="P24">
        <v>1118963.1458966599</v>
      </c>
      <c r="Q24">
        <v>1084307.61630902</v>
      </c>
      <c r="R24">
        <v>981066.49003567803</v>
      </c>
      <c r="S24">
        <v>955022.05639550998</v>
      </c>
      <c r="T24">
        <v>836091.58028014004</v>
      </c>
      <c r="U24">
        <v>812601.73003972403</v>
      </c>
      <c r="V24">
        <v>789892.25715508999</v>
      </c>
      <c r="W24">
        <v>816807.30352350499</v>
      </c>
      <c r="X24">
        <v>838879.18547617295</v>
      </c>
      <c r="Y24">
        <v>753825.54906629398</v>
      </c>
      <c r="Z24">
        <v>701165.44471818605</v>
      </c>
      <c r="AA24">
        <v>728640.88916176499</v>
      </c>
      <c r="AB24">
        <v>704404.406251607</v>
      </c>
      <c r="AC24">
        <v>681265.87209547998</v>
      </c>
      <c r="AD24">
        <v>708761.43165011203</v>
      </c>
      <c r="AE24">
        <v>655223.35542447795</v>
      </c>
      <c r="AF24">
        <v>671029.48679015297</v>
      </c>
    </row>
    <row r="25" spans="1:32" x14ac:dyDescent="0.3">
      <c r="A25" t="s">
        <v>52</v>
      </c>
      <c r="B25" t="s">
        <v>343</v>
      </c>
      <c r="C25" t="s">
        <v>297</v>
      </c>
      <c r="D25" t="s">
        <v>344</v>
      </c>
      <c r="E25" t="s">
        <v>298</v>
      </c>
      <c r="G25">
        <v>43309.866868686702</v>
      </c>
      <c r="H25">
        <v>45013.399718620298</v>
      </c>
      <c r="I25">
        <v>47369.758123282103</v>
      </c>
      <c r="J25">
        <v>50770.943200216498</v>
      </c>
      <c r="K25">
        <v>52327.0439147832</v>
      </c>
      <c r="L25">
        <v>49994.559213113498</v>
      </c>
      <c r="M25">
        <v>51202.6885503339</v>
      </c>
      <c r="N25">
        <v>48780.459499081</v>
      </c>
      <c r="O25">
        <v>51035.323283076097</v>
      </c>
      <c r="P25">
        <v>42863.574449761902</v>
      </c>
      <c r="Q25">
        <v>39134.300695882797</v>
      </c>
      <c r="R25">
        <v>33181.5810599549</v>
      </c>
      <c r="S25">
        <v>27492.9623922176</v>
      </c>
      <c r="T25">
        <v>20998.362581891099</v>
      </c>
      <c r="U25">
        <v>19613.5386857372</v>
      </c>
      <c r="V25">
        <v>14653.2874267934</v>
      </c>
      <c r="W25">
        <v>15836.637050949899</v>
      </c>
      <c r="X25">
        <v>17441.251349216898</v>
      </c>
      <c r="Y25">
        <v>18934.714302498101</v>
      </c>
      <c r="Z25">
        <v>20782.240784744299</v>
      </c>
      <c r="AA25">
        <v>20237.9497168339</v>
      </c>
      <c r="AB25">
        <v>21616.830955281599</v>
      </c>
      <c r="AC25">
        <v>20532.748401270699</v>
      </c>
      <c r="AD25">
        <v>21205.532056072199</v>
      </c>
      <c r="AE25">
        <v>20587.8076609893</v>
      </c>
      <c r="AF25">
        <v>20390.7035025105</v>
      </c>
    </row>
    <row r="26" spans="1:32" x14ac:dyDescent="0.3">
      <c r="A26" t="s">
        <v>52</v>
      </c>
      <c r="B26" t="s">
        <v>345</v>
      </c>
      <c r="C26" t="s">
        <v>297</v>
      </c>
      <c r="D26" t="s">
        <v>346</v>
      </c>
      <c r="E26" t="s">
        <v>298</v>
      </c>
      <c r="G26">
        <v>607287.21847937303</v>
      </c>
      <c r="H26">
        <v>673051.74904505501</v>
      </c>
      <c r="I26">
        <v>684963.27302111802</v>
      </c>
      <c r="J26">
        <v>680777.83573553804</v>
      </c>
      <c r="K26">
        <v>664247.984985032</v>
      </c>
      <c r="L26">
        <v>652402.9157905</v>
      </c>
      <c r="M26">
        <v>682953.81910312804</v>
      </c>
      <c r="N26">
        <v>663572.19552505203</v>
      </c>
      <c r="O26">
        <v>641687.37636229303</v>
      </c>
      <c r="P26">
        <v>762889.47687297803</v>
      </c>
      <c r="Q26">
        <v>754849.20997803705</v>
      </c>
      <c r="R26">
        <v>674170.521799771</v>
      </c>
      <c r="S26">
        <v>656554.26067395497</v>
      </c>
      <c r="T26">
        <v>555610.72531892802</v>
      </c>
      <c r="U26">
        <v>529130.27563925204</v>
      </c>
      <c r="V26">
        <v>532590.071419399</v>
      </c>
      <c r="W26">
        <v>527522.31220889604</v>
      </c>
      <c r="X26">
        <v>532629.96344978095</v>
      </c>
      <c r="Y26">
        <v>471720.548153885</v>
      </c>
      <c r="Z26">
        <v>403543.54709595698</v>
      </c>
      <c r="AA26">
        <v>377509.03147937497</v>
      </c>
      <c r="AB26">
        <v>394391.34883420198</v>
      </c>
      <c r="AC26">
        <v>390503.76210141601</v>
      </c>
      <c r="AD26">
        <v>407878.33119589702</v>
      </c>
      <c r="AE26">
        <v>381256.55530765298</v>
      </c>
      <c r="AF26">
        <v>419903.30657801998</v>
      </c>
    </row>
    <row r="27" spans="1:32" x14ac:dyDescent="0.3">
      <c r="A27" t="s">
        <v>52</v>
      </c>
      <c r="B27" t="s">
        <v>347</v>
      </c>
      <c r="C27" t="s">
        <v>297</v>
      </c>
      <c r="D27" t="s">
        <v>348</v>
      </c>
      <c r="E27" t="s">
        <v>298</v>
      </c>
      <c r="G27">
        <v>371079.98390850198</v>
      </c>
      <c r="H27">
        <v>364278.23906968097</v>
      </c>
      <c r="I27">
        <v>355577.41031887999</v>
      </c>
      <c r="J27">
        <v>352274.18352301599</v>
      </c>
      <c r="K27">
        <v>355163.50083558803</v>
      </c>
      <c r="L27">
        <v>368330.774320253</v>
      </c>
      <c r="M27">
        <v>356992.57567514101</v>
      </c>
      <c r="N27">
        <v>352826.766514091</v>
      </c>
      <c r="O27">
        <v>351269.62172331603</v>
      </c>
      <c r="P27">
        <v>313210.09457391698</v>
      </c>
      <c r="Q27">
        <v>290324.10563510301</v>
      </c>
      <c r="R27">
        <v>273714.38717595302</v>
      </c>
      <c r="S27">
        <v>270974.83332933701</v>
      </c>
      <c r="T27">
        <v>259482.49237932</v>
      </c>
      <c r="U27">
        <v>263857.915714734</v>
      </c>
      <c r="V27">
        <v>242648.898308898</v>
      </c>
      <c r="W27">
        <v>273448.35426365898</v>
      </c>
      <c r="X27">
        <v>288807.97067717498</v>
      </c>
      <c r="Y27">
        <v>263170.28660991002</v>
      </c>
      <c r="Z27">
        <v>276839.65683748497</v>
      </c>
      <c r="AA27">
        <v>330893.90796555602</v>
      </c>
      <c r="AB27">
        <v>288396.22646212397</v>
      </c>
      <c r="AC27">
        <v>270229.36159279302</v>
      </c>
      <c r="AD27">
        <v>279677.568398142</v>
      </c>
      <c r="AE27">
        <v>253378.99245583499</v>
      </c>
      <c r="AF27">
        <v>230735.47670962301</v>
      </c>
    </row>
    <row r="28" spans="1:32" x14ac:dyDescent="0.3">
      <c r="A28" t="s">
        <v>52</v>
      </c>
      <c r="B28" t="s">
        <v>349</v>
      </c>
      <c r="C28" t="s">
        <v>297</v>
      </c>
      <c r="D28" t="s">
        <v>350</v>
      </c>
      <c r="E28" t="s">
        <v>298</v>
      </c>
      <c r="G28">
        <v>125373.585001863</v>
      </c>
      <c r="H28">
        <v>119701.84303603201</v>
      </c>
      <c r="I28">
        <v>115135.814389566</v>
      </c>
      <c r="J28">
        <v>128972.18599539599</v>
      </c>
      <c r="K28">
        <v>124024.787346506</v>
      </c>
      <c r="L28">
        <v>121844.133237577</v>
      </c>
      <c r="M28">
        <v>128822.451853967</v>
      </c>
      <c r="N28">
        <v>129542.36039438999</v>
      </c>
      <c r="O28">
        <v>191263.37174414701</v>
      </c>
      <c r="P28">
        <v>146069.53114423799</v>
      </c>
      <c r="Q28">
        <v>124886.759254374</v>
      </c>
      <c r="R28">
        <v>134204.23022361999</v>
      </c>
      <c r="S28">
        <v>121678.391204977</v>
      </c>
      <c r="T28">
        <v>120332.433666749</v>
      </c>
      <c r="U28">
        <v>124597.960204912</v>
      </c>
      <c r="V28">
        <v>105497.75963108</v>
      </c>
      <c r="W28">
        <v>108578.53241272199</v>
      </c>
      <c r="X28">
        <v>108557.111633548</v>
      </c>
      <c r="Y28">
        <v>109570.042633816</v>
      </c>
      <c r="Z28">
        <v>107458.11560157</v>
      </c>
      <c r="AA28">
        <v>124677.818341615</v>
      </c>
      <c r="AB28">
        <v>136471.000503566</v>
      </c>
      <c r="AC28">
        <v>135480.625910804</v>
      </c>
      <c r="AD28">
        <v>135511.067464066</v>
      </c>
      <c r="AE28">
        <v>108578.593932344</v>
      </c>
      <c r="AF28">
        <v>104634.77771925399</v>
      </c>
    </row>
    <row r="29" spans="1:32" x14ac:dyDescent="0.3">
      <c r="A29" t="s">
        <v>52</v>
      </c>
      <c r="B29" t="s">
        <v>351</v>
      </c>
      <c r="C29" t="s">
        <v>297</v>
      </c>
      <c r="D29" t="s">
        <v>352</v>
      </c>
      <c r="E29" t="s">
        <v>298</v>
      </c>
      <c r="G29">
        <v>91873.807146251595</v>
      </c>
      <c r="H29">
        <v>87392.581156144501</v>
      </c>
      <c r="I29">
        <v>80774.530835353202</v>
      </c>
      <c r="J29">
        <v>98615.316349978501</v>
      </c>
      <c r="K29">
        <v>96406.094739232503</v>
      </c>
      <c r="L29">
        <v>93304.926240287707</v>
      </c>
      <c r="M29">
        <v>100263.121225914</v>
      </c>
      <c r="N29">
        <v>101897.178920216</v>
      </c>
      <c r="O29">
        <v>156098.641855747</v>
      </c>
      <c r="P29">
        <v>113889.523005303</v>
      </c>
      <c r="Q29">
        <v>89465.859002515004</v>
      </c>
      <c r="R29">
        <v>99179.133592261802</v>
      </c>
      <c r="S29">
        <v>89437.385219562697</v>
      </c>
      <c r="T29">
        <v>90537.536888212999</v>
      </c>
      <c r="U29">
        <v>92840.170615662893</v>
      </c>
      <c r="V29">
        <v>75012.307943440799</v>
      </c>
      <c r="W29">
        <v>77211.978829908898</v>
      </c>
      <c r="X29">
        <v>80027.770353951797</v>
      </c>
      <c r="Y29">
        <v>82801.199313097895</v>
      </c>
      <c r="Z29">
        <v>82894.255970075901</v>
      </c>
      <c r="AA29">
        <v>94137.717620611496</v>
      </c>
      <c r="AB29">
        <v>106217.25609399901</v>
      </c>
      <c r="AC29">
        <v>107049.37861564101</v>
      </c>
      <c r="AD29">
        <v>107435.229818027</v>
      </c>
      <c r="AE29">
        <v>85099.503261987105</v>
      </c>
      <c r="AF29">
        <v>85709.924150495193</v>
      </c>
    </row>
    <row r="30" spans="1:32" x14ac:dyDescent="0.3">
      <c r="A30" t="s">
        <v>52</v>
      </c>
      <c r="B30" t="s">
        <v>353</v>
      </c>
      <c r="C30" t="s">
        <v>297</v>
      </c>
      <c r="D30" t="s">
        <v>354</v>
      </c>
      <c r="E30" t="s">
        <v>298</v>
      </c>
      <c r="G30">
        <v>13864.282931228299</v>
      </c>
      <c r="H30">
        <v>14106.210106046299</v>
      </c>
      <c r="I30">
        <v>16932.837896556699</v>
      </c>
      <c r="J30">
        <v>13249.8983861958</v>
      </c>
      <c r="K30">
        <v>11191.346988802001</v>
      </c>
      <c r="L30">
        <v>11623.7176621502</v>
      </c>
      <c r="M30">
        <v>11397.452864159601</v>
      </c>
      <c r="N30">
        <v>11829.4997520585</v>
      </c>
      <c r="O30">
        <v>10988.507585052301</v>
      </c>
      <c r="P30">
        <v>9692.8484325495501</v>
      </c>
      <c r="Q30">
        <v>12459.3081376226</v>
      </c>
      <c r="R30">
        <v>13366.644747746701</v>
      </c>
      <c r="S30">
        <v>12992.2692679519</v>
      </c>
      <c r="T30">
        <v>13506.7470892897</v>
      </c>
      <c r="U30">
        <v>15703.9994253024</v>
      </c>
      <c r="V30">
        <v>16150.797842608499</v>
      </c>
      <c r="W30">
        <v>15461.0314298259</v>
      </c>
      <c r="X30">
        <v>11996.085110038</v>
      </c>
      <c r="Y30">
        <v>11102.0084009658</v>
      </c>
      <c r="Z30">
        <v>11725.9088294672</v>
      </c>
      <c r="AA30">
        <v>13893.569092305301</v>
      </c>
      <c r="AB30">
        <v>12384.161596882899</v>
      </c>
      <c r="AC30">
        <v>10608.460435053799</v>
      </c>
      <c r="AD30">
        <v>9364.1132629369895</v>
      </c>
      <c r="AE30">
        <v>9108.1205562626201</v>
      </c>
      <c r="AF30">
        <v>6338.2025929424099</v>
      </c>
    </row>
    <row r="31" spans="1:32" x14ac:dyDescent="0.3">
      <c r="A31" t="s">
        <v>52</v>
      </c>
      <c r="B31" t="s">
        <v>355</v>
      </c>
      <c r="C31" t="s">
        <v>297</v>
      </c>
      <c r="D31" t="s">
        <v>356</v>
      </c>
      <c r="E31" t="s">
        <v>298</v>
      </c>
      <c r="G31">
        <v>5756.31653667917</v>
      </c>
      <c r="H31">
        <v>5695.3117436721104</v>
      </c>
      <c r="I31">
        <v>5956.11428018475</v>
      </c>
      <c r="J31">
        <v>5933.5188701651095</v>
      </c>
      <c r="K31">
        <v>6260.0561807761796</v>
      </c>
      <c r="L31">
        <v>6299.3847816065199</v>
      </c>
      <c r="M31">
        <v>6100.6175153715303</v>
      </c>
      <c r="N31">
        <v>5307.8506219506899</v>
      </c>
      <c r="O31">
        <v>7948.2330776926201</v>
      </c>
      <c r="P31">
        <v>7819.9451908170104</v>
      </c>
      <c r="Q31">
        <v>8825.3355450941999</v>
      </c>
      <c r="R31">
        <v>8274.0815561163308</v>
      </c>
      <c r="S31">
        <v>7021.6720687011702</v>
      </c>
      <c r="T31">
        <v>4971.9582799543796</v>
      </c>
      <c r="U31">
        <v>5112.0041024932898</v>
      </c>
      <c r="V31">
        <v>4879.5679421042396</v>
      </c>
      <c r="W31">
        <v>4980.8794681465897</v>
      </c>
      <c r="X31">
        <v>5340.9954419033502</v>
      </c>
      <c r="Y31">
        <v>4654.9526931289602</v>
      </c>
      <c r="Z31">
        <v>3326.50832260164</v>
      </c>
      <c r="AA31">
        <v>4581.7258823448001</v>
      </c>
      <c r="AB31">
        <v>4727.0048389686499</v>
      </c>
      <c r="AC31">
        <v>4682.49457400355</v>
      </c>
      <c r="AD31">
        <v>5021.2876316274796</v>
      </c>
      <c r="AE31">
        <v>2504.61202171473</v>
      </c>
      <c r="AF31">
        <v>1545.7288134329201</v>
      </c>
    </row>
    <row r="32" spans="1:32" x14ac:dyDescent="0.3">
      <c r="A32" t="s">
        <v>52</v>
      </c>
      <c r="B32" t="s">
        <v>357</v>
      </c>
      <c r="C32" t="s">
        <v>297</v>
      </c>
      <c r="D32" t="s">
        <v>358</v>
      </c>
      <c r="E32" t="s">
        <v>298</v>
      </c>
      <c r="G32">
        <v>6525.4859245090001</v>
      </c>
      <c r="H32">
        <v>5522.6934497092898</v>
      </c>
      <c r="I32">
        <v>4729.0570340387703</v>
      </c>
      <c r="J32">
        <v>3717.7214262214702</v>
      </c>
      <c r="K32">
        <v>2971.9606097912801</v>
      </c>
      <c r="L32">
        <v>3317.1322372498598</v>
      </c>
      <c r="M32">
        <v>3571.3928778295899</v>
      </c>
      <c r="N32">
        <v>3373.5243054451198</v>
      </c>
      <c r="O32">
        <v>5703.3101655749097</v>
      </c>
      <c r="P32">
        <v>6334.3277390331696</v>
      </c>
      <c r="Q32">
        <v>6869.8895100991504</v>
      </c>
      <c r="R32">
        <v>6068.5863488312398</v>
      </c>
      <c r="S32">
        <v>5926.86037023677</v>
      </c>
      <c r="T32">
        <v>4789.10786161943</v>
      </c>
      <c r="U32">
        <v>4748.1266587842902</v>
      </c>
      <c r="V32">
        <v>4029.6426957858598</v>
      </c>
      <c r="W32">
        <v>5641.1392736163898</v>
      </c>
      <c r="X32">
        <v>5813.0860909573703</v>
      </c>
      <c r="Y32">
        <v>5871.5051300893501</v>
      </c>
      <c r="Z32">
        <v>4787.35324923598</v>
      </c>
      <c r="AA32">
        <v>6344.5625642182404</v>
      </c>
      <c r="AB32">
        <v>6779.86240362225</v>
      </c>
      <c r="AC32">
        <v>6582.9420106625003</v>
      </c>
      <c r="AD32">
        <v>7014.76628995596</v>
      </c>
      <c r="AE32">
        <v>4893.8825135765901</v>
      </c>
      <c r="AF32">
        <v>4492.3632058834401</v>
      </c>
    </row>
    <row r="33" spans="1:32" x14ac:dyDescent="0.3">
      <c r="A33" t="s">
        <v>52</v>
      </c>
      <c r="B33" t="s">
        <v>359</v>
      </c>
      <c r="C33" t="s">
        <v>297</v>
      </c>
      <c r="D33" t="s">
        <v>360</v>
      </c>
      <c r="E33" t="s">
        <v>298</v>
      </c>
      <c r="G33">
        <v>7353.6924631948395</v>
      </c>
      <c r="H33">
        <v>6985.0465804596297</v>
      </c>
      <c r="I33">
        <v>6743.2743434326603</v>
      </c>
      <c r="J33">
        <v>7455.7309628349603</v>
      </c>
      <c r="K33">
        <v>7195.32882790439</v>
      </c>
      <c r="L33">
        <v>7298.9723162831797</v>
      </c>
      <c r="M33">
        <v>7489.8673706926002</v>
      </c>
      <c r="N33">
        <v>7134.3067947199997</v>
      </c>
      <c r="O33">
        <v>10524.679060079599</v>
      </c>
      <c r="P33">
        <v>8332.8867765359701</v>
      </c>
      <c r="Q33">
        <v>7266.36705904262</v>
      </c>
      <c r="R33">
        <v>7315.7839786638297</v>
      </c>
      <c r="S33">
        <v>6300.2042785240301</v>
      </c>
      <c r="T33">
        <v>6527.0835476724797</v>
      </c>
      <c r="U33">
        <v>6193.659402669</v>
      </c>
      <c r="V33">
        <v>5425.4432071406</v>
      </c>
      <c r="W33">
        <v>5283.50341122398</v>
      </c>
      <c r="X33">
        <v>5379.1746366971902</v>
      </c>
      <c r="Y33">
        <v>5140.3770965334797</v>
      </c>
      <c r="Z33">
        <v>4724.0892301888398</v>
      </c>
      <c r="AA33">
        <v>5720.2431821353603</v>
      </c>
      <c r="AB33">
        <v>6362.7155700930998</v>
      </c>
      <c r="AC33">
        <v>6557.35027544279</v>
      </c>
      <c r="AD33">
        <v>6675.67046151868</v>
      </c>
      <c r="AE33">
        <v>6972.4755788030498</v>
      </c>
      <c r="AF33">
        <v>6548.5589565002501</v>
      </c>
    </row>
    <row r="34" spans="1:32" x14ac:dyDescent="0.3">
      <c r="A34" t="s">
        <v>52</v>
      </c>
      <c r="B34" t="s">
        <v>361</v>
      </c>
      <c r="C34" t="s">
        <v>297</v>
      </c>
      <c r="D34" t="s">
        <v>362</v>
      </c>
      <c r="E34" t="s">
        <v>298</v>
      </c>
      <c r="G34">
        <v>147686.209960993</v>
      </c>
      <c r="H34">
        <v>150204.04355533299</v>
      </c>
      <c r="I34">
        <v>141608.45283658599</v>
      </c>
      <c r="J34">
        <v>142255.110511846</v>
      </c>
      <c r="K34">
        <v>115838.134820009</v>
      </c>
      <c r="L34">
        <v>133165.15207654401</v>
      </c>
      <c r="M34">
        <v>145443.33809895601</v>
      </c>
      <c r="N34">
        <v>131214.77951901901</v>
      </c>
      <c r="O34">
        <v>122743.287955544</v>
      </c>
      <c r="P34">
        <v>123845.573859153</v>
      </c>
      <c r="Q34">
        <v>103766.593605906</v>
      </c>
      <c r="R34">
        <v>110887.88440609199</v>
      </c>
      <c r="S34">
        <v>101285.749466232</v>
      </c>
      <c r="T34">
        <v>72962.378674762105</v>
      </c>
      <c r="U34">
        <v>74861.339385121697</v>
      </c>
      <c r="V34">
        <v>82183.539981827897</v>
      </c>
      <c r="W34">
        <v>70994.687820063802</v>
      </c>
      <c r="X34">
        <v>69784.513943702099</v>
      </c>
      <c r="Y34">
        <v>68185.917980878206</v>
      </c>
      <c r="Z34">
        <v>62058.519044490102</v>
      </c>
      <c r="AA34">
        <v>56658.464644729502</v>
      </c>
      <c r="AB34">
        <v>62801.025143171799</v>
      </c>
      <c r="AC34">
        <v>63171.6458146203</v>
      </c>
      <c r="AD34">
        <v>65914.830451865593</v>
      </c>
      <c r="AE34">
        <v>58320.139001344702</v>
      </c>
      <c r="AF34">
        <v>61919.028864276603</v>
      </c>
    </row>
    <row r="35" spans="1:32" x14ac:dyDescent="0.3">
      <c r="A35" t="s">
        <v>52</v>
      </c>
      <c r="B35" t="s">
        <v>363</v>
      </c>
      <c r="C35" t="s">
        <v>297</v>
      </c>
      <c r="D35" t="s">
        <v>364</v>
      </c>
      <c r="E35" t="s">
        <v>298</v>
      </c>
      <c r="G35">
        <v>213727.72905370401</v>
      </c>
      <c r="H35">
        <v>223439.889596564</v>
      </c>
      <c r="I35">
        <v>252082.244994226</v>
      </c>
      <c r="J35">
        <v>262862.10839327902</v>
      </c>
      <c r="K35">
        <v>266663.640207608</v>
      </c>
      <c r="L35">
        <v>295760.45294826297</v>
      </c>
      <c r="M35">
        <v>317584.00470664701</v>
      </c>
      <c r="N35">
        <v>306510.17351839901</v>
      </c>
      <c r="O35">
        <v>311713.426288619</v>
      </c>
      <c r="P35">
        <v>315520.48863014003</v>
      </c>
      <c r="Q35">
        <v>315223.32143347297</v>
      </c>
      <c r="R35">
        <v>296529.147378964</v>
      </c>
      <c r="S35">
        <v>292532.17220010998</v>
      </c>
      <c r="T35">
        <v>271750.43207842601</v>
      </c>
      <c r="U35">
        <v>255852.74178663801</v>
      </c>
      <c r="V35">
        <v>242046.547344886</v>
      </c>
      <c r="W35">
        <v>242800.22731590801</v>
      </c>
      <c r="X35">
        <v>250077.86967004</v>
      </c>
      <c r="Y35">
        <v>242359.189636636</v>
      </c>
      <c r="Z35">
        <v>255950.22208921099</v>
      </c>
      <c r="AA35">
        <v>242642.09483390601</v>
      </c>
      <c r="AB35">
        <v>240769.03055596599</v>
      </c>
      <c r="AC35">
        <v>232021.244463148</v>
      </c>
      <c r="AD35">
        <v>237164.075370582</v>
      </c>
      <c r="AE35">
        <v>231208.621372625</v>
      </c>
      <c r="AF35">
        <v>247881.97061818899</v>
      </c>
    </row>
    <row r="36" spans="1:32" x14ac:dyDescent="0.3">
      <c r="A36" t="s">
        <v>52</v>
      </c>
      <c r="B36" t="s">
        <v>365</v>
      </c>
      <c r="C36" t="s">
        <v>297</v>
      </c>
      <c r="D36" t="s">
        <v>366</v>
      </c>
      <c r="E36" t="s">
        <v>298</v>
      </c>
      <c r="G36">
        <v>56037.7647721229</v>
      </c>
      <c r="H36">
        <v>54458.981049372604</v>
      </c>
      <c r="I36">
        <v>58084.7384384256</v>
      </c>
      <c r="J36">
        <v>58325.031936129002</v>
      </c>
      <c r="K36">
        <v>57754.1204658161</v>
      </c>
      <c r="L36">
        <v>61434.3096933286</v>
      </c>
      <c r="M36">
        <v>63901.550138502302</v>
      </c>
      <c r="N36">
        <v>61861.9770250281</v>
      </c>
      <c r="O36">
        <v>64200.143345686403</v>
      </c>
      <c r="P36">
        <v>67567.642936885401</v>
      </c>
      <c r="Q36">
        <v>65448.850119972201</v>
      </c>
      <c r="R36">
        <v>59672.507577196899</v>
      </c>
      <c r="S36">
        <v>54175.1245681605</v>
      </c>
      <c r="T36">
        <v>48941.2579581092</v>
      </c>
      <c r="U36">
        <v>47456.258564304102</v>
      </c>
      <c r="V36">
        <v>43146.493270973697</v>
      </c>
      <c r="W36">
        <v>42211.617578031102</v>
      </c>
      <c r="X36">
        <v>44039.259268410802</v>
      </c>
      <c r="Y36">
        <v>44845.894060352897</v>
      </c>
      <c r="Z36">
        <v>49545.149754160899</v>
      </c>
      <c r="AA36">
        <v>45837.141114282203</v>
      </c>
      <c r="AB36">
        <v>43816.954598242097</v>
      </c>
      <c r="AC36">
        <v>41921.874950355799</v>
      </c>
      <c r="AD36">
        <v>42711.421429956397</v>
      </c>
      <c r="AE36">
        <v>38600.5041689836</v>
      </c>
      <c r="AF36">
        <v>42348.078693583899</v>
      </c>
    </row>
    <row r="37" spans="1:32" x14ac:dyDescent="0.3">
      <c r="A37" t="s">
        <v>52</v>
      </c>
      <c r="B37" t="s">
        <v>367</v>
      </c>
      <c r="C37" t="s">
        <v>297</v>
      </c>
      <c r="D37" t="s">
        <v>368</v>
      </c>
      <c r="E37" t="s">
        <v>298</v>
      </c>
      <c r="G37">
        <v>95267.456119512106</v>
      </c>
      <c r="H37">
        <v>101537.482938352</v>
      </c>
      <c r="I37">
        <v>106607.29857291</v>
      </c>
      <c r="J37">
        <v>108299.098679655</v>
      </c>
      <c r="K37">
        <v>106288.749696488</v>
      </c>
      <c r="L37">
        <v>113668.255308259</v>
      </c>
      <c r="M37">
        <v>119370.40632075</v>
      </c>
      <c r="N37">
        <v>114793.740150803</v>
      </c>
      <c r="O37">
        <v>111667.51884675599</v>
      </c>
      <c r="P37">
        <v>106263.27281612399</v>
      </c>
      <c r="Q37">
        <v>103141.622568244</v>
      </c>
      <c r="R37">
        <v>96761.697256188403</v>
      </c>
      <c r="S37">
        <v>99722.793250411502</v>
      </c>
      <c r="T37">
        <v>96979.579444215997</v>
      </c>
      <c r="U37">
        <v>93839.956358277603</v>
      </c>
      <c r="V37">
        <v>90927.108919681006</v>
      </c>
      <c r="W37">
        <v>91418.887945534603</v>
      </c>
      <c r="X37">
        <v>94694.758139127895</v>
      </c>
      <c r="Y37">
        <v>90307.117756135005</v>
      </c>
      <c r="Z37">
        <v>94788.883797590694</v>
      </c>
      <c r="AA37">
        <v>91655.886409270897</v>
      </c>
      <c r="AB37">
        <v>89147.493395246696</v>
      </c>
      <c r="AC37">
        <v>85051.810729598597</v>
      </c>
      <c r="AD37">
        <v>82993.648513082706</v>
      </c>
      <c r="AE37">
        <v>86880.622719694205</v>
      </c>
      <c r="AF37">
        <v>88358.713416556493</v>
      </c>
    </row>
    <row r="38" spans="1:32" x14ac:dyDescent="0.3">
      <c r="A38" t="s">
        <v>52</v>
      </c>
      <c r="B38" t="s">
        <v>369</v>
      </c>
      <c r="C38" t="s">
        <v>297</v>
      </c>
      <c r="D38" t="s">
        <v>370</v>
      </c>
      <c r="E38" t="s">
        <v>298</v>
      </c>
      <c r="G38">
        <v>62422.508162068902</v>
      </c>
      <c r="H38">
        <v>67443.425608839098</v>
      </c>
      <c r="I38">
        <v>87390.207982890104</v>
      </c>
      <c r="J38">
        <v>96237.977777495704</v>
      </c>
      <c r="K38">
        <v>102620.77004530501</v>
      </c>
      <c r="L38">
        <v>120657.887946676</v>
      </c>
      <c r="M38">
        <v>134312.04824739401</v>
      </c>
      <c r="N38">
        <v>129854.456342568</v>
      </c>
      <c r="O38">
        <v>135845.76409617701</v>
      </c>
      <c r="P38">
        <v>141689.572877131</v>
      </c>
      <c r="Q38">
        <v>146632.84874525701</v>
      </c>
      <c r="R38">
        <v>140094.94254557899</v>
      </c>
      <c r="S38">
        <v>138634.25438153799</v>
      </c>
      <c r="T38">
        <v>125829.59467609999</v>
      </c>
      <c r="U38">
        <v>114556.526864057</v>
      </c>
      <c r="V38">
        <v>107972.945154231</v>
      </c>
      <c r="W38">
        <v>109169.721792342</v>
      </c>
      <c r="X38">
        <v>111343.85226250099</v>
      </c>
      <c r="Y38">
        <v>107206.177820148</v>
      </c>
      <c r="Z38">
        <v>111616.18853746</v>
      </c>
      <c r="AA38">
        <v>105149.067310353</v>
      </c>
      <c r="AB38">
        <v>107804.58256247699</v>
      </c>
      <c r="AC38">
        <v>105047.55878319401</v>
      </c>
      <c r="AD38">
        <v>111459.005427543</v>
      </c>
      <c r="AE38">
        <v>105727.494483947</v>
      </c>
      <c r="AF38">
        <v>117175.17850804899</v>
      </c>
    </row>
    <row r="39" spans="1:32" x14ac:dyDescent="0.3">
      <c r="A39" t="s">
        <v>52</v>
      </c>
      <c r="B39" t="s">
        <v>371</v>
      </c>
      <c r="C39" t="s">
        <v>297</v>
      </c>
      <c r="D39" t="s">
        <v>372</v>
      </c>
      <c r="E39" t="s">
        <v>298</v>
      </c>
      <c r="G39">
        <v>51516.129550762998</v>
      </c>
      <c r="H39">
        <v>51184.7896553135</v>
      </c>
      <c r="I39">
        <v>49378.126643632597</v>
      </c>
      <c r="J39">
        <v>48807.639802807702</v>
      </c>
      <c r="K39">
        <v>49234.7748522744</v>
      </c>
      <c r="L39">
        <v>54037.4447755691</v>
      </c>
      <c r="M39">
        <v>58402.124468973801</v>
      </c>
      <c r="N39">
        <v>60182.947947280103</v>
      </c>
      <c r="O39">
        <v>7831.3776237212896</v>
      </c>
      <c r="P39">
        <v>28120.132016386699</v>
      </c>
      <c r="Q39">
        <v>83251.221615781702</v>
      </c>
      <c r="R39">
        <v>80323.581304597494</v>
      </c>
      <c r="S39">
        <v>36827.052010860898</v>
      </c>
      <c r="T39">
        <v>52621.260341348498</v>
      </c>
      <c r="U39">
        <v>54638.707145859596</v>
      </c>
      <c r="V39">
        <v>50031.689302402803</v>
      </c>
      <c r="W39">
        <v>46763.372199877398</v>
      </c>
      <c r="X39">
        <v>46774.328801905802</v>
      </c>
      <c r="Y39">
        <v>40661.115091100903</v>
      </c>
      <c r="Z39">
        <v>40528.016490907401</v>
      </c>
      <c r="AA39">
        <v>39791.926696119503</v>
      </c>
      <c r="AB39">
        <v>42428.033039749498</v>
      </c>
      <c r="AC39">
        <v>45728.311452506503</v>
      </c>
      <c r="AD39">
        <v>45057.452576035801</v>
      </c>
      <c r="AE39">
        <v>45263.907487729703</v>
      </c>
      <c r="AF39">
        <v>49806.746722088101</v>
      </c>
    </row>
    <row r="40" spans="1:32" x14ac:dyDescent="0.3">
      <c r="A40" t="s">
        <v>52</v>
      </c>
      <c r="B40" t="s">
        <v>373</v>
      </c>
      <c r="C40" t="s">
        <v>297</v>
      </c>
      <c r="D40" t="s">
        <v>374</v>
      </c>
      <c r="E40" t="s">
        <v>298</v>
      </c>
      <c r="G40">
        <v>749761.90323611</v>
      </c>
      <c r="H40">
        <v>734566.38112399005</v>
      </c>
      <c r="I40">
        <v>714123.53281883604</v>
      </c>
      <c r="J40">
        <v>730714.79114457499</v>
      </c>
      <c r="K40">
        <v>759321.656592977</v>
      </c>
      <c r="L40">
        <v>770011.48201460496</v>
      </c>
      <c r="M40">
        <v>762861.02688416105</v>
      </c>
      <c r="N40">
        <v>746213.59507494105</v>
      </c>
      <c r="O40">
        <v>792423.26412568905</v>
      </c>
      <c r="P40">
        <v>767808.51509887201</v>
      </c>
      <c r="Q40">
        <v>761589.44709553197</v>
      </c>
      <c r="R40">
        <v>748716.72387809202</v>
      </c>
      <c r="S40">
        <v>762522.11542126001</v>
      </c>
      <c r="T40">
        <v>736466.37305716402</v>
      </c>
      <c r="U40">
        <v>712032.41418851796</v>
      </c>
      <c r="V40">
        <v>692093.56162443699</v>
      </c>
      <c r="W40">
        <v>717634.75489649805</v>
      </c>
      <c r="X40">
        <v>710722.44502593903</v>
      </c>
      <c r="Y40">
        <v>669938.12341056997</v>
      </c>
      <c r="Z40">
        <v>683802.14002654096</v>
      </c>
      <c r="AA40">
        <v>673204.80837034096</v>
      </c>
      <c r="AB40">
        <v>675810.22502727399</v>
      </c>
      <c r="AC40">
        <v>648437.28512024798</v>
      </c>
      <c r="AD40">
        <v>686343.19987449597</v>
      </c>
      <c r="AE40">
        <v>657892.81511701201</v>
      </c>
      <c r="AF40">
        <v>667965.84851125896</v>
      </c>
    </row>
    <row r="41" spans="1:32" x14ac:dyDescent="0.3">
      <c r="A41" t="s">
        <v>52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52</v>
      </c>
      <c r="B43" t="s">
        <v>379</v>
      </c>
      <c r="C43" t="s">
        <v>297</v>
      </c>
      <c r="D43" t="s">
        <v>380</v>
      </c>
      <c r="E43" t="s">
        <v>298</v>
      </c>
      <c r="G43">
        <v>268617.23112506099</v>
      </c>
      <c r="H43">
        <v>269124.42780468398</v>
      </c>
      <c r="I43">
        <v>287513.64591754699</v>
      </c>
      <c r="J43">
        <v>288226.81617264601</v>
      </c>
      <c r="K43">
        <v>309155.51956161403</v>
      </c>
      <c r="L43">
        <v>335063.33088276698</v>
      </c>
      <c r="M43">
        <v>353879.891032179</v>
      </c>
      <c r="N43">
        <v>345019.63507159799</v>
      </c>
      <c r="O43">
        <v>364259.86488794402</v>
      </c>
      <c r="P43">
        <v>384732.85019976698</v>
      </c>
      <c r="Q43">
        <v>409352.72478344903</v>
      </c>
      <c r="R43">
        <v>410193.65914322902</v>
      </c>
      <c r="S43">
        <v>426525.83919398498</v>
      </c>
      <c r="T43">
        <v>387581.69764804601</v>
      </c>
      <c r="U43">
        <v>362590.32666654303</v>
      </c>
      <c r="V43">
        <v>361685.92345614103</v>
      </c>
      <c r="W43">
        <v>363648.70702480699</v>
      </c>
      <c r="X43">
        <v>383632.754216926</v>
      </c>
      <c r="Y43">
        <v>377720.64609281701</v>
      </c>
      <c r="Z43">
        <v>403149.54535173398</v>
      </c>
      <c r="AA43">
        <v>389888.21783048398</v>
      </c>
      <c r="AB43">
        <v>393019.64335048402</v>
      </c>
      <c r="AC43">
        <v>381316.94550145202</v>
      </c>
      <c r="AD43">
        <v>401793.83934692998</v>
      </c>
      <c r="AE43">
        <v>392745.73239843501</v>
      </c>
      <c r="AF43">
        <v>421392.03572252498</v>
      </c>
    </row>
    <row r="44" spans="1:32" x14ac:dyDescent="0.3">
      <c r="A44" t="s">
        <v>52</v>
      </c>
      <c r="B44" t="s">
        <v>381</v>
      </c>
      <c r="C44" t="s">
        <v>297</v>
      </c>
      <c r="D44" t="s">
        <v>382</v>
      </c>
      <c r="E44" t="s">
        <v>298</v>
      </c>
      <c r="G44">
        <v>3887064.84134132</v>
      </c>
      <c r="H44">
        <v>3870567.7914672</v>
      </c>
      <c r="I44">
        <v>3978726.8215538701</v>
      </c>
      <c r="J44">
        <v>3888108.8322218801</v>
      </c>
      <c r="K44">
        <v>3889047.5410111402</v>
      </c>
      <c r="L44">
        <v>3878596.4728789902</v>
      </c>
      <c r="M44">
        <v>3964864.77635876</v>
      </c>
      <c r="N44">
        <v>3892616.60325308</v>
      </c>
      <c r="O44">
        <v>3864587.4956473098</v>
      </c>
      <c r="P44">
        <v>3935410.8004791802</v>
      </c>
      <c r="Q44">
        <v>3818355.7490727799</v>
      </c>
      <c r="R44">
        <v>3622833.76010407</v>
      </c>
      <c r="S44">
        <v>3570076.3011421901</v>
      </c>
      <c r="T44">
        <v>3253888.8584868801</v>
      </c>
      <c r="U44">
        <v>3200434.1292761001</v>
      </c>
      <c r="V44">
        <v>3011820.0347541301</v>
      </c>
      <c r="W44">
        <v>3001300.75143677</v>
      </c>
      <c r="X44">
        <v>3040863.3889079099</v>
      </c>
      <c r="Y44">
        <v>2921575.0203042799</v>
      </c>
      <c r="Z44">
        <v>2957966.6544401702</v>
      </c>
      <c r="AA44">
        <v>2948557.6323951799</v>
      </c>
      <c r="AB44">
        <v>2983088.2903060899</v>
      </c>
      <c r="AC44">
        <v>2916472.75899314</v>
      </c>
      <c r="AD44">
        <v>3023398.5597927198</v>
      </c>
      <c r="AE44">
        <v>2747577.7508960101</v>
      </c>
      <c r="AF44">
        <v>2777048.2018657499</v>
      </c>
    </row>
    <row r="45" spans="1:32" x14ac:dyDescent="0.3">
      <c r="A45" t="s">
        <v>52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52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52</v>
      </c>
      <c r="B47" t="s">
        <v>387</v>
      </c>
      <c r="C47" t="s">
        <v>297</v>
      </c>
      <c r="D47" t="s">
        <v>388</v>
      </c>
      <c r="E47" t="s">
        <v>298</v>
      </c>
      <c r="G47">
        <v>273190.49008855899</v>
      </c>
      <c r="H47">
        <v>270267.34623798297</v>
      </c>
      <c r="I47">
        <v>285128.62494415999</v>
      </c>
      <c r="J47">
        <v>288544.19742420502</v>
      </c>
      <c r="K47">
        <v>285619.78361213102</v>
      </c>
      <c r="L47">
        <v>307827.20938673301</v>
      </c>
      <c r="M47">
        <v>325938.45015470398</v>
      </c>
      <c r="N47">
        <v>308628.43324776797</v>
      </c>
      <c r="O47">
        <v>315406.586283474</v>
      </c>
      <c r="P47">
        <v>312593.12652008102</v>
      </c>
      <c r="Q47">
        <v>314271.635047085</v>
      </c>
      <c r="R47">
        <v>297610.69846433098</v>
      </c>
      <c r="S47">
        <v>295195.49675467401</v>
      </c>
      <c r="T47">
        <v>278680.74979828799</v>
      </c>
      <c r="U47">
        <v>261266.94283273799</v>
      </c>
      <c r="V47">
        <v>252844.518347565</v>
      </c>
      <c r="W47">
        <v>250009.95995534799</v>
      </c>
      <c r="X47">
        <v>250478.40238151501</v>
      </c>
      <c r="Y47">
        <v>245545.85656640501</v>
      </c>
      <c r="Z47">
        <v>253807.85647947801</v>
      </c>
      <c r="AA47">
        <v>239715.176407185</v>
      </c>
      <c r="AB47">
        <v>242602.36823666701</v>
      </c>
      <c r="AC47">
        <v>234697.57237514399</v>
      </c>
      <c r="AD47">
        <v>243254.33047449499</v>
      </c>
      <c r="AE47">
        <v>235290.06058510099</v>
      </c>
      <c r="AF47">
        <v>249785.62291797099</v>
      </c>
    </row>
    <row r="48" spans="1:32" x14ac:dyDescent="0.3">
      <c r="A48" t="s">
        <v>52</v>
      </c>
      <c r="B48" t="s">
        <v>389</v>
      </c>
      <c r="C48" t="s">
        <v>297</v>
      </c>
      <c r="D48" t="s">
        <v>390</v>
      </c>
      <c r="E48" t="s">
        <v>298</v>
      </c>
      <c r="G48">
        <v>735807.54940054403</v>
      </c>
      <c r="H48">
        <v>727891.57770314405</v>
      </c>
      <c r="I48">
        <v>771377.664395125</v>
      </c>
      <c r="J48">
        <v>787344.51438714203</v>
      </c>
      <c r="K48">
        <v>784183.07567843597</v>
      </c>
      <c r="L48">
        <v>856334.623983233</v>
      </c>
      <c r="M48">
        <v>905567.99589063495</v>
      </c>
      <c r="N48">
        <v>865750.43456561305</v>
      </c>
      <c r="O48">
        <v>893140.06782553904</v>
      </c>
      <c r="P48">
        <v>900148.79765458498</v>
      </c>
      <c r="Q48">
        <v>904011.68908527703</v>
      </c>
      <c r="R48">
        <v>858046.35403092799</v>
      </c>
      <c r="S48">
        <v>849628.11240199604</v>
      </c>
      <c r="T48">
        <v>824506.20539847598</v>
      </c>
      <c r="U48">
        <v>795107.77741715498</v>
      </c>
      <c r="V48">
        <v>773688.94958391902</v>
      </c>
      <c r="W48">
        <v>790056.66294631199</v>
      </c>
      <c r="X48">
        <v>805709.90579389199</v>
      </c>
      <c r="Y48">
        <v>782877.66186382796</v>
      </c>
      <c r="Z48">
        <v>821582.59437208599</v>
      </c>
      <c r="AA48">
        <v>789006.03995832196</v>
      </c>
      <c r="AB48">
        <v>791669.24251662102</v>
      </c>
      <c r="AC48">
        <v>766085.15188192495</v>
      </c>
      <c r="AD48">
        <v>796384.37371773506</v>
      </c>
      <c r="AE48">
        <v>772182.90170672804</v>
      </c>
      <c r="AF48">
        <v>827034.88605919306</v>
      </c>
    </row>
    <row r="49" spans="1:32" x14ac:dyDescent="0.3">
      <c r="A49" t="s">
        <v>52</v>
      </c>
      <c r="B49" t="s">
        <v>391</v>
      </c>
      <c r="C49" t="s">
        <v>297</v>
      </c>
      <c r="D49" t="s">
        <v>392</v>
      </c>
      <c r="E49" t="s">
        <v>298</v>
      </c>
      <c r="G49">
        <v>210897.86451876699</v>
      </c>
      <c r="H49">
        <v>206160.13587540001</v>
      </c>
      <c r="I49">
        <v>215624.861171786</v>
      </c>
      <c r="J49">
        <v>217388.79498511599</v>
      </c>
      <c r="K49">
        <v>210058.80979615901</v>
      </c>
      <c r="L49">
        <v>225820.679017049</v>
      </c>
      <c r="M49">
        <v>239222.144635098</v>
      </c>
      <c r="N49">
        <v>224652.87338791101</v>
      </c>
      <c r="O49">
        <v>229144.65838032099</v>
      </c>
      <c r="P49">
        <v>229123.77349587699</v>
      </c>
      <c r="Q49">
        <v>229950.80784653901</v>
      </c>
      <c r="R49">
        <v>215832.73208598801</v>
      </c>
      <c r="S49">
        <v>213624.03590819301</v>
      </c>
      <c r="T49">
        <v>202557.066066606</v>
      </c>
      <c r="U49">
        <v>192496.17490570701</v>
      </c>
      <c r="V49">
        <v>188362.60842199801</v>
      </c>
      <c r="W49">
        <v>186703.13087706501</v>
      </c>
      <c r="X49">
        <v>185925.760090005</v>
      </c>
      <c r="Y49">
        <v>180238.611538981</v>
      </c>
      <c r="Z49">
        <v>184107.091196928</v>
      </c>
      <c r="AA49">
        <v>173229.33833874101</v>
      </c>
      <c r="AB49">
        <v>174133.711978212</v>
      </c>
      <c r="AC49">
        <v>166256.37820904999</v>
      </c>
      <c r="AD49">
        <v>171059.277993739</v>
      </c>
      <c r="AE49">
        <v>164993.578778233</v>
      </c>
      <c r="AF49">
        <v>173765.70861597301</v>
      </c>
    </row>
    <row r="50" spans="1:32" x14ac:dyDescent="0.3">
      <c r="A50" t="s">
        <v>52</v>
      </c>
      <c r="B50" t="s">
        <v>393</v>
      </c>
      <c r="C50" t="s">
        <v>297</v>
      </c>
      <c r="D50" t="s">
        <v>394</v>
      </c>
      <c r="E50" t="s">
        <v>298</v>
      </c>
      <c r="G50">
        <v>251719.194793217</v>
      </c>
      <c r="H50">
        <v>251464.09558976101</v>
      </c>
      <c r="I50">
        <v>270624.17827917897</v>
      </c>
      <c r="J50">
        <v>281411.52197782102</v>
      </c>
      <c r="K50">
        <v>288504.48227014602</v>
      </c>
      <c r="L50">
        <v>322686.73557945102</v>
      </c>
      <c r="M50">
        <v>340407.40110083303</v>
      </c>
      <c r="N50">
        <v>332469.12792993401</v>
      </c>
      <c r="O50">
        <v>348588.82316174399</v>
      </c>
      <c r="P50">
        <v>358431.89763862698</v>
      </c>
      <c r="Q50">
        <v>359789.24619165401</v>
      </c>
      <c r="R50">
        <v>344602.92348060798</v>
      </c>
      <c r="S50">
        <v>340808.57973912999</v>
      </c>
      <c r="T50">
        <v>343268.38953358302</v>
      </c>
      <c r="U50">
        <v>341344.65967870899</v>
      </c>
      <c r="V50">
        <v>332481.82281435601</v>
      </c>
      <c r="W50">
        <v>353343.57211389998</v>
      </c>
      <c r="X50">
        <v>369305.74332237203</v>
      </c>
      <c r="Y50">
        <v>357093.19375844201</v>
      </c>
      <c r="Z50">
        <v>383667.646695679</v>
      </c>
      <c r="AA50">
        <v>376061.52521239599</v>
      </c>
      <c r="AB50">
        <v>374933.162301743</v>
      </c>
      <c r="AC50">
        <v>365131.20129773102</v>
      </c>
      <c r="AD50">
        <v>382070.76524950197</v>
      </c>
      <c r="AE50">
        <v>371899.26234339399</v>
      </c>
      <c r="AF50">
        <v>403483.55452524999</v>
      </c>
    </row>
    <row r="51" spans="1:32" x14ac:dyDescent="0.3">
      <c r="A51" t="s">
        <v>52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52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52</v>
      </c>
      <c r="B53" t="s">
        <v>399</v>
      </c>
      <c r="C53" t="s">
        <v>297</v>
      </c>
      <c r="D53" t="s">
        <v>400</v>
      </c>
      <c r="E53" t="s">
        <v>298</v>
      </c>
      <c r="G53">
        <v>90201.5039143756</v>
      </c>
      <c r="H53">
        <v>84273.740576547905</v>
      </c>
      <c r="I53">
        <v>85188.282709119405</v>
      </c>
      <c r="J53">
        <v>81642.174745224096</v>
      </c>
      <c r="K53">
        <v>81097.660359843401</v>
      </c>
      <c r="L53">
        <v>79727.383223120501</v>
      </c>
      <c r="M53">
        <v>87773.073854536298</v>
      </c>
      <c r="N53">
        <v>81836.130699687405</v>
      </c>
      <c r="O53">
        <v>82279.666350488798</v>
      </c>
      <c r="P53">
        <v>83632.599626658004</v>
      </c>
      <c r="Q53">
        <v>84253.915328207499</v>
      </c>
      <c r="R53">
        <v>77109.638734361302</v>
      </c>
      <c r="S53">
        <v>74280.001003344194</v>
      </c>
      <c r="T53">
        <v>71795.599250558094</v>
      </c>
      <c r="U53">
        <v>66500.967326343496</v>
      </c>
      <c r="V53">
        <v>62546.2913246764</v>
      </c>
      <c r="W53">
        <v>66196.658564693498</v>
      </c>
      <c r="X53">
        <v>68844.761940687007</v>
      </c>
      <c r="Y53">
        <v>65752.445105723702</v>
      </c>
      <c r="Z53">
        <v>67230.845124429194</v>
      </c>
      <c r="AA53">
        <v>60046.412932252097</v>
      </c>
      <c r="AB53">
        <v>59143.065123717002</v>
      </c>
      <c r="AC53">
        <v>55558.769170754596</v>
      </c>
      <c r="AD53">
        <v>55752.923952615303</v>
      </c>
      <c r="AE53">
        <v>43302.343463606499</v>
      </c>
      <c r="AF53">
        <v>47638.729091929999</v>
      </c>
    </row>
    <row r="54" spans="1:32" x14ac:dyDescent="0.3">
      <c r="A54" t="s">
        <v>52</v>
      </c>
      <c r="B54" t="s">
        <v>401</v>
      </c>
      <c r="C54" t="s">
        <v>297</v>
      </c>
      <c r="D54" t="s">
        <v>402</v>
      </c>
      <c r="E54" t="s">
        <v>298</v>
      </c>
      <c r="G54">
        <v>245183.08610233199</v>
      </c>
      <c r="H54">
        <v>233959.25930484501</v>
      </c>
      <c r="I54">
        <v>241235.776518828</v>
      </c>
      <c r="J54">
        <v>237049.65991349399</v>
      </c>
      <c r="K54">
        <v>236960.041632412</v>
      </c>
      <c r="L54">
        <v>242837.37024840701</v>
      </c>
      <c r="M54">
        <v>261706.92357629101</v>
      </c>
      <c r="N54">
        <v>250129.739523228</v>
      </c>
      <c r="O54">
        <v>255022.20214386799</v>
      </c>
      <c r="P54">
        <v>257516.40619705801</v>
      </c>
      <c r="Q54">
        <v>259861.43606863599</v>
      </c>
      <c r="R54">
        <v>246366.320816808</v>
      </c>
      <c r="S54">
        <v>238347.640587659</v>
      </c>
      <c r="T54">
        <v>223129.50328907301</v>
      </c>
      <c r="U54">
        <v>210748.88861904401</v>
      </c>
      <c r="V54">
        <v>201815.77246569801</v>
      </c>
      <c r="W54">
        <v>200331.84839385599</v>
      </c>
      <c r="X54">
        <v>198802.791354299</v>
      </c>
      <c r="Y54">
        <v>188415.61939995299</v>
      </c>
      <c r="Z54">
        <v>190220.55805604201</v>
      </c>
      <c r="AA54">
        <v>172941.268782175</v>
      </c>
      <c r="AB54">
        <v>174511.06220178001</v>
      </c>
      <c r="AC54">
        <v>164299.22661043899</v>
      </c>
      <c r="AD54">
        <v>170550.00566878699</v>
      </c>
      <c r="AE54">
        <v>144195.884144635</v>
      </c>
      <c r="AF54">
        <v>154939.051598964</v>
      </c>
    </row>
    <row r="55" spans="1:32" x14ac:dyDescent="0.3">
      <c r="A55" t="s">
        <v>52</v>
      </c>
      <c r="B55" t="s">
        <v>403</v>
      </c>
      <c r="C55" t="s">
        <v>297</v>
      </c>
      <c r="D55" t="s">
        <v>404</v>
      </c>
      <c r="E55" t="s">
        <v>298</v>
      </c>
      <c r="G55">
        <v>154981.58218795701</v>
      </c>
      <c r="H55">
        <v>149685.518728297</v>
      </c>
      <c r="I55">
        <v>156047.49380970901</v>
      </c>
      <c r="J55">
        <v>155407.48516827001</v>
      </c>
      <c r="K55">
        <v>155862.38127256901</v>
      </c>
      <c r="L55">
        <v>163109.987025287</v>
      </c>
      <c r="M55">
        <v>173933.849721754</v>
      </c>
      <c r="N55">
        <v>168293.60882354001</v>
      </c>
      <c r="O55">
        <v>172742.53579337901</v>
      </c>
      <c r="P55">
        <v>173883.80657039999</v>
      </c>
      <c r="Q55">
        <v>175607.520740429</v>
      </c>
      <c r="R55">
        <v>169256.68208244699</v>
      </c>
      <c r="S55">
        <v>164067.63958431501</v>
      </c>
      <c r="T55">
        <v>151333.904038515</v>
      </c>
      <c r="U55">
        <v>144247.92129270101</v>
      </c>
      <c r="V55">
        <v>139269.48114102101</v>
      </c>
      <c r="W55">
        <v>134135.18982916299</v>
      </c>
      <c r="X55">
        <v>129958.02941361201</v>
      </c>
      <c r="Y55">
        <v>122663.17429423</v>
      </c>
      <c r="Z55">
        <v>122989.712931613</v>
      </c>
      <c r="AA55">
        <v>112894.855849923</v>
      </c>
      <c r="AB55">
        <v>115367.997078063</v>
      </c>
      <c r="AC55">
        <v>108740.457439684</v>
      </c>
      <c r="AD55">
        <v>114797.081716172</v>
      </c>
      <c r="AE55">
        <v>100893.540681028</v>
      </c>
      <c r="AF55">
        <v>107300.322507034</v>
      </c>
    </row>
    <row r="56" spans="1:32" x14ac:dyDescent="0.3">
      <c r="A56" t="s">
        <v>52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52</v>
      </c>
      <c r="B57" t="s">
        <v>407</v>
      </c>
      <c r="C57" t="s">
        <v>297</v>
      </c>
      <c r="D57" t="s">
        <v>408</v>
      </c>
      <c r="E57" t="s">
        <v>298</v>
      </c>
      <c r="G57">
        <v>5410999.8861831101</v>
      </c>
      <c r="H57">
        <v>5366952.48217363</v>
      </c>
      <c r="I57">
        <v>5494976.3104611197</v>
      </c>
      <c r="J57">
        <v>5433161.5087460596</v>
      </c>
      <c r="K57">
        <v>5455933.9876548098</v>
      </c>
      <c r="L57">
        <v>5528143.1606131103</v>
      </c>
      <c r="M57">
        <v>5655817.4326717099</v>
      </c>
      <c r="N57">
        <v>5524650.9821105199</v>
      </c>
      <c r="O57">
        <v>5570901.3796935398</v>
      </c>
      <c r="P57">
        <v>5621956.1429965599</v>
      </c>
      <c r="Q57">
        <v>5504083.5890686996</v>
      </c>
      <c r="R57">
        <v>5250308.8152781902</v>
      </c>
      <c r="S57">
        <v>5204062.5190540003</v>
      </c>
      <c r="T57">
        <v>4834516.6383186001</v>
      </c>
      <c r="U57">
        <v>4728218.8102024002</v>
      </c>
      <c r="V57">
        <v>4498325.19735019</v>
      </c>
      <c r="W57">
        <v>4529242.3359207399</v>
      </c>
      <c r="X57">
        <v>4577417.6069935896</v>
      </c>
      <c r="Y57">
        <v>4393146.4734625304</v>
      </c>
      <c r="Z57">
        <v>4481950.5673181098</v>
      </c>
      <c r="AA57">
        <v>4427999.7997882003</v>
      </c>
      <c r="AB57">
        <v>4468347.3315728502</v>
      </c>
      <c r="AC57">
        <v>4348190.3482069802</v>
      </c>
      <c r="AD57">
        <v>4523745.2926061703</v>
      </c>
      <c r="AE57">
        <v>4194904.4478415502</v>
      </c>
      <c r="AF57">
        <v>4291794.6620187704</v>
      </c>
    </row>
    <row r="58" spans="1:32" x14ac:dyDescent="0.3">
      <c r="A58" t="s">
        <v>52</v>
      </c>
      <c r="B58" t="s">
        <v>409</v>
      </c>
      <c r="C58" t="s">
        <v>297</v>
      </c>
      <c r="D58" t="s">
        <v>410</v>
      </c>
      <c r="E58" t="s">
        <v>298</v>
      </c>
      <c r="G58">
        <v>5372634.2939779703</v>
      </c>
      <c r="H58">
        <v>5333025.7502943296</v>
      </c>
      <c r="I58">
        <v>5464228.01876783</v>
      </c>
      <c r="J58">
        <v>5406168.1377536003</v>
      </c>
      <c r="K58">
        <v>5432552.2732825503</v>
      </c>
      <c r="L58">
        <v>5504942.5788768297</v>
      </c>
      <c r="M58">
        <v>5633293.7991335504</v>
      </c>
      <c r="N58">
        <v>5504580.6328936303</v>
      </c>
      <c r="O58">
        <v>5550150.8275985401</v>
      </c>
      <c r="P58">
        <v>5603368.1132326396</v>
      </c>
      <c r="Q58">
        <v>5483956.8852535896</v>
      </c>
      <c r="R58">
        <v>5229596.8380130902</v>
      </c>
      <c r="S58">
        <v>5182226.5289654499</v>
      </c>
      <c r="T58">
        <v>4814861.4369425196</v>
      </c>
      <c r="U58">
        <v>4707574.32088177</v>
      </c>
      <c r="V58">
        <v>4477602.5459624901</v>
      </c>
      <c r="W58">
        <v>4508992.16927958</v>
      </c>
      <c r="X58">
        <v>4557295.7397277402</v>
      </c>
      <c r="Y58">
        <v>4374390.8055786798</v>
      </c>
      <c r="Z58">
        <v>4463351.3888387997</v>
      </c>
      <c r="AA58">
        <v>4410768.4807238402</v>
      </c>
      <c r="AB58">
        <v>4450567.7578499801</v>
      </c>
      <c r="AC58">
        <v>4330995.1959953103</v>
      </c>
      <c r="AD58">
        <v>4506126.1333849505</v>
      </c>
      <c r="AE58">
        <v>4177653.46771975</v>
      </c>
      <c r="AF58">
        <v>4272048.9364361996</v>
      </c>
    </row>
    <row r="59" spans="1:32" x14ac:dyDescent="0.3">
      <c r="A59" t="s">
        <v>52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54</v>
      </c>
      <c r="B3" t="s">
        <v>299</v>
      </c>
      <c r="C3" t="s">
        <v>297</v>
      </c>
      <c r="D3" t="s">
        <v>300</v>
      </c>
      <c r="E3" t="s">
        <v>298</v>
      </c>
      <c r="G3">
        <v>3087.2419229732</v>
      </c>
      <c r="H3">
        <v>3235.3541760758699</v>
      </c>
      <c r="I3">
        <v>2742.8736503301702</v>
      </c>
      <c r="J3">
        <v>2660.2954158815201</v>
      </c>
      <c r="K3">
        <v>2658.82055132082</v>
      </c>
      <c r="L3">
        <v>2595.7503416147802</v>
      </c>
      <c r="M3">
        <v>2001.9942110505799</v>
      </c>
      <c r="N3">
        <v>1938.9932065630601</v>
      </c>
      <c r="O3">
        <v>1498.0985557383499</v>
      </c>
      <c r="P3">
        <v>1512.3817141760101</v>
      </c>
      <c r="Q3">
        <v>1689.5661389250999</v>
      </c>
      <c r="R3">
        <v>1872.7860323111099</v>
      </c>
      <c r="S3">
        <v>1635.5231859338301</v>
      </c>
      <c r="T3">
        <v>2246.6775063156001</v>
      </c>
      <c r="U3">
        <v>2485.7130608808998</v>
      </c>
      <c r="V3">
        <v>2036.3632757688299</v>
      </c>
      <c r="W3">
        <v>2038.49867394751</v>
      </c>
      <c r="X3">
        <v>1952.19820029163</v>
      </c>
      <c r="Y3">
        <v>2533.97880044164</v>
      </c>
      <c r="Z3">
        <v>2612.61447506902</v>
      </c>
      <c r="AA3">
        <v>2048.3036408460098</v>
      </c>
      <c r="AB3">
        <v>2420.1597767315898</v>
      </c>
      <c r="AC3">
        <v>1965.28527143371</v>
      </c>
      <c r="AD3">
        <v>1954.95439731907</v>
      </c>
      <c r="AE3">
        <v>1813.0562413022301</v>
      </c>
      <c r="AF3">
        <v>1719.2110642678499</v>
      </c>
    </row>
    <row r="4" spans="1:32" x14ac:dyDescent="0.3">
      <c r="A4" t="s">
        <v>54</v>
      </c>
      <c r="B4" t="s">
        <v>301</v>
      </c>
      <c r="C4" t="s">
        <v>297</v>
      </c>
      <c r="D4" t="s">
        <v>302</v>
      </c>
      <c r="E4" t="s">
        <v>298</v>
      </c>
      <c r="G4">
        <v>385897.94562734198</v>
      </c>
      <c r="H4">
        <v>394985.54872461798</v>
      </c>
      <c r="I4">
        <v>385603.25308265898</v>
      </c>
      <c r="J4">
        <v>393365.778172786</v>
      </c>
      <c r="K4">
        <v>408400.11207475897</v>
      </c>
      <c r="L4">
        <v>394283.86895896099</v>
      </c>
      <c r="M4">
        <v>400866.66685086198</v>
      </c>
      <c r="N4">
        <v>429474.801517085</v>
      </c>
      <c r="O4">
        <v>455777.88491228799</v>
      </c>
      <c r="P4">
        <v>488505.26752384199</v>
      </c>
      <c r="Q4">
        <v>474455.9705163</v>
      </c>
      <c r="R4">
        <v>448418.46855807002</v>
      </c>
      <c r="S4">
        <v>410506.523408585</v>
      </c>
      <c r="T4">
        <v>337325.60233642999</v>
      </c>
      <c r="U4">
        <v>313538.87517475098</v>
      </c>
      <c r="V4">
        <v>334196.14926172502</v>
      </c>
      <c r="W4">
        <v>347876.06009475701</v>
      </c>
      <c r="X4">
        <v>349403.286585628</v>
      </c>
      <c r="Y4">
        <v>358601.56339775701</v>
      </c>
      <c r="Z4">
        <v>383287.23994376999</v>
      </c>
      <c r="AA4">
        <v>346276.07403051102</v>
      </c>
      <c r="AB4">
        <v>309703.86864406301</v>
      </c>
      <c r="AC4">
        <v>262265.20463884098</v>
      </c>
      <c r="AD4">
        <v>217921.87440651699</v>
      </c>
      <c r="AE4">
        <v>159504.93889615801</v>
      </c>
      <c r="AF4">
        <v>162743.585396298</v>
      </c>
    </row>
    <row r="5" spans="1:32" x14ac:dyDescent="0.3">
      <c r="A5" t="s">
        <v>54</v>
      </c>
      <c r="B5" t="s">
        <v>303</v>
      </c>
      <c r="C5" t="s">
        <v>297</v>
      </c>
      <c r="D5" t="s">
        <v>304</v>
      </c>
      <c r="E5" t="s">
        <v>298</v>
      </c>
      <c r="G5">
        <v>45724.088435702499</v>
      </c>
      <c r="H5">
        <v>36836.666818429803</v>
      </c>
      <c r="I5">
        <v>28778.628741607401</v>
      </c>
      <c r="J5">
        <v>29479.918604407401</v>
      </c>
      <c r="K5">
        <v>30660.576413925199</v>
      </c>
      <c r="L5">
        <v>29123.718479978001</v>
      </c>
      <c r="M5">
        <v>29831.473448422199</v>
      </c>
      <c r="N5">
        <v>31645.592046498801</v>
      </c>
      <c r="O5">
        <v>32500.4694612108</v>
      </c>
      <c r="P5">
        <v>33358.365862562801</v>
      </c>
      <c r="Q5">
        <v>34241.873577011997</v>
      </c>
      <c r="R5">
        <v>33222.050517873999</v>
      </c>
      <c r="S5">
        <v>31568.915389026301</v>
      </c>
      <c r="T5">
        <v>29114.424487705201</v>
      </c>
      <c r="U5">
        <v>30944.818203960302</v>
      </c>
      <c r="V5">
        <v>29579.6497557771</v>
      </c>
      <c r="W5">
        <v>30656.743840102601</v>
      </c>
      <c r="X5">
        <v>29368.356814382201</v>
      </c>
      <c r="Y5">
        <v>29137.503999246401</v>
      </c>
      <c r="Z5">
        <v>29120.939049983899</v>
      </c>
      <c r="AA5">
        <v>28409.382327939999</v>
      </c>
      <c r="AB5">
        <v>28119.1922105388</v>
      </c>
      <c r="AC5">
        <v>26332.897896107799</v>
      </c>
      <c r="AD5">
        <v>24995.913761251901</v>
      </c>
      <c r="AE5">
        <v>22268.5336641623</v>
      </c>
      <c r="AF5">
        <v>22308.006438252902</v>
      </c>
    </row>
    <row r="6" spans="1:32" x14ac:dyDescent="0.3">
      <c r="A6" t="s">
        <v>54</v>
      </c>
      <c r="B6" t="s">
        <v>305</v>
      </c>
      <c r="C6" t="s">
        <v>297</v>
      </c>
      <c r="D6" t="s">
        <v>306</v>
      </c>
      <c r="E6" t="s">
        <v>298</v>
      </c>
      <c r="G6">
        <v>10588.0385688735</v>
      </c>
      <c r="H6">
        <v>11884.163213079501</v>
      </c>
      <c r="I6">
        <v>12617.5482565689</v>
      </c>
      <c r="J6">
        <v>10915.527636343901</v>
      </c>
      <c r="K6">
        <v>9358.2103565731995</v>
      </c>
      <c r="L6">
        <v>7715.1587061595001</v>
      </c>
      <c r="M6">
        <v>8349.1483021195108</v>
      </c>
      <c r="N6">
        <v>9882.9665043899095</v>
      </c>
      <c r="O6">
        <v>10972.729904281299</v>
      </c>
      <c r="P6">
        <v>12036.0400659435</v>
      </c>
      <c r="Q6">
        <v>11812.1933215235</v>
      </c>
      <c r="R6">
        <v>11470.9977135482</v>
      </c>
      <c r="S6">
        <v>11379.470458117299</v>
      </c>
      <c r="T6">
        <v>10481.407226431</v>
      </c>
      <c r="U6">
        <v>10195.329269351199</v>
      </c>
      <c r="V6">
        <v>9995.2961475342308</v>
      </c>
      <c r="W6">
        <v>9537.4023038264695</v>
      </c>
      <c r="X6">
        <v>8309.2857805920103</v>
      </c>
      <c r="Y6">
        <v>7261.3031069963799</v>
      </c>
      <c r="Z6">
        <v>6537.4164903394503</v>
      </c>
      <c r="AA6">
        <v>6146.2985881934301</v>
      </c>
      <c r="AB6">
        <v>5693.1222631486298</v>
      </c>
      <c r="AC6">
        <v>5075.8939304241403</v>
      </c>
      <c r="AD6">
        <v>4573.0026456712203</v>
      </c>
      <c r="AE6">
        <v>3643.1378455887202</v>
      </c>
      <c r="AF6">
        <v>3129.04711713595</v>
      </c>
    </row>
    <row r="7" spans="1:32" x14ac:dyDescent="0.3">
      <c r="A7" t="s">
        <v>54</v>
      </c>
      <c r="B7" t="s">
        <v>307</v>
      </c>
      <c r="C7" t="s">
        <v>297</v>
      </c>
      <c r="D7" t="s">
        <v>308</v>
      </c>
      <c r="E7" t="s">
        <v>298</v>
      </c>
      <c r="G7">
        <v>31549.7222333012</v>
      </c>
      <c r="H7">
        <v>35231.322735803798</v>
      </c>
      <c r="I7">
        <v>38895.004329760603</v>
      </c>
      <c r="J7">
        <v>34721.560291228001</v>
      </c>
      <c r="K7">
        <v>30004.924751678798</v>
      </c>
      <c r="L7">
        <v>24260.427999540199</v>
      </c>
      <c r="M7">
        <v>27634.837003357399</v>
      </c>
      <c r="N7">
        <v>31917.5196734979</v>
      </c>
      <c r="O7">
        <v>37035.841058250197</v>
      </c>
      <c r="P7">
        <v>39079.180415179202</v>
      </c>
      <c r="Q7">
        <v>35702.665954314798</v>
      </c>
      <c r="R7">
        <v>33656.223133853302</v>
      </c>
      <c r="S7">
        <v>28346.427836282</v>
      </c>
      <c r="T7">
        <v>23524.097867412998</v>
      </c>
      <c r="U7">
        <v>20765.6014200545</v>
      </c>
      <c r="V7">
        <v>20763.7452136789</v>
      </c>
      <c r="W7">
        <v>20386.521730882399</v>
      </c>
      <c r="X7">
        <v>18978.716283780999</v>
      </c>
      <c r="Y7">
        <v>18855.3244513836</v>
      </c>
      <c r="Z7">
        <v>19746.754826999299</v>
      </c>
      <c r="AA7">
        <v>16601.514257271399</v>
      </c>
      <c r="AB7">
        <v>15682.3946381162</v>
      </c>
      <c r="AC7">
        <v>13918.9529897189</v>
      </c>
      <c r="AD7">
        <v>12646.6788831544</v>
      </c>
      <c r="AE7">
        <v>10603.802382435801</v>
      </c>
      <c r="AF7">
        <v>10722.43859414</v>
      </c>
    </row>
    <row r="8" spans="1:32" x14ac:dyDescent="0.3">
      <c r="A8" t="s">
        <v>54</v>
      </c>
      <c r="B8" t="s">
        <v>309</v>
      </c>
      <c r="C8" t="s">
        <v>297</v>
      </c>
      <c r="D8" t="s">
        <v>310</v>
      </c>
      <c r="E8" t="s">
        <v>298</v>
      </c>
      <c r="G8">
        <v>1935.94000370354</v>
      </c>
      <c r="H8">
        <v>1713.7607988089301</v>
      </c>
      <c r="I8">
        <v>1500.4560238260699</v>
      </c>
      <c r="J8">
        <v>1601.8372317323999</v>
      </c>
      <c r="K8">
        <v>1689.64694224666</v>
      </c>
      <c r="L8">
        <v>1767.65038905763</v>
      </c>
      <c r="M8">
        <v>1884.7979421677701</v>
      </c>
      <c r="N8">
        <v>2064.7235778971499</v>
      </c>
      <c r="O8">
        <v>2167.5007769134399</v>
      </c>
      <c r="P8">
        <v>2249.6190060735198</v>
      </c>
      <c r="Q8">
        <v>2263.22484873849</v>
      </c>
      <c r="R8">
        <v>2251.3312188770201</v>
      </c>
      <c r="S8">
        <v>1936.0288394557799</v>
      </c>
      <c r="T8">
        <v>1843.9354228358</v>
      </c>
      <c r="U8">
        <v>1826.33160024669</v>
      </c>
      <c r="V8">
        <v>2236.2369074209801</v>
      </c>
      <c r="W8">
        <v>2622.3423385543902</v>
      </c>
      <c r="X8">
        <v>2717.77219633206</v>
      </c>
      <c r="Y8">
        <v>3022.5206276806698</v>
      </c>
      <c r="Z8">
        <v>3435.3499625997501</v>
      </c>
      <c r="AA8">
        <v>3043.7843611737799</v>
      </c>
      <c r="AB8">
        <v>2489.1032063098501</v>
      </c>
      <c r="AC8">
        <v>1950.4874269547399</v>
      </c>
      <c r="AD8">
        <v>1507.39071603258</v>
      </c>
      <c r="AE8">
        <v>936.66483693805696</v>
      </c>
      <c r="AF8">
        <v>1076.59022666845</v>
      </c>
    </row>
    <row r="9" spans="1:32" x14ac:dyDescent="0.3">
      <c r="A9" t="s">
        <v>54</v>
      </c>
      <c r="B9" t="s">
        <v>311</v>
      </c>
      <c r="C9" t="s">
        <v>297</v>
      </c>
      <c r="D9" t="s">
        <v>312</v>
      </c>
      <c r="E9" t="s">
        <v>298</v>
      </c>
      <c r="G9">
        <v>22358.721879364701</v>
      </c>
      <c r="H9">
        <v>22079.2283422213</v>
      </c>
      <c r="I9">
        <v>21407.059637793001</v>
      </c>
      <c r="J9">
        <v>30900.142822124999</v>
      </c>
      <c r="K9">
        <v>40264.631744564002</v>
      </c>
      <c r="L9">
        <v>48282.056007452898</v>
      </c>
      <c r="M9">
        <v>39582.989474544702</v>
      </c>
      <c r="N9">
        <v>32163.583824709101</v>
      </c>
      <c r="O9">
        <v>25270.587066108499</v>
      </c>
      <c r="P9">
        <v>18924.471785768699</v>
      </c>
      <c r="Q9">
        <v>18676.2360591424</v>
      </c>
      <c r="R9">
        <v>18676.026890711299</v>
      </c>
      <c r="S9">
        <v>16449.376485172801</v>
      </c>
      <c r="T9">
        <v>14796.155846853801</v>
      </c>
      <c r="U9">
        <v>13904.4845990059</v>
      </c>
      <c r="V9">
        <v>17418.006888190601</v>
      </c>
      <c r="W9">
        <v>20291.277912510301</v>
      </c>
      <c r="X9">
        <v>21470.307219867002</v>
      </c>
      <c r="Y9">
        <v>23150.254025457201</v>
      </c>
      <c r="Z9">
        <v>26510.201874766099</v>
      </c>
      <c r="AA9">
        <v>23907.493442395</v>
      </c>
      <c r="AB9">
        <v>19474.819656645101</v>
      </c>
      <c r="AC9">
        <v>15629.6581095082</v>
      </c>
      <c r="AD9">
        <v>11761.012458684399</v>
      </c>
      <c r="AE9">
        <v>6998.3907773814299</v>
      </c>
      <c r="AF9">
        <v>6561.33244650915</v>
      </c>
    </row>
    <row r="10" spans="1:32" x14ac:dyDescent="0.3">
      <c r="A10" t="s">
        <v>54</v>
      </c>
      <c r="B10" t="s">
        <v>313</v>
      </c>
      <c r="C10" t="s">
        <v>297</v>
      </c>
      <c r="D10" t="s">
        <v>314</v>
      </c>
      <c r="E10" t="s">
        <v>298</v>
      </c>
      <c r="G10">
        <v>30145.332758479501</v>
      </c>
      <c r="H10">
        <v>29815.2046664753</v>
      </c>
      <c r="I10">
        <v>28972.216400024299</v>
      </c>
      <c r="J10">
        <v>42332.686712558498</v>
      </c>
      <c r="K10">
        <v>55564.845799112802</v>
      </c>
      <c r="L10">
        <v>67156.154216379902</v>
      </c>
      <c r="M10">
        <v>55472.916201649299</v>
      </c>
      <c r="N10">
        <v>44767.7322999764</v>
      </c>
      <c r="O10">
        <v>35333.752912524302</v>
      </c>
      <c r="P10">
        <v>26296.183439722601</v>
      </c>
      <c r="Q10">
        <v>26016.780904689898</v>
      </c>
      <c r="R10">
        <v>25713.393418715099</v>
      </c>
      <c r="S10">
        <v>22603.1756897427</v>
      </c>
      <c r="T10">
        <v>20482.931156787999</v>
      </c>
      <c r="U10">
        <v>19482.781171496099</v>
      </c>
      <c r="V10">
        <v>24236.5934034657</v>
      </c>
      <c r="W10">
        <v>28515.4876677582</v>
      </c>
      <c r="X10">
        <v>30080.5087273096</v>
      </c>
      <c r="Y10">
        <v>32503.694784809399</v>
      </c>
      <c r="Z10">
        <v>36695.012404079702</v>
      </c>
      <c r="AA10">
        <v>33099.629906456103</v>
      </c>
      <c r="AB10">
        <v>26698.932825207601</v>
      </c>
      <c r="AC10">
        <v>21288.2260859747</v>
      </c>
      <c r="AD10">
        <v>16050.312474927199</v>
      </c>
      <c r="AE10">
        <v>9557.1945210654903</v>
      </c>
      <c r="AF10">
        <v>8945.7657963682104</v>
      </c>
    </row>
    <row r="11" spans="1:32" x14ac:dyDescent="0.3">
      <c r="A11" t="s">
        <v>54</v>
      </c>
      <c r="B11" t="s">
        <v>315</v>
      </c>
      <c r="C11" t="s">
        <v>297</v>
      </c>
      <c r="D11" t="s">
        <v>316</v>
      </c>
      <c r="E11" t="s">
        <v>298</v>
      </c>
      <c r="G11">
        <v>7786.6108791148199</v>
      </c>
      <c r="H11">
        <v>7735.9763242539802</v>
      </c>
      <c r="I11">
        <v>7565.1567622313296</v>
      </c>
      <c r="J11">
        <v>11432.543890433501</v>
      </c>
      <c r="K11">
        <v>15300.2140545488</v>
      </c>
      <c r="L11">
        <v>18874.098208927</v>
      </c>
      <c r="M11">
        <v>15889.926727104599</v>
      </c>
      <c r="N11">
        <v>12604.1484752674</v>
      </c>
      <c r="O11">
        <v>10063.165846415801</v>
      </c>
      <c r="P11">
        <v>7371.7116539538001</v>
      </c>
      <c r="Q11">
        <v>7340.5448455474898</v>
      </c>
      <c r="R11">
        <v>7037.3665280037903</v>
      </c>
      <c r="S11">
        <v>6153.7992045699102</v>
      </c>
      <c r="T11">
        <v>5686.7753099341899</v>
      </c>
      <c r="U11">
        <v>5578.2965724901596</v>
      </c>
      <c r="V11">
        <v>6818.5865152751603</v>
      </c>
      <c r="W11">
        <v>8224.2097552478608</v>
      </c>
      <c r="X11">
        <v>8610.2015074425799</v>
      </c>
      <c r="Y11">
        <v>9353.4407593522501</v>
      </c>
      <c r="Z11">
        <v>10184.8105293136</v>
      </c>
      <c r="AA11">
        <v>9192.1364640611391</v>
      </c>
      <c r="AB11">
        <v>7224.1131685625596</v>
      </c>
      <c r="AC11">
        <v>5658.5679764665301</v>
      </c>
      <c r="AD11">
        <v>4289.3000162427497</v>
      </c>
      <c r="AE11">
        <v>2558.80374368406</v>
      </c>
      <c r="AF11">
        <v>2384.4333498590599</v>
      </c>
    </row>
    <row r="12" spans="1:32" x14ac:dyDescent="0.3">
      <c r="A12" t="s">
        <v>54</v>
      </c>
      <c r="B12" t="s">
        <v>317</v>
      </c>
      <c r="C12" t="s">
        <v>297</v>
      </c>
      <c r="D12" t="s">
        <v>318</v>
      </c>
      <c r="E12" t="s">
        <v>298</v>
      </c>
      <c r="G12">
        <v>32930.094465794398</v>
      </c>
      <c r="H12">
        <v>32741.427531136</v>
      </c>
      <c r="I12">
        <v>30784.698128777702</v>
      </c>
      <c r="J12">
        <v>28330.0214526454</v>
      </c>
      <c r="K12">
        <v>26298.397616644299</v>
      </c>
      <c r="L12">
        <v>22424.656026143301</v>
      </c>
      <c r="M12">
        <v>24012.562750330198</v>
      </c>
      <c r="N12">
        <v>27651.116887892698</v>
      </c>
      <c r="O12">
        <v>29998.895968957</v>
      </c>
      <c r="P12">
        <v>32841.8470343265</v>
      </c>
      <c r="Q12">
        <v>32207.416944188801</v>
      </c>
      <c r="R12">
        <v>32092.731572253499</v>
      </c>
      <c r="S12">
        <v>29802.3428588512</v>
      </c>
      <c r="T12">
        <v>25365.0613366996</v>
      </c>
      <c r="U12">
        <v>25036.638941724301</v>
      </c>
      <c r="V12">
        <v>30813.9255632844</v>
      </c>
      <c r="W12">
        <v>35467.323007504601</v>
      </c>
      <c r="X12">
        <v>38664.877198230999</v>
      </c>
      <c r="Y12">
        <v>43015.205429011599</v>
      </c>
      <c r="Z12">
        <v>48729.639020460003</v>
      </c>
      <c r="AA12">
        <v>42058.516517048804</v>
      </c>
      <c r="AB12">
        <v>36410.274533162003</v>
      </c>
      <c r="AC12">
        <v>28232.642321724499</v>
      </c>
      <c r="AD12">
        <v>20742.104108561201</v>
      </c>
      <c r="AE12">
        <v>12125.7315726528</v>
      </c>
      <c r="AF12">
        <v>11937.265896213499</v>
      </c>
    </row>
    <row r="13" spans="1:32" x14ac:dyDescent="0.3">
      <c r="A13" t="s">
        <v>54</v>
      </c>
      <c r="B13" t="s">
        <v>319</v>
      </c>
      <c r="C13" t="s">
        <v>297</v>
      </c>
      <c r="D13" t="s">
        <v>320</v>
      </c>
      <c r="E13" t="s">
        <v>298</v>
      </c>
      <c r="G13">
        <v>51485.212244016402</v>
      </c>
      <c r="H13">
        <v>53122.033690686898</v>
      </c>
      <c r="I13">
        <v>50559.790068598697</v>
      </c>
      <c r="J13">
        <v>46154.969352785803</v>
      </c>
      <c r="K13">
        <v>43607.067813288399</v>
      </c>
      <c r="L13">
        <v>37038.482056426197</v>
      </c>
      <c r="M13">
        <v>39146.079501496701</v>
      </c>
      <c r="N13">
        <v>42186.3291322968</v>
      </c>
      <c r="O13">
        <v>44861.217035674097</v>
      </c>
      <c r="P13">
        <v>49513.9866288829</v>
      </c>
      <c r="Q13">
        <v>48429.366070074597</v>
      </c>
      <c r="R13">
        <v>47570.624018949398</v>
      </c>
      <c r="S13">
        <v>45339.782673275702</v>
      </c>
      <c r="T13">
        <v>37635.170464116803</v>
      </c>
      <c r="U13">
        <v>37084.248062270097</v>
      </c>
      <c r="V13">
        <v>43135.095398441103</v>
      </c>
      <c r="W13">
        <v>50174.822030631804</v>
      </c>
      <c r="X13">
        <v>55829.550865464298</v>
      </c>
      <c r="Y13">
        <v>60557.837217448199</v>
      </c>
      <c r="Z13">
        <v>66841.108904036402</v>
      </c>
      <c r="AA13">
        <v>59027.136923863101</v>
      </c>
      <c r="AB13">
        <v>49814.009886282198</v>
      </c>
      <c r="AC13">
        <v>38576.087588517803</v>
      </c>
      <c r="AD13">
        <v>28969.6786761683</v>
      </c>
      <c r="AE13">
        <v>16583.191102775902</v>
      </c>
      <c r="AF13">
        <v>17260.418965549001</v>
      </c>
    </row>
    <row r="14" spans="1:32" x14ac:dyDescent="0.3">
      <c r="A14" t="s">
        <v>54</v>
      </c>
      <c r="B14" t="s">
        <v>321</v>
      </c>
      <c r="C14" t="s">
        <v>297</v>
      </c>
      <c r="D14" t="s">
        <v>322</v>
      </c>
      <c r="E14" t="s">
        <v>298</v>
      </c>
      <c r="G14">
        <v>45275.4961847624</v>
      </c>
      <c r="H14">
        <v>52220.776062750403</v>
      </c>
      <c r="I14">
        <v>56750.309671965799</v>
      </c>
      <c r="J14">
        <v>63569.580883615701</v>
      </c>
      <c r="K14">
        <v>70940.591477783397</v>
      </c>
      <c r="L14">
        <v>70498.283350973506</v>
      </c>
      <c r="M14">
        <v>68354.576152415699</v>
      </c>
      <c r="N14">
        <v>72452.401305345396</v>
      </c>
      <c r="O14">
        <v>75190.069725224603</v>
      </c>
      <c r="P14">
        <v>77290.881664028202</v>
      </c>
      <c r="Q14">
        <v>72286.273220992996</v>
      </c>
      <c r="R14">
        <v>68461.132951523701</v>
      </c>
      <c r="S14">
        <v>61137.017707512001</v>
      </c>
      <c r="T14">
        <v>47124.589816146203</v>
      </c>
      <c r="U14">
        <v>41257.296800234501</v>
      </c>
      <c r="V14">
        <v>41943.059333554702</v>
      </c>
      <c r="W14">
        <v>38627.302566594502</v>
      </c>
      <c r="X14">
        <v>36843.9506388972</v>
      </c>
      <c r="Y14">
        <v>36777.632840833401</v>
      </c>
      <c r="Z14">
        <v>38093.819043552197</v>
      </c>
      <c r="AA14">
        <v>34558.203805602599</v>
      </c>
      <c r="AB14">
        <v>31101.6916191157</v>
      </c>
      <c r="AC14">
        <v>27493.985582409601</v>
      </c>
      <c r="AD14">
        <v>23622.708327354299</v>
      </c>
      <c r="AE14">
        <v>18607.503111551901</v>
      </c>
      <c r="AF14">
        <v>20203.6433150716</v>
      </c>
    </row>
    <row r="15" spans="1:32" x14ac:dyDescent="0.3">
      <c r="A15" t="s">
        <v>54</v>
      </c>
      <c r="B15" t="s">
        <v>323</v>
      </c>
      <c r="C15" t="s">
        <v>297</v>
      </c>
      <c r="D15" t="s">
        <v>324</v>
      </c>
      <c r="E15" t="s">
        <v>298</v>
      </c>
      <c r="G15">
        <v>67651.807730354994</v>
      </c>
      <c r="H15">
        <v>78187.5381084166</v>
      </c>
      <c r="I15">
        <v>83620.088950551304</v>
      </c>
      <c r="J15">
        <v>94540.142244127303</v>
      </c>
      <c r="K15">
        <v>105798.09349689</v>
      </c>
      <c r="L15">
        <v>106603.70490344999</v>
      </c>
      <c r="M15">
        <v>104067.52947940399</v>
      </c>
      <c r="N15">
        <v>107964.30500748</v>
      </c>
      <c r="O15">
        <v>113139.30197157701</v>
      </c>
      <c r="P15">
        <v>118812.18634919501</v>
      </c>
      <c r="Q15">
        <v>115974.60223884899</v>
      </c>
      <c r="R15">
        <v>105244.43831822999</v>
      </c>
      <c r="S15">
        <v>94136.011556909798</v>
      </c>
      <c r="T15">
        <v>73690.937277275894</v>
      </c>
      <c r="U15">
        <v>64151.237115692602</v>
      </c>
      <c r="V15">
        <v>65979.866592121398</v>
      </c>
      <c r="W15">
        <v>61849.162200404098</v>
      </c>
      <c r="X15">
        <v>59474.794716944503</v>
      </c>
      <c r="Y15">
        <v>59010.665997939403</v>
      </c>
      <c r="Z15">
        <v>61288.237931297001</v>
      </c>
      <c r="AA15">
        <v>55373.850953980102</v>
      </c>
      <c r="AB15">
        <v>49815.755822957501</v>
      </c>
      <c r="AC15">
        <v>44585.340554213202</v>
      </c>
      <c r="AD15">
        <v>38068.344234861703</v>
      </c>
      <c r="AE15">
        <v>30147.496137181399</v>
      </c>
      <c r="AF15">
        <v>31406.648135150801</v>
      </c>
    </row>
    <row r="16" spans="1:32" x14ac:dyDescent="0.3">
      <c r="A16" t="s">
        <v>54</v>
      </c>
      <c r="B16" t="s">
        <v>325</v>
      </c>
      <c r="C16" t="s">
        <v>297</v>
      </c>
      <c r="D16" t="s">
        <v>326</v>
      </c>
      <c r="E16" t="s">
        <v>298</v>
      </c>
      <c r="G16">
        <v>22376.311545592602</v>
      </c>
      <c r="H16">
        <v>25966.762045666099</v>
      </c>
      <c r="I16">
        <v>26869.7792785854</v>
      </c>
      <c r="J16">
        <v>30970.561360511601</v>
      </c>
      <c r="K16">
        <v>34857.502019107</v>
      </c>
      <c r="L16">
        <v>36105.4215524764</v>
      </c>
      <c r="M16">
        <v>35712.953326987998</v>
      </c>
      <c r="N16">
        <v>35511.903702134201</v>
      </c>
      <c r="O16">
        <v>37949.232246351901</v>
      </c>
      <c r="P16">
        <v>41521.304685167001</v>
      </c>
      <c r="Q16">
        <v>43688.3290178561</v>
      </c>
      <c r="R16">
        <v>36783.305366705899</v>
      </c>
      <c r="S16">
        <v>32998.993849397797</v>
      </c>
      <c r="T16">
        <v>26566.347461129699</v>
      </c>
      <c r="U16">
        <v>22893.940315458101</v>
      </c>
      <c r="V16">
        <v>24036.807258566601</v>
      </c>
      <c r="W16">
        <v>23221.859633809599</v>
      </c>
      <c r="X16">
        <v>22630.844078047299</v>
      </c>
      <c r="Y16">
        <v>22233.033157106001</v>
      </c>
      <c r="Z16">
        <v>23194.4188877448</v>
      </c>
      <c r="AA16">
        <v>20815.6471483774</v>
      </c>
      <c r="AB16">
        <v>18714.064203841801</v>
      </c>
      <c r="AC16">
        <v>17091.354971803601</v>
      </c>
      <c r="AD16">
        <v>14445.6359075074</v>
      </c>
      <c r="AE16">
        <v>11539.993025629499</v>
      </c>
      <c r="AF16">
        <v>11203.004820079101</v>
      </c>
    </row>
    <row r="17" spans="1:32" x14ac:dyDescent="0.3">
      <c r="A17" t="s">
        <v>54</v>
      </c>
      <c r="B17" t="s">
        <v>327</v>
      </c>
      <c r="C17" t="s">
        <v>297</v>
      </c>
      <c r="D17" t="s">
        <v>328</v>
      </c>
      <c r="E17" t="s">
        <v>298</v>
      </c>
      <c r="G17">
        <v>64667.751321054799</v>
      </c>
      <c r="H17">
        <v>66561.182633001299</v>
      </c>
      <c r="I17">
        <v>64118.757207515002</v>
      </c>
      <c r="J17">
        <v>59301.296539469498</v>
      </c>
      <c r="K17">
        <v>57744.692113896803</v>
      </c>
      <c r="L17">
        <v>52037.596246876499</v>
      </c>
      <c r="M17">
        <v>53350.368956357801</v>
      </c>
      <c r="N17">
        <v>59972.775894668703</v>
      </c>
      <c r="O17">
        <v>66664.892336437595</v>
      </c>
      <c r="P17">
        <v>76586.552576792194</v>
      </c>
      <c r="Q17">
        <v>72843.007729908699</v>
      </c>
      <c r="R17">
        <v>69119.950474797399</v>
      </c>
      <c r="S17">
        <v>66002.919479239397</v>
      </c>
      <c r="T17">
        <v>51129.728384066999</v>
      </c>
      <c r="U17">
        <v>46108.996233671904</v>
      </c>
      <c r="V17">
        <v>48169.682084206499</v>
      </c>
      <c r="W17">
        <v>48509.801260280903</v>
      </c>
      <c r="X17">
        <v>46939.471348473802</v>
      </c>
      <c r="Y17">
        <v>45688.338968669501</v>
      </c>
      <c r="Z17">
        <v>46463.909524084003</v>
      </c>
      <c r="AA17">
        <v>42208.641201909697</v>
      </c>
      <c r="AB17">
        <v>39543.280187175798</v>
      </c>
      <c r="AC17">
        <v>34407.4378018036</v>
      </c>
      <c r="AD17">
        <v>30102.838638583798</v>
      </c>
      <c r="AE17">
        <v>23054.376573445399</v>
      </c>
      <c r="AF17">
        <v>25070.999086602798</v>
      </c>
    </row>
    <row r="18" spans="1:32" x14ac:dyDescent="0.3">
      <c r="A18" t="s">
        <v>54</v>
      </c>
      <c r="B18" t="s">
        <v>329</v>
      </c>
      <c r="C18" t="s">
        <v>297</v>
      </c>
      <c r="D18" t="s">
        <v>330</v>
      </c>
      <c r="E18" t="s">
        <v>298</v>
      </c>
      <c r="G18">
        <v>35165.135926244599</v>
      </c>
      <c r="H18">
        <v>34646.6065652049</v>
      </c>
      <c r="I18">
        <v>31635.733736127</v>
      </c>
      <c r="J18">
        <v>32600.934619768301</v>
      </c>
      <c r="K18">
        <v>34284.6587398833</v>
      </c>
      <c r="L18">
        <v>33748.212287949202</v>
      </c>
      <c r="M18">
        <v>44518.839404795202</v>
      </c>
      <c r="N18">
        <v>57641.701990763497</v>
      </c>
      <c r="O18">
        <v>69141.075278102304</v>
      </c>
      <c r="P18">
        <v>82130.642638077203</v>
      </c>
      <c r="Q18">
        <v>79755.295486006798</v>
      </c>
      <c r="R18">
        <v>74255.541734786093</v>
      </c>
      <c r="S18">
        <v>67025.346369057705</v>
      </c>
      <c r="T18">
        <v>53198.198556078103</v>
      </c>
      <c r="U18">
        <v>48314.138573264099</v>
      </c>
      <c r="V18">
        <v>49942.845782907199</v>
      </c>
      <c r="W18">
        <v>50689.066946609899</v>
      </c>
      <c r="X18">
        <v>50207.161478916198</v>
      </c>
      <c r="Y18">
        <v>50703.500506442302</v>
      </c>
      <c r="Z18">
        <v>55743.165980450802</v>
      </c>
      <c r="AA18">
        <v>52161.121815475199</v>
      </c>
      <c r="AB18">
        <v>47760.748197157402</v>
      </c>
      <c r="AC18">
        <v>41239.329973204898</v>
      </c>
      <c r="AD18">
        <v>34456.592845746098</v>
      </c>
      <c r="AE18">
        <v>26136.897283655398</v>
      </c>
      <c r="AF18">
        <v>26423.217715578099</v>
      </c>
    </row>
    <row r="19" spans="1:32" x14ac:dyDescent="0.3">
      <c r="A19" t="s">
        <v>54</v>
      </c>
      <c r="B19" t="s">
        <v>331</v>
      </c>
      <c r="C19" t="s">
        <v>297</v>
      </c>
      <c r="D19" t="s">
        <v>332</v>
      </c>
      <c r="E19" t="s">
        <v>298</v>
      </c>
      <c r="G19">
        <v>14054.8219398163</v>
      </c>
      <c r="H19">
        <v>14245.641963575499</v>
      </c>
      <c r="I19">
        <v>14120.331239302301</v>
      </c>
      <c r="J19">
        <v>13386.8834877195</v>
      </c>
      <c r="K19">
        <v>13388.998030618999</v>
      </c>
      <c r="L19">
        <v>12408.107647000899</v>
      </c>
      <c r="M19">
        <v>12598.1138607621</v>
      </c>
      <c r="N19">
        <v>13780.0385017239</v>
      </c>
      <c r="O19">
        <v>13962.2082083606</v>
      </c>
      <c r="P19">
        <v>15600.6635070866</v>
      </c>
      <c r="Q19">
        <v>15209.543440993901</v>
      </c>
      <c r="R19">
        <v>13821.186436186301</v>
      </c>
      <c r="S19">
        <v>12366.102258626501</v>
      </c>
      <c r="T19">
        <v>10859.710157019899</v>
      </c>
      <c r="U19">
        <v>9628.7545830192503</v>
      </c>
      <c r="V19">
        <v>9343.2124128877203</v>
      </c>
      <c r="W19">
        <v>9467.3867682012806</v>
      </c>
      <c r="X19">
        <v>8832.7911752014406</v>
      </c>
      <c r="Y19">
        <v>8845.6683081296997</v>
      </c>
      <c r="Z19">
        <v>8685.7058494393605</v>
      </c>
      <c r="AA19">
        <v>8146.1971771993503</v>
      </c>
      <c r="AB19">
        <v>7677.0548740069298</v>
      </c>
      <c r="AC19">
        <v>6657.9080701962403</v>
      </c>
      <c r="AD19">
        <v>5809.0174215582801</v>
      </c>
      <c r="AE19">
        <v>4447.9129762566099</v>
      </c>
      <c r="AF19">
        <v>4463.1874246382704</v>
      </c>
    </row>
    <row r="20" spans="1:32" x14ac:dyDescent="0.3">
      <c r="A20" t="s">
        <v>54</v>
      </c>
      <c r="B20" t="s">
        <v>333</v>
      </c>
      <c r="C20" t="s">
        <v>297</v>
      </c>
      <c r="D20" t="s">
        <v>334</v>
      </c>
      <c r="E20" t="s">
        <v>298</v>
      </c>
      <c r="G20">
        <v>60171.496448678998</v>
      </c>
      <c r="H20">
        <v>57538.967731340701</v>
      </c>
      <c r="I20">
        <v>60977.283597059097</v>
      </c>
      <c r="J20">
        <v>55500.529690807103</v>
      </c>
      <c r="K20">
        <v>45612.824501383802</v>
      </c>
      <c r="L20">
        <v>40992.137665223097</v>
      </c>
      <c r="M20">
        <v>42386.587428132902</v>
      </c>
      <c r="N20">
        <v>42256.511996032597</v>
      </c>
      <c r="O20">
        <v>42463.774069115301</v>
      </c>
      <c r="P20">
        <v>50015.116561944</v>
      </c>
      <c r="Q20">
        <v>50862.680548336197</v>
      </c>
      <c r="R20">
        <v>46058.0773269161</v>
      </c>
      <c r="S20">
        <v>44540.997554255002</v>
      </c>
      <c r="T20">
        <v>47941.4806649245</v>
      </c>
      <c r="U20">
        <v>45494.332876459601</v>
      </c>
      <c r="V20">
        <v>37852.241091374199</v>
      </c>
      <c r="W20">
        <v>32751.177221382201</v>
      </c>
      <c r="X20">
        <v>25132.130470497901</v>
      </c>
      <c r="Y20">
        <v>19791.050778570399</v>
      </c>
      <c r="Z20">
        <v>15448.3994210155</v>
      </c>
      <c r="AA20">
        <v>15140.3796791149</v>
      </c>
      <c r="AB20">
        <v>13133.443004098301</v>
      </c>
      <c r="AC20">
        <v>11998.1308416007</v>
      </c>
      <c r="AD20">
        <v>10711.584637728</v>
      </c>
      <c r="AE20">
        <v>10967.807343951101</v>
      </c>
      <c r="AF20">
        <v>7462.7371038492802</v>
      </c>
    </row>
    <row r="21" spans="1:32" x14ac:dyDescent="0.3">
      <c r="A21" t="s">
        <v>54</v>
      </c>
      <c r="B21" t="s">
        <v>335</v>
      </c>
      <c r="C21" t="s">
        <v>297</v>
      </c>
      <c r="D21" t="s">
        <v>336</v>
      </c>
      <c r="E21" t="s">
        <v>298</v>
      </c>
      <c r="G21">
        <v>123902.85975099</v>
      </c>
      <c r="H21">
        <v>124943.240491006</v>
      </c>
      <c r="I21">
        <v>134094.529238371</v>
      </c>
      <c r="J21">
        <v>127001.801255945</v>
      </c>
      <c r="K21">
        <v>110817.197554792</v>
      </c>
      <c r="L21">
        <v>100202.16677896</v>
      </c>
      <c r="M21">
        <v>101595.57717236401</v>
      </c>
      <c r="N21">
        <v>104205.004230558</v>
      </c>
      <c r="O21">
        <v>108357.2010728</v>
      </c>
      <c r="P21">
        <v>120389.999360171</v>
      </c>
      <c r="Q21">
        <v>123392.575352809</v>
      </c>
      <c r="R21">
        <v>115045.677703732</v>
      </c>
      <c r="S21">
        <v>112478.17361219</v>
      </c>
      <c r="T21">
        <v>119951.223600892</v>
      </c>
      <c r="U21">
        <v>114915.570891688</v>
      </c>
      <c r="V21">
        <v>95777.049352344504</v>
      </c>
      <c r="W21">
        <v>80529.667527218102</v>
      </c>
      <c r="X21">
        <v>63555.052010922896</v>
      </c>
      <c r="Y21">
        <v>50985.423032596002</v>
      </c>
      <c r="Z21">
        <v>39673.044144149397</v>
      </c>
      <c r="AA21">
        <v>38474.960002680302</v>
      </c>
      <c r="AB21">
        <v>33962.759544830202</v>
      </c>
      <c r="AC21">
        <v>31328.218158856402</v>
      </c>
      <c r="AD21">
        <v>28568.326181886601</v>
      </c>
      <c r="AE21">
        <v>27713.845382711901</v>
      </c>
      <c r="AF21">
        <v>24916.562748602199</v>
      </c>
    </row>
    <row r="22" spans="1:32" x14ac:dyDescent="0.3">
      <c r="A22" t="s">
        <v>54</v>
      </c>
      <c r="B22" t="s">
        <v>337</v>
      </c>
      <c r="C22" t="s">
        <v>297</v>
      </c>
      <c r="D22" t="s">
        <v>338</v>
      </c>
      <c r="E22" t="s">
        <v>298</v>
      </c>
      <c r="G22">
        <v>63731.363302310601</v>
      </c>
      <c r="H22">
        <v>67404.272759664906</v>
      </c>
      <c r="I22">
        <v>73117.245641311602</v>
      </c>
      <c r="J22">
        <v>71501.271565138304</v>
      </c>
      <c r="K22">
        <v>65204.373053408701</v>
      </c>
      <c r="L22">
        <v>59210.029113737197</v>
      </c>
      <c r="M22">
        <v>59208.989744230901</v>
      </c>
      <c r="N22">
        <v>61948.492234525802</v>
      </c>
      <c r="O22">
        <v>65893.427003685007</v>
      </c>
      <c r="P22">
        <v>70374.882798227496</v>
      </c>
      <c r="Q22">
        <v>72529.894804473006</v>
      </c>
      <c r="R22">
        <v>68987.600376816001</v>
      </c>
      <c r="S22">
        <v>67937.176057934601</v>
      </c>
      <c r="T22">
        <v>72009.742935967806</v>
      </c>
      <c r="U22">
        <v>69421.238015227893</v>
      </c>
      <c r="V22">
        <v>57924.808260970298</v>
      </c>
      <c r="W22">
        <v>47778.490305836</v>
      </c>
      <c r="X22">
        <v>38422.921540424999</v>
      </c>
      <c r="Y22">
        <v>31194.372254025599</v>
      </c>
      <c r="Z22">
        <v>24224.644723133901</v>
      </c>
      <c r="AA22">
        <v>23334.580323565398</v>
      </c>
      <c r="AB22">
        <v>20829.316540731899</v>
      </c>
      <c r="AC22">
        <v>19330.0873172557</v>
      </c>
      <c r="AD22">
        <v>17856.741544158602</v>
      </c>
      <c r="AE22">
        <v>16746.038038760798</v>
      </c>
      <c r="AF22">
        <v>17453.825644752898</v>
      </c>
    </row>
    <row r="23" spans="1:32" x14ac:dyDescent="0.3">
      <c r="A23" t="s">
        <v>54</v>
      </c>
      <c r="B23" t="s">
        <v>339</v>
      </c>
      <c r="C23" t="s">
        <v>297</v>
      </c>
      <c r="D23" t="s">
        <v>340</v>
      </c>
      <c r="E23" t="s">
        <v>298</v>
      </c>
      <c r="G23">
        <v>241711.37525952599</v>
      </c>
      <c r="H23">
        <v>259300.412285117</v>
      </c>
      <c r="I23">
        <v>260747.718020881</v>
      </c>
      <c r="J23">
        <v>240854.5383216</v>
      </c>
      <c r="K23">
        <v>228151.64914256899</v>
      </c>
      <c r="L23">
        <v>197648.87315150999</v>
      </c>
      <c r="M23">
        <v>192656.620324516</v>
      </c>
      <c r="N23">
        <v>194122.90487374601</v>
      </c>
      <c r="O23">
        <v>192122.15524279399</v>
      </c>
      <c r="P23">
        <v>186805.510519009</v>
      </c>
      <c r="Q23">
        <v>181371.231580052</v>
      </c>
      <c r="R23">
        <v>174196.382052078</v>
      </c>
      <c r="S23">
        <v>162674.45422852199</v>
      </c>
      <c r="T23">
        <v>151442.659583128</v>
      </c>
      <c r="U23">
        <v>135061.61528618701</v>
      </c>
      <c r="V23">
        <v>120235.712445179</v>
      </c>
      <c r="W23">
        <v>128105.741463802</v>
      </c>
      <c r="X23">
        <v>133032.59074920599</v>
      </c>
      <c r="Y23">
        <v>139354.745667432</v>
      </c>
      <c r="Z23">
        <v>148141.19901503299</v>
      </c>
      <c r="AA23">
        <v>139306.57700983901</v>
      </c>
      <c r="AB23">
        <v>135713.65273296199</v>
      </c>
      <c r="AC23">
        <v>129692.537090905</v>
      </c>
      <c r="AD23">
        <v>121920.929947613</v>
      </c>
      <c r="AE23">
        <v>109577.385072031</v>
      </c>
      <c r="AF23">
        <v>105832.510365763</v>
      </c>
    </row>
    <row r="24" spans="1:32" x14ac:dyDescent="0.3">
      <c r="A24" t="s">
        <v>54</v>
      </c>
      <c r="B24" t="s">
        <v>341</v>
      </c>
      <c r="C24" t="s">
        <v>297</v>
      </c>
      <c r="D24" t="s">
        <v>342</v>
      </c>
      <c r="E24" t="s">
        <v>298</v>
      </c>
      <c r="G24">
        <v>366189.25044452801</v>
      </c>
      <c r="H24">
        <v>355518.69876387803</v>
      </c>
      <c r="I24">
        <v>340166.86900471599</v>
      </c>
      <c r="J24">
        <v>348812.52251519402</v>
      </c>
      <c r="K24">
        <v>333829.05031453201</v>
      </c>
      <c r="L24">
        <v>322869.52109140699</v>
      </c>
      <c r="M24">
        <v>313241.20516446501</v>
      </c>
      <c r="N24">
        <v>326957.01904962002</v>
      </c>
      <c r="O24">
        <v>339436.44384273799</v>
      </c>
      <c r="P24">
        <v>351055.11847053497</v>
      </c>
      <c r="Q24">
        <v>328712.95124404703</v>
      </c>
      <c r="R24">
        <v>306134.56736332702</v>
      </c>
      <c r="S24">
        <v>275680.38349228899</v>
      </c>
      <c r="T24">
        <v>249288.48385322199</v>
      </c>
      <c r="U24">
        <v>230061.55173114699</v>
      </c>
      <c r="V24">
        <v>219971.662318749</v>
      </c>
      <c r="W24">
        <v>216897.89898595001</v>
      </c>
      <c r="X24">
        <v>209301.102555975</v>
      </c>
      <c r="Y24">
        <v>198761.27904407601</v>
      </c>
      <c r="Z24">
        <v>202561.73339747201</v>
      </c>
      <c r="AA24">
        <v>205454.92681492999</v>
      </c>
      <c r="AB24">
        <v>208752.743911178</v>
      </c>
      <c r="AC24">
        <v>203813.97657272499</v>
      </c>
      <c r="AD24">
        <v>195651.48301103301</v>
      </c>
      <c r="AE24">
        <v>182785.33223660299</v>
      </c>
      <c r="AF24">
        <v>191758.17750784601</v>
      </c>
    </row>
    <row r="25" spans="1:32" x14ac:dyDescent="0.3">
      <c r="A25" t="s">
        <v>54</v>
      </c>
      <c r="B25" t="s">
        <v>343</v>
      </c>
      <c r="C25" t="s">
        <v>297</v>
      </c>
      <c r="D25" t="s">
        <v>344</v>
      </c>
      <c r="E25" t="s">
        <v>298</v>
      </c>
      <c r="G25">
        <v>21014.587206961402</v>
      </c>
      <c r="H25">
        <v>24240.9815294695</v>
      </c>
      <c r="I25">
        <v>28043.7671499561</v>
      </c>
      <c r="J25">
        <v>25738.083803809801</v>
      </c>
      <c r="K25">
        <v>22458.110353588701</v>
      </c>
      <c r="L25">
        <v>19799.1168472188</v>
      </c>
      <c r="M25">
        <v>21773.5856197014</v>
      </c>
      <c r="N25">
        <v>24120.1493294996</v>
      </c>
      <c r="O25">
        <v>26398.341219074198</v>
      </c>
      <c r="P25">
        <v>26104.2821582014</v>
      </c>
      <c r="Q25">
        <v>25532.7266043522</v>
      </c>
      <c r="R25">
        <v>23172.842098167999</v>
      </c>
      <c r="S25">
        <v>20402.507053798901</v>
      </c>
      <c r="T25">
        <v>18373.857290757001</v>
      </c>
      <c r="U25">
        <v>16147.4765664192</v>
      </c>
      <c r="V25">
        <v>14750.867253656699</v>
      </c>
      <c r="W25">
        <v>14069.4614493627</v>
      </c>
      <c r="X25">
        <v>14675.603140647399</v>
      </c>
      <c r="Y25">
        <v>13912.1427954713</v>
      </c>
      <c r="Z25">
        <v>13291.188124374001</v>
      </c>
      <c r="AA25">
        <v>12538.575895689901</v>
      </c>
      <c r="AB25">
        <v>11152.229099845899</v>
      </c>
      <c r="AC25">
        <v>10007.7034886809</v>
      </c>
      <c r="AD25">
        <v>9289.4027951529497</v>
      </c>
      <c r="AE25">
        <v>8038.22854806743</v>
      </c>
      <c r="AF25">
        <v>7483.3145990930798</v>
      </c>
    </row>
    <row r="26" spans="1:32" x14ac:dyDescent="0.3">
      <c r="A26" t="s">
        <v>54</v>
      </c>
      <c r="B26" t="s">
        <v>345</v>
      </c>
      <c r="C26" t="s">
        <v>297</v>
      </c>
      <c r="D26" t="s">
        <v>346</v>
      </c>
      <c r="E26" t="s">
        <v>298</v>
      </c>
      <c r="G26">
        <v>216204.25847142501</v>
      </c>
      <c r="H26">
        <v>201796.41837826499</v>
      </c>
      <c r="I26">
        <v>186142.71070977501</v>
      </c>
      <c r="J26">
        <v>195717.92266531699</v>
      </c>
      <c r="K26">
        <v>192084.159018648</v>
      </c>
      <c r="L26">
        <v>190715.79267521901</v>
      </c>
      <c r="M26">
        <v>182885.62853049999</v>
      </c>
      <c r="N26">
        <v>188504.302542477</v>
      </c>
      <c r="O26">
        <v>198790.02789455</v>
      </c>
      <c r="P26">
        <v>214619.80107220801</v>
      </c>
      <c r="Q26">
        <v>195358.83304199501</v>
      </c>
      <c r="R26">
        <v>181861.540340646</v>
      </c>
      <c r="S26">
        <v>165698.28916401099</v>
      </c>
      <c r="T26">
        <v>147782.690891665</v>
      </c>
      <c r="U26">
        <v>134196.97887973001</v>
      </c>
      <c r="V26">
        <v>123753.40307723499</v>
      </c>
      <c r="W26">
        <v>118338.42153386</v>
      </c>
      <c r="X26">
        <v>110091.94162759199</v>
      </c>
      <c r="Y26">
        <v>104345.783452313</v>
      </c>
      <c r="Z26">
        <v>102705.230942978</v>
      </c>
      <c r="AA26">
        <v>97890.478934033497</v>
      </c>
      <c r="AB26">
        <v>90238.350899351295</v>
      </c>
      <c r="AC26">
        <v>83358.273375503806</v>
      </c>
      <c r="AD26">
        <v>71853.140655706098</v>
      </c>
      <c r="AE26">
        <v>61045.8352293399</v>
      </c>
      <c r="AF26">
        <v>67950.608358421494</v>
      </c>
    </row>
    <row r="27" spans="1:32" x14ac:dyDescent="0.3">
      <c r="A27" t="s">
        <v>54</v>
      </c>
      <c r="B27" t="s">
        <v>347</v>
      </c>
      <c r="C27" t="s">
        <v>297</v>
      </c>
      <c r="D27" t="s">
        <v>348</v>
      </c>
      <c r="E27" t="s">
        <v>298</v>
      </c>
      <c r="G27">
        <v>128970.404766142</v>
      </c>
      <c r="H27">
        <v>129481.298856144</v>
      </c>
      <c r="I27">
        <v>125980.39114498399</v>
      </c>
      <c r="J27">
        <v>127356.51604606801</v>
      </c>
      <c r="K27">
        <v>119286.78094229499</v>
      </c>
      <c r="L27">
        <v>112354.61156896901</v>
      </c>
      <c r="M27">
        <v>108581.991014264</v>
      </c>
      <c r="N27">
        <v>114332.567177643</v>
      </c>
      <c r="O27">
        <v>114248.074729115</v>
      </c>
      <c r="P27">
        <v>110331.035240125</v>
      </c>
      <c r="Q27">
        <v>107821.3915977</v>
      </c>
      <c r="R27">
        <v>101100.184924513</v>
      </c>
      <c r="S27">
        <v>89579.587274479694</v>
      </c>
      <c r="T27">
        <v>83131.935670800696</v>
      </c>
      <c r="U27">
        <v>79717.096284997999</v>
      </c>
      <c r="V27">
        <v>81467.391987857802</v>
      </c>
      <c r="W27">
        <v>84490.016002727702</v>
      </c>
      <c r="X27">
        <v>84533.557787736398</v>
      </c>
      <c r="Y27">
        <v>80503.3527962917</v>
      </c>
      <c r="Z27">
        <v>86565.3143301206</v>
      </c>
      <c r="AA27">
        <v>95025.871985206206</v>
      </c>
      <c r="AB27">
        <v>107362.163911981</v>
      </c>
      <c r="AC27">
        <v>110447.999708541</v>
      </c>
      <c r="AD27">
        <v>114508.939560174</v>
      </c>
      <c r="AE27">
        <v>113701.26845919499</v>
      </c>
      <c r="AF27">
        <v>116324.254550331</v>
      </c>
    </row>
    <row r="28" spans="1:32" x14ac:dyDescent="0.3">
      <c r="A28" t="s">
        <v>54</v>
      </c>
      <c r="B28" t="s">
        <v>349</v>
      </c>
      <c r="C28" t="s">
        <v>297</v>
      </c>
      <c r="D28" t="s">
        <v>350</v>
      </c>
      <c r="E28" t="s">
        <v>298</v>
      </c>
      <c r="G28">
        <v>90408.840174307596</v>
      </c>
      <c r="H28">
        <v>96314.423821913195</v>
      </c>
      <c r="I28">
        <v>100871.880978817</v>
      </c>
      <c r="J28">
        <v>85466.164766076894</v>
      </c>
      <c r="K28">
        <v>72011.487051677701</v>
      </c>
      <c r="L28">
        <v>55240.561692402698</v>
      </c>
      <c r="M28">
        <v>63522.515798750297</v>
      </c>
      <c r="N28">
        <v>73396.221661178904</v>
      </c>
      <c r="O28">
        <v>82220.011838525796</v>
      </c>
      <c r="P28">
        <v>88929.111550704896</v>
      </c>
      <c r="Q28">
        <v>90648.650332180405</v>
      </c>
      <c r="R28">
        <v>86059.936755751405</v>
      </c>
      <c r="S28">
        <v>83472.357149043994</v>
      </c>
      <c r="T28">
        <v>82483.616240518895</v>
      </c>
      <c r="U28">
        <v>80080.512177287004</v>
      </c>
      <c r="V28">
        <v>74322.046686601694</v>
      </c>
      <c r="W28">
        <v>74098.991859860107</v>
      </c>
      <c r="X28">
        <v>75150.948607775994</v>
      </c>
      <c r="Y28">
        <v>72148.514400181506</v>
      </c>
      <c r="Z28">
        <v>73283.209874607099</v>
      </c>
      <c r="AA28">
        <v>72201.497007195299</v>
      </c>
      <c r="AB28">
        <v>70824.297119944007</v>
      </c>
      <c r="AC28">
        <v>69953.181074075997</v>
      </c>
      <c r="AD28">
        <v>69255.307160796394</v>
      </c>
      <c r="AE28">
        <v>63544.064719597598</v>
      </c>
      <c r="AF28">
        <v>61721.889393359001</v>
      </c>
    </row>
    <row r="29" spans="1:32" x14ac:dyDescent="0.3">
      <c r="A29" t="s">
        <v>54</v>
      </c>
      <c r="B29" t="s">
        <v>351</v>
      </c>
      <c r="C29" t="s">
        <v>297</v>
      </c>
      <c r="D29" t="s">
        <v>352</v>
      </c>
      <c r="E29" t="s">
        <v>298</v>
      </c>
      <c r="G29">
        <v>62576.123456365603</v>
      </c>
      <c r="H29">
        <v>67693.073607504703</v>
      </c>
      <c r="I29">
        <v>71430.781352342397</v>
      </c>
      <c r="J29">
        <v>60673.0697978514</v>
      </c>
      <c r="K29">
        <v>51078.463198493002</v>
      </c>
      <c r="L29">
        <v>38959.381704092499</v>
      </c>
      <c r="M29">
        <v>42110.371281897198</v>
      </c>
      <c r="N29">
        <v>46913.599270220999</v>
      </c>
      <c r="O29">
        <v>51149.812924383899</v>
      </c>
      <c r="P29">
        <v>53718.369809322001</v>
      </c>
      <c r="Q29">
        <v>55118.801620231199</v>
      </c>
      <c r="R29">
        <v>52862.6839242516</v>
      </c>
      <c r="S29">
        <v>51996.245275945097</v>
      </c>
      <c r="T29">
        <v>50010.175488625697</v>
      </c>
      <c r="U29">
        <v>48488.416788645503</v>
      </c>
      <c r="V29">
        <v>45136.7013775862</v>
      </c>
      <c r="W29">
        <v>44977.885592068997</v>
      </c>
      <c r="X29">
        <v>46093.271245517899</v>
      </c>
      <c r="Y29">
        <v>42994.962351828202</v>
      </c>
      <c r="Z29">
        <v>43427.229696675902</v>
      </c>
      <c r="AA29">
        <v>43538.928528423501</v>
      </c>
      <c r="AB29">
        <v>43285.242337840697</v>
      </c>
      <c r="AC29">
        <v>43650.558983931398</v>
      </c>
      <c r="AD29">
        <v>43969.640859760897</v>
      </c>
      <c r="AE29">
        <v>41416.449940598803</v>
      </c>
      <c r="AF29">
        <v>41667.7773239085</v>
      </c>
    </row>
    <row r="30" spans="1:32" x14ac:dyDescent="0.3">
      <c r="A30" t="s">
        <v>54</v>
      </c>
      <c r="B30" t="s">
        <v>353</v>
      </c>
      <c r="C30" t="s">
        <v>297</v>
      </c>
      <c r="D30" t="s">
        <v>354</v>
      </c>
      <c r="E30" t="s">
        <v>298</v>
      </c>
      <c r="G30">
        <v>5341.1945524302801</v>
      </c>
      <c r="H30">
        <v>5419.7930754494801</v>
      </c>
      <c r="I30">
        <v>5359.85928099786</v>
      </c>
      <c r="J30">
        <v>4375.8441043744397</v>
      </c>
      <c r="K30">
        <v>3667.04300555793</v>
      </c>
      <c r="L30">
        <v>2795.9332125742899</v>
      </c>
      <c r="M30">
        <v>3014.3797247665102</v>
      </c>
      <c r="N30">
        <v>3186.4453348838301</v>
      </c>
      <c r="O30">
        <v>3457.9639458836</v>
      </c>
      <c r="P30">
        <v>3802.7615075134499</v>
      </c>
      <c r="Q30">
        <v>4063.28280271826</v>
      </c>
      <c r="R30">
        <v>4294.5496005488403</v>
      </c>
      <c r="S30">
        <v>3863.8134433004302</v>
      </c>
      <c r="T30">
        <v>4530.0738702501203</v>
      </c>
      <c r="U30">
        <v>4421.8403548148499</v>
      </c>
      <c r="V30">
        <v>3356.3497007833698</v>
      </c>
      <c r="W30">
        <v>3992.0677885120599</v>
      </c>
      <c r="X30">
        <v>3384.0171648671399</v>
      </c>
      <c r="Y30">
        <v>3484.3234851422098</v>
      </c>
      <c r="Z30">
        <v>3139.5632337040502</v>
      </c>
      <c r="AA30">
        <v>2979.79058447953</v>
      </c>
      <c r="AB30">
        <v>3216.9821500046701</v>
      </c>
      <c r="AC30">
        <v>3389.0307519582302</v>
      </c>
      <c r="AD30">
        <v>2981.0459618600198</v>
      </c>
      <c r="AE30">
        <v>2588.8751276611301</v>
      </c>
      <c r="AF30">
        <v>2300.62383909666</v>
      </c>
    </row>
    <row r="31" spans="1:32" x14ac:dyDescent="0.3">
      <c r="A31" t="s">
        <v>54</v>
      </c>
      <c r="B31" t="s">
        <v>355</v>
      </c>
      <c r="C31" t="s">
        <v>297</v>
      </c>
      <c r="D31" t="s">
        <v>356</v>
      </c>
      <c r="E31" t="s">
        <v>298</v>
      </c>
      <c r="G31">
        <v>4252.7219872652804</v>
      </c>
      <c r="H31">
        <v>4314.7113469843298</v>
      </c>
      <c r="I31">
        <v>4416.2860992326396</v>
      </c>
      <c r="J31">
        <v>3640.07641967572</v>
      </c>
      <c r="K31">
        <v>3198.09445638019</v>
      </c>
      <c r="L31">
        <v>2388.4261623979</v>
      </c>
      <c r="M31">
        <v>2501.2428503972701</v>
      </c>
      <c r="N31">
        <v>2614.19753827675</v>
      </c>
      <c r="O31">
        <v>2703.8534280634899</v>
      </c>
      <c r="P31">
        <v>2760.73245266104</v>
      </c>
      <c r="Q31">
        <v>2782.7592644818501</v>
      </c>
      <c r="R31">
        <v>3057.941833543</v>
      </c>
      <c r="S31">
        <v>2923.42504669046</v>
      </c>
      <c r="T31">
        <v>3262.4873331040899</v>
      </c>
      <c r="U31">
        <v>3353.0969451430801</v>
      </c>
      <c r="V31">
        <v>2937.99131157481</v>
      </c>
      <c r="W31">
        <v>3233.4004588861299</v>
      </c>
      <c r="X31">
        <v>2846.7882513938598</v>
      </c>
      <c r="Y31">
        <v>3076.2741567600101</v>
      </c>
      <c r="Z31">
        <v>2524.20457578489</v>
      </c>
      <c r="AA31">
        <v>2801.3756313256299</v>
      </c>
      <c r="AB31">
        <v>2260.2992723576799</v>
      </c>
      <c r="AC31">
        <v>2659.6940642084601</v>
      </c>
      <c r="AD31">
        <v>2820.77042500169</v>
      </c>
      <c r="AE31">
        <v>2442.7120475420202</v>
      </c>
      <c r="AF31">
        <v>1371.4024569824301</v>
      </c>
    </row>
    <row r="32" spans="1:32" x14ac:dyDescent="0.3">
      <c r="A32" t="s">
        <v>54</v>
      </c>
      <c r="B32" t="s">
        <v>357</v>
      </c>
      <c r="C32" t="s">
        <v>297</v>
      </c>
      <c r="D32" t="s">
        <v>358</v>
      </c>
      <c r="E32" t="s">
        <v>298</v>
      </c>
      <c r="G32">
        <v>8055.7780292132102</v>
      </c>
      <c r="H32">
        <v>8312.8980561622193</v>
      </c>
      <c r="I32">
        <v>8641.3417831433508</v>
      </c>
      <c r="J32">
        <v>7383.3944782409199</v>
      </c>
      <c r="K32">
        <v>6300.7994411507298</v>
      </c>
      <c r="L32">
        <v>5007.2360389297601</v>
      </c>
      <c r="M32">
        <v>5661.8080194132399</v>
      </c>
      <c r="N32">
        <v>6276.8313667234597</v>
      </c>
      <c r="O32">
        <v>6996.3132322143201</v>
      </c>
      <c r="P32">
        <v>7227.0235240429902</v>
      </c>
      <c r="Q32">
        <v>7764.8008744828403</v>
      </c>
      <c r="R32">
        <v>7542.2539200437996</v>
      </c>
      <c r="S32">
        <v>7354.5581168443996</v>
      </c>
      <c r="T32">
        <v>7641.1117223081001</v>
      </c>
      <c r="U32">
        <v>7538.4163759560597</v>
      </c>
      <c r="V32">
        <v>6754.2339142107103</v>
      </c>
      <c r="W32">
        <v>6633.3867539224702</v>
      </c>
      <c r="X32">
        <v>6738.0718388714404</v>
      </c>
      <c r="Y32">
        <v>6446.23196828448</v>
      </c>
      <c r="Z32">
        <v>6668.37389836282</v>
      </c>
      <c r="AA32">
        <v>6482.7906680348196</v>
      </c>
      <c r="AB32">
        <v>6780.8817902585597</v>
      </c>
      <c r="AC32">
        <v>6740.7410504024501</v>
      </c>
      <c r="AD32">
        <v>7267.8085944098302</v>
      </c>
      <c r="AE32">
        <v>7199.8617466568203</v>
      </c>
      <c r="AF32">
        <v>6862.7771011186196</v>
      </c>
    </row>
    <row r="33" spans="1:32" x14ac:dyDescent="0.3">
      <c r="A33" t="s">
        <v>54</v>
      </c>
      <c r="B33" t="s">
        <v>359</v>
      </c>
      <c r="C33" t="s">
        <v>297</v>
      </c>
      <c r="D33" t="s">
        <v>360</v>
      </c>
      <c r="E33" t="s">
        <v>298</v>
      </c>
      <c r="G33">
        <v>10183.022149033301</v>
      </c>
      <c r="H33">
        <v>10573.9477358124</v>
      </c>
      <c r="I33">
        <v>11023.6124631003</v>
      </c>
      <c r="J33">
        <v>9393.77996593442</v>
      </c>
      <c r="K33">
        <v>7767.0869500957797</v>
      </c>
      <c r="L33">
        <v>6089.5845744082399</v>
      </c>
      <c r="M33">
        <v>10234.7139222761</v>
      </c>
      <c r="N33">
        <v>14405.148151073899</v>
      </c>
      <c r="O33">
        <v>17912.0683079804</v>
      </c>
      <c r="P33">
        <v>21420.224257165301</v>
      </c>
      <c r="Q33">
        <v>20919.0057702663</v>
      </c>
      <c r="R33">
        <v>18302.507477364099</v>
      </c>
      <c r="S33">
        <v>17334.3152662635</v>
      </c>
      <c r="T33">
        <v>17039.767826231</v>
      </c>
      <c r="U33">
        <v>16278.7417127276</v>
      </c>
      <c r="V33">
        <v>16136.770382446601</v>
      </c>
      <c r="W33">
        <v>15262.251266470401</v>
      </c>
      <c r="X33">
        <v>16088.8001071256</v>
      </c>
      <c r="Y33">
        <v>16146.7224381666</v>
      </c>
      <c r="Z33">
        <v>17523.838470079401</v>
      </c>
      <c r="AA33">
        <v>16398.611594931801</v>
      </c>
      <c r="AB33">
        <v>15280.891569482401</v>
      </c>
      <c r="AC33">
        <v>13513.156223575499</v>
      </c>
      <c r="AD33">
        <v>12216.041319763999</v>
      </c>
      <c r="AE33">
        <v>9896.1658571388507</v>
      </c>
      <c r="AF33">
        <v>9519.3086722527805</v>
      </c>
    </row>
    <row r="34" spans="1:32" x14ac:dyDescent="0.3">
      <c r="A34" t="s">
        <v>54</v>
      </c>
      <c r="B34" t="s">
        <v>361</v>
      </c>
      <c r="C34" t="s">
        <v>297</v>
      </c>
      <c r="D34" t="s">
        <v>362</v>
      </c>
      <c r="E34" t="s">
        <v>298</v>
      </c>
      <c r="G34">
        <v>60189.979560851803</v>
      </c>
      <c r="H34">
        <v>63842.821687098403</v>
      </c>
      <c r="I34">
        <v>64565.946960136898</v>
      </c>
      <c r="J34">
        <v>63655.086195153497</v>
      </c>
      <c r="K34">
        <v>60069.208638131102</v>
      </c>
      <c r="L34">
        <v>55304.801983163699</v>
      </c>
      <c r="M34">
        <v>50848.238148482902</v>
      </c>
      <c r="N34">
        <v>48859.556118910499</v>
      </c>
      <c r="O34">
        <v>47438.995459205398</v>
      </c>
      <c r="P34">
        <v>45026.9431592201</v>
      </c>
      <c r="Q34">
        <v>43771.416720573099</v>
      </c>
      <c r="R34">
        <v>40149.524293948598</v>
      </c>
      <c r="S34">
        <v>35593.094300017401</v>
      </c>
      <c r="T34">
        <v>32880.592096092798</v>
      </c>
      <c r="U34">
        <v>29786.3563046663</v>
      </c>
      <c r="V34">
        <v>27497.3712955677</v>
      </c>
      <c r="W34">
        <v>25995.944010270901</v>
      </c>
      <c r="X34">
        <v>24461.836746630899</v>
      </c>
      <c r="Y34">
        <v>22793.864263128798</v>
      </c>
      <c r="Z34">
        <v>21336.652178070301</v>
      </c>
      <c r="AA34">
        <v>29033.084613982701</v>
      </c>
      <c r="AB34">
        <v>35438.957631406702</v>
      </c>
      <c r="AC34">
        <v>43153.290438123797</v>
      </c>
      <c r="AD34">
        <v>51495.9272109304</v>
      </c>
      <c r="AE34">
        <v>52683.119875224402</v>
      </c>
      <c r="AF34">
        <v>43446.763402032499</v>
      </c>
    </row>
    <row r="35" spans="1:32" x14ac:dyDescent="0.3">
      <c r="A35" t="s">
        <v>54</v>
      </c>
      <c r="B35" t="s">
        <v>363</v>
      </c>
      <c r="C35" t="s">
        <v>297</v>
      </c>
      <c r="D35" t="s">
        <v>364</v>
      </c>
      <c r="E35" t="s">
        <v>298</v>
      </c>
      <c r="G35">
        <v>39583.101513624402</v>
      </c>
      <c r="H35">
        <v>44786.039716156403</v>
      </c>
      <c r="I35">
        <v>53493.185797985898</v>
      </c>
      <c r="J35">
        <v>46557.673745553599</v>
      </c>
      <c r="K35">
        <v>42534.317633649</v>
      </c>
      <c r="L35">
        <v>34821.395996189203</v>
      </c>
      <c r="M35">
        <v>55282.731269206997</v>
      </c>
      <c r="N35">
        <v>79101.354304064793</v>
      </c>
      <c r="O35">
        <v>100408.06573037</v>
      </c>
      <c r="P35">
        <v>126516.65653793501</v>
      </c>
      <c r="Q35">
        <v>131430.003620331</v>
      </c>
      <c r="R35">
        <v>125725.885104499</v>
      </c>
      <c r="S35">
        <v>115600.35132343099</v>
      </c>
      <c r="T35">
        <v>118629.66334147799</v>
      </c>
      <c r="U35">
        <v>106291.686803477</v>
      </c>
      <c r="V35">
        <v>110616.296638732</v>
      </c>
      <c r="W35">
        <v>105855.013399831</v>
      </c>
      <c r="X35">
        <v>110888.860712874</v>
      </c>
      <c r="Y35">
        <v>109803.77686465099</v>
      </c>
      <c r="Z35">
        <v>121209.051784437</v>
      </c>
      <c r="AA35">
        <v>113428.514269967</v>
      </c>
      <c r="AB35">
        <v>106623.86126316299</v>
      </c>
      <c r="AC35">
        <v>97939.015289837203</v>
      </c>
      <c r="AD35">
        <v>88187.070566333598</v>
      </c>
      <c r="AE35">
        <v>81686.361220777602</v>
      </c>
      <c r="AF35">
        <v>83808.485299456996</v>
      </c>
    </row>
    <row r="36" spans="1:32" x14ac:dyDescent="0.3">
      <c r="A36" t="s">
        <v>54</v>
      </c>
      <c r="B36" t="s">
        <v>365</v>
      </c>
      <c r="C36" t="s">
        <v>297</v>
      </c>
      <c r="D36" t="s">
        <v>366</v>
      </c>
      <c r="E36" t="s">
        <v>298</v>
      </c>
      <c r="G36">
        <v>12984.333332787401</v>
      </c>
      <c r="H36">
        <v>14698.3997823748</v>
      </c>
      <c r="I36">
        <v>17791.868383688401</v>
      </c>
      <c r="J36">
        <v>14948.129083686201</v>
      </c>
      <c r="K36">
        <v>12927.2348824289</v>
      </c>
      <c r="L36">
        <v>10482.786123100799</v>
      </c>
      <c r="M36">
        <v>14800.175972126501</v>
      </c>
      <c r="N36">
        <v>18908.041119940201</v>
      </c>
      <c r="O36">
        <v>25046.288553607101</v>
      </c>
      <c r="P36">
        <v>26619.201934894001</v>
      </c>
      <c r="Q36">
        <v>28486.494052141199</v>
      </c>
      <c r="R36">
        <v>27904.6999617371</v>
      </c>
      <c r="S36">
        <v>27345.839859273299</v>
      </c>
      <c r="T36">
        <v>26165.473252270502</v>
      </c>
      <c r="U36">
        <v>25003.171022730701</v>
      </c>
      <c r="V36">
        <v>24636.115013413801</v>
      </c>
      <c r="W36">
        <v>18741.3258970405</v>
      </c>
      <c r="X36">
        <v>19804.771837332501</v>
      </c>
      <c r="Y36">
        <v>19899.138432652398</v>
      </c>
      <c r="Z36">
        <v>20709.000337380199</v>
      </c>
      <c r="AA36">
        <v>16974.376490277398</v>
      </c>
      <c r="AB36">
        <v>17170.485819093599</v>
      </c>
      <c r="AC36">
        <v>14657.6468464837</v>
      </c>
      <c r="AD36">
        <v>13734.2948342051</v>
      </c>
      <c r="AE36">
        <v>11999.1140014798</v>
      </c>
      <c r="AF36">
        <v>12499.8539896366</v>
      </c>
    </row>
    <row r="37" spans="1:32" x14ac:dyDescent="0.3">
      <c r="A37" t="s">
        <v>54</v>
      </c>
      <c r="B37" t="s">
        <v>367</v>
      </c>
      <c r="C37" t="s">
        <v>297</v>
      </c>
      <c r="D37" t="s">
        <v>368</v>
      </c>
      <c r="E37" t="s">
        <v>298</v>
      </c>
      <c r="G37">
        <v>8651.2732287073104</v>
      </c>
      <c r="H37">
        <v>8915.1269246918091</v>
      </c>
      <c r="I37">
        <v>9639.9623797307395</v>
      </c>
      <c r="J37">
        <v>8537.0791869723398</v>
      </c>
      <c r="K37">
        <v>8825.5612131346406</v>
      </c>
      <c r="L37">
        <v>6947.4292221969099</v>
      </c>
      <c r="M37">
        <v>10259.6358950011</v>
      </c>
      <c r="N37">
        <v>13456.249104605</v>
      </c>
      <c r="O37">
        <v>15216.4094620247</v>
      </c>
      <c r="P37">
        <v>20843.0620011955</v>
      </c>
      <c r="Q37">
        <v>22955.186055279599</v>
      </c>
      <c r="R37">
        <v>21373.796159472298</v>
      </c>
      <c r="S37">
        <v>16552.2375110637</v>
      </c>
      <c r="T37">
        <v>17193.079691122901</v>
      </c>
      <c r="U37">
        <v>16349.6167178092</v>
      </c>
      <c r="V37">
        <v>15736.6525099964</v>
      </c>
      <c r="W37">
        <v>15264.264496321999</v>
      </c>
      <c r="X37">
        <v>17587.652605744101</v>
      </c>
      <c r="Y37">
        <v>16783.614396595101</v>
      </c>
      <c r="Z37">
        <v>17146.0254930552</v>
      </c>
      <c r="AA37">
        <v>17981.673358526499</v>
      </c>
      <c r="AB37">
        <v>16718.774429533201</v>
      </c>
      <c r="AC37">
        <v>17725.166838266799</v>
      </c>
      <c r="AD37">
        <v>15803.9460071669</v>
      </c>
      <c r="AE37">
        <v>15311.209415315399</v>
      </c>
      <c r="AF37">
        <v>14654.4106138099</v>
      </c>
    </row>
    <row r="38" spans="1:32" x14ac:dyDescent="0.3">
      <c r="A38" t="s">
        <v>54</v>
      </c>
      <c r="B38" t="s">
        <v>369</v>
      </c>
      <c r="C38" t="s">
        <v>297</v>
      </c>
      <c r="D38" t="s">
        <v>370</v>
      </c>
      <c r="E38" t="s">
        <v>298</v>
      </c>
      <c r="G38">
        <v>17947.4949521296</v>
      </c>
      <c r="H38">
        <v>21172.513009089798</v>
      </c>
      <c r="I38">
        <v>26061.355034566801</v>
      </c>
      <c r="J38">
        <v>23072.4654748951</v>
      </c>
      <c r="K38">
        <v>20781.521538085501</v>
      </c>
      <c r="L38">
        <v>17391.1806508915</v>
      </c>
      <c r="M38">
        <v>30222.919402079398</v>
      </c>
      <c r="N38">
        <v>46737.0640795195</v>
      </c>
      <c r="O38">
        <v>60145.367714738401</v>
      </c>
      <c r="P38">
        <v>79054.392601845801</v>
      </c>
      <c r="Q38">
        <v>79988.323512910603</v>
      </c>
      <c r="R38">
        <v>76447.388983289406</v>
      </c>
      <c r="S38">
        <v>71702.273953094395</v>
      </c>
      <c r="T38">
        <v>75271.110398084304</v>
      </c>
      <c r="U38">
        <v>64938.899062937096</v>
      </c>
      <c r="V38">
        <v>70243.529115321595</v>
      </c>
      <c r="W38">
        <v>71849.423006468103</v>
      </c>
      <c r="X38">
        <v>73496.436269797501</v>
      </c>
      <c r="Y38">
        <v>73121.024035403796</v>
      </c>
      <c r="Z38">
        <v>83354.025954001801</v>
      </c>
      <c r="AA38">
        <v>78472.464421163095</v>
      </c>
      <c r="AB38">
        <v>72734.601014535903</v>
      </c>
      <c r="AC38">
        <v>65556.201605086695</v>
      </c>
      <c r="AD38">
        <v>58648.829724961601</v>
      </c>
      <c r="AE38">
        <v>54376.037803982399</v>
      </c>
      <c r="AF38">
        <v>56654.220696010598</v>
      </c>
    </row>
    <row r="39" spans="1:32" x14ac:dyDescent="0.3">
      <c r="A39" t="s">
        <v>54</v>
      </c>
      <c r="B39" t="s">
        <v>371</v>
      </c>
      <c r="C39" t="s">
        <v>297</v>
      </c>
      <c r="D39" t="s">
        <v>372</v>
      </c>
      <c r="E39" t="s">
        <v>298</v>
      </c>
      <c r="G39">
        <v>107010.156481521</v>
      </c>
      <c r="H39">
        <v>107031.066510626</v>
      </c>
      <c r="I39">
        <v>108984.44907665301</v>
      </c>
      <c r="J39">
        <v>105288.24028742001</v>
      </c>
      <c r="K39">
        <v>106481.869931603</v>
      </c>
      <c r="L39">
        <v>96210.589663532999</v>
      </c>
      <c r="M39">
        <v>95044.980606844198</v>
      </c>
      <c r="N39">
        <v>90939.125708674997</v>
      </c>
      <c r="O39">
        <v>87230.192684094</v>
      </c>
      <c r="P39">
        <v>86806.731911995797</v>
      </c>
      <c r="Q39">
        <v>80835.746708694103</v>
      </c>
      <c r="R39">
        <v>70394.226406364396</v>
      </c>
      <c r="S39">
        <v>60963.254164100399</v>
      </c>
      <c r="T39">
        <v>51953.219195550402</v>
      </c>
      <c r="U39">
        <v>42827.010819824798</v>
      </c>
      <c r="V39">
        <v>40362.069051752202</v>
      </c>
      <c r="W39">
        <v>42787.945270938202</v>
      </c>
      <c r="X39">
        <v>42003.4085571416</v>
      </c>
      <c r="Y39">
        <v>40298.707903757298</v>
      </c>
      <c r="Z39">
        <v>42764.952884088903</v>
      </c>
      <c r="AA39">
        <v>44073.435855830801</v>
      </c>
      <c r="AB39">
        <v>46178.872849054897</v>
      </c>
      <c r="AC39">
        <v>44573.453469957203</v>
      </c>
      <c r="AD39">
        <v>44746.857078608598</v>
      </c>
      <c r="AE39">
        <v>44755.609921385199</v>
      </c>
      <c r="AF39">
        <v>45739.936174134098</v>
      </c>
    </row>
    <row r="40" spans="1:32" x14ac:dyDescent="0.3">
      <c r="A40" t="s">
        <v>54</v>
      </c>
      <c r="B40" t="s">
        <v>373</v>
      </c>
      <c r="C40" t="s">
        <v>297</v>
      </c>
      <c r="D40" t="s">
        <v>374</v>
      </c>
      <c r="E40" t="s">
        <v>298</v>
      </c>
      <c r="G40">
        <v>33083.834293059401</v>
      </c>
      <c r="H40">
        <v>34982.596519338702</v>
      </c>
      <c r="I40">
        <v>39060.322205920202</v>
      </c>
      <c r="J40">
        <v>33166.641183079002</v>
      </c>
      <c r="K40">
        <v>29826.6131630403</v>
      </c>
      <c r="L40">
        <v>22141.1060712853</v>
      </c>
      <c r="M40">
        <v>25791.747112936901</v>
      </c>
      <c r="N40">
        <v>29883.937067219798</v>
      </c>
      <c r="O40">
        <v>33477.4920782353</v>
      </c>
      <c r="P40">
        <v>35407.222424811102</v>
      </c>
      <c r="Q40">
        <v>38626.734146763498</v>
      </c>
      <c r="R40">
        <v>40613.408418633</v>
      </c>
      <c r="S40">
        <v>41103.551080723897</v>
      </c>
      <c r="T40">
        <v>43094.272903674399</v>
      </c>
      <c r="U40">
        <v>42777.903551958501</v>
      </c>
      <c r="V40">
        <v>41023.008724951302</v>
      </c>
      <c r="W40">
        <v>43877.111165672999</v>
      </c>
      <c r="X40">
        <v>43450.579780972599</v>
      </c>
      <c r="Y40">
        <v>38804.884734545201</v>
      </c>
      <c r="Z40">
        <v>40515.696939677597</v>
      </c>
      <c r="AA40">
        <v>39460.818786308497</v>
      </c>
      <c r="AB40">
        <v>39466.975777190499</v>
      </c>
      <c r="AC40">
        <v>36652.525093769204</v>
      </c>
      <c r="AD40">
        <v>31388.950579164</v>
      </c>
      <c r="AE40">
        <v>28870.347779636999</v>
      </c>
      <c r="AF40">
        <v>28385.8636168171</v>
      </c>
    </row>
    <row r="41" spans="1:32" x14ac:dyDescent="0.3">
      <c r="A41" t="s">
        <v>54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54</v>
      </c>
      <c r="B43" t="s">
        <v>379</v>
      </c>
      <c r="C43" t="s">
        <v>297</v>
      </c>
      <c r="D43" t="s">
        <v>380</v>
      </c>
      <c r="E43" t="s">
        <v>298</v>
      </c>
      <c r="G43">
        <v>137909.50974506099</v>
      </c>
      <c r="H43">
        <v>156093.601311587</v>
      </c>
      <c r="I43">
        <v>176780.747727679</v>
      </c>
      <c r="J43">
        <v>160217.80594574101</v>
      </c>
      <c r="K43">
        <v>145163.99074931</v>
      </c>
      <c r="L43">
        <v>132209.85921418201</v>
      </c>
      <c r="M43">
        <v>136341.31021210001</v>
      </c>
      <c r="N43">
        <v>151212.17676718099</v>
      </c>
      <c r="O43">
        <v>168144.119546606</v>
      </c>
      <c r="P43">
        <v>176125.77335893901</v>
      </c>
      <c r="Q43">
        <v>185192.596362196</v>
      </c>
      <c r="R43">
        <v>179708.84117045099</v>
      </c>
      <c r="S43">
        <v>169496.318026778</v>
      </c>
      <c r="T43">
        <v>159040.34023734499</v>
      </c>
      <c r="U43">
        <v>142043.84131206499</v>
      </c>
      <c r="V43">
        <v>144917.18381624599</v>
      </c>
      <c r="W43">
        <v>145439.295599957</v>
      </c>
      <c r="X43">
        <v>144043.76447548901</v>
      </c>
      <c r="Y43">
        <v>138395.006769131</v>
      </c>
      <c r="Z43">
        <v>140464.155703889</v>
      </c>
      <c r="AA43">
        <v>139505.22758980401</v>
      </c>
      <c r="AB43">
        <v>131349.675422058</v>
      </c>
      <c r="AC43">
        <v>120046.888074387</v>
      </c>
      <c r="AD43">
        <v>113486.22503361</v>
      </c>
      <c r="AE43">
        <v>98747.383927916293</v>
      </c>
      <c r="AF43">
        <v>99786.853506927902</v>
      </c>
    </row>
    <row r="44" spans="1:32" x14ac:dyDescent="0.3">
      <c r="A44" t="s">
        <v>54</v>
      </c>
      <c r="B44" t="s">
        <v>381</v>
      </c>
      <c r="C44" t="s">
        <v>297</v>
      </c>
      <c r="D44" t="s">
        <v>382</v>
      </c>
      <c r="E44" t="s">
        <v>298</v>
      </c>
      <c r="G44">
        <v>1643532.55347797</v>
      </c>
      <c r="H44">
        <v>1695259.3353796201</v>
      </c>
      <c r="I44">
        <v>1720798.0902017199</v>
      </c>
      <c r="J44">
        <v>1661427.15186988</v>
      </c>
      <c r="K44">
        <v>1594999.2336258099</v>
      </c>
      <c r="L44">
        <v>1473848.6263449399</v>
      </c>
      <c r="M44">
        <v>1495578.6744115001</v>
      </c>
      <c r="N44">
        <v>1586047.3683426301</v>
      </c>
      <c r="O44">
        <v>1672905.8699997701</v>
      </c>
      <c r="P44">
        <v>1759040.19931753</v>
      </c>
      <c r="Q44">
        <v>1735483.3575738301</v>
      </c>
      <c r="R44">
        <v>1641918.4283559599</v>
      </c>
      <c r="S44">
        <v>1522723.81201875</v>
      </c>
      <c r="T44">
        <v>1407005.3880525799</v>
      </c>
      <c r="U44">
        <v>1296132.2316044101</v>
      </c>
      <c r="V44">
        <v>1270296.8595203799</v>
      </c>
      <c r="W44">
        <v>1270441.438328</v>
      </c>
      <c r="X44">
        <v>1254603.3606412199</v>
      </c>
      <c r="Y44">
        <v>1232316.8485290599</v>
      </c>
      <c r="Z44">
        <v>1276962.9067307101</v>
      </c>
      <c r="AA44">
        <v>1219953.16954666</v>
      </c>
      <c r="AB44">
        <v>1160434.27425157</v>
      </c>
      <c r="AC44">
        <v>1069583.08972431</v>
      </c>
      <c r="AD44">
        <v>984899.44990253798</v>
      </c>
      <c r="AE44">
        <v>859518.41176905599</v>
      </c>
      <c r="AF44">
        <v>858002.13111435599</v>
      </c>
    </row>
    <row r="45" spans="1:32" x14ac:dyDescent="0.3">
      <c r="A45" t="s">
        <v>54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54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54</v>
      </c>
      <c r="B47" t="s">
        <v>387</v>
      </c>
      <c r="C47" t="s">
        <v>297</v>
      </c>
      <c r="D47" t="s">
        <v>388</v>
      </c>
      <c r="E47" t="s">
        <v>298</v>
      </c>
      <c r="G47">
        <v>120196.561493385</v>
      </c>
      <c r="H47">
        <v>121611.939176631</v>
      </c>
      <c r="I47">
        <v>128278.782180482</v>
      </c>
      <c r="J47">
        <v>128471.10920418199</v>
      </c>
      <c r="K47">
        <v>121100.298830375</v>
      </c>
      <c r="L47">
        <v>114178.731904717</v>
      </c>
      <c r="M47">
        <v>110614.69416899</v>
      </c>
      <c r="N47">
        <v>105900.58432933901</v>
      </c>
      <c r="O47">
        <v>96179.606654286006</v>
      </c>
      <c r="P47">
        <v>84346.522006522195</v>
      </c>
      <c r="Q47">
        <v>80567.828730479101</v>
      </c>
      <c r="R47">
        <v>76753.726961938199</v>
      </c>
      <c r="S47">
        <v>69499.532685363403</v>
      </c>
      <c r="T47">
        <v>69306.016025774705</v>
      </c>
      <c r="U47">
        <v>62285.454388216</v>
      </c>
      <c r="V47">
        <v>65584.005068207596</v>
      </c>
      <c r="W47">
        <v>68745.268042388605</v>
      </c>
      <c r="X47">
        <v>70489.886604155894</v>
      </c>
      <c r="Y47">
        <v>71745.071935288302</v>
      </c>
      <c r="Z47">
        <v>77505.103447694506</v>
      </c>
      <c r="AA47">
        <v>74730.565676069207</v>
      </c>
      <c r="AB47">
        <v>72906.541282963793</v>
      </c>
      <c r="AC47">
        <v>67831.986931476</v>
      </c>
      <c r="AD47">
        <v>69458.289720132903</v>
      </c>
      <c r="AE47">
        <v>66085.971987228506</v>
      </c>
      <c r="AF47">
        <v>66049.450611626206</v>
      </c>
    </row>
    <row r="48" spans="1:32" x14ac:dyDescent="0.3">
      <c r="A48" t="s">
        <v>54</v>
      </c>
      <c r="B48" t="s">
        <v>389</v>
      </c>
      <c r="C48" t="s">
        <v>297</v>
      </c>
      <c r="D48" t="s">
        <v>390</v>
      </c>
      <c r="E48" t="s">
        <v>298</v>
      </c>
      <c r="G48">
        <v>372207.91918989498</v>
      </c>
      <c r="H48">
        <v>392689.34879851399</v>
      </c>
      <c r="I48">
        <v>420351.50646360603</v>
      </c>
      <c r="J48">
        <v>424521.23939000798</v>
      </c>
      <c r="K48">
        <v>405064.19116500398</v>
      </c>
      <c r="L48">
        <v>376498.24933950498</v>
      </c>
      <c r="M48">
        <v>362715.85420101398</v>
      </c>
      <c r="N48">
        <v>355226.84889396001</v>
      </c>
      <c r="O48">
        <v>342619.06328115199</v>
      </c>
      <c r="P48">
        <v>316304.15495441301</v>
      </c>
      <c r="Q48">
        <v>305846.97805050702</v>
      </c>
      <c r="R48">
        <v>290244.953604865</v>
      </c>
      <c r="S48">
        <v>276163.91527481098</v>
      </c>
      <c r="T48">
        <v>275726.65467153199</v>
      </c>
      <c r="U48">
        <v>253876.540168106</v>
      </c>
      <c r="V48">
        <v>260885.62792709499</v>
      </c>
      <c r="W48">
        <v>261047.091941447</v>
      </c>
      <c r="X48">
        <v>266696.21628538199</v>
      </c>
      <c r="Y48">
        <v>264259.86749609798</v>
      </c>
      <c r="Z48">
        <v>280319.89928076498</v>
      </c>
      <c r="AA48">
        <v>284486.42543149798</v>
      </c>
      <c r="AB48">
        <v>290454.54682440503</v>
      </c>
      <c r="AC48">
        <v>281260.59627944301</v>
      </c>
      <c r="AD48">
        <v>286313.80807580502</v>
      </c>
      <c r="AE48">
        <v>277071.17708815797</v>
      </c>
      <c r="AF48">
        <v>279859.374243595</v>
      </c>
    </row>
    <row r="49" spans="1:32" x14ac:dyDescent="0.3">
      <c r="A49" t="s">
        <v>54</v>
      </c>
      <c r="B49" t="s">
        <v>391</v>
      </c>
      <c r="C49" t="s">
        <v>297</v>
      </c>
      <c r="D49" t="s">
        <v>392</v>
      </c>
      <c r="E49" t="s">
        <v>298</v>
      </c>
      <c r="G49">
        <v>108477.612389571</v>
      </c>
      <c r="H49">
        <v>116083.055417444</v>
      </c>
      <c r="I49">
        <v>127083.94740822</v>
      </c>
      <c r="J49">
        <v>128785.748441695</v>
      </c>
      <c r="K49">
        <v>121925.63567388699</v>
      </c>
      <c r="L49">
        <v>109744.93891985501</v>
      </c>
      <c r="M49">
        <v>111645.43344478001</v>
      </c>
      <c r="N49">
        <v>115208.20354810701</v>
      </c>
      <c r="O49">
        <v>121765.36619479299</v>
      </c>
      <c r="P49">
        <v>120628.343099362</v>
      </c>
      <c r="Q49">
        <v>110987.684444524</v>
      </c>
      <c r="R49">
        <v>102998.245985801</v>
      </c>
      <c r="S49">
        <v>94460.579699754802</v>
      </c>
      <c r="T49">
        <v>91783.744533985693</v>
      </c>
      <c r="U49">
        <v>80005.670569221998</v>
      </c>
      <c r="V49">
        <v>71431.331464818795</v>
      </c>
      <c r="W49">
        <v>59023.751221799503</v>
      </c>
      <c r="X49">
        <v>49256.789905489997</v>
      </c>
      <c r="Y49">
        <v>39532.776364948302</v>
      </c>
      <c r="Z49">
        <v>32750.0760635683</v>
      </c>
      <c r="AA49">
        <v>37886.212356221797</v>
      </c>
      <c r="AB49">
        <v>44718.4475056171</v>
      </c>
      <c r="AC49">
        <v>49425.5964376462</v>
      </c>
      <c r="AD49">
        <v>55427.123826051698</v>
      </c>
      <c r="AE49">
        <v>51866.058030838503</v>
      </c>
      <c r="AF49">
        <v>51428.867690118903</v>
      </c>
    </row>
    <row r="50" spans="1:32" x14ac:dyDescent="0.3">
      <c r="A50" t="s">
        <v>54</v>
      </c>
      <c r="B50" t="s">
        <v>393</v>
      </c>
      <c r="C50" t="s">
        <v>297</v>
      </c>
      <c r="D50" t="s">
        <v>394</v>
      </c>
      <c r="E50" t="s">
        <v>298</v>
      </c>
      <c r="G50">
        <v>143533.74530693999</v>
      </c>
      <c r="H50">
        <v>154994.35420443901</v>
      </c>
      <c r="I50">
        <v>164988.77687490499</v>
      </c>
      <c r="J50">
        <v>167264.38174413101</v>
      </c>
      <c r="K50">
        <v>162038.25666074199</v>
      </c>
      <c r="L50">
        <v>152574.57851493399</v>
      </c>
      <c r="M50">
        <v>140455.72658724501</v>
      </c>
      <c r="N50">
        <v>134118.06101651301</v>
      </c>
      <c r="O50">
        <v>124674.09043207399</v>
      </c>
      <c r="P50">
        <v>111329.28984852901</v>
      </c>
      <c r="Q50">
        <v>114291.464875505</v>
      </c>
      <c r="R50">
        <v>110492.980657126</v>
      </c>
      <c r="S50">
        <v>112203.802889693</v>
      </c>
      <c r="T50">
        <v>114636.89411177101</v>
      </c>
      <c r="U50">
        <v>111585.415210668</v>
      </c>
      <c r="V50">
        <v>123870.29139406901</v>
      </c>
      <c r="W50">
        <v>133278.07267725799</v>
      </c>
      <c r="X50">
        <v>146949.53977573599</v>
      </c>
      <c r="Y50">
        <v>152982.01919586101</v>
      </c>
      <c r="Z50">
        <v>170064.719769502</v>
      </c>
      <c r="AA50">
        <v>171869.647399207</v>
      </c>
      <c r="AB50">
        <v>172829.558035825</v>
      </c>
      <c r="AC50">
        <v>164003.01291031999</v>
      </c>
      <c r="AD50">
        <v>161428.39452962001</v>
      </c>
      <c r="AE50">
        <v>159119.14707009101</v>
      </c>
      <c r="AF50">
        <v>162381.05594185001</v>
      </c>
    </row>
    <row r="51" spans="1:32" x14ac:dyDescent="0.3">
      <c r="A51" t="s">
        <v>54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54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54</v>
      </c>
      <c r="B53" t="s">
        <v>399</v>
      </c>
      <c r="C53" t="s">
        <v>297</v>
      </c>
      <c r="D53" t="s">
        <v>400</v>
      </c>
      <c r="E53" t="s">
        <v>298</v>
      </c>
      <c r="G53">
        <v>19533.725512425499</v>
      </c>
      <c r="H53">
        <v>20047.328180340101</v>
      </c>
      <c r="I53">
        <v>20641.2897784255</v>
      </c>
      <c r="J53">
        <v>19516.2061819343</v>
      </c>
      <c r="K53">
        <v>18334.290845216401</v>
      </c>
      <c r="L53">
        <v>17024.352914286701</v>
      </c>
      <c r="M53">
        <v>18024.0908015153</v>
      </c>
      <c r="N53">
        <v>19659.019741149499</v>
      </c>
      <c r="O53">
        <v>21253.449195994599</v>
      </c>
      <c r="P53">
        <v>20409.191558787199</v>
      </c>
      <c r="Q53">
        <v>21622.812159391098</v>
      </c>
      <c r="R53">
        <v>21692.531508809599</v>
      </c>
      <c r="S53">
        <v>22152.134086404902</v>
      </c>
      <c r="T53">
        <v>25632.047303753199</v>
      </c>
      <c r="U53">
        <v>25100.857507474899</v>
      </c>
      <c r="V53">
        <v>25700.278451264501</v>
      </c>
      <c r="W53">
        <v>26582.3292917658</v>
      </c>
      <c r="X53">
        <v>27041.0418452712</v>
      </c>
      <c r="Y53">
        <v>27370.992459348301</v>
      </c>
      <c r="Z53">
        <v>29391.389682557201</v>
      </c>
      <c r="AA53">
        <v>26395.432560609701</v>
      </c>
      <c r="AB53">
        <v>23209.840583046502</v>
      </c>
      <c r="AC53">
        <v>18308.495549935</v>
      </c>
      <c r="AD53">
        <v>13349.209821867</v>
      </c>
      <c r="AE53">
        <v>8245.3021764612895</v>
      </c>
      <c r="AF53">
        <v>8530.8280240429303</v>
      </c>
    </row>
    <row r="54" spans="1:32" x14ac:dyDescent="0.3">
      <c r="A54" t="s">
        <v>54</v>
      </c>
      <c r="B54" t="s">
        <v>401</v>
      </c>
      <c r="C54" t="s">
        <v>297</v>
      </c>
      <c r="D54" t="s">
        <v>402</v>
      </c>
      <c r="E54" t="s">
        <v>298</v>
      </c>
      <c r="G54">
        <v>87642.292997247001</v>
      </c>
      <c r="H54">
        <v>89208.1278915406</v>
      </c>
      <c r="I54">
        <v>92746.6366634898</v>
      </c>
      <c r="J54">
        <v>87547.245248532796</v>
      </c>
      <c r="K54">
        <v>84881.529983462999</v>
      </c>
      <c r="L54">
        <v>82461.237473016503</v>
      </c>
      <c r="M54">
        <v>84176.834652860503</v>
      </c>
      <c r="N54">
        <v>85840.210905049098</v>
      </c>
      <c r="O54">
        <v>90272.701114606301</v>
      </c>
      <c r="P54">
        <v>87366.705211003602</v>
      </c>
      <c r="Q54">
        <v>93982.6489977171</v>
      </c>
      <c r="R54">
        <v>94212.132915431794</v>
      </c>
      <c r="S54">
        <v>94623.379127862601</v>
      </c>
      <c r="T54">
        <v>101763.310061607</v>
      </c>
      <c r="U54">
        <v>99039.498042436899</v>
      </c>
      <c r="V54">
        <v>100364.955377712</v>
      </c>
      <c r="W54">
        <v>100816.381441472</v>
      </c>
      <c r="X54">
        <v>100810.31143928401</v>
      </c>
      <c r="Y54">
        <v>98639.988385907403</v>
      </c>
      <c r="Z54">
        <v>101629.05333012401</v>
      </c>
      <c r="AA54">
        <v>90150.568711075306</v>
      </c>
      <c r="AB54">
        <v>79465.425356178093</v>
      </c>
      <c r="AC54">
        <v>64852.039645170502</v>
      </c>
      <c r="AD54">
        <v>51710.494907890097</v>
      </c>
      <c r="AE54">
        <v>36707.314275348697</v>
      </c>
      <c r="AF54">
        <v>36528.156255668902</v>
      </c>
    </row>
    <row r="55" spans="1:32" x14ac:dyDescent="0.3">
      <c r="A55" t="s">
        <v>54</v>
      </c>
      <c r="B55" t="s">
        <v>403</v>
      </c>
      <c r="C55" t="s">
        <v>297</v>
      </c>
      <c r="D55" t="s">
        <v>404</v>
      </c>
      <c r="E55" t="s">
        <v>298</v>
      </c>
      <c r="G55">
        <v>68108.5674848216</v>
      </c>
      <c r="H55">
        <v>69160.799711200496</v>
      </c>
      <c r="I55">
        <v>72105.346885064297</v>
      </c>
      <c r="J55">
        <v>68031.039066598401</v>
      </c>
      <c r="K55">
        <v>66547.239138246703</v>
      </c>
      <c r="L55">
        <v>65436.884558729798</v>
      </c>
      <c r="M55">
        <v>66152.743851345294</v>
      </c>
      <c r="N55">
        <v>66181.191163899595</v>
      </c>
      <c r="O55">
        <v>69019.251918611597</v>
      </c>
      <c r="P55">
        <v>66957.513652216498</v>
      </c>
      <c r="Q55">
        <v>72359.836838325995</v>
      </c>
      <c r="R55">
        <v>72519.6014066223</v>
      </c>
      <c r="S55">
        <v>72471.245041457703</v>
      </c>
      <c r="T55">
        <v>76131.262757853401</v>
      </c>
      <c r="U55">
        <v>73938.640534962004</v>
      </c>
      <c r="V55">
        <v>74664.676926447399</v>
      </c>
      <c r="W55">
        <v>74234.052149705996</v>
      </c>
      <c r="X55">
        <v>73769.269594013094</v>
      </c>
      <c r="Y55">
        <v>71268.995926559204</v>
      </c>
      <c r="Z55">
        <v>72237.663647566296</v>
      </c>
      <c r="AA55">
        <v>63755.136150465602</v>
      </c>
      <c r="AB55">
        <v>56255.584773131603</v>
      </c>
      <c r="AC55">
        <v>46543.544095235498</v>
      </c>
      <c r="AD55">
        <v>38361.285086023097</v>
      </c>
      <c r="AE55">
        <v>28462.0120988874</v>
      </c>
      <c r="AF55">
        <v>27997.328231625899</v>
      </c>
    </row>
    <row r="56" spans="1:32" x14ac:dyDescent="0.3">
      <c r="A56" t="s">
        <v>54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54</v>
      </c>
      <c r="B57" t="s">
        <v>407</v>
      </c>
      <c r="C57" t="s">
        <v>297</v>
      </c>
      <c r="D57" t="s">
        <v>408</v>
      </c>
      <c r="E57" t="s">
        <v>298</v>
      </c>
      <c r="G57">
        <v>2048824.3069609299</v>
      </c>
      <c r="H57">
        <v>2122931.2806974701</v>
      </c>
      <c r="I57">
        <v>2180209.9188712402</v>
      </c>
      <c r="J57">
        <v>2119115.0324429702</v>
      </c>
      <c r="K57">
        <v>2029890.0379538501</v>
      </c>
      <c r="L57">
        <v>1872487.98175573</v>
      </c>
      <c r="M57">
        <v>1884086.2757254499</v>
      </c>
      <c r="N57">
        <v>1971158.1543038101</v>
      </c>
      <c r="O57">
        <v>2049002.4253591499</v>
      </c>
      <c r="P57">
        <v>2110751.57669676</v>
      </c>
      <c r="Q57">
        <v>2079957.0697711001</v>
      </c>
      <c r="R57">
        <v>1972776.79037946</v>
      </c>
      <c r="S57">
        <v>1839991.2783742901</v>
      </c>
      <c r="T57">
        <v>1725826.31562778</v>
      </c>
      <c r="U57">
        <v>1592786.67532447</v>
      </c>
      <c r="V57">
        <v>1572205.49617243</v>
      </c>
      <c r="W57">
        <v>1575365.64143512</v>
      </c>
      <c r="X57">
        <v>1564750.15670757</v>
      </c>
      <c r="Y57">
        <v>1535381.6007596999</v>
      </c>
      <c r="Z57">
        <v>1597798.5029511501</v>
      </c>
      <c r="AA57">
        <v>1543900.41376447</v>
      </c>
      <c r="AB57">
        <v>1490355.79685316</v>
      </c>
      <c r="AC57">
        <v>1387496.2110975201</v>
      </c>
      <c r="AD57">
        <v>1302602.2085575101</v>
      </c>
      <c r="AE57">
        <v>1165459.93663685</v>
      </c>
      <c r="AF57">
        <v>1166247.36897477</v>
      </c>
    </row>
    <row r="58" spans="1:32" x14ac:dyDescent="0.3">
      <c r="A58" t="s">
        <v>54</v>
      </c>
      <c r="B58" t="s">
        <v>409</v>
      </c>
      <c r="C58" t="s">
        <v>297</v>
      </c>
      <c r="D58" t="s">
        <v>410</v>
      </c>
      <c r="E58" t="s">
        <v>298</v>
      </c>
      <c r="G58">
        <v>2048824.3069609299</v>
      </c>
      <c r="H58">
        <v>2122931.2806974701</v>
      </c>
      <c r="I58">
        <v>2180209.9188712402</v>
      </c>
      <c r="J58">
        <v>2119115.0324429702</v>
      </c>
      <c r="K58">
        <v>2029890.0379538501</v>
      </c>
      <c r="L58">
        <v>1872487.98175573</v>
      </c>
      <c r="M58">
        <v>1884086.2757254499</v>
      </c>
      <c r="N58">
        <v>1971158.1543038101</v>
      </c>
      <c r="O58">
        <v>2049002.4253591499</v>
      </c>
      <c r="P58">
        <v>2110751.57669676</v>
      </c>
      <c r="Q58">
        <v>2079957.0697711001</v>
      </c>
      <c r="R58">
        <v>1972776.79037946</v>
      </c>
      <c r="S58">
        <v>1839991.2783742901</v>
      </c>
      <c r="T58">
        <v>1725826.31562778</v>
      </c>
      <c r="U58">
        <v>1592786.67532447</v>
      </c>
      <c r="V58">
        <v>1572205.49617243</v>
      </c>
      <c r="W58">
        <v>1575365.64143512</v>
      </c>
      <c r="X58">
        <v>1564750.15670757</v>
      </c>
      <c r="Y58">
        <v>1535381.6007596999</v>
      </c>
      <c r="Z58">
        <v>1597798.5029511501</v>
      </c>
      <c r="AA58">
        <v>1543900.41376447</v>
      </c>
      <c r="AB58">
        <v>1490355.79685316</v>
      </c>
      <c r="AC58">
        <v>1387496.2110975201</v>
      </c>
      <c r="AD58">
        <v>1302602.2085575101</v>
      </c>
      <c r="AE58">
        <v>1165459.93663685</v>
      </c>
      <c r="AF58">
        <v>1166247.36897477</v>
      </c>
    </row>
    <row r="59" spans="1:32" x14ac:dyDescent="0.3">
      <c r="A59" t="s">
        <v>54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56</v>
      </c>
      <c r="B2" t="s">
        <v>295</v>
      </c>
      <c r="C2" t="s">
        <v>297</v>
      </c>
      <c r="D2" t="s">
        <v>296</v>
      </c>
      <c r="E2" t="s">
        <v>298</v>
      </c>
      <c r="G2">
        <v>193744.56776078799</v>
      </c>
      <c r="H2">
        <v>170709.21598028601</v>
      </c>
      <c r="I2">
        <v>216066.182891565</v>
      </c>
      <c r="J2">
        <v>178959.512673713</v>
      </c>
      <c r="K2">
        <v>196589.045187082</v>
      </c>
      <c r="L2">
        <v>182282.51251612901</v>
      </c>
      <c r="M2">
        <v>186036.671798856</v>
      </c>
      <c r="N2">
        <v>195216.069945517</v>
      </c>
      <c r="O2">
        <v>181261.57043664501</v>
      </c>
      <c r="P2">
        <v>140348.590113118</v>
      </c>
      <c r="Q2">
        <v>145380.700036653</v>
      </c>
      <c r="R2">
        <v>149646.23200174101</v>
      </c>
      <c r="S2">
        <v>187688.01945766399</v>
      </c>
      <c r="T2">
        <v>183665.53907465001</v>
      </c>
      <c r="U2">
        <v>196140.456807423</v>
      </c>
      <c r="V2">
        <v>171558.80853891099</v>
      </c>
      <c r="W2">
        <v>173196.501903047</v>
      </c>
      <c r="X2">
        <v>153230.29479625</v>
      </c>
      <c r="Y2">
        <v>141684.44782941099</v>
      </c>
      <c r="Z2">
        <v>140870.16239568999</v>
      </c>
      <c r="AA2">
        <v>152635.27808809699</v>
      </c>
      <c r="AB2">
        <v>153239.67832651301</v>
      </c>
      <c r="AC2">
        <v>132341.62582794001</v>
      </c>
      <c r="AD2">
        <v>142620.665258191</v>
      </c>
      <c r="AE2">
        <v>140202.02876488899</v>
      </c>
      <c r="AF2">
        <v>122908.537883775</v>
      </c>
    </row>
    <row r="3" spans="1:32" x14ac:dyDescent="0.3">
      <c r="A3" t="s">
        <v>56</v>
      </c>
      <c r="B3" t="s">
        <v>299</v>
      </c>
      <c r="C3" t="s">
        <v>297</v>
      </c>
      <c r="D3" t="s">
        <v>300</v>
      </c>
      <c r="E3" t="s">
        <v>298</v>
      </c>
      <c r="G3">
        <v>16293.5033283579</v>
      </c>
      <c r="H3">
        <v>15748.264655998801</v>
      </c>
      <c r="I3">
        <v>16168.041220728401</v>
      </c>
      <c r="J3">
        <v>14310.228527179999</v>
      </c>
      <c r="K3">
        <v>13455.250860207399</v>
      </c>
      <c r="L3">
        <v>13067.144899852699</v>
      </c>
      <c r="M3">
        <v>11571.685033457399</v>
      </c>
      <c r="N3">
        <v>10658.992799182201</v>
      </c>
      <c r="O3">
        <v>9002.2708004492906</v>
      </c>
      <c r="P3">
        <v>8005.5760430553601</v>
      </c>
      <c r="Q3">
        <v>6972.4272732935096</v>
      </c>
      <c r="R3">
        <v>6611.6488973147598</v>
      </c>
      <c r="S3">
        <v>6020.7119387068296</v>
      </c>
      <c r="T3">
        <v>6279.6916929203298</v>
      </c>
      <c r="U3">
        <v>6359.26027827083</v>
      </c>
      <c r="V3">
        <v>5394.4073466906802</v>
      </c>
      <c r="W3">
        <v>5074.82617989338</v>
      </c>
      <c r="X3">
        <v>5029.6457958364299</v>
      </c>
      <c r="Y3">
        <v>5714.8620462947001</v>
      </c>
      <c r="Z3">
        <v>6438.6399076319703</v>
      </c>
      <c r="AA3">
        <v>6550.4496322825898</v>
      </c>
      <c r="AB3">
        <v>6846.0086854148703</v>
      </c>
      <c r="AC3">
        <v>5989.29175301538</v>
      </c>
      <c r="AD3">
        <v>5965.8957956307804</v>
      </c>
      <c r="AE3">
        <v>5956.4452287508902</v>
      </c>
      <c r="AF3">
        <v>5296.1157254421796</v>
      </c>
    </row>
    <row r="4" spans="1:32" x14ac:dyDescent="0.3">
      <c r="A4" t="s">
        <v>56</v>
      </c>
      <c r="B4" t="s">
        <v>301</v>
      </c>
      <c r="C4" t="s">
        <v>297</v>
      </c>
      <c r="D4" t="s">
        <v>302</v>
      </c>
      <c r="E4" t="s">
        <v>298</v>
      </c>
      <c r="G4">
        <v>2860314.83163804</v>
      </c>
      <c r="H4">
        <v>2954255.1113415901</v>
      </c>
      <c r="I4">
        <v>3091257.5434027598</v>
      </c>
      <c r="J4">
        <v>2837206.25303473</v>
      </c>
      <c r="K4">
        <v>2975485.0602144999</v>
      </c>
      <c r="L4">
        <v>2931568.03062366</v>
      </c>
      <c r="M4">
        <v>2787964.3088918598</v>
      </c>
      <c r="N4">
        <v>2747494.2142912298</v>
      </c>
      <c r="O4">
        <v>2771310.3329713298</v>
      </c>
      <c r="P4">
        <v>2855560.3455283898</v>
      </c>
      <c r="Q4">
        <v>2751664.18672984</v>
      </c>
      <c r="R4">
        <v>2584468.10112892</v>
      </c>
      <c r="S4">
        <v>2504461.9467733302</v>
      </c>
      <c r="T4">
        <v>2030015.2059585401</v>
      </c>
      <c r="U4">
        <v>1953552.2159210299</v>
      </c>
      <c r="V4">
        <v>1811917.0686790801</v>
      </c>
      <c r="W4">
        <v>1859372.97318343</v>
      </c>
      <c r="X4">
        <v>1850649.96304548</v>
      </c>
      <c r="Y4">
        <v>1931319.9460143901</v>
      </c>
      <c r="Z4">
        <v>2127343.53959801</v>
      </c>
      <c r="AA4">
        <v>2088247.49994098</v>
      </c>
      <c r="AB4">
        <v>2089299.13396494</v>
      </c>
      <c r="AC4">
        <v>1919702.44254543</v>
      </c>
      <c r="AD4">
        <v>1945220.20033048</v>
      </c>
      <c r="AE4">
        <v>1681764.42945286</v>
      </c>
      <c r="AF4">
        <v>1629599.6147697601</v>
      </c>
    </row>
    <row r="5" spans="1:32" x14ac:dyDescent="0.3">
      <c r="A5" t="s">
        <v>56</v>
      </c>
      <c r="B5" t="s">
        <v>303</v>
      </c>
      <c r="C5" t="s">
        <v>297</v>
      </c>
      <c r="D5" t="s">
        <v>304</v>
      </c>
      <c r="E5" t="s">
        <v>298</v>
      </c>
      <c r="G5">
        <v>356352.925131961</v>
      </c>
      <c r="H5">
        <v>363394.25078327802</v>
      </c>
      <c r="I5">
        <v>391146.29383840301</v>
      </c>
      <c r="J5">
        <v>380128.12738529401</v>
      </c>
      <c r="K5">
        <v>397463.49756586499</v>
      </c>
      <c r="L5">
        <v>402060.22605358501</v>
      </c>
      <c r="M5">
        <v>421234.44736281899</v>
      </c>
      <c r="N5">
        <v>376249.809652531</v>
      </c>
      <c r="O5">
        <v>388872.36110180098</v>
      </c>
      <c r="P5">
        <v>375576.77200948901</v>
      </c>
      <c r="Q5">
        <v>348019.74373724801</v>
      </c>
      <c r="R5">
        <v>333793.13462206803</v>
      </c>
      <c r="S5">
        <v>327874.83167169598</v>
      </c>
      <c r="T5">
        <v>316203.74131185398</v>
      </c>
      <c r="U5">
        <v>302499.21315171203</v>
      </c>
      <c r="V5">
        <v>276667.15746493702</v>
      </c>
      <c r="W5">
        <v>279641.03285251401</v>
      </c>
      <c r="X5">
        <v>287285.56094293197</v>
      </c>
      <c r="Y5">
        <v>287567.067834683</v>
      </c>
      <c r="Z5">
        <v>283672.226982933</v>
      </c>
      <c r="AA5">
        <v>289820.41974512098</v>
      </c>
      <c r="AB5">
        <v>288270.37581917498</v>
      </c>
      <c r="AC5">
        <v>275409.63721746398</v>
      </c>
      <c r="AD5">
        <v>277157.59719132597</v>
      </c>
      <c r="AE5">
        <v>240886.49247079101</v>
      </c>
      <c r="AF5">
        <v>227160.339700877</v>
      </c>
    </row>
    <row r="6" spans="1:32" x14ac:dyDescent="0.3">
      <c r="A6" t="s">
        <v>56</v>
      </c>
      <c r="B6" t="s">
        <v>305</v>
      </c>
      <c r="C6" t="s">
        <v>297</v>
      </c>
      <c r="D6" t="s">
        <v>306</v>
      </c>
      <c r="E6" t="s">
        <v>298</v>
      </c>
      <c r="G6">
        <v>98963.074126791704</v>
      </c>
      <c r="H6">
        <v>94027.719546393098</v>
      </c>
      <c r="I6">
        <v>95658.210775371495</v>
      </c>
      <c r="J6">
        <v>87490.750605198598</v>
      </c>
      <c r="K6">
        <v>83122.917076358106</v>
      </c>
      <c r="L6">
        <v>69626.1701948876</v>
      </c>
      <c r="M6">
        <v>58010.3049268057</v>
      </c>
      <c r="N6">
        <v>56756.5076743631</v>
      </c>
      <c r="O6">
        <v>50712.988987820798</v>
      </c>
      <c r="P6">
        <v>49621.768899676703</v>
      </c>
      <c r="Q6">
        <v>46660.501353478998</v>
      </c>
      <c r="R6">
        <v>44306.8145007938</v>
      </c>
      <c r="S6">
        <v>45769.618790296299</v>
      </c>
      <c r="T6">
        <v>37738.9771338543</v>
      </c>
      <c r="U6">
        <v>34049.2472299168</v>
      </c>
      <c r="V6">
        <v>33920.576756711598</v>
      </c>
      <c r="W6">
        <v>30545.0883722248</v>
      </c>
      <c r="X6">
        <v>29612.119697848899</v>
      </c>
      <c r="Y6">
        <v>29210.447432330799</v>
      </c>
      <c r="Z6">
        <v>33780.342038381401</v>
      </c>
      <c r="AA6">
        <v>31655.307934312299</v>
      </c>
      <c r="AB6">
        <v>30073.812783380599</v>
      </c>
      <c r="AC6">
        <v>28778.099451225298</v>
      </c>
      <c r="AD6">
        <v>29047.4587811198</v>
      </c>
      <c r="AE6">
        <v>27098.432884146499</v>
      </c>
      <c r="AF6">
        <v>22551.8205407723</v>
      </c>
    </row>
    <row r="7" spans="1:32" x14ac:dyDescent="0.3">
      <c r="A7" t="s">
        <v>56</v>
      </c>
      <c r="B7" t="s">
        <v>307</v>
      </c>
      <c r="C7" t="s">
        <v>297</v>
      </c>
      <c r="D7" t="s">
        <v>308</v>
      </c>
      <c r="E7" t="s">
        <v>298</v>
      </c>
      <c r="G7">
        <v>198225.19087546199</v>
      </c>
      <c r="H7">
        <v>205221.53402917201</v>
      </c>
      <c r="I7">
        <v>218656.39102717501</v>
      </c>
      <c r="J7">
        <v>205443.570070446</v>
      </c>
      <c r="K7">
        <v>201503.77555385401</v>
      </c>
      <c r="L7">
        <v>190655.61735291101</v>
      </c>
      <c r="M7">
        <v>186020.12549250101</v>
      </c>
      <c r="N7">
        <v>200050.395089297</v>
      </c>
      <c r="O7">
        <v>191932.45674551601</v>
      </c>
      <c r="P7">
        <v>203154.26845607199</v>
      </c>
      <c r="Q7">
        <v>181156.863695701</v>
      </c>
      <c r="R7">
        <v>174426.214885113</v>
      </c>
      <c r="S7">
        <v>160483.106801741</v>
      </c>
      <c r="T7">
        <v>124341.169917815</v>
      </c>
      <c r="U7">
        <v>109884.28586724801</v>
      </c>
      <c r="V7">
        <v>95214.831945506303</v>
      </c>
      <c r="W7">
        <v>93748.426313037402</v>
      </c>
      <c r="X7">
        <v>90698.590470716794</v>
      </c>
      <c r="Y7">
        <v>93910.868745253407</v>
      </c>
      <c r="Z7">
        <v>101171.419551288</v>
      </c>
      <c r="AA7">
        <v>89107.385881331196</v>
      </c>
      <c r="AB7">
        <v>90425.790442400496</v>
      </c>
      <c r="AC7">
        <v>88210.563114489705</v>
      </c>
      <c r="AD7">
        <v>87724.239811824998</v>
      </c>
      <c r="AE7">
        <v>73994.964262553403</v>
      </c>
      <c r="AF7">
        <v>72927.861876036593</v>
      </c>
    </row>
    <row r="8" spans="1:32" x14ac:dyDescent="0.3">
      <c r="A8" t="s">
        <v>56</v>
      </c>
      <c r="B8" t="s">
        <v>309</v>
      </c>
      <c r="C8" t="s">
        <v>297</v>
      </c>
      <c r="D8" t="s">
        <v>310</v>
      </c>
      <c r="E8" t="s">
        <v>298</v>
      </c>
      <c r="G8">
        <v>77204.783751456402</v>
      </c>
      <c r="H8">
        <v>43182.766366569798</v>
      </c>
      <c r="I8">
        <v>24021.180490327799</v>
      </c>
      <c r="J8">
        <v>21951.1775857516</v>
      </c>
      <c r="K8">
        <v>19900.483665427</v>
      </c>
      <c r="L8">
        <v>21260.817612974999</v>
      </c>
      <c r="M8">
        <v>20840.981800376201</v>
      </c>
      <c r="N8">
        <v>23424.999738573399</v>
      </c>
      <c r="O8">
        <v>18829.885339216002</v>
      </c>
      <c r="P8">
        <v>20196.307209904</v>
      </c>
      <c r="Q8">
        <v>20738.356068278899</v>
      </c>
      <c r="R8">
        <v>16726.882264658201</v>
      </c>
      <c r="S8">
        <v>18004.500120964101</v>
      </c>
      <c r="T8">
        <v>17837.8156944375</v>
      </c>
      <c r="U8">
        <v>17908.4504045588</v>
      </c>
      <c r="V8">
        <v>14377.059284127199</v>
      </c>
      <c r="W8">
        <v>20166.692113009802</v>
      </c>
      <c r="X8">
        <v>21849.4317543736</v>
      </c>
      <c r="Y8">
        <v>51584.495532003799</v>
      </c>
      <c r="Z8">
        <v>49166.949999301403</v>
      </c>
      <c r="AA8">
        <v>20397.855931762799</v>
      </c>
      <c r="AB8">
        <v>17117.724684207202</v>
      </c>
      <c r="AC8">
        <v>18973.8743381036</v>
      </c>
      <c r="AD8">
        <v>39402.750340918697</v>
      </c>
      <c r="AE8">
        <v>16740.7729106849</v>
      </c>
      <c r="AF8">
        <v>10989.347813857899</v>
      </c>
    </row>
    <row r="9" spans="1:32" x14ac:dyDescent="0.3">
      <c r="A9" t="s">
        <v>56</v>
      </c>
      <c r="B9" t="s">
        <v>311</v>
      </c>
      <c r="C9" t="s">
        <v>297</v>
      </c>
      <c r="D9" t="s">
        <v>312</v>
      </c>
      <c r="E9" t="s">
        <v>298</v>
      </c>
      <c r="G9">
        <v>317290.51376014698</v>
      </c>
      <c r="H9">
        <v>321133.16316388501</v>
      </c>
      <c r="I9">
        <v>338385.67059947603</v>
      </c>
      <c r="J9">
        <v>322100.50507995603</v>
      </c>
      <c r="K9">
        <v>325395.60644443502</v>
      </c>
      <c r="L9">
        <v>349622.82705553202</v>
      </c>
      <c r="M9">
        <v>323669.603618489</v>
      </c>
      <c r="N9">
        <v>310328.110881234</v>
      </c>
      <c r="O9">
        <v>310020.02398789098</v>
      </c>
      <c r="P9">
        <v>312365.39406842302</v>
      </c>
      <c r="Q9">
        <v>293380.13840233302</v>
      </c>
      <c r="R9">
        <v>291265.82864264603</v>
      </c>
      <c r="S9">
        <v>277896.380473962</v>
      </c>
      <c r="T9">
        <v>226965.74826573601</v>
      </c>
      <c r="U9">
        <v>192599.43918572</v>
      </c>
      <c r="V9">
        <v>198731.99118241499</v>
      </c>
      <c r="W9">
        <v>197364.62839615301</v>
      </c>
      <c r="X9">
        <v>194132.63668631599</v>
      </c>
      <c r="Y9">
        <v>206027.439793856</v>
      </c>
      <c r="Z9">
        <v>248200.11231442101</v>
      </c>
      <c r="AA9">
        <v>258446.612903609</v>
      </c>
      <c r="AB9">
        <v>259392.65149972701</v>
      </c>
      <c r="AC9">
        <v>221475.71425702999</v>
      </c>
      <c r="AD9">
        <v>239770.10270459499</v>
      </c>
      <c r="AE9">
        <v>213559.02652376099</v>
      </c>
      <c r="AF9">
        <v>214065.22672752099</v>
      </c>
    </row>
    <row r="10" spans="1:32" x14ac:dyDescent="0.3">
      <c r="A10" t="s">
        <v>56</v>
      </c>
      <c r="B10" t="s">
        <v>313</v>
      </c>
      <c r="C10" t="s">
        <v>297</v>
      </c>
      <c r="D10" t="s">
        <v>314</v>
      </c>
      <c r="E10" t="s">
        <v>298</v>
      </c>
      <c r="G10">
        <v>523786.58473030798</v>
      </c>
      <c r="H10">
        <v>536699.77642429306</v>
      </c>
      <c r="I10">
        <v>579483.20202461502</v>
      </c>
      <c r="J10">
        <v>554735.00220183702</v>
      </c>
      <c r="K10">
        <v>585213.083099482</v>
      </c>
      <c r="L10">
        <v>614292.42162676202</v>
      </c>
      <c r="M10">
        <v>573831.99344569095</v>
      </c>
      <c r="N10">
        <v>557451.40281486395</v>
      </c>
      <c r="O10">
        <v>555159.79810219305</v>
      </c>
      <c r="P10">
        <v>555691.005376735</v>
      </c>
      <c r="Q10">
        <v>540104.88462562405</v>
      </c>
      <c r="R10">
        <v>518546.34235161199</v>
      </c>
      <c r="S10">
        <v>504252.972278987</v>
      </c>
      <c r="T10">
        <v>442821.32077148103</v>
      </c>
      <c r="U10">
        <v>395433.69190558803</v>
      </c>
      <c r="V10">
        <v>396811.81530115101</v>
      </c>
      <c r="W10">
        <v>398001.60596554901</v>
      </c>
      <c r="X10">
        <v>393362.995509192</v>
      </c>
      <c r="Y10">
        <v>410328.03313124197</v>
      </c>
      <c r="Z10">
        <v>487551.12936460599</v>
      </c>
      <c r="AA10">
        <v>507777.53918394301</v>
      </c>
      <c r="AB10">
        <v>507811.21159592102</v>
      </c>
      <c r="AC10">
        <v>435160.56603095902</v>
      </c>
      <c r="AD10">
        <v>451355.59349452198</v>
      </c>
      <c r="AE10">
        <v>424728.08435796102</v>
      </c>
      <c r="AF10">
        <v>416610.16568392102</v>
      </c>
    </row>
    <row r="11" spans="1:32" x14ac:dyDescent="0.3">
      <c r="A11" t="s">
        <v>56</v>
      </c>
      <c r="B11" t="s">
        <v>315</v>
      </c>
      <c r="C11" t="s">
        <v>297</v>
      </c>
      <c r="D11" t="s">
        <v>316</v>
      </c>
      <c r="E11" t="s">
        <v>298</v>
      </c>
      <c r="G11">
        <v>206502.490548428</v>
      </c>
      <c r="H11">
        <v>215560.60299235</v>
      </c>
      <c r="I11">
        <v>241092.022317116</v>
      </c>
      <c r="J11">
        <v>232632.606205891</v>
      </c>
      <c r="K11">
        <v>259801.93283414</v>
      </c>
      <c r="L11">
        <v>264668.67730527098</v>
      </c>
      <c r="M11">
        <v>250162.38500818401</v>
      </c>
      <c r="N11">
        <v>247118.58743382301</v>
      </c>
      <c r="O11">
        <v>245139.438725816</v>
      </c>
      <c r="P11">
        <v>243324.18101380099</v>
      </c>
      <c r="Q11">
        <v>246736.250908335</v>
      </c>
      <c r="R11">
        <v>227273.142460381</v>
      </c>
      <c r="S11">
        <v>226359.760085605</v>
      </c>
      <c r="T11">
        <v>215844.46216496799</v>
      </c>
      <c r="U11">
        <v>202809.304804482</v>
      </c>
      <c r="V11">
        <v>198095.77582245099</v>
      </c>
      <c r="W11">
        <v>200633.222970387</v>
      </c>
      <c r="X11">
        <v>199229.62875853101</v>
      </c>
      <c r="Y11">
        <v>204299.797111227</v>
      </c>
      <c r="Z11">
        <v>239350.15767140299</v>
      </c>
      <c r="AA11">
        <v>249330.92628033299</v>
      </c>
      <c r="AB11">
        <v>248418.187980724</v>
      </c>
      <c r="AC11">
        <v>213685.39065569299</v>
      </c>
      <c r="AD11">
        <v>211573.562807423</v>
      </c>
      <c r="AE11">
        <v>211180.15295154799</v>
      </c>
      <c r="AF11">
        <v>202562.17731295401</v>
      </c>
    </row>
    <row r="12" spans="1:32" x14ac:dyDescent="0.3">
      <c r="A12" t="s">
        <v>56</v>
      </c>
      <c r="B12" t="s">
        <v>317</v>
      </c>
      <c r="C12" t="s">
        <v>297</v>
      </c>
      <c r="D12" t="s">
        <v>318</v>
      </c>
      <c r="E12" t="s">
        <v>298</v>
      </c>
      <c r="G12">
        <v>210959.4184956</v>
      </c>
      <c r="H12">
        <v>211864.88283637399</v>
      </c>
      <c r="I12">
        <v>228117.504184461</v>
      </c>
      <c r="J12">
        <v>208878.96474512099</v>
      </c>
      <c r="K12">
        <v>201517.78166067001</v>
      </c>
      <c r="L12">
        <v>194643.64625004001</v>
      </c>
      <c r="M12">
        <v>189639.94692209701</v>
      </c>
      <c r="N12">
        <v>187582.990270751</v>
      </c>
      <c r="O12">
        <v>184500.07400245301</v>
      </c>
      <c r="P12">
        <v>182294.057410587</v>
      </c>
      <c r="Q12">
        <v>183234.63502092101</v>
      </c>
      <c r="R12">
        <v>178093.66125163299</v>
      </c>
      <c r="S12">
        <v>168523.57501097201</v>
      </c>
      <c r="T12">
        <v>140033.00665333899</v>
      </c>
      <c r="U12">
        <v>143076.54282231</v>
      </c>
      <c r="V12">
        <v>138215.52097960099</v>
      </c>
      <c r="W12">
        <v>137931.00265367</v>
      </c>
      <c r="X12">
        <v>144293.65633065501</v>
      </c>
      <c r="Y12">
        <v>153203.29658577201</v>
      </c>
      <c r="Z12">
        <v>170087.050569074</v>
      </c>
      <c r="AA12">
        <v>159749.662989384</v>
      </c>
      <c r="AB12">
        <v>157836.608056172</v>
      </c>
      <c r="AC12">
        <v>145442.47286520799</v>
      </c>
      <c r="AD12">
        <v>140137.99458386499</v>
      </c>
      <c r="AE12">
        <v>118400.89737839199</v>
      </c>
      <c r="AF12">
        <v>124041.88774576101</v>
      </c>
    </row>
    <row r="13" spans="1:32" x14ac:dyDescent="0.3">
      <c r="A13" t="s">
        <v>56</v>
      </c>
      <c r="B13" t="s">
        <v>319</v>
      </c>
      <c r="C13" t="s">
        <v>297</v>
      </c>
      <c r="D13" t="s">
        <v>320</v>
      </c>
      <c r="E13" t="s">
        <v>298</v>
      </c>
      <c r="G13">
        <v>253762.91323328999</v>
      </c>
      <c r="H13">
        <v>268393.00593232899</v>
      </c>
      <c r="I13">
        <v>278305.46653398901</v>
      </c>
      <c r="J13">
        <v>247942.01370353901</v>
      </c>
      <c r="K13">
        <v>242769.49333069701</v>
      </c>
      <c r="L13">
        <v>236345.52854028001</v>
      </c>
      <c r="M13">
        <v>229807.57912580599</v>
      </c>
      <c r="N13">
        <v>223136.599855929</v>
      </c>
      <c r="O13">
        <v>219945.67214365301</v>
      </c>
      <c r="P13">
        <v>232282.84188160399</v>
      </c>
      <c r="Q13">
        <v>222562.52213827899</v>
      </c>
      <c r="R13">
        <v>213938.13586893899</v>
      </c>
      <c r="S13">
        <v>218415.379635638</v>
      </c>
      <c r="T13">
        <v>178342.47325318199</v>
      </c>
      <c r="U13">
        <v>175463.19591743601</v>
      </c>
      <c r="V13">
        <v>161036.85452990001</v>
      </c>
      <c r="W13">
        <v>188395.07128093499</v>
      </c>
      <c r="X13">
        <v>182607.20782044399</v>
      </c>
      <c r="Y13">
        <v>179699.78677008301</v>
      </c>
      <c r="Z13">
        <v>202456.31511486601</v>
      </c>
      <c r="AA13">
        <v>201287.64883451801</v>
      </c>
      <c r="AB13">
        <v>190410.246342022</v>
      </c>
      <c r="AC13">
        <v>177988.03532098801</v>
      </c>
      <c r="AD13">
        <v>178232.146246994</v>
      </c>
      <c r="AE13">
        <v>148152.696322662</v>
      </c>
      <c r="AF13">
        <v>136270.50717387101</v>
      </c>
    </row>
    <row r="14" spans="1:32" x14ac:dyDescent="0.3">
      <c r="A14" t="s">
        <v>56</v>
      </c>
      <c r="B14" t="s">
        <v>321</v>
      </c>
      <c r="C14" t="s">
        <v>297</v>
      </c>
      <c r="D14" t="s">
        <v>322</v>
      </c>
      <c r="E14" t="s">
        <v>298</v>
      </c>
      <c r="G14">
        <v>347071.94981606299</v>
      </c>
      <c r="H14">
        <v>370273.89342458599</v>
      </c>
      <c r="I14">
        <v>381845.09964315698</v>
      </c>
      <c r="J14">
        <v>352002.642692047</v>
      </c>
      <c r="K14">
        <v>384764.49943363399</v>
      </c>
      <c r="L14">
        <v>362233.63630060101</v>
      </c>
      <c r="M14">
        <v>315729.69068210002</v>
      </c>
      <c r="N14">
        <v>314291.98103094602</v>
      </c>
      <c r="O14">
        <v>315198.81979600998</v>
      </c>
      <c r="P14">
        <v>339912.57417576498</v>
      </c>
      <c r="Q14">
        <v>310485.65699046501</v>
      </c>
      <c r="R14">
        <v>266419.917542746</v>
      </c>
      <c r="S14">
        <v>246200.27570788201</v>
      </c>
      <c r="T14">
        <v>188255.29022912399</v>
      </c>
      <c r="U14">
        <v>180258.75481768299</v>
      </c>
      <c r="V14">
        <v>159140.67400967501</v>
      </c>
      <c r="W14">
        <v>147010.39332382099</v>
      </c>
      <c r="X14">
        <v>141020.46743079301</v>
      </c>
      <c r="Y14">
        <v>145381.53657718701</v>
      </c>
      <c r="Z14">
        <v>161114.16835935201</v>
      </c>
      <c r="AA14">
        <v>150451.447488056</v>
      </c>
      <c r="AB14">
        <v>146504.74231053199</v>
      </c>
      <c r="AC14">
        <v>135826.282735816</v>
      </c>
      <c r="AD14">
        <v>131654.38416116001</v>
      </c>
      <c r="AE14">
        <v>117016.362696642</v>
      </c>
      <c r="AF14">
        <v>119792.715503246</v>
      </c>
    </row>
    <row r="15" spans="1:32" x14ac:dyDescent="0.3">
      <c r="A15" t="s">
        <v>56</v>
      </c>
      <c r="B15" t="s">
        <v>323</v>
      </c>
      <c r="C15" t="s">
        <v>297</v>
      </c>
      <c r="D15" t="s">
        <v>324</v>
      </c>
      <c r="E15" t="s">
        <v>298</v>
      </c>
      <c r="G15">
        <v>511767.13496954797</v>
      </c>
      <c r="H15">
        <v>537480.19339409296</v>
      </c>
      <c r="I15">
        <v>550243.81874561706</v>
      </c>
      <c r="J15">
        <v>503154.630160589</v>
      </c>
      <c r="K15">
        <v>552315.38161439798</v>
      </c>
      <c r="L15">
        <v>534130.98857410694</v>
      </c>
      <c r="M15">
        <v>462381.30063374602</v>
      </c>
      <c r="N15">
        <v>452740.56874172803</v>
      </c>
      <c r="O15">
        <v>457977.19694538799</v>
      </c>
      <c r="P15">
        <v>505952.987931246</v>
      </c>
      <c r="Q15">
        <v>470911.693464062</v>
      </c>
      <c r="R15">
        <v>398949.32482216402</v>
      </c>
      <c r="S15">
        <v>366464.18204185501</v>
      </c>
      <c r="T15">
        <v>288634.92468098801</v>
      </c>
      <c r="U15">
        <v>278745.25401615002</v>
      </c>
      <c r="V15">
        <v>251054.11915591799</v>
      </c>
      <c r="W15">
        <v>242532.820676937</v>
      </c>
      <c r="X15">
        <v>235960.515220884</v>
      </c>
      <c r="Y15">
        <v>242080.783066251</v>
      </c>
      <c r="Z15">
        <v>264204.92558437301</v>
      </c>
      <c r="AA15">
        <v>250288.55202836799</v>
      </c>
      <c r="AB15">
        <v>243077.82162618599</v>
      </c>
      <c r="AC15">
        <v>229587.48849285801</v>
      </c>
      <c r="AD15">
        <v>223588.73873096899</v>
      </c>
      <c r="AE15">
        <v>198052.945233746</v>
      </c>
      <c r="AF15">
        <v>196709.98075381201</v>
      </c>
    </row>
    <row r="16" spans="1:32" x14ac:dyDescent="0.3">
      <c r="A16" t="s">
        <v>56</v>
      </c>
      <c r="B16" t="s">
        <v>325</v>
      </c>
      <c r="C16" t="s">
        <v>297</v>
      </c>
      <c r="D16" t="s">
        <v>326</v>
      </c>
      <c r="E16" t="s">
        <v>298</v>
      </c>
      <c r="G16">
        <v>164693.76369172099</v>
      </c>
      <c r="H16">
        <v>167204.53175789499</v>
      </c>
      <c r="I16">
        <v>168397.879324031</v>
      </c>
      <c r="J16">
        <v>151150.92622924401</v>
      </c>
      <c r="K16">
        <v>167552.030886981</v>
      </c>
      <c r="L16">
        <v>171903.16480962801</v>
      </c>
      <c r="M16">
        <v>146650.947444169</v>
      </c>
      <c r="N16">
        <v>138442.727006945</v>
      </c>
      <c r="O16">
        <v>142780.600837798</v>
      </c>
      <c r="P16">
        <v>166045.22681088099</v>
      </c>
      <c r="Q16">
        <v>160430.24829617501</v>
      </c>
      <c r="R16">
        <v>132522.19362663999</v>
      </c>
      <c r="S16">
        <v>120262.12724433601</v>
      </c>
      <c r="T16">
        <v>100386.31208607</v>
      </c>
      <c r="U16">
        <v>98486.562340325399</v>
      </c>
      <c r="V16">
        <v>91911.435590753696</v>
      </c>
      <c r="W16">
        <v>95520.079558265497</v>
      </c>
      <c r="X16">
        <v>94939.738902145793</v>
      </c>
      <c r="Y16">
        <v>96698.903275318095</v>
      </c>
      <c r="Z16">
        <v>103090.19311551499</v>
      </c>
      <c r="AA16">
        <v>99837.104540312197</v>
      </c>
      <c r="AB16">
        <v>96573.015915626893</v>
      </c>
      <c r="AC16">
        <v>93761.9265936702</v>
      </c>
      <c r="AD16">
        <v>91934.707290108694</v>
      </c>
      <c r="AE16">
        <v>81036.293672555199</v>
      </c>
      <c r="AF16">
        <v>76926.938354855694</v>
      </c>
    </row>
    <row r="17" spans="1:32" x14ac:dyDescent="0.3">
      <c r="A17" t="s">
        <v>56</v>
      </c>
      <c r="B17" t="s">
        <v>327</v>
      </c>
      <c r="C17" t="s">
        <v>297</v>
      </c>
      <c r="D17" t="s">
        <v>328</v>
      </c>
      <c r="E17" t="s">
        <v>298</v>
      </c>
      <c r="G17">
        <v>279460.06324813003</v>
      </c>
      <c r="H17">
        <v>318348.80367094697</v>
      </c>
      <c r="I17">
        <v>339115.34191970399</v>
      </c>
      <c r="J17">
        <v>283298.401528591</v>
      </c>
      <c r="K17">
        <v>317198.12342266901</v>
      </c>
      <c r="L17">
        <v>285906.73157331999</v>
      </c>
      <c r="M17">
        <v>269220.50196935702</v>
      </c>
      <c r="N17">
        <v>277047.127849293</v>
      </c>
      <c r="O17">
        <v>285409.75353814103</v>
      </c>
      <c r="P17">
        <v>315570.80963728903</v>
      </c>
      <c r="Q17">
        <v>315881.80124450102</v>
      </c>
      <c r="R17">
        <v>299330.01183671999</v>
      </c>
      <c r="S17">
        <v>286918.77850580198</v>
      </c>
      <c r="T17">
        <v>211930.315690416</v>
      </c>
      <c r="U17">
        <v>220258.66680112499</v>
      </c>
      <c r="V17">
        <v>191237.70813026701</v>
      </c>
      <c r="W17">
        <v>192175.48449065699</v>
      </c>
      <c r="X17">
        <v>181845.074860906</v>
      </c>
      <c r="Y17">
        <v>183663.91209128301</v>
      </c>
      <c r="Z17">
        <v>199253.313217877</v>
      </c>
      <c r="AA17">
        <v>202295.817558248</v>
      </c>
      <c r="AB17">
        <v>223241.97685378199</v>
      </c>
      <c r="AC17">
        <v>203728.012860357</v>
      </c>
      <c r="AD17">
        <v>189713.56702527101</v>
      </c>
      <c r="AE17">
        <v>168549.865355905</v>
      </c>
      <c r="AF17">
        <v>167336.39736629499</v>
      </c>
    </row>
    <row r="18" spans="1:32" x14ac:dyDescent="0.3">
      <c r="A18" t="s">
        <v>56</v>
      </c>
      <c r="B18" t="s">
        <v>329</v>
      </c>
      <c r="C18" t="s">
        <v>297</v>
      </c>
      <c r="D18" t="s">
        <v>330</v>
      </c>
      <c r="E18" t="s">
        <v>298</v>
      </c>
      <c r="G18">
        <v>213327.94845783801</v>
      </c>
      <c r="H18">
        <v>238211.70467466101</v>
      </c>
      <c r="I18">
        <v>239648.711193989</v>
      </c>
      <c r="J18">
        <v>213640.432172381</v>
      </c>
      <c r="K18">
        <v>244437.95047619101</v>
      </c>
      <c r="L18">
        <v>254458.32874604399</v>
      </c>
      <c r="M18">
        <v>261640.56286630701</v>
      </c>
      <c r="N18">
        <v>290412.18485286698</v>
      </c>
      <c r="O18">
        <v>322391.25598222099</v>
      </c>
      <c r="P18">
        <v>319089.14169977099</v>
      </c>
      <c r="Q18">
        <v>329195.57234910602</v>
      </c>
      <c r="R18">
        <v>320675.08963174903</v>
      </c>
      <c r="S18">
        <v>325873.93215865601</v>
      </c>
      <c r="T18">
        <v>208386.68608304899</v>
      </c>
      <c r="U18">
        <v>220424.25902062299</v>
      </c>
      <c r="V18">
        <v>199534.806130818</v>
      </c>
      <c r="W18">
        <v>223471.995329297</v>
      </c>
      <c r="X18">
        <v>230963.26522418999</v>
      </c>
      <c r="Y18">
        <v>246140.36971549201</v>
      </c>
      <c r="Z18">
        <v>278128.38390644902</v>
      </c>
      <c r="AA18">
        <v>281223.87903382903</v>
      </c>
      <c r="AB18">
        <v>285798.57436467602</v>
      </c>
      <c r="AC18">
        <v>264467.22116930399</v>
      </c>
      <c r="AD18">
        <v>276183.86308474699</v>
      </c>
      <c r="AE18">
        <v>219218.83745546301</v>
      </c>
      <c r="AF18">
        <v>205758.82438804201</v>
      </c>
    </row>
    <row r="19" spans="1:32" x14ac:dyDescent="0.3">
      <c r="A19" t="s">
        <v>56</v>
      </c>
      <c r="B19" t="s">
        <v>331</v>
      </c>
      <c r="C19" t="s">
        <v>297</v>
      </c>
      <c r="D19" t="s">
        <v>332</v>
      </c>
      <c r="E19" t="s">
        <v>298</v>
      </c>
      <c r="G19">
        <v>136694.89130611499</v>
      </c>
      <c r="H19">
        <v>137757.49358157499</v>
      </c>
      <c r="I19">
        <v>146997.59007429899</v>
      </c>
      <c r="J19">
        <v>130399.16088302</v>
      </c>
      <c r="K19">
        <v>130240.92348411299</v>
      </c>
      <c r="L19">
        <v>128538.45540645999</v>
      </c>
      <c r="M19">
        <v>115033.254531529</v>
      </c>
      <c r="N19">
        <v>102845.058952716</v>
      </c>
      <c r="O19">
        <v>95991.178190210194</v>
      </c>
      <c r="P19">
        <v>95987.123779880698</v>
      </c>
      <c r="Q19">
        <v>93545.871035912001</v>
      </c>
      <c r="R19">
        <v>85800.911162208402</v>
      </c>
      <c r="S19">
        <v>81871.499815154806</v>
      </c>
      <c r="T19">
        <v>63424.419362213201</v>
      </c>
      <c r="U19">
        <v>56197.536419030097</v>
      </c>
      <c r="V19">
        <v>53473.491475397997</v>
      </c>
      <c r="W19">
        <v>52899.755585185201</v>
      </c>
      <c r="X19">
        <v>52165.337989044499</v>
      </c>
      <c r="Y19">
        <v>53795.465497806399</v>
      </c>
      <c r="Z19">
        <v>57981.043184654904</v>
      </c>
      <c r="AA19">
        <v>54643.430820162197</v>
      </c>
      <c r="AB19">
        <v>55240.748892770302</v>
      </c>
      <c r="AC19">
        <v>51896.424154813503</v>
      </c>
      <c r="AD19">
        <v>52737.339413303802</v>
      </c>
      <c r="AE19">
        <v>45983.305964805098</v>
      </c>
      <c r="AF19">
        <v>48506.732130523698</v>
      </c>
    </row>
    <row r="20" spans="1:32" x14ac:dyDescent="0.3">
      <c r="A20" t="s">
        <v>56</v>
      </c>
      <c r="B20" t="s">
        <v>333</v>
      </c>
      <c r="C20" t="s">
        <v>297</v>
      </c>
      <c r="D20" t="s">
        <v>334</v>
      </c>
      <c r="E20" t="s">
        <v>298</v>
      </c>
      <c r="G20">
        <v>134665.49858370601</v>
      </c>
      <c r="H20">
        <v>132906.304799787</v>
      </c>
      <c r="I20">
        <v>142966.63370945101</v>
      </c>
      <c r="J20">
        <v>134464.69451537699</v>
      </c>
      <c r="K20">
        <v>126537.703771024</v>
      </c>
      <c r="L20">
        <v>120592.74103161501</v>
      </c>
      <c r="M20">
        <v>120764.285151859</v>
      </c>
      <c r="N20">
        <v>118824.824182211</v>
      </c>
      <c r="O20">
        <v>164644.97511703099</v>
      </c>
      <c r="P20">
        <v>150757.30581025701</v>
      </c>
      <c r="Q20">
        <v>133925.519825508</v>
      </c>
      <c r="R20">
        <v>135615.828117175</v>
      </c>
      <c r="S20">
        <v>120155.833247281</v>
      </c>
      <c r="T20">
        <v>120740.41951345799</v>
      </c>
      <c r="U20">
        <v>101649.791064126</v>
      </c>
      <c r="V20">
        <v>94012.767825478702</v>
      </c>
      <c r="W20">
        <v>92537.434251181301</v>
      </c>
      <c r="X20">
        <v>77360.310600584999</v>
      </c>
      <c r="Y20">
        <v>72098.679784549997</v>
      </c>
      <c r="Z20">
        <v>72510.558113843799</v>
      </c>
      <c r="AA20">
        <v>70787.1862981944</v>
      </c>
      <c r="AB20">
        <v>64316.348429227102</v>
      </c>
      <c r="AC20">
        <v>61394.217683667797</v>
      </c>
      <c r="AD20">
        <v>67933.617751864702</v>
      </c>
      <c r="AE20">
        <v>67767.833784813804</v>
      </c>
      <c r="AF20">
        <v>64649.5609412536</v>
      </c>
    </row>
    <row r="21" spans="1:32" x14ac:dyDescent="0.3">
      <c r="A21" t="s">
        <v>56</v>
      </c>
      <c r="B21" t="s">
        <v>335</v>
      </c>
      <c r="C21" t="s">
        <v>297</v>
      </c>
      <c r="D21" t="s">
        <v>336</v>
      </c>
      <c r="E21" t="s">
        <v>298</v>
      </c>
      <c r="G21">
        <v>220632.66718273901</v>
      </c>
      <c r="H21">
        <v>223913.13642163601</v>
      </c>
      <c r="I21">
        <v>241653.528530807</v>
      </c>
      <c r="J21">
        <v>232677.119809731</v>
      </c>
      <c r="K21">
        <v>218862.42558237401</v>
      </c>
      <c r="L21">
        <v>207086.45892506299</v>
      </c>
      <c r="M21">
        <v>206506.32002062799</v>
      </c>
      <c r="N21">
        <v>206546.24693842899</v>
      </c>
      <c r="O21">
        <v>260790.06216682799</v>
      </c>
      <c r="P21">
        <v>250459.766193363</v>
      </c>
      <c r="Q21">
        <v>234601.285305878</v>
      </c>
      <c r="R21">
        <v>231363.26341705199</v>
      </c>
      <c r="S21">
        <v>215921.011618324</v>
      </c>
      <c r="T21">
        <v>218882.45712374299</v>
      </c>
      <c r="U21">
        <v>197053.86621886399</v>
      </c>
      <c r="V21">
        <v>178609.203731038</v>
      </c>
      <c r="W21">
        <v>167422.60465097401</v>
      </c>
      <c r="X21">
        <v>145597.979015541</v>
      </c>
      <c r="Y21">
        <v>136583.66263700699</v>
      </c>
      <c r="Z21">
        <v>132544.07370956699</v>
      </c>
      <c r="AA21">
        <v>134102.685821739</v>
      </c>
      <c r="AB21">
        <v>125595.269483647</v>
      </c>
      <c r="AC21">
        <v>121751.258903769</v>
      </c>
      <c r="AD21">
        <v>128428.997774184</v>
      </c>
      <c r="AE21">
        <v>125635.34494006301</v>
      </c>
      <c r="AF21">
        <v>124294.67168261101</v>
      </c>
    </row>
    <row r="22" spans="1:32" x14ac:dyDescent="0.3">
      <c r="A22" t="s">
        <v>56</v>
      </c>
      <c r="B22" t="s">
        <v>337</v>
      </c>
      <c r="C22" t="s">
        <v>297</v>
      </c>
      <c r="D22" t="s">
        <v>338</v>
      </c>
      <c r="E22" t="s">
        <v>298</v>
      </c>
      <c r="G22">
        <v>86049.167677971098</v>
      </c>
      <c r="H22">
        <v>91063.4798332809</v>
      </c>
      <c r="I22">
        <v>98693.509661990407</v>
      </c>
      <c r="J22">
        <v>98248.542780937903</v>
      </c>
      <c r="K22">
        <v>92325.382587842294</v>
      </c>
      <c r="L22">
        <v>86492.695005333095</v>
      </c>
      <c r="M22">
        <v>85741.3425316965</v>
      </c>
      <c r="N22">
        <v>87734.260983390399</v>
      </c>
      <c r="O22">
        <v>96118.381525818899</v>
      </c>
      <c r="P22">
        <v>99780.078318703905</v>
      </c>
      <c r="Q22">
        <v>100688.183364916</v>
      </c>
      <c r="R22">
        <v>95750.027495737595</v>
      </c>
      <c r="S22">
        <v>95757.192645576404</v>
      </c>
      <c r="T22">
        <v>98146.564249779898</v>
      </c>
      <c r="U22">
        <v>95520.853245185106</v>
      </c>
      <c r="V22">
        <v>84567.511256071593</v>
      </c>
      <c r="W22">
        <v>74839.397807961897</v>
      </c>
      <c r="X22">
        <v>68252.499457808401</v>
      </c>
      <c r="Y22">
        <v>64484.514524676997</v>
      </c>
      <c r="Z22">
        <v>60036.336422658504</v>
      </c>
      <c r="AA22">
        <v>63315.499523544298</v>
      </c>
      <c r="AB22">
        <v>61276.701023267997</v>
      </c>
      <c r="AC22">
        <v>60354.9541048721</v>
      </c>
      <c r="AD22">
        <v>60506.672383189303</v>
      </c>
      <c r="AE22">
        <v>57873.1680947407</v>
      </c>
      <c r="AF22">
        <v>59669.023389722097</v>
      </c>
    </row>
    <row r="23" spans="1:32" x14ac:dyDescent="0.3">
      <c r="A23" t="s">
        <v>56</v>
      </c>
      <c r="B23" t="s">
        <v>339</v>
      </c>
      <c r="C23" t="s">
        <v>297</v>
      </c>
      <c r="D23" t="s">
        <v>340</v>
      </c>
      <c r="E23" t="s">
        <v>298</v>
      </c>
      <c r="G23">
        <v>1075797.77852245</v>
      </c>
      <c r="H23">
        <v>1065399.6057218499</v>
      </c>
      <c r="I23">
        <v>1062667.65684789</v>
      </c>
      <c r="J23">
        <v>1007135.91218758</v>
      </c>
      <c r="K23">
        <v>987731.86394892598</v>
      </c>
      <c r="L23">
        <v>920544.78226738505</v>
      </c>
      <c r="M23">
        <v>872969.20117517398</v>
      </c>
      <c r="N23">
        <v>872679.930118558</v>
      </c>
      <c r="O23">
        <v>822402.36450682802</v>
      </c>
      <c r="P23">
        <v>805079.47935415502</v>
      </c>
      <c r="Q23">
        <v>745127.94938800798</v>
      </c>
      <c r="R23">
        <v>698289.031205273</v>
      </c>
      <c r="S23">
        <v>689827.289942562</v>
      </c>
      <c r="T23">
        <v>656805.26807630598</v>
      </c>
      <c r="U23">
        <v>616608.36471705197</v>
      </c>
      <c r="V23">
        <v>591184.21922259894</v>
      </c>
      <c r="W23">
        <v>573143.170753274</v>
      </c>
      <c r="X23">
        <v>616327.01465299202</v>
      </c>
      <c r="Y23">
        <v>604979.22630896198</v>
      </c>
      <c r="Z23">
        <v>628030.14126112906</v>
      </c>
      <c r="AA23">
        <v>638262.28385774198</v>
      </c>
      <c r="AB23">
        <v>657713.89318758599</v>
      </c>
      <c r="AC23">
        <v>650333.25926307903</v>
      </c>
      <c r="AD23">
        <v>671051.58704947098</v>
      </c>
      <c r="AE23">
        <v>615815.56129429699</v>
      </c>
      <c r="AF23">
        <v>608812.34454902797</v>
      </c>
    </row>
    <row r="24" spans="1:32" x14ac:dyDescent="0.3">
      <c r="A24" t="s">
        <v>56</v>
      </c>
      <c r="B24" t="s">
        <v>341</v>
      </c>
      <c r="C24" t="s">
        <v>297</v>
      </c>
      <c r="D24" t="s">
        <v>342</v>
      </c>
      <c r="E24" t="s">
        <v>298</v>
      </c>
      <c r="G24">
        <v>2120790.6468418199</v>
      </c>
      <c r="H24">
        <v>2185914.0783917299</v>
      </c>
      <c r="I24">
        <v>2245356.7282603201</v>
      </c>
      <c r="J24">
        <v>2206270.2046264801</v>
      </c>
      <c r="K24">
        <v>2183157.8533574999</v>
      </c>
      <c r="L24">
        <v>2205465.6965729301</v>
      </c>
      <c r="M24">
        <v>2209733.2511950699</v>
      </c>
      <c r="N24">
        <v>2217309.2106448198</v>
      </c>
      <c r="O24">
        <v>2229835.76205575</v>
      </c>
      <c r="P24">
        <v>2387209.4952200102</v>
      </c>
      <c r="Q24">
        <v>2277459.9856491401</v>
      </c>
      <c r="R24">
        <v>2063156.7155728999</v>
      </c>
      <c r="S24">
        <v>1990020.72826536</v>
      </c>
      <c r="T24">
        <v>1698344.5154639501</v>
      </c>
      <c r="U24">
        <v>1609671.8274361801</v>
      </c>
      <c r="V24">
        <v>1524194.2321000299</v>
      </c>
      <c r="W24">
        <v>1590849.4875320401</v>
      </c>
      <c r="X24">
        <v>1652593.9577774</v>
      </c>
      <c r="Y24">
        <v>1574151.3639760599</v>
      </c>
      <c r="Z24">
        <v>1546856.87435762</v>
      </c>
      <c r="AA24">
        <v>1587086.7382390399</v>
      </c>
      <c r="AB24">
        <v>1554984.11199231</v>
      </c>
      <c r="AC24">
        <v>1519879.91167257</v>
      </c>
      <c r="AD24">
        <v>1585475.59539823</v>
      </c>
      <c r="AE24">
        <v>1526729.4387308799</v>
      </c>
      <c r="AF24">
        <v>1550937.63266131</v>
      </c>
    </row>
    <row r="25" spans="1:32" x14ac:dyDescent="0.3">
      <c r="A25" t="s">
        <v>56</v>
      </c>
      <c r="B25" t="s">
        <v>343</v>
      </c>
      <c r="C25" t="s">
        <v>297</v>
      </c>
      <c r="D25" t="s">
        <v>344</v>
      </c>
      <c r="E25" t="s">
        <v>298</v>
      </c>
      <c r="G25">
        <v>83218.589603885601</v>
      </c>
      <c r="H25">
        <v>89199.095527116806</v>
      </c>
      <c r="I25">
        <v>96099.273909428404</v>
      </c>
      <c r="J25">
        <v>94903.712866023197</v>
      </c>
      <c r="K25">
        <v>94572.959677438295</v>
      </c>
      <c r="L25">
        <v>88712.289730973804</v>
      </c>
      <c r="M25">
        <v>90177.439916771793</v>
      </c>
      <c r="N25">
        <v>90101.358136219205</v>
      </c>
      <c r="O25">
        <v>95108.474423151099</v>
      </c>
      <c r="P25">
        <v>87906.527418344995</v>
      </c>
      <c r="Q25">
        <v>81416.373017079604</v>
      </c>
      <c r="R25">
        <v>69962.651158559602</v>
      </c>
      <c r="S25">
        <v>59143.1633830008</v>
      </c>
      <c r="T25">
        <v>46834.407510564</v>
      </c>
      <c r="U25">
        <v>42883.202960308001</v>
      </c>
      <c r="V25">
        <v>35079.028825140398</v>
      </c>
      <c r="W25">
        <v>36671.245490010202</v>
      </c>
      <c r="X25">
        <v>39830.766330232502</v>
      </c>
      <c r="Y25">
        <v>41791.172456712899</v>
      </c>
      <c r="Z25">
        <v>44105.789862945101</v>
      </c>
      <c r="AA25">
        <v>43581.421216573297</v>
      </c>
      <c r="AB25">
        <v>44260.400607305899</v>
      </c>
      <c r="AC25">
        <v>40841.851265845202</v>
      </c>
      <c r="AD25">
        <v>41551.985632806201</v>
      </c>
      <c r="AE25">
        <v>39283.123871891301</v>
      </c>
      <c r="AF25">
        <v>37291.522154423103</v>
      </c>
    </row>
    <row r="26" spans="1:32" x14ac:dyDescent="0.3">
      <c r="A26" t="s">
        <v>56</v>
      </c>
      <c r="B26" t="s">
        <v>345</v>
      </c>
      <c r="C26" t="s">
        <v>297</v>
      </c>
      <c r="D26" t="s">
        <v>346</v>
      </c>
      <c r="E26" t="s">
        <v>298</v>
      </c>
      <c r="G26">
        <v>1042082.4119791</v>
      </c>
      <c r="H26">
        <v>1112548.30616662</v>
      </c>
      <c r="I26">
        <v>1122761.2177468401</v>
      </c>
      <c r="J26">
        <v>1134911.4722959099</v>
      </c>
      <c r="K26">
        <v>1117287.8143746799</v>
      </c>
      <c r="L26">
        <v>1102828.35072535</v>
      </c>
      <c r="M26">
        <v>1140702.8625447999</v>
      </c>
      <c r="N26">
        <v>1135638.3237469301</v>
      </c>
      <c r="O26">
        <v>1130654.9384192501</v>
      </c>
      <c r="P26">
        <v>1323640.49429353</v>
      </c>
      <c r="Q26">
        <v>1287009.18625472</v>
      </c>
      <c r="R26">
        <v>1146399.10840314</v>
      </c>
      <c r="S26">
        <v>1109933.28275632</v>
      </c>
      <c r="T26">
        <v>895782.71888569696</v>
      </c>
      <c r="U26">
        <v>842484.30784840405</v>
      </c>
      <c r="V26">
        <v>816422.04807064496</v>
      </c>
      <c r="W26">
        <v>804412.99219448899</v>
      </c>
      <c r="X26">
        <v>800790.31101799605</v>
      </c>
      <c r="Y26">
        <v>717310.71711239801</v>
      </c>
      <c r="Z26">
        <v>636153.53394976805</v>
      </c>
      <c r="AA26">
        <v>609908.48765568098</v>
      </c>
      <c r="AB26">
        <v>619866.88577821397</v>
      </c>
      <c r="AC26">
        <v>605993.77391225297</v>
      </c>
      <c r="AD26">
        <v>615027.70295442804</v>
      </c>
      <c r="AE26">
        <v>570366.42153212195</v>
      </c>
      <c r="AF26">
        <v>628290.73837811698</v>
      </c>
    </row>
    <row r="27" spans="1:32" x14ac:dyDescent="0.3">
      <c r="A27" t="s">
        <v>56</v>
      </c>
      <c r="B27" t="s">
        <v>347</v>
      </c>
      <c r="C27" t="s">
        <v>297</v>
      </c>
      <c r="D27" t="s">
        <v>348</v>
      </c>
      <c r="E27" t="s">
        <v>298</v>
      </c>
      <c r="G27">
        <v>995500.26194450899</v>
      </c>
      <c r="H27">
        <v>984363.44579448504</v>
      </c>
      <c r="I27">
        <v>1026524.19209276</v>
      </c>
      <c r="J27">
        <v>976460.34273013298</v>
      </c>
      <c r="K27">
        <v>971303.44316109899</v>
      </c>
      <c r="L27">
        <v>1014077.78340776</v>
      </c>
      <c r="M27">
        <v>978531.84082100797</v>
      </c>
      <c r="N27">
        <v>991640.25416721299</v>
      </c>
      <c r="O27">
        <v>1004142.31518484</v>
      </c>
      <c r="P27">
        <v>974459.30165467504</v>
      </c>
      <c r="Q27">
        <v>908659.49011088198</v>
      </c>
      <c r="R27">
        <v>847108.99248317501</v>
      </c>
      <c r="S27">
        <v>820933.18413315096</v>
      </c>
      <c r="T27">
        <v>755971.07169834804</v>
      </c>
      <c r="U27">
        <v>724183.58311393496</v>
      </c>
      <c r="V27">
        <v>672751.81745022396</v>
      </c>
      <c r="W27">
        <v>749617.59114690695</v>
      </c>
      <c r="X27">
        <v>811999.72922310198</v>
      </c>
      <c r="Y27">
        <v>815201.78873213998</v>
      </c>
      <c r="Z27">
        <v>866777.94284673897</v>
      </c>
      <c r="AA27">
        <v>933596.82936679001</v>
      </c>
      <c r="AB27">
        <v>890841.34335574496</v>
      </c>
      <c r="AC27">
        <v>873049.09082758601</v>
      </c>
      <c r="AD27">
        <v>928926.92976440501</v>
      </c>
      <c r="AE27">
        <v>917074.00221115397</v>
      </c>
      <c r="AF27">
        <v>886405.32349239395</v>
      </c>
    </row>
    <row r="28" spans="1:32" x14ac:dyDescent="0.3">
      <c r="A28" t="s">
        <v>56</v>
      </c>
      <c r="B28" t="s">
        <v>349</v>
      </c>
      <c r="C28" t="s">
        <v>297</v>
      </c>
      <c r="D28" t="s">
        <v>350</v>
      </c>
      <c r="E28" t="s">
        <v>298</v>
      </c>
      <c r="G28">
        <v>383318.78356862901</v>
      </c>
      <c r="H28">
        <v>390711.24800200301</v>
      </c>
      <c r="I28">
        <v>406920.28070991498</v>
      </c>
      <c r="J28">
        <v>392373.91248327203</v>
      </c>
      <c r="K28">
        <v>378643.813364417</v>
      </c>
      <c r="L28">
        <v>364135.495844875</v>
      </c>
      <c r="M28">
        <v>371890.62139489298</v>
      </c>
      <c r="N28">
        <v>382750.98765359301</v>
      </c>
      <c r="O28">
        <v>463210.45465558599</v>
      </c>
      <c r="P28">
        <v>430585.40346434602</v>
      </c>
      <c r="Q28">
        <v>396528.53890149802</v>
      </c>
      <c r="R28">
        <v>384667.28390369198</v>
      </c>
      <c r="S28">
        <v>365366.69969880901</v>
      </c>
      <c r="T28">
        <v>331077.24175547098</v>
      </c>
      <c r="U28">
        <v>317887.64366139797</v>
      </c>
      <c r="V28">
        <v>285207.54272593599</v>
      </c>
      <c r="W28">
        <v>299998.673982548</v>
      </c>
      <c r="X28">
        <v>306440.947918155</v>
      </c>
      <c r="Y28">
        <v>315190.17036130902</v>
      </c>
      <c r="Z28">
        <v>328170.16149966401</v>
      </c>
      <c r="AA28">
        <v>349444.77138716902</v>
      </c>
      <c r="AB28">
        <v>359109.40888749401</v>
      </c>
      <c r="AC28">
        <v>350387.784654724</v>
      </c>
      <c r="AD28">
        <v>357030.09381505603</v>
      </c>
      <c r="AE28">
        <v>300277.16340518999</v>
      </c>
      <c r="AF28">
        <v>290443.25046968902</v>
      </c>
    </row>
    <row r="29" spans="1:32" x14ac:dyDescent="0.3">
      <c r="A29" t="s">
        <v>56</v>
      </c>
      <c r="B29" t="s">
        <v>351</v>
      </c>
      <c r="C29" t="s">
        <v>297</v>
      </c>
      <c r="D29" t="s">
        <v>352</v>
      </c>
      <c r="E29" t="s">
        <v>298</v>
      </c>
      <c r="G29">
        <v>219776.579367764</v>
      </c>
      <c r="H29">
        <v>220625.50709604099</v>
      </c>
      <c r="I29">
        <v>221488.186427265</v>
      </c>
      <c r="J29">
        <v>225616.08679577199</v>
      </c>
      <c r="K29">
        <v>220125.69273272701</v>
      </c>
      <c r="L29">
        <v>207250.79553073601</v>
      </c>
      <c r="M29">
        <v>215450.425734769</v>
      </c>
      <c r="N29">
        <v>226246.84900296899</v>
      </c>
      <c r="O29">
        <v>292488.913714697</v>
      </c>
      <c r="P29">
        <v>252710.29754868901</v>
      </c>
      <c r="Q29">
        <v>221184.74458136701</v>
      </c>
      <c r="R29">
        <v>222161.53563503799</v>
      </c>
      <c r="S29">
        <v>214897.61146992401</v>
      </c>
      <c r="T29">
        <v>199971.663968259</v>
      </c>
      <c r="U29">
        <v>192283.56158033901</v>
      </c>
      <c r="V29">
        <v>167954.66823363199</v>
      </c>
      <c r="W29">
        <v>172148.79221114199</v>
      </c>
      <c r="X29">
        <v>177888.98568716299</v>
      </c>
      <c r="Y29">
        <v>178635.887746644</v>
      </c>
      <c r="Z29">
        <v>181627.29950754801</v>
      </c>
      <c r="AA29">
        <v>196913.748882805</v>
      </c>
      <c r="AB29">
        <v>207798.41573270701</v>
      </c>
      <c r="AC29">
        <v>206273.318003825</v>
      </c>
      <c r="AD29">
        <v>212198.790732867</v>
      </c>
      <c r="AE29">
        <v>184829.231473633</v>
      </c>
      <c r="AF29">
        <v>181017.04639864</v>
      </c>
    </row>
    <row r="30" spans="1:32" x14ac:dyDescent="0.3">
      <c r="A30" t="s">
        <v>56</v>
      </c>
      <c r="B30" t="s">
        <v>353</v>
      </c>
      <c r="C30" t="s">
        <v>297</v>
      </c>
      <c r="D30" t="s">
        <v>354</v>
      </c>
      <c r="E30" t="s">
        <v>298</v>
      </c>
      <c r="G30">
        <v>28536.7398933068</v>
      </c>
      <c r="H30">
        <v>29690.404756992401</v>
      </c>
      <c r="I30">
        <v>33287.100300292797</v>
      </c>
      <c r="J30">
        <v>27162.662155036502</v>
      </c>
      <c r="K30">
        <v>27211.630009289202</v>
      </c>
      <c r="L30">
        <v>27782.160772224201</v>
      </c>
      <c r="M30">
        <v>26943.630065896101</v>
      </c>
      <c r="N30">
        <v>27152.211989486801</v>
      </c>
      <c r="O30">
        <v>26592.427352884399</v>
      </c>
      <c r="P30">
        <v>28531.323756711099</v>
      </c>
      <c r="Q30">
        <v>30802.742239901101</v>
      </c>
      <c r="R30">
        <v>30561.984014606602</v>
      </c>
      <c r="S30">
        <v>28589.700426266601</v>
      </c>
      <c r="T30">
        <v>24902.900144412601</v>
      </c>
      <c r="U30">
        <v>27099.796776941599</v>
      </c>
      <c r="V30">
        <v>24845.7111932197</v>
      </c>
      <c r="W30">
        <v>23892.139749548402</v>
      </c>
      <c r="X30">
        <v>20116.883676032201</v>
      </c>
      <c r="Y30">
        <v>19984.211470984701</v>
      </c>
      <c r="Z30">
        <v>20488.443420821499</v>
      </c>
      <c r="AA30">
        <v>21251.220943160501</v>
      </c>
      <c r="AB30">
        <v>20432.882383712302</v>
      </c>
      <c r="AC30">
        <v>17464.714989028998</v>
      </c>
      <c r="AD30">
        <v>15369.5532923589</v>
      </c>
      <c r="AE30">
        <v>13948.725330351899</v>
      </c>
      <c r="AF30">
        <v>11634.8815165408</v>
      </c>
    </row>
    <row r="31" spans="1:32" x14ac:dyDescent="0.3">
      <c r="A31" t="s">
        <v>56</v>
      </c>
      <c r="B31" t="s">
        <v>355</v>
      </c>
      <c r="C31" t="s">
        <v>297</v>
      </c>
      <c r="D31" t="s">
        <v>356</v>
      </c>
      <c r="E31" t="s">
        <v>298</v>
      </c>
      <c r="G31">
        <v>29731.340407286702</v>
      </c>
      <c r="H31">
        <v>31131.874708051801</v>
      </c>
      <c r="I31">
        <v>32758.076836518299</v>
      </c>
      <c r="J31">
        <v>29352.1776790802</v>
      </c>
      <c r="K31">
        <v>30681.320809153702</v>
      </c>
      <c r="L31">
        <v>31319.8406250443</v>
      </c>
      <c r="M31">
        <v>31709.837433326298</v>
      </c>
      <c r="N31">
        <v>30830.7025261694</v>
      </c>
      <c r="O31">
        <v>35669.308947455203</v>
      </c>
      <c r="P31">
        <v>39151.306532375798</v>
      </c>
      <c r="Q31">
        <v>37150.902142412102</v>
      </c>
      <c r="R31">
        <v>33740.3879235364</v>
      </c>
      <c r="S31">
        <v>28633.7603227828</v>
      </c>
      <c r="T31">
        <v>23677.0269665343</v>
      </c>
      <c r="U31">
        <v>19739.736534203501</v>
      </c>
      <c r="V31">
        <v>16545.647576367799</v>
      </c>
      <c r="W31">
        <v>17799.3910680054</v>
      </c>
      <c r="X31">
        <v>16327.930177623801</v>
      </c>
      <c r="Y31">
        <v>16085.318431535599</v>
      </c>
      <c r="Z31">
        <v>16614.3723856119</v>
      </c>
      <c r="AA31">
        <v>18780.916115465901</v>
      </c>
      <c r="AB31">
        <v>17943.0642433619</v>
      </c>
      <c r="AC31">
        <v>17775.266122413399</v>
      </c>
      <c r="AD31">
        <v>17815.379626444301</v>
      </c>
      <c r="AE31">
        <v>9617.6680295256792</v>
      </c>
      <c r="AF31">
        <v>10750.2672287931</v>
      </c>
    </row>
    <row r="32" spans="1:32" x14ac:dyDescent="0.3">
      <c r="A32" t="s">
        <v>56</v>
      </c>
      <c r="B32" t="s">
        <v>357</v>
      </c>
      <c r="C32" t="s">
        <v>297</v>
      </c>
      <c r="D32" t="s">
        <v>358</v>
      </c>
      <c r="E32" t="s">
        <v>298</v>
      </c>
      <c r="G32">
        <v>86352.924200654204</v>
      </c>
      <c r="H32">
        <v>90065.847539126</v>
      </c>
      <c r="I32">
        <v>99725.821890655207</v>
      </c>
      <c r="J32">
        <v>91583.1589327361</v>
      </c>
      <c r="K32">
        <v>83791.335803505193</v>
      </c>
      <c r="L32">
        <v>82472.861359055707</v>
      </c>
      <c r="M32">
        <v>78183.684187906896</v>
      </c>
      <c r="N32">
        <v>75153.531460430793</v>
      </c>
      <c r="O32">
        <v>77899.045189660101</v>
      </c>
      <c r="P32">
        <v>78919.044342605397</v>
      </c>
      <c r="Q32">
        <v>77651.028447077304</v>
      </c>
      <c r="R32">
        <v>70685.423724588603</v>
      </c>
      <c r="S32">
        <v>67431.577859434707</v>
      </c>
      <c r="T32">
        <v>57143.399157934102</v>
      </c>
      <c r="U32">
        <v>54512.150154233503</v>
      </c>
      <c r="V32">
        <v>52733.337950218898</v>
      </c>
      <c r="W32">
        <v>63958.7815123572</v>
      </c>
      <c r="X32">
        <v>69104.012156139797</v>
      </c>
      <c r="Y32">
        <v>77685.148076997197</v>
      </c>
      <c r="Z32">
        <v>85625.152890816404</v>
      </c>
      <c r="AA32">
        <v>88713.392706297804</v>
      </c>
      <c r="AB32">
        <v>89616.134655406393</v>
      </c>
      <c r="AC32">
        <v>87154.832446237706</v>
      </c>
      <c r="AD32">
        <v>91002.907255945305</v>
      </c>
      <c r="AE32">
        <v>73391.263094509195</v>
      </c>
      <c r="AF32">
        <v>69340.280969266503</v>
      </c>
    </row>
    <row r="33" spans="1:32" x14ac:dyDescent="0.3">
      <c r="A33" t="s">
        <v>56</v>
      </c>
      <c r="B33" t="s">
        <v>359</v>
      </c>
      <c r="C33" t="s">
        <v>297</v>
      </c>
      <c r="D33" t="s">
        <v>360</v>
      </c>
      <c r="E33" t="s">
        <v>298</v>
      </c>
      <c r="G33">
        <v>19004.477924679999</v>
      </c>
      <c r="H33">
        <v>19173.128662442501</v>
      </c>
      <c r="I33">
        <v>19627.168393617001</v>
      </c>
      <c r="J33">
        <v>18737.566619478701</v>
      </c>
      <c r="K33">
        <v>16827.585393345398</v>
      </c>
      <c r="L33">
        <v>15325.343773795499</v>
      </c>
      <c r="M33">
        <v>19513.9032132586</v>
      </c>
      <c r="N33">
        <v>23339.403500159999</v>
      </c>
      <c r="O33">
        <v>30350.536298478099</v>
      </c>
      <c r="P33">
        <v>31595.856454178502</v>
      </c>
      <c r="Q33">
        <v>29907.869389521398</v>
      </c>
      <c r="R33">
        <v>27409.704820892701</v>
      </c>
      <c r="S33">
        <v>25781.893757429101</v>
      </c>
      <c r="T33">
        <v>25408.601283367701</v>
      </c>
      <c r="U33">
        <v>24271.124536225001</v>
      </c>
      <c r="V33">
        <v>23107.995738334899</v>
      </c>
      <c r="W33">
        <v>22114.038026832299</v>
      </c>
      <c r="X33">
        <v>23014.863927033501</v>
      </c>
      <c r="Y33">
        <v>22820.067798540698</v>
      </c>
      <c r="Z33">
        <v>23829.681788047699</v>
      </c>
      <c r="AA33">
        <v>23785.49273944</v>
      </c>
      <c r="AB33">
        <v>23318.2660983274</v>
      </c>
      <c r="AC33">
        <v>21723.444789987701</v>
      </c>
      <c r="AD33">
        <v>20664.0500304794</v>
      </c>
      <c r="AE33">
        <v>18456.083946172301</v>
      </c>
      <c r="AF33">
        <v>17641.122332383398</v>
      </c>
    </row>
    <row r="34" spans="1:32" x14ac:dyDescent="0.3">
      <c r="A34" t="s">
        <v>56</v>
      </c>
      <c r="B34" t="s">
        <v>361</v>
      </c>
      <c r="C34" t="s">
        <v>297</v>
      </c>
      <c r="D34" t="s">
        <v>362</v>
      </c>
      <c r="E34" t="s">
        <v>298</v>
      </c>
      <c r="G34">
        <v>391746.02018385899</v>
      </c>
      <c r="H34">
        <v>402577.937784045</v>
      </c>
      <c r="I34">
        <v>420259.17279437301</v>
      </c>
      <c r="J34">
        <v>414628.23638511501</v>
      </c>
      <c r="K34">
        <v>396761.605177538</v>
      </c>
      <c r="L34">
        <v>412665.99654404097</v>
      </c>
      <c r="M34">
        <v>402480.24809874903</v>
      </c>
      <c r="N34">
        <v>377156.84694007999</v>
      </c>
      <c r="O34">
        <v>367501.69424424297</v>
      </c>
      <c r="P34">
        <v>375632.099751723</v>
      </c>
      <c r="Q34">
        <v>348474.95227196201</v>
      </c>
      <c r="R34">
        <v>338448.81016816798</v>
      </c>
      <c r="S34">
        <v>328037.52143473498</v>
      </c>
      <c r="T34">
        <v>274342.66541502101</v>
      </c>
      <c r="U34">
        <v>261236.259134033</v>
      </c>
      <c r="V34">
        <v>254561.128485497</v>
      </c>
      <c r="W34">
        <v>256812.379109131</v>
      </c>
      <c r="X34">
        <v>250521.710403148</v>
      </c>
      <c r="Y34">
        <v>249767.83950283201</v>
      </c>
      <c r="Z34">
        <v>260667.92144766901</v>
      </c>
      <c r="AA34">
        <v>261414.98338243601</v>
      </c>
      <c r="AB34">
        <v>267572.177882788</v>
      </c>
      <c r="AC34">
        <v>260551.64627187001</v>
      </c>
      <c r="AD34">
        <v>283785.98946567299</v>
      </c>
      <c r="AE34">
        <v>235137.65048571301</v>
      </c>
      <c r="AF34">
        <v>203380.90893918101</v>
      </c>
    </row>
    <row r="35" spans="1:32" x14ac:dyDescent="0.3">
      <c r="A35" t="s">
        <v>56</v>
      </c>
      <c r="B35" t="s">
        <v>363</v>
      </c>
      <c r="C35" t="s">
        <v>297</v>
      </c>
      <c r="D35" t="s">
        <v>364</v>
      </c>
      <c r="E35" t="s">
        <v>298</v>
      </c>
      <c r="G35">
        <v>641898.83575732901</v>
      </c>
      <c r="H35">
        <v>705407.40753961203</v>
      </c>
      <c r="I35">
        <v>850969.58391627599</v>
      </c>
      <c r="J35">
        <v>903699.24420700897</v>
      </c>
      <c r="K35">
        <v>969048.34360348003</v>
      </c>
      <c r="L35">
        <v>1059747.63836576</v>
      </c>
      <c r="M35">
        <v>1106408.98981227</v>
      </c>
      <c r="N35">
        <v>1131823.2855126299</v>
      </c>
      <c r="O35">
        <v>1194012.06860469</v>
      </c>
      <c r="P35">
        <v>1238093.5264884101</v>
      </c>
      <c r="Q35">
        <v>1207698.7088235801</v>
      </c>
      <c r="R35">
        <v>1105347.95510125</v>
      </c>
      <c r="S35">
        <v>1071252.27611895</v>
      </c>
      <c r="T35">
        <v>935850.50702052098</v>
      </c>
      <c r="U35">
        <v>858966.93314304005</v>
      </c>
      <c r="V35">
        <v>804342.22167541098</v>
      </c>
      <c r="W35">
        <v>862635.75071861595</v>
      </c>
      <c r="X35">
        <v>908349.30614015798</v>
      </c>
      <c r="Y35">
        <v>942763.84900636098</v>
      </c>
      <c r="Z35">
        <v>1003754.73270867</v>
      </c>
      <c r="AA35">
        <v>1001331.8865677</v>
      </c>
      <c r="AB35">
        <v>989886.13063240598</v>
      </c>
      <c r="AC35">
        <v>975195.90188293101</v>
      </c>
      <c r="AD35">
        <v>1031598.15207354</v>
      </c>
      <c r="AE35">
        <v>989639.04549578996</v>
      </c>
      <c r="AF35">
        <v>987256.76999714901</v>
      </c>
    </row>
    <row r="36" spans="1:32" x14ac:dyDescent="0.3">
      <c r="A36" t="s">
        <v>56</v>
      </c>
      <c r="B36" t="s">
        <v>365</v>
      </c>
      <c r="C36" t="s">
        <v>297</v>
      </c>
      <c r="D36" t="s">
        <v>366</v>
      </c>
      <c r="E36" t="s">
        <v>298</v>
      </c>
      <c r="G36">
        <v>309208.00287256698</v>
      </c>
      <c r="H36">
        <v>332187.128611252</v>
      </c>
      <c r="I36">
        <v>385873.50900011102</v>
      </c>
      <c r="J36">
        <v>413870.65718306601</v>
      </c>
      <c r="K36">
        <v>441942.87172610202</v>
      </c>
      <c r="L36">
        <v>468032.79039717402</v>
      </c>
      <c r="M36">
        <v>472366.44278708199</v>
      </c>
      <c r="N36">
        <v>479712.37988331501</v>
      </c>
      <c r="O36">
        <v>506244.91101132298</v>
      </c>
      <c r="P36">
        <v>517577.363562755</v>
      </c>
      <c r="Q36">
        <v>512906.95218887599</v>
      </c>
      <c r="R36">
        <v>467430.83329879597</v>
      </c>
      <c r="S36">
        <v>445886.76895972597</v>
      </c>
      <c r="T36">
        <v>382213.94973508298</v>
      </c>
      <c r="U36">
        <v>359079.597687601</v>
      </c>
      <c r="V36">
        <v>346930.81725645502</v>
      </c>
      <c r="W36">
        <v>385152.10025835602</v>
      </c>
      <c r="X36">
        <v>416023.07856059499</v>
      </c>
      <c r="Y36">
        <v>445432.81807400699</v>
      </c>
      <c r="Z36">
        <v>477818.98042364599</v>
      </c>
      <c r="AA36">
        <v>483780.620205182</v>
      </c>
      <c r="AB36">
        <v>480534.22302426002</v>
      </c>
      <c r="AC36">
        <v>492071.09843085898</v>
      </c>
      <c r="AD36">
        <v>534752.08765941404</v>
      </c>
      <c r="AE36">
        <v>504774.40242308099</v>
      </c>
      <c r="AF36">
        <v>496851.91046033503</v>
      </c>
    </row>
    <row r="37" spans="1:32" x14ac:dyDescent="0.3">
      <c r="A37" t="s">
        <v>56</v>
      </c>
      <c r="B37" t="s">
        <v>367</v>
      </c>
      <c r="C37" t="s">
        <v>297</v>
      </c>
      <c r="D37" t="s">
        <v>368</v>
      </c>
      <c r="E37" t="s">
        <v>298</v>
      </c>
      <c r="G37">
        <v>125386.71876617899</v>
      </c>
      <c r="H37">
        <v>133730.33216133801</v>
      </c>
      <c r="I37">
        <v>141906.484336266</v>
      </c>
      <c r="J37">
        <v>141514.74676586001</v>
      </c>
      <c r="K37">
        <v>141658.54721823</v>
      </c>
      <c r="L37">
        <v>146578.13704283701</v>
      </c>
      <c r="M37">
        <v>151972.56797763999</v>
      </c>
      <c r="N37">
        <v>149345.86597084699</v>
      </c>
      <c r="O37">
        <v>146131.42400970301</v>
      </c>
      <c r="P37">
        <v>146419.15024888201</v>
      </c>
      <c r="Q37">
        <v>144765.64919094599</v>
      </c>
      <c r="R37">
        <v>136269.941996265</v>
      </c>
      <c r="S37">
        <v>135816.32702363</v>
      </c>
      <c r="T37">
        <v>132197.62738319</v>
      </c>
      <c r="U37">
        <v>127537.497996251</v>
      </c>
      <c r="V37">
        <v>122742.02269488999</v>
      </c>
      <c r="W37">
        <v>125572.180818573</v>
      </c>
      <c r="X37">
        <v>130404.020522502</v>
      </c>
      <c r="Y37">
        <v>126171.24024852899</v>
      </c>
      <c r="Z37">
        <v>131287.92063079801</v>
      </c>
      <c r="AA37">
        <v>128786.03405760499</v>
      </c>
      <c r="AB37">
        <v>124129.113065871</v>
      </c>
      <c r="AC37">
        <v>120410.96456600699</v>
      </c>
      <c r="AD37">
        <v>120067.731860564</v>
      </c>
      <c r="AE37">
        <v>119041.36970500401</v>
      </c>
      <c r="AF37">
        <v>120333.01506627801</v>
      </c>
    </row>
    <row r="38" spans="1:32" x14ac:dyDescent="0.3">
      <c r="A38" t="s">
        <v>56</v>
      </c>
      <c r="B38" t="s">
        <v>369</v>
      </c>
      <c r="C38" t="s">
        <v>297</v>
      </c>
      <c r="D38" t="s">
        <v>370</v>
      </c>
      <c r="E38" t="s">
        <v>298</v>
      </c>
      <c r="G38">
        <v>207387.97287093999</v>
      </c>
      <c r="H38">
        <v>239508.91686776601</v>
      </c>
      <c r="I38">
        <v>323296.35614940699</v>
      </c>
      <c r="J38">
        <v>348342.29981372698</v>
      </c>
      <c r="K38">
        <v>385488.49721620599</v>
      </c>
      <c r="L38">
        <v>445171.87453209999</v>
      </c>
      <c r="M38">
        <v>481974.14928532997</v>
      </c>
      <c r="N38">
        <v>502872.23541809601</v>
      </c>
      <c r="O38">
        <v>541890.27627574105</v>
      </c>
      <c r="P38">
        <v>574174.08059322799</v>
      </c>
      <c r="Q38">
        <v>550016.883470095</v>
      </c>
      <c r="R38">
        <v>501556.49907332897</v>
      </c>
      <c r="S38">
        <v>489412.11501838802</v>
      </c>
      <c r="T38">
        <v>421300.80215333001</v>
      </c>
      <c r="U38">
        <v>372278.397670632</v>
      </c>
      <c r="V38">
        <v>334601.54659044702</v>
      </c>
      <c r="W38">
        <v>351833.17126295302</v>
      </c>
      <c r="X38">
        <v>361908.97044678399</v>
      </c>
      <c r="Y38">
        <v>371226.00243524299</v>
      </c>
      <c r="Z38">
        <v>394664.43747833697</v>
      </c>
      <c r="AA38">
        <v>388765.23230491101</v>
      </c>
      <c r="AB38">
        <v>385225.18585938797</v>
      </c>
      <c r="AC38">
        <v>362756.98256930802</v>
      </c>
      <c r="AD38">
        <v>376842.77521140501</v>
      </c>
      <c r="AE38">
        <v>365793.44718860101</v>
      </c>
      <c r="AF38">
        <v>369958.494282106</v>
      </c>
    </row>
    <row r="39" spans="1:32" x14ac:dyDescent="0.3">
      <c r="A39" t="s">
        <v>56</v>
      </c>
      <c r="B39" t="s">
        <v>371</v>
      </c>
      <c r="C39" t="s">
        <v>297</v>
      </c>
      <c r="D39" t="s">
        <v>372</v>
      </c>
      <c r="E39" t="s">
        <v>298</v>
      </c>
      <c r="G39">
        <v>769613.43563003605</v>
      </c>
      <c r="H39">
        <v>800848.70501134603</v>
      </c>
      <c r="I39">
        <v>914026.57388640603</v>
      </c>
      <c r="J39">
        <v>895908.56582070701</v>
      </c>
      <c r="K39">
        <v>921521.752436904</v>
      </c>
      <c r="L39">
        <v>862054.35551886703</v>
      </c>
      <c r="M39">
        <v>818614.22970916401</v>
      </c>
      <c r="N39">
        <v>767287.36239090899</v>
      </c>
      <c r="O39">
        <v>702319.99884244404</v>
      </c>
      <c r="P39">
        <v>773094.65730736603</v>
      </c>
      <c r="Q39">
        <v>864037.50514079805</v>
      </c>
      <c r="R39">
        <v>833398.48283915594</v>
      </c>
      <c r="S39">
        <v>778183.66694133799</v>
      </c>
      <c r="T39">
        <v>671828.26307103399</v>
      </c>
      <c r="U39">
        <v>607946.89244112303</v>
      </c>
      <c r="V39">
        <v>584393.78857722005</v>
      </c>
      <c r="W39">
        <v>594467.44692985294</v>
      </c>
      <c r="X39">
        <v>618195.96875952696</v>
      </c>
      <c r="Y39">
        <v>616867.78190351406</v>
      </c>
      <c r="Z39">
        <v>656384.800290699</v>
      </c>
      <c r="AA39">
        <v>664524.15052822197</v>
      </c>
      <c r="AB39">
        <v>667650.48054164997</v>
      </c>
      <c r="AC39">
        <v>673285.72906219005</v>
      </c>
      <c r="AD39">
        <v>711353.92780911596</v>
      </c>
      <c r="AE39">
        <v>700473.87295379804</v>
      </c>
      <c r="AF39">
        <v>669611.33041432605</v>
      </c>
    </row>
    <row r="40" spans="1:32" x14ac:dyDescent="0.3">
      <c r="A40" t="s">
        <v>56</v>
      </c>
      <c r="B40" t="s">
        <v>373</v>
      </c>
      <c r="C40" t="s">
        <v>297</v>
      </c>
      <c r="D40" t="s">
        <v>374</v>
      </c>
      <c r="E40" t="s">
        <v>298</v>
      </c>
      <c r="G40">
        <v>983091.00648249895</v>
      </c>
      <c r="H40">
        <v>980192.69436414097</v>
      </c>
      <c r="I40">
        <v>1002921.26783616</v>
      </c>
      <c r="J40">
        <v>1008900.76583623</v>
      </c>
      <c r="K40">
        <v>1024640.96891644</v>
      </c>
      <c r="L40">
        <v>1026510.4380916</v>
      </c>
      <c r="M40">
        <v>1010817.62268214</v>
      </c>
      <c r="N40">
        <v>985588.33993740904</v>
      </c>
      <c r="O40">
        <v>1033456.89192613</v>
      </c>
      <c r="P40">
        <v>997419.68101099296</v>
      </c>
      <c r="Q40">
        <v>993242.47947390005</v>
      </c>
      <c r="R40">
        <v>981355.45924567501</v>
      </c>
      <c r="S40">
        <v>1028596.84649571</v>
      </c>
      <c r="T40">
        <v>980125.88137852796</v>
      </c>
      <c r="U40">
        <v>968599.901958514</v>
      </c>
      <c r="V40">
        <v>961996.25187631405</v>
      </c>
      <c r="W40">
        <v>1000808.6333653399</v>
      </c>
      <c r="X40">
        <v>994137.69363853801</v>
      </c>
      <c r="Y40">
        <v>954193.64149830502</v>
      </c>
      <c r="Z40">
        <v>969617.00853462704</v>
      </c>
      <c r="AA40">
        <v>972190.79460878798</v>
      </c>
      <c r="AB40">
        <v>957679.75842812995</v>
      </c>
      <c r="AC40">
        <v>922156.93218698399</v>
      </c>
      <c r="AD40">
        <v>974187.55856038595</v>
      </c>
      <c r="AE40">
        <v>930955.22850498697</v>
      </c>
      <c r="AF40">
        <v>939143.467959687</v>
      </c>
    </row>
    <row r="41" spans="1:32" x14ac:dyDescent="0.3">
      <c r="A41" t="s">
        <v>56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56</v>
      </c>
      <c r="B43" t="s">
        <v>379</v>
      </c>
      <c r="C43" t="s">
        <v>297</v>
      </c>
      <c r="D43" t="s">
        <v>380</v>
      </c>
      <c r="E43" t="s">
        <v>298</v>
      </c>
      <c r="G43">
        <v>593379.35088218097</v>
      </c>
      <c r="H43">
        <v>626863.21983252198</v>
      </c>
      <c r="I43">
        <v>701848.81341625203</v>
      </c>
      <c r="J43">
        <v>680872.61749075295</v>
      </c>
      <c r="K43">
        <v>721219.11511717597</v>
      </c>
      <c r="L43">
        <v>750658.30909035297</v>
      </c>
      <c r="M43">
        <v>764202.43815842597</v>
      </c>
      <c r="N43">
        <v>770615.72007828497</v>
      </c>
      <c r="O43">
        <v>819414.95730540296</v>
      </c>
      <c r="P43">
        <v>856836.84078355494</v>
      </c>
      <c r="Q43">
        <v>905431.82892493799</v>
      </c>
      <c r="R43">
        <v>900799.98378462601</v>
      </c>
      <c r="S43">
        <v>937507.77775537805</v>
      </c>
      <c r="T43">
        <v>856608.88429979899</v>
      </c>
      <c r="U43">
        <v>811140.58353858104</v>
      </c>
      <c r="V43">
        <v>832939.56497218797</v>
      </c>
      <c r="W43">
        <v>860746.85612749495</v>
      </c>
      <c r="X43">
        <v>902237.24021946604</v>
      </c>
      <c r="Y43">
        <v>923095.42926654604</v>
      </c>
      <c r="Z43">
        <v>984735.06865299202</v>
      </c>
      <c r="AA43">
        <v>985214.04965473898</v>
      </c>
      <c r="AB43">
        <v>977266.18963247095</v>
      </c>
      <c r="AC43">
        <v>947305.27960063203</v>
      </c>
      <c r="AD43">
        <v>1003863.57170113</v>
      </c>
      <c r="AE43">
        <v>933564.34330579999</v>
      </c>
      <c r="AF43">
        <v>954458.84322815295</v>
      </c>
    </row>
    <row r="44" spans="1:32" x14ac:dyDescent="0.3">
      <c r="A44" t="s">
        <v>56</v>
      </c>
      <c r="B44" t="s">
        <v>381</v>
      </c>
      <c r="C44" t="s">
        <v>297</v>
      </c>
      <c r="D44" t="s">
        <v>382</v>
      </c>
      <c r="E44" t="s">
        <v>298</v>
      </c>
      <c r="G44">
        <v>9726948.1234497894</v>
      </c>
      <c r="H44">
        <v>10002402.606796101</v>
      </c>
      <c r="I44">
        <v>10659130.3308222</v>
      </c>
      <c r="J44">
        <v>10251200.0711927</v>
      </c>
      <c r="K44">
        <v>10475003.505492801</v>
      </c>
      <c r="L44">
        <v>10439520.977119399</v>
      </c>
      <c r="M44">
        <v>10283295.2208724</v>
      </c>
      <c r="N44">
        <v>10215639.7947009</v>
      </c>
      <c r="O44">
        <v>10385398.234305</v>
      </c>
      <c r="P44">
        <v>10682755.8784848</v>
      </c>
      <c r="Q44">
        <v>10445458.7782293</v>
      </c>
      <c r="R44">
        <v>9819127.5629795101</v>
      </c>
      <c r="S44">
        <v>9590724.4234606307</v>
      </c>
      <c r="T44">
        <v>8346351.2359649902</v>
      </c>
      <c r="U44">
        <v>7885852.3155348301</v>
      </c>
      <c r="V44">
        <v>7479064.7005896401</v>
      </c>
      <c r="W44">
        <v>7691002.8479041001</v>
      </c>
      <c r="X44">
        <v>7858483.9118426898</v>
      </c>
      <c r="Y44">
        <v>7878774.8180030901</v>
      </c>
      <c r="Z44">
        <v>8259182.1452737805</v>
      </c>
      <c r="AA44">
        <v>8287402.2791271703</v>
      </c>
      <c r="AB44">
        <v>8251325.7221106496</v>
      </c>
      <c r="AC44">
        <v>7925146.3855410302</v>
      </c>
      <c r="AD44">
        <v>8234877.0782596096</v>
      </c>
      <c r="AE44">
        <v>7552986.7696047397</v>
      </c>
      <c r="AF44">
        <v>7448971.0024280101</v>
      </c>
    </row>
    <row r="45" spans="1:32" x14ac:dyDescent="0.3">
      <c r="A45" t="s">
        <v>56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56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56</v>
      </c>
      <c r="B47" t="s">
        <v>387</v>
      </c>
      <c r="C47" t="s">
        <v>297</v>
      </c>
      <c r="D47" t="s">
        <v>388</v>
      </c>
      <c r="E47" t="s">
        <v>298</v>
      </c>
      <c r="G47">
        <v>413451.33305132302</v>
      </c>
      <c r="H47">
        <v>413756.30779205501</v>
      </c>
      <c r="I47">
        <v>439387.70437528897</v>
      </c>
      <c r="J47">
        <v>444097.74541698798</v>
      </c>
      <c r="K47">
        <v>436218.161791716</v>
      </c>
      <c r="L47">
        <v>453409.10510417802</v>
      </c>
      <c r="M47">
        <v>466537.81393580401</v>
      </c>
      <c r="N47">
        <v>444161.78855022101</v>
      </c>
      <c r="O47">
        <v>441730.47691265697</v>
      </c>
      <c r="P47">
        <v>426536.58306243701</v>
      </c>
      <c r="Q47">
        <v>423942.98501457297</v>
      </c>
      <c r="R47">
        <v>402781.88454937201</v>
      </c>
      <c r="S47">
        <v>393831.55882157403</v>
      </c>
      <c r="T47">
        <v>377411.15927004197</v>
      </c>
      <c r="U47">
        <v>356451.77704073</v>
      </c>
      <c r="V47">
        <v>352536.45276202698</v>
      </c>
      <c r="W47">
        <v>352556.943255071</v>
      </c>
      <c r="X47">
        <v>354861.72311878001</v>
      </c>
      <c r="Y47">
        <v>349005.292713075</v>
      </c>
      <c r="Z47">
        <v>362918.98278024298</v>
      </c>
      <c r="AA47">
        <v>347984.32057386701</v>
      </c>
      <c r="AB47">
        <v>346416.79783171002</v>
      </c>
      <c r="AC47">
        <v>331825.18406898098</v>
      </c>
      <c r="AD47">
        <v>344904.36508297501</v>
      </c>
      <c r="AE47">
        <v>337121.14473655401</v>
      </c>
      <c r="AF47">
        <v>353616.81933910999</v>
      </c>
    </row>
    <row r="48" spans="1:32" x14ac:dyDescent="0.3">
      <c r="A48" t="s">
        <v>56</v>
      </c>
      <c r="B48" t="s">
        <v>389</v>
      </c>
      <c r="C48" t="s">
        <v>297</v>
      </c>
      <c r="D48" t="s">
        <v>390</v>
      </c>
      <c r="E48" t="s">
        <v>298</v>
      </c>
      <c r="G48">
        <v>1189709.19788392</v>
      </c>
      <c r="H48">
        <v>1204936.4386481</v>
      </c>
      <c r="I48">
        <v>1288891.8355286601</v>
      </c>
      <c r="J48">
        <v>1307131.4995319799</v>
      </c>
      <c r="K48">
        <v>1290699.5443722</v>
      </c>
      <c r="L48">
        <v>1340720.26875291</v>
      </c>
      <c r="M48">
        <v>1376168.9949318999</v>
      </c>
      <c r="N48">
        <v>1329327.0921965099</v>
      </c>
      <c r="O48">
        <v>1351138.1177879099</v>
      </c>
      <c r="P48">
        <v>1339688.6355335701</v>
      </c>
      <c r="Q48">
        <v>1331258.2272626101</v>
      </c>
      <c r="R48">
        <v>1260905.87675217</v>
      </c>
      <c r="S48">
        <v>1241308.00871915</v>
      </c>
      <c r="T48">
        <v>1205854.85197039</v>
      </c>
      <c r="U48">
        <v>1153655.5521026</v>
      </c>
      <c r="V48">
        <v>1140037.6347274799</v>
      </c>
      <c r="W48">
        <v>1161343.1728977701</v>
      </c>
      <c r="X48">
        <v>1184160.5501760601</v>
      </c>
      <c r="Y48">
        <v>1160141.8304274599</v>
      </c>
      <c r="Z48">
        <v>1214739.60737366</v>
      </c>
      <c r="AA48">
        <v>1192288.8110363199</v>
      </c>
      <c r="AB48">
        <v>1201035.1603528401</v>
      </c>
      <c r="AC48">
        <v>1161470.6771482001</v>
      </c>
      <c r="AD48">
        <v>1207113.9292631601</v>
      </c>
      <c r="AE48">
        <v>1173150.7238876801</v>
      </c>
      <c r="AF48">
        <v>1228943.6537107399</v>
      </c>
    </row>
    <row r="49" spans="1:32" x14ac:dyDescent="0.3">
      <c r="A49" t="s">
        <v>56</v>
      </c>
      <c r="B49" t="s">
        <v>391</v>
      </c>
      <c r="C49" t="s">
        <v>297</v>
      </c>
      <c r="D49" t="s">
        <v>392</v>
      </c>
      <c r="E49" t="s">
        <v>298</v>
      </c>
      <c r="G49">
        <v>351888.056064262</v>
      </c>
      <c r="H49">
        <v>354783.31666259002</v>
      </c>
      <c r="I49">
        <v>378207.37788188597</v>
      </c>
      <c r="J49">
        <v>380230.45615330001</v>
      </c>
      <c r="K49">
        <v>366596.38202166301</v>
      </c>
      <c r="L49">
        <v>374524.61162436201</v>
      </c>
      <c r="M49">
        <v>391494.49290908902</v>
      </c>
      <c r="N49">
        <v>383121.42738021602</v>
      </c>
      <c r="O49">
        <v>399481.29388856399</v>
      </c>
      <c r="P49">
        <v>403748.21112951799</v>
      </c>
      <c r="Q49">
        <v>393943.92661561398</v>
      </c>
      <c r="R49">
        <v>367760.93267173</v>
      </c>
      <c r="S49">
        <v>357908.49275791203</v>
      </c>
      <c r="T49">
        <v>337998.43569273897</v>
      </c>
      <c r="U49">
        <v>312816.14749097702</v>
      </c>
      <c r="V49">
        <v>299097.059620029</v>
      </c>
      <c r="W49">
        <v>286539.71311280603</v>
      </c>
      <c r="X49">
        <v>276192.27909419301</v>
      </c>
      <c r="Y49">
        <v>260765.96447089201</v>
      </c>
      <c r="Z49">
        <v>259635.434260771</v>
      </c>
      <c r="AA49">
        <v>256757.74748844799</v>
      </c>
      <c r="AB49">
        <v>264340.08670076297</v>
      </c>
      <c r="AC49">
        <v>259965.56697129799</v>
      </c>
      <c r="AD49">
        <v>273772.033994578</v>
      </c>
      <c r="AE49">
        <v>262452.008881983</v>
      </c>
      <c r="AF49">
        <v>268133.06345816201</v>
      </c>
    </row>
    <row r="50" spans="1:32" x14ac:dyDescent="0.3">
      <c r="A50" t="s">
        <v>56</v>
      </c>
      <c r="B50" t="s">
        <v>393</v>
      </c>
      <c r="C50" t="s">
        <v>297</v>
      </c>
      <c r="D50" t="s">
        <v>394</v>
      </c>
      <c r="E50" t="s">
        <v>298</v>
      </c>
      <c r="G50">
        <v>424380.55927749001</v>
      </c>
      <c r="H50">
        <v>436408.419353101</v>
      </c>
      <c r="I50">
        <v>471306.28157327703</v>
      </c>
      <c r="J50">
        <v>482809.066447324</v>
      </c>
      <c r="K50">
        <v>487891.70601941901</v>
      </c>
      <c r="L50">
        <v>512782.392152399</v>
      </c>
      <c r="M50">
        <v>518140.12606337102</v>
      </c>
      <c r="N50">
        <v>502070.786633212</v>
      </c>
      <c r="O50">
        <v>509985.26562613703</v>
      </c>
      <c r="P50">
        <v>509473.655555723</v>
      </c>
      <c r="Q50">
        <v>513298.09628866398</v>
      </c>
      <c r="R50">
        <v>490323.546310217</v>
      </c>
      <c r="S50">
        <v>489547.17589425901</v>
      </c>
      <c r="T50">
        <v>490431.555678348</v>
      </c>
      <c r="U50">
        <v>484399.34417388903</v>
      </c>
      <c r="V50">
        <v>488407.71011273202</v>
      </c>
      <c r="W50">
        <v>522276.21281651902</v>
      </c>
      <c r="X50">
        <v>553123.67422377295</v>
      </c>
      <c r="Y50">
        <v>550373.38387982605</v>
      </c>
      <c r="Z50">
        <v>592191.789044242</v>
      </c>
      <c r="AA50">
        <v>587546.74297400005</v>
      </c>
      <c r="AB50">
        <v>590281.26043928601</v>
      </c>
      <c r="AC50">
        <v>569683.62078014296</v>
      </c>
      <c r="AD50">
        <v>588445.14836949599</v>
      </c>
      <c r="AE50">
        <v>573573.43039408198</v>
      </c>
      <c r="AF50">
        <v>607208.32386109803</v>
      </c>
    </row>
    <row r="51" spans="1:32" x14ac:dyDescent="0.3">
      <c r="A51" t="s">
        <v>56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56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56</v>
      </c>
      <c r="B53" t="s">
        <v>399</v>
      </c>
      <c r="C53" t="s">
        <v>297</v>
      </c>
      <c r="D53" t="s">
        <v>400</v>
      </c>
      <c r="E53" t="s">
        <v>298</v>
      </c>
      <c r="G53">
        <v>205328.21458241899</v>
      </c>
      <c r="H53">
        <v>200209.71609389799</v>
      </c>
      <c r="I53">
        <v>204358.829537129</v>
      </c>
      <c r="J53">
        <v>197440.83306830699</v>
      </c>
      <c r="K53">
        <v>204102.19626981899</v>
      </c>
      <c r="L53">
        <v>215116.663972699</v>
      </c>
      <c r="M53">
        <v>217836.67815215699</v>
      </c>
      <c r="N53">
        <v>211960.47061557299</v>
      </c>
      <c r="O53">
        <v>220684.43874507901</v>
      </c>
      <c r="P53">
        <v>218534.66864724201</v>
      </c>
      <c r="Q53">
        <v>213287.24964623101</v>
      </c>
      <c r="R53">
        <v>189992.33820740401</v>
      </c>
      <c r="S53">
        <v>181511.72792432501</v>
      </c>
      <c r="T53">
        <v>170333.259980548</v>
      </c>
      <c r="U53">
        <v>154133.00412143601</v>
      </c>
      <c r="V53">
        <v>143939.51213777301</v>
      </c>
      <c r="W53">
        <v>155780.26770488801</v>
      </c>
      <c r="X53">
        <v>162322.65100865599</v>
      </c>
      <c r="Y53">
        <v>161780.135097052</v>
      </c>
      <c r="Z53">
        <v>168148.63931127399</v>
      </c>
      <c r="AA53">
        <v>158133.97484187401</v>
      </c>
      <c r="AB53">
        <v>150930.666810511</v>
      </c>
      <c r="AC53">
        <v>138477.45187076399</v>
      </c>
      <c r="AD53">
        <v>135531.80584628001</v>
      </c>
      <c r="AE53">
        <v>100195.43050881301</v>
      </c>
      <c r="AF53">
        <v>104321.371691725</v>
      </c>
    </row>
    <row r="54" spans="1:32" x14ac:dyDescent="0.3">
      <c r="A54" t="s">
        <v>56</v>
      </c>
      <c r="B54" t="s">
        <v>401</v>
      </c>
      <c r="C54" t="s">
        <v>297</v>
      </c>
      <c r="D54" t="s">
        <v>402</v>
      </c>
      <c r="E54" t="s">
        <v>298</v>
      </c>
      <c r="G54">
        <v>497039.59707002202</v>
      </c>
      <c r="H54">
        <v>495556.59009056498</v>
      </c>
      <c r="I54">
        <v>525162.20958626806</v>
      </c>
      <c r="J54">
        <v>517733.67172698799</v>
      </c>
      <c r="K54">
        <v>538906.676994498</v>
      </c>
      <c r="L54">
        <v>558337.101489263</v>
      </c>
      <c r="M54">
        <v>574687.83189047198</v>
      </c>
      <c r="N54">
        <v>563935.53170467005</v>
      </c>
      <c r="O54">
        <v>599655.86815314996</v>
      </c>
      <c r="P54">
        <v>603163.71922641504</v>
      </c>
      <c r="Q54">
        <v>605602.95462165202</v>
      </c>
      <c r="R54">
        <v>564397.91716393596</v>
      </c>
      <c r="S54">
        <v>555709.89779823902</v>
      </c>
      <c r="T54">
        <v>517019.60331013403</v>
      </c>
      <c r="U54">
        <v>484681.79651857301</v>
      </c>
      <c r="V54">
        <v>471602.18875369901</v>
      </c>
      <c r="W54">
        <v>482835.59520305903</v>
      </c>
      <c r="X54">
        <v>484240.80661040102</v>
      </c>
      <c r="Y54">
        <v>470266.67474063003</v>
      </c>
      <c r="Z54">
        <v>476660.66545443598</v>
      </c>
      <c r="AA54">
        <v>449961.74920733599</v>
      </c>
      <c r="AB54">
        <v>434555.67004059302</v>
      </c>
      <c r="AC54">
        <v>399585.47439910501</v>
      </c>
      <c r="AD54">
        <v>400842.901410572</v>
      </c>
      <c r="AE54">
        <v>327452.86316804698</v>
      </c>
      <c r="AF54">
        <v>332537.379014551</v>
      </c>
    </row>
    <row r="55" spans="1:32" x14ac:dyDescent="0.3">
      <c r="A55" t="s">
        <v>56</v>
      </c>
      <c r="B55" t="s">
        <v>403</v>
      </c>
      <c r="C55" t="s">
        <v>297</v>
      </c>
      <c r="D55" t="s">
        <v>404</v>
      </c>
      <c r="E55" t="s">
        <v>298</v>
      </c>
      <c r="G55">
        <v>291725.27641111601</v>
      </c>
      <c r="H55">
        <v>295379.587322829</v>
      </c>
      <c r="I55">
        <v>320831.66620954103</v>
      </c>
      <c r="J55">
        <v>320309.89506881702</v>
      </c>
      <c r="K55">
        <v>334809.022256786</v>
      </c>
      <c r="L55">
        <v>343221.93873734801</v>
      </c>
      <c r="M55">
        <v>356841.06185738801</v>
      </c>
      <c r="N55">
        <v>351975.41566454299</v>
      </c>
      <c r="O55">
        <v>378957.49322150298</v>
      </c>
      <c r="P55">
        <v>384615.92881802301</v>
      </c>
      <c r="Q55">
        <v>392294.63236954302</v>
      </c>
      <c r="R55">
        <v>374391.77426637697</v>
      </c>
      <c r="S55">
        <v>374189.86576800398</v>
      </c>
      <c r="T55">
        <v>346683.56571563397</v>
      </c>
      <c r="U55">
        <v>330567.318083836</v>
      </c>
      <c r="V55">
        <v>327681.21083159902</v>
      </c>
      <c r="W55">
        <v>327041.76461333397</v>
      </c>
      <c r="X55">
        <v>321912.11780377099</v>
      </c>
      <c r="Y55">
        <v>308484.68769216799</v>
      </c>
      <c r="Z55">
        <v>308511.61030832701</v>
      </c>
      <c r="AA55">
        <v>291827.77436546201</v>
      </c>
      <c r="AB55">
        <v>283624.41170342301</v>
      </c>
      <c r="AC55">
        <v>261107.802566934</v>
      </c>
      <c r="AD55">
        <v>265307.38143196102</v>
      </c>
      <c r="AE55">
        <v>227241.74297402499</v>
      </c>
      <c r="AF55">
        <v>228211.90044537699</v>
      </c>
    </row>
    <row r="56" spans="1:32" x14ac:dyDescent="0.3">
      <c r="A56" t="s">
        <v>56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56</v>
      </c>
      <c r="B57" t="s">
        <v>407</v>
      </c>
      <c r="C57" t="s">
        <v>297</v>
      </c>
      <c r="D57" t="s">
        <v>408</v>
      </c>
      <c r="E57" t="s">
        <v>298</v>
      </c>
      <c r="G57">
        <v>11939168.6364085</v>
      </c>
      <c r="H57">
        <v>12223210.046881201</v>
      </c>
      <c r="I57">
        <v>12984128.343704101</v>
      </c>
      <c r="J57">
        <v>12597697.4589538</v>
      </c>
      <c r="K57">
        <v>12817252.7038242</v>
      </c>
      <c r="L57">
        <v>12835275.978202401</v>
      </c>
      <c r="M57">
        <v>12701288.596462799</v>
      </c>
      <c r="N57">
        <v>12558829.4977856</v>
      </c>
      <c r="O57">
        <v>12804451.240274001</v>
      </c>
      <c r="P57">
        <v>13056830.8411627</v>
      </c>
      <c r="Q57">
        <v>12812206.8638855</v>
      </c>
      <c r="R57">
        <v>12103447.1035887</v>
      </c>
      <c r="S57">
        <v>11903816.7875043</v>
      </c>
      <c r="T57">
        <v>10568059.1148658</v>
      </c>
      <c r="U57">
        <v>10043429.8397316</v>
      </c>
      <c r="V57">
        <v>9617712.1683774609</v>
      </c>
      <c r="W57">
        <v>9889012.3520242199</v>
      </c>
      <c r="X57">
        <v>10071753.7606009</v>
      </c>
      <c r="Y57">
        <v>10026231.125775101</v>
      </c>
      <c r="Z57">
        <v>10476526.9103515</v>
      </c>
      <c r="AA57">
        <v>10483256.131952601</v>
      </c>
      <c r="AB57">
        <v>10442456.1549682</v>
      </c>
      <c r="AC57">
        <v>10039927.6923761</v>
      </c>
      <c r="AD57">
        <v>10448455.669611501</v>
      </c>
      <c r="AE57">
        <v>9686643.3050412294</v>
      </c>
      <c r="AF57">
        <v>9647686.2705931496</v>
      </c>
    </row>
    <row r="58" spans="1:32" x14ac:dyDescent="0.3">
      <c r="A58" t="s">
        <v>56</v>
      </c>
      <c r="B58" t="s">
        <v>409</v>
      </c>
      <c r="C58" t="s">
        <v>297</v>
      </c>
      <c r="D58" t="s">
        <v>410</v>
      </c>
      <c r="E58" t="s">
        <v>298</v>
      </c>
      <c r="G58">
        <v>11900385.1358207</v>
      </c>
      <c r="H58">
        <v>12187478.835060099</v>
      </c>
      <c r="I58">
        <v>12950614.0244975</v>
      </c>
      <c r="J58">
        <v>12567193.6218199</v>
      </c>
      <c r="K58">
        <v>12790442.798655201</v>
      </c>
      <c r="L58">
        <v>12807041.4939836</v>
      </c>
      <c r="M58">
        <v>12670763.849101501</v>
      </c>
      <c r="N58">
        <v>12530101.629505999</v>
      </c>
      <c r="O58">
        <v>12770610.9374178</v>
      </c>
      <c r="P58">
        <v>13018102.603452099</v>
      </c>
      <c r="Q58">
        <v>12770769.488758299</v>
      </c>
      <c r="R58">
        <v>12062434.316918001</v>
      </c>
      <c r="S58">
        <v>11862078.7767542</v>
      </c>
      <c r="T58">
        <v>10533516.9094819</v>
      </c>
      <c r="U58">
        <v>10008097.2041805</v>
      </c>
      <c r="V58">
        <v>9580791.4581039809</v>
      </c>
      <c r="W58">
        <v>9853210.9632091299</v>
      </c>
      <c r="X58">
        <v>10036701.3826345</v>
      </c>
      <c r="Y58">
        <v>9992914.1764779501</v>
      </c>
      <c r="Z58">
        <v>10443464.8559989</v>
      </c>
      <c r="AA58">
        <v>10451881.884772301</v>
      </c>
      <c r="AB58">
        <v>10410056.6916885</v>
      </c>
      <c r="AC58">
        <v>10008786.791871401</v>
      </c>
      <c r="AD58">
        <v>10416169.1556143</v>
      </c>
      <c r="AE58">
        <v>9657216.7824452706</v>
      </c>
      <c r="AF58">
        <v>9616312.6094273292</v>
      </c>
    </row>
    <row r="59" spans="1:32" x14ac:dyDescent="0.3">
      <c r="A59" t="s">
        <v>56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58</v>
      </c>
      <c r="B2" t="s">
        <v>295</v>
      </c>
      <c r="C2" t="s">
        <v>297</v>
      </c>
      <c r="D2" t="s">
        <v>296</v>
      </c>
      <c r="E2" t="s">
        <v>298</v>
      </c>
      <c r="G2">
        <v>194140.40087866099</v>
      </c>
      <c r="H2">
        <v>171181.76116373099</v>
      </c>
      <c r="I2">
        <v>216612.147201071</v>
      </c>
      <c r="J2">
        <v>179569.18684415301</v>
      </c>
      <c r="K2">
        <v>197274.20889577499</v>
      </c>
      <c r="L2">
        <v>182881.452332641</v>
      </c>
      <c r="M2">
        <v>186496.31436654399</v>
      </c>
      <c r="N2">
        <v>195555.60201388999</v>
      </c>
      <c r="O2">
        <v>181511.64007932899</v>
      </c>
      <c r="P2">
        <v>140488.07883193099</v>
      </c>
      <c r="Q2">
        <v>145510.213772733</v>
      </c>
      <c r="R2">
        <v>149772.58576179601</v>
      </c>
      <c r="S2">
        <v>187803.928638485</v>
      </c>
      <c r="T2">
        <v>183777.602718062</v>
      </c>
      <c r="U2">
        <v>196227.58784124599</v>
      </c>
      <c r="V2">
        <v>171651.30644498099</v>
      </c>
      <c r="W2">
        <v>173475.644482743</v>
      </c>
      <c r="X2">
        <v>153671.46440544201</v>
      </c>
      <c r="Y2">
        <v>142353.902734976</v>
      </c>
      <c r="Z2">
        <v>141759.161554739</v>
      </c>
      <c r="AA2">
        <v>153598.29760649701</v>
      </c>
      <c r="AB2">
        <v>154244.43331659099</v>
      </c>
      <c r="AC2">
        <v>133543.647367545</v>
      </c>
      <c r="AD2">
        <v>144151.73358075501</v>
      </c>
      <c r="AE2">
        <v>141935.19399726199</v>
      </c>
      <c r="AF2">
        <v>124834.541113258</v>
      </c>
    </row>
    <row r="3" spans="1:32" x14ac:dyDescent="0.3">
      <c r="A3" t="s">
        <v>58</v>
      </c>
      <c r="B3" t="s">
        <v>299</v>
      </c>
      <c r="C3" t="s">
        <v>297</v>
      </c>
      <c r="D3" t="s">
        <v>300</v>
      </c>
      <c r="E3" t="s">
        <v>298</v>
      </c>
      <c r="G3">
        <v>17682.586304790701</v>
      </c>
      <c r="H3">
        <v>17144.719817801699</v>
      </c>
      <c r="I3">
        <v>17427.2187292444</v>
      </c>
      <c r="J3">
        <v>15563.7194006544</v>
      </c>
      <c r="K3">
        <v>14769.1640531953</v>
      </c>
      <c r="L3">
        <v>14890.510988063599</v>
      </c>
      <c r="M3">
        <v>13956.682220331801</v>
      </c>
      <c r="N3">
        <v>13253.6124059835</v>
      </c>
      <c r="O3">
        <v>12011.522689896199</v>
      </c>
      <c r="P3">
        <v>11278.3792728879</v>
      </c>
      <c r="Q3">
        <v>9936.3515741677093</v>
      </c>
      <c r="R3">
        <v>9865.21500661549</v>
      </c>
      <c r="S3">
        <v>9351.6291696937496</v>
      </c>
      <c r="T3">
        <v>9533.2396052595195</v>
      </c>
      <c r="U3">
        <v>9035.8123734279798</v>
      </c>
      <c r="V3">
        <v>7645.9329444702098</v>
      </c>
      <c r="W3">
        <v>7672.0324500291199</v>
      </c>
      <c r="X3">
        <v>7497.0038790260996</v>
      </c>
      <c r="Y3">
        <v>8301.6811917524592</v>
      </c>
      <c r="Z3">
        <v>9215.8247631765498</v>
      </c>
      <c r="AA3">
        <v>9204.3196233742001</v>
      </c>
      <c r="AB3">
        <v>9147.8391490588292</v>
      </c>
      <c r="AC3">
        <v>8530.7008749342695</v>
      </c>
      <c r="AD3">
        <v>8958.1404711702999</v>
      </c>
      <c r="AE3">
        <v>9341.0942688058603</v>
      </c>
      <c r="AF3">
        <v>8712.8961921687405</v>
      </c>
    </row>
    <row r="4" spans="1:32" x14ac:dyDescent="0.3">
      <c r="A4" t="s">
        <v>58</v>
      </c>
      <c r="B4" t="s">
        <v>301</v>
      </c>
      <c r="C4" t="s">
        <v>297</v>
      </c>
      <c r="D4" t="s">
        <v>302</v>
      </c>
      <c r="E4" t="s">
        <v>298</v>
      </c>
      <c r="G4">
        <v>4997236.4165347004</v>
      </c>
      <c r="H4">
        <v>5035662.19109747</v>
      </c>
      <c r="I4">
        <v>5147890.0069171702</v>
      </c>
      <c r="J4">
        <v>4829824.3831456201</v>
      </c>
      <c r="K4">
        <v>5064626.3784124898</v>
      </c>
      <c r="L4">
        <v>5203631.0487775002</v>
      </c>
      <c r="M4">
        <v>5108637.0279060705</v>
      </c>
      <c r="N4">
        <v>5062392.7258096002</v>
      </c>
      <c r="O4">
        <v>4713873.9637095798</v>
      </c>
      <c r="P4">
        <v>4594321.0217601098</v>
      </c>
      <c r="Q4">
        <v>4356765.3392991899</v>
      </c>
      <c r="R4">
        <v>4085227.4183056499</v>
      </c>
      <c r="S4">
        <v>4039916.6984842899</v>
      </c>
      <c r="T4">
        <v>3335250.2159384298</v>
      </c>
      <c r="U4">
        <v>3121061.6186055499</v>
      </c>
      <c r="V4">
        <v>2914545.33692045</v>
      </c>
      <c r="W4">
        <v>2987683.3975544302</v>
      </c>
      <c r="X4">
        <v>3061900.3344368599</v>
      </c>
      <c r="Y4">
        <v>3197004.6811991301</v>
      </c>
      <c r="Z4">
        <v>3479071.0364491702</v>
      </c>
      <c r="AA4">
        <v>3425789.8331250199</v>
      </c>
      <c r="AB4">
        <v>3361788.0712400898</v>
      </c>
      <c r="AC4">
        <v>3242983.3251614501</v>
      </c>
      <c r="AD4">
        <v>3310472.4960435499</v>
      </c>
      <c r="AE4">
        <v>2967388.7261435301</v>
      </c>
      <c r="AF4">
        <v>2991159.41435999</v>
      </c>
    </row>
    <row r="5" spans="1:32" x14ac:dyDescent="0.3">
      <c r="A5" t="s">
        <v>58</v>
      </c>
      <c r="B5" t="s">
        <v>303</v>
      </c>
      <c r="C5" t="s">
        <v>297</v>
      </c>
      <c r="D5" t="s">
        <v>304</v>
      </c>
      <c r="E5" t="s">
        <v>298</v>
      </c>
      <c r="G5">
        <v>540313.30619100796</v>
      </c>
      <c r="H5">
        <v>532317.19688417099</v>
      </c>
      <c r="I5">
        <v>570324.77064795198</v>
      </c>
      <c r="J5">
        <v>563437.86783532402</v>
      </c>
      <c r="K5">
        <v>578756.86330896197</v>
      </c>
      <c r="L5">
        <v>606212.79946554406</v>
      </c>
      <c r="M5">
        <v>628281.28290401096</v>
      </c>
      <c r="N5">
        <v>585332.43231650302</v>
      </c>
      <c r="O5">
        <v>562930.16610181704</v>
      </c>
      <c r="P5">
        <v>532622.81934935495</v>
      </c>
      <c r="Q5">
        <v>487989.16519035801</v>
      </c>
      <c r="R5">
        <v>468032.40213565499</v>
      </c>
      <c r="S5">
        <v>472151.66647282499</v>
      </c>
      <c r="T5">
        <v>474166.62514393602</v>
      </c>
      <c r="U5">
        <v>437675.886302286</v>
      </c>
      <c r="V5">
        <v>401310.98301267799</v>
      </c>
      <c r="W5">
        <v>408118.23805729498</v>
      </c>
      <c r="X5">
        <v>427812.79663688003</v>
      </c>
      <c r="Y5">
        <v>428411.12444885698</v>
      </c>
      <c r="Z5">
        <v>432072.73394161498</v>
      </c>
      <c r="AA5">
        <v>437455.72722470498</v>
      </c>
      <c r="AB5">
        <v>420705.067709514</v>
      </c>
      <c r="AC5">
        <v>417199.25721603399</v>
      </c>
      <c r="AD5">
        <v>421598.47310813499</v>
      </c>
      <c r="AE5">
        <v>379448.85832839401</v>
      </c>
      <c r="AF5">
        <v>365005.28143987898</v>
      </c>
    </row>
    <row r="6" spans="1:32" x14ac:dyDescent="0.3">
      <c r="A6" t="s">
        <v>58</v>
      </c>
      <c r="B6" t="s">
        <v>305</v>
      </c>
      <c r="C6" t="s">
        <v>297</v>
      </c>
      <c r="D6" t="s">
        <v>306</v>
      </c>
      <c r="E6" t="s">
        <v>298</v>
      </c>
      <c r="G6">
        <v>270496.927048249</v>
      </c>
      <c r="H6">
        <v>249799.652346157</v>
      </c>
      <c r="I6">
        <v>235340.92926904699</v>
      </c>
      <c r="J6">
        <v>222629.44670362101</v>
      </c>
      <c r="K6">
        <v>204322.93754016599</v>
      </c>
      <c r="L6">
        <v>182674.26102238099</v>
      </c>
      <c r="M6">
        <v>164205.885263014</v>
      </c>
      <c r="N6">
        <v>152776.342315922</v>
      </c>
      <c r="O6">
        <v>119586.560546586</v>
      </c>
      <c r="P6">
        <v>113733.272274434</v>
      </c>
      <c r="Q6">
        <v>103383.67011933999</v>
      </c>
      <c r="R6">
        <v>94488.438620914501</v>
      </c>
      <c r="S6">
        <v>96090.5980415862</v>
      </c>
      <c r="T6">
        <v>82178.747969506003</v>
      </c>
      <c r="U6">
        <v>73432.451178505202</v>
      </c>
      <c r="V6">
        <v>73255.685285643398</v>
      </c>
      <c r="W6">
        <v>66743.436678070997</v>
      </c>
      <c r="X6">
        <v>65796.035763511696</v>
      </c>
      <c r="Y6">
        <v>65213.398325247603</v>
      </c>
      <c r="Z6">
        <v>74326.693037863093</v>
      </c>
      <c r="AA6">
        <v>70391.240639637093</v>
      </c>
      <c r="AB6">
        <v>68258.7368887435</v>
      </c>
      <c r="AC6">
        <v>65570.487971727707</v>
      </c>
      <c r="AD6">
        <v>66265.523875310304</v>
      </c>
      <c r="AE6">
        <v>64854.477549781797</v>
      </c>
      <c r="AF6">
        <v>56220.704461583999</v>
      </c>
    </row>
    <row r="7" spans="1:32" x14ac:dyDescent="0.3">
      <c r="A7" t="s">
        <v>58</v>
      </c>
      <c r="B7" t="s">
        <v>307</v>
      </c>
      <c r="C7" t="s">
        <v>297</v>
      </c>
      <c r="D7" t="s">
        <v>308</v>
      </c>
      <c r="E7" t="s">
        <v>298</v>
      </c>
      <c r="G7">
        <v>464907.05166064599</v>
      </c>
      <c r="H7">
        <v>460685.04853589198</v>
      </c>
      <c r="I7">
        <v>483198.13591283403</v>
      </c>
      <c r="J7">
        <v>477041.605186645</v>
      </c>
      <c r="K7">
        <v>472145.948929734</v>
      </c>
      <c r="L7">
        <v>493770.34610720602</v>
      </c>
      <c r="M7">
        <v>510084.05503007898</v>
      </c>
      <c r="N7">
        <v>524667.506341881</v>
      </c>
      <c r="O7">
        <v>467557.72364709101</v>
      </c>
      <c r="P7">
        <v>445707.98427614401</v>
      </c>
      <c r="Q7">
        <v>392383.33010340901</v>
      </c>
      <c r="R7">
        <v>356835.39882326103</v>
      </c>
      <c r="S7">
        <v>341356.14984150301</v>
      </c>
      <c r="T7">
        <v>284373.35819459299</v>
      </c>
      <c r="U7">
        <v>250032.12779442201</v>
      </c>
      <c r="V7">
        <v>221278.08159148099</v>
      </c>
      <c r="W7">
        <v>213917.016237815</v>
      </c>
      <c r="X7">
        <v>208583.72401959699</v>
      </c>
      <c r="Y7">
        <v>207771.825942914</v>
      </c>
      <c r="Z7">
        <v>216441.41946668</v>
      </c>
      <c r="AA7">
        <v>199468.216883613</v>
      </c>
      <c r="AB7">
        <v>199976.653434579</v>
      </c>
      <c r="AC7">
        <v>194889.86622803999</v>
      </c>
      <c r="AD7">
        <v>198801.37135794701</v>
      </c>
      <c r="AE7">
        <v>182387.884192603</v>
      </c>
      <c r="AF7">
        <v>185481.497271937</v>
      </c>
    </row>
    <row r="8" spans="1:32" x14ac:dyDescent="0.3">
      <c r="A8" t="s">
        <v>58</v>
      </c>
      <c r="B8" t="s">
        <v>309</v>
      </c>
      <c r="C8" t="s">
        <v>297</v>
      </c>
      <c r="D8" t="s">
        <v>310</v>
      </c>
      <c r="E8" t="s">
        <v>298</v>
      </c>
      <c r="G8">
        <v>85335.279998542697</v>
      </c>
      <c r="H8">
        <v>50543.874507264998</v>
      </c>
      <c r="I8">
        <v>33214.607062098701</v>
      </c>
      <c r="J8">
        <v>30151.913287071999</v>
      </c>
      <c r="K8">
        <v>27720.011461116399</v>
      </c>
      <c r="L8">
        <v>31422.795459316501</v>
      </c>
      <c r="M8">
        <v>31826.741882434399</v>
      </c>
      <c r="N8">
        <v>34865.903711967701</v>
      </c>
      <c r="O8">
        <v>27641.2049547434</v>
      </c>
      <c r="P8">
        <v>28495.488299820801</v>
      </c>
      <c r="Q8">
        <v>29095.715896166701</v>
      </c>
      <c r="R8">
        <v>27973.906187532601</v>
      </c>
      <c r="S8">
        <v>26285.385246066999</v>
      </c>
      <c r="T8">
        <v>43118.481416758703</v>
      </c>
      <c r="U8">
        <v>34147.414081636598</v>
      </c>
      <c r="V8">
        <v>26780.185113458199</v>
      </c>
      <c r="W8">
        <v>33412.096602133402</v>
      </c>
      <c r="X8">
        <v>29857.916302681599</v>
      </c>
      <c r="Y8">
        <v>62183.674349249901</v>
      </c>
      <c r="Z8">
        <v>61751.9939145881</v>
      </c>
      <c r="AA8">
        <v>33725.189545424699</v>
      </c>
      <c r="AB8">
        <v>28289.5864898408</v>
      </c>
      <c r="AC8">
        <v>29492.299198819899</v>
      </c>
      <c r="AD8">
        <v>51047.786968705201</v>
      </c>
      <c r="AE8">
        <v>25383.931452937901</v>
      </c>
      <c r="AF8">
        <v>18025.620204886</v>
      </c>
    </row>
    <row r="9" spans="1:32" x14ac:dyDescent="0.3">
      <c r="A9" t="s">
        <v>58</v>
      </c>
      <c r="B9" t="s">
        <v>311</v>
      </c>
      <c r="C9" t="s">
        <v>297</v>
      </c>
      <c r="D9" t="s">
        <v>312</v>
      </c>
      <c r="E9" t="s">
        <v>298</v>
      </c>
      <c r="G9">
        <v>454769.107951671</v>
      </c>
      <c r="H9">
        <v>456943.23864442098</v>
      </c>
      <c r="I9">
        <v>481173.58734203101</v>
      </c>
      <c r="J9">
        <v>460921.07997529901</v>
      </c>
      <c r="K9">
        <v>474526.33421559399</v>
      </c>
      <c r="L9">
        <v>511488.80192908802</v>
      </c>
      <c r="M9">
        <v>492272.14931635</v>
      </c>
      <c r="N9">
        <v>479389.94992854499</v>
      </c>
      <c r="O9">
        <v>455635.47872513701</v>
      </c>
      <c r="P9">
        <v>448083.34612798202</v>
      </c>
      <c r="Q9">
        <v>419681.71330131101</v>
      </c>
      <c r="R9">
        <v>420777.70003439201</v>
      </c>
      <c r="S9">
        <v>407443.27452687599</v>
      </c>
      <c r="T9">
        <v>342068.50432310998</v>
      </c>
      <c r="U9">
        <v>287717.12763572298</v>
      </c>
      <c r="V9">
        <v>289152.430527438</v>
      </c>
      <c r="W9">
        <v>286061.60070772702</v>
      </c>
      <c r="X9">
        <v>288246.52865229797</v>
      </c>
      <c r="Y9">
        <v>307719.33852205001</v>
      </c>
      <c r="Z9">
        <v>358451.648594887</v>
      </c>
      <c r="AA9">
        <v>365043.53280377301</v>
      </c>
      <c r="AB9">
        <v>361727.917659386</v>
      </c>
      <c r="AC9">
        <v>326295.19485787</v>
      </c>
      <c r="AD9">
        <v>350068.30759276799</v>
      </c>
      <c r="AE9">
        <v>316951.60929230897</v>
      </c>
      <c r="AF9">
        <v>330091.78584789397</v>
      </c>
    </row>
    <row r="10" spans="1:32" x14ac:dyDescent="0.3">
      <c r="A10" t="s">
        <v>58</v>
      </c>
      <c r="B10" t="s">
        <v>313</v>
      </c>
      <c r="C10" t="s">
        <v>297</v>
      </c>
      <c r="D10" t="s">
        <v>314</v>
      </c>
      <c r="E10" t="s">
        <v>298</v>
      </c>
      <c r="G10">
        <v>730403.74253179098</v>
      </c>
      <c r="H10">
        <v>740572.31882945797</v>
      </c>
      <c r="I10">
        <v>795505.45421859901</v>
      </c>
      <c r="J10">
        <v>771568.84470573103</v>
      </c>
      <c r="K10">
        <v>822641.12297957297</v>
      </c>
      <c r="L10">
        <v>875106.34954524995</v>
      </c>
      <c r="M10">
        <v>852871.26502506004</v>
      </c>
      <c r="N10">
        <v>839007.29458290304</v>
      </c>
      <c r="O10">
        <v>795947.40806993097</v>
      </c>
      <c r="P10">
        <v>777535.56433454296</v>
      </c>
      <c r="Q10">
        <v>743554.12660602003</v>
      </c>
      <c r="R10">
        <v>716343.67888949998</v>
      </c>
      <c r="S10">
        <v>703141.26505608403</v>
      </c>
      <c r="T10">
        <v>629344.22332897503</v>
      </c>
      <c r="U10">
        <v>552671.77698852902</v>
      </c>
      <c r="V10">
        <v>541701.13580452104</v>
      </c>
      <c r="W10">
        <v>541609.93920241704</v>
      </c>
      <c r="X10">
        <v>545885.67243294197</v>
      </c>
      <c r="Y10">
        <v>572763.38432848302</v>
      </c>
      <c r="Z10">
        <v>662835.48537583498</v>
      </c>
      <c r="AA10">
        <v>680550.12177659303</v>
      </c>
      <c r="AB10">
        <v>671537.69866643695</v>
      </c>
      <c r="AC10">
        <v>603344.88846154197</v>
      </c>
      <c r="AD10">
        <v>623693.04169475602</v>
      </c>
      <c r="AE10">
        <v>593565.24025441101</v>
      </c>
      <c r="AF10">
        <v>602794.68894499599</v>
      </c>
    </row>
    <row r="11" spans="1:32" x14ac:dyDescent="0.3">
      <c r="A11" t="s">
        <v>58</v>
      </c>
      <c r="B11" t="s">
        <v>315</v>
      </c>
      <c r="C11" t="s">
        <v>297</v>
      </c>
      <c r="D11" t="s">
        <v>316</v>
      </c>
      <c r="E11" t="s">
        <v>298</v>
      </c>
      <c r="G11">
        <v>275647.25623197202</v>
      </c>
      <c r="H11">
        <v>283624.59765469399</v>
      </c>
      <c r="I11">
        <v>314333.24162349198</v>
      </c>
      <c r="J11">
        <v>310646.11401727598</v>
      </c>
      <c r="K11">
        <v>348109.91502171999</v>
      </c>
      <c r="L11">
        <v>363605.92141094903</v>
      </c>
      <c r="M11">
        <v>360610.04841854703</v>
      </c>
      <c r="N11">
        <v>359620.58444083302</v>
      </c>
      <c r="O11">
        <v>340309.76746176003</v>
      </c>
      <c r="P11">
        <v>329444.21696647099</v>
      </c>
      <c r="Q11">
        <v>323899.98093440098</v>
      </c>
      <c r="R11">
        <v>295504.446477174</v>
      </c>
      <c r="S11">
        <v>295721.42168579902</v>
      </c>
      <c r="T11">
        <v>287307.61394333898</v>
      </c>
      <c r="U11">
        <v>264911.298173861</v>
      </c>
      <c r="V11">
        <v>252573.64844304</v>
      </c>
      <c r="W11">
        <v>255542.867757192</v>
      </c>
      <c r="X11">
        <v>257639.17633944901</v>
      </c>
      <c r="Y11">
        <v>265037.32273415301</v>
      </c>
      <c r="Z11">
        <v>304381.69982829102</v>
      </c>
      <c r="AA11">
        <v>315506.58897282003</v>
      </c>
      <c r="AB11">
        <v>309809.27715551498</v>
      </c>
      <c r="AC11">
        <v>277048.96485121199</v>
      </c>
      <c r="AD11">
        <v>273610.47065307997</v>
      </c>
      <c r="AE11">
        <v>276622.36682707898</v>
      </c>
      <c r="AF11">
        <v>272764.85324124602</v>
      </c>
    </row>
    <row r="12" spans="1:32" x14ac:dyDescent="0.3">
      <c r="A12" t="s">
        <v>58</v>
      </c>
      <c r="B12" t="s">
        <v>317</v>
      </c>
      <c r="C12" t="s">
        <v>297</v>
      </c>
      <c r="D12" t="s">
        <v>318</v>
      </c>
      <c r="E12" t="s">
        <v>298</v>
      </c>
      <c r="G12">
        <v>374804.39654596301</v>
      </c>
      <c r="H12">
        <v>369642.81106208201</v>
      </c>
      <c r="I12">
        <v>384847.90617350797</v>
      </c>
      <c r="J12">
        <v>368742.93285526201</v>
      </c>
      <c r="K12">
        <v>367066.89738178003</v>
      </c>
      <c r="L12">
        <v>398747.18523475103</v>
      </c>
      <c r="M12">
        <v>422181.145497864</v>
      </c>
      <c r="N12">
        <v>438729.01894665702</v>
      </c>
      <c r="O12">
        <v>405749.80028839898</v>
      </c>
      <c r="P12">
        <v>397561.78858570301</v>
      </c>
      <c r="Q12">
        <v>376921.79856444203</v>
      </c>
      <c r="R12">
        <v>348243.80069668603</v>
      </c>
      <c r="S12">
        <v>339486.411307259</v>
      </c>
      <c r="T12">
        <v>286592.75994837598</v>
      </c>
      <c r="U12">
        <v>270463.01971763698</v>
      </c>
      <c r="V12">
        <v>259712.518554571</v>
      </c>
      <c r="W12">
        <v>256953.74783924801</v>
      </c>
      <c r="X12">
        <v>269199.95624804997</v>
      </c>
      <c r="Y12">
        <v>279984.27946514997</v>
      </c>
      <c r="Z12">
        <v>301494.66976704501</v>
      </c>
      <c r="AA12">
        <v>290146.71841410198</v>
      </c>
      <c r="AB12">
        <v>277978.08751077502</v>
      </c>
      <c r="AC12">
        <v>270513.42897956999</v>
      </c>
      <c r="AD12">
        <v>267617.64282078698</v>
      </c>
      <c r="AE12">
        <v>242229.56267646301</v>
      </c>
      <c r="AF12">
        <v>262001.81695297899</v>
      </c>
    </row>
    <row r="13" spans="1:32" x14ac:dyDescent="0.3">
      <c r="A13" t="s">
        <v>58</v>
      </c>
      <c r="B13" t="s">
        <v>319</v>
      </c>
      <c r="C13" t="s">
        <v>297</v>
      </c>
      <c r="D13" t="s">
        <v>320</v>
      </c>
      <c r="E13" t="s">
        <v>298</v>
      </c>
      <c r="G13">
        <v>458325.050631169</v>
      </c>
      <c r="H13">
        <v>467460.92356964998</v>
      </c>
      <c r="I13">
        <v>480702.092023551</v>
      </c>
      <c r="J13">
        <v>430299.99775197101</v>
      </c>
      <c r="K13">
        <v>428890.35495607799</v>
      </c>
      <c r="L13">
        <v>429014.561918711</v>
      </c>
      <c r="M13">
        <v>434086.39226849697</v>
      </c>
      <c r="N13">
        <v>404511.19486052502</v>
      </c>
      <c r="O13">
        <v>371410.274470301</v>
      </c>
      <c r="P13">
        <v>367918.61544028303</v>
      </c>
      <c r="Q13">
        <v>345240.97682640603</v>
      </c>
      <c r="R13">
        <v>328541.219584356</v>
      </c>
      <c r="S13">
        <v>335489.58767968602</v>
      </c>
      <c r="T13">
        <v>272168.54275300697</v>
      </c>
      <c r="U13">
        <v>251595.243438181</v>
      </c>
      <c r="V13">
        <v>236076.12429618</v>
      </c>
      <c r="W13">
        <v>267053.101286805</v>
      </c>
      <c r="X13">
        <v>264941.16474657803</v>
      </c>
      <c r="Y13">
        <v>263230.16518045397</v>
      </c>
      <c r="Z13">
        <v>289507.19452027697</v>
      </c>
      <c r="AA13">
        <v>287353.22831358598</v>
      </c>
      <c r="AB13">
        <v>272315.49791860901</v>
      </c>
      <c r="AC13">
        <v>264958.78223312402</v>
      </c>
      <c r="AD13">
        <v>268144.80537149601</v>
      </c>
      <c r="AE13">
        <v>230270.74482281</v>
      </c>
      <c r="AF13">
        <v>229392.228047232</v>
      </c>
    </row>
    <row r="14" spans="1:32" x14ac:dyDescent="0.3">
      <c r="A14" t="s">
        <v>58</v>
      </c>
      <c r="B14" t="s">
        <v>321</v>
      </c>
      <c r="C14" t="s">
        <v>297</v>
      </c>
      <c r="D14" t="s">
        <v>322</v>
      </c>
      <c r="E14" t="s">
        <v>298</v>
      </c>
      <c r="G14">
        <v>580702.15793062805</v>
      </c>
      <c r="H14">
        <v>607059.47095098603</v>
      </c>
      <c r="I14">
        <v>614953.59522454801</v>
      </c>
      <c r="J14">
        <v>583241.78326311905</v>
      </c>
      <c r="K14">
        <v>636716.61950453301</v>
      </c>
      <c r="L14">
        <v>617895.346661533</v>
      </c>
      <c r="M14">
        <v>546921.02026644198</v>
      </c>
      <c r="N14">
        <v>538991.40508706297</v>
      </c>
      <c r="O14">
        <v>490216.94290482398</v>
      </c>
      <c r="P14">
        <v>482135.18229869101</v>
      </c>
      <c r="Q14">
        <v>453536.22844173497</v>
      </c>
      <c r="R14">
        <v>414284.02602496999</v>
      </c>
      <c r="S14">
        <v>407187.34307298198</v>
      </c>
      <c r="T14">
        <v>321475.930473393</v>
      </c>
      <c r="U14">
        <v>301541.66521969897</v>
      </c>
      <c r="V14">
        <v>272606.49953372602</v>
      </c>
      <c r="W14">
        <v>257456.250504408</v>
      </c>
      <c r="X14">
        <v>259654.15857631899</v>
      </c>
      <c r="Y14">
        <v>276231.61456044699</v>
      </c>
      <c r="Z14">
        <v>301096.48134190601</v>
      </c>
      <c r="AA14">
        <v>283403.54180756601</v>
      </c>
      <c r="AB14">
        <v>276171.62156966398</v>
      </c>
      <c r="AC14">
        <v>268442.08913805202</v>
      </c>
      <c r="AD14">
        <v>266976.03412900801</v>
      </c>
      <c r="AE14">
        <v>249048.89869131401</v>
      </c>
      <c r="AF14">
        <v>259915.332655028</v>
      </c>
    </row>
    <row r="15" spans="1:32" x14ac:dyDescent="0.3">
      <c r="A15" t="s">
        <v>58</v>
      </c>
      <c r="B15" t="s">
        <v>323</v>
      </c>
      <c r="C15" t="s">
        <v>297</v>
      </c>
      <c r="D15" t="s">
        <v>324</v>
      </c>
      <c r="E15" t="s">
        <v>298</v>
      </c>
      <c r="G15">
        <v>866011.82514388103</v>
      </c>
      <c r="H15">
        <v>892894.70205009799</v>
      </c>
      <c r="I15">
        <v>898434.01651193202</v>
      </c>
      <c r="J15">
        <v>843114.14304955595</v>
      </c>
      <c r="K15">
        <v>924813.17854213796</v>
      </c>
      <c r="L15">
        <v>923555.17183604604</v>
      </c>
      <c r="M15">
        <v>818801.26219768706</v>
      </c>
      <c r="N15">
        <v>798623.23670382495</v>
      </c>
      <c r="O15">
        <v>733246.487599788</v>
      </c>
      <c r="P15">
        <v>738444.432386545</v>
      </c>
      <c r="Q15">
        <v>697777.14845858095</v>
      </c>
      <c r="R15">
        <v>624224.19976300304</v>
      </c>
      <c r="S15">
        <v>601474.54739194398</v>
      </c>
      <c r="T15">
        <v>485522.308337386</v>
      </c>
      <c r="U15">
        <v>458823.05817131803</v>
      </c>
      <c r="V15">
        <v>419445.807189902</v>
      </c>
      <c r="W15">
        <v>414023.23970594298</v>
      </c>
      <c r="X15">
        <v>423322.74255734798</v>
      </c>
      <c r="Y15">
        <v>446078.30672844098</v>
      </c>
      <c r="Z15">
        <v>482632.78477826301</v>
      </c>
      <c r="AA15">
        <v>459983.86778174603</v>
      </c>
      <c r="AB15">
        <v>444480.85423062101</v>
      </c>
      <c r="AC15">
        <v>440207.98855544598</v>
      </c>
      <c r="AD15">
        <v>439685.08304289001</v>
      </c>
      <c r="AE15">
        <v>408402.31896162999</v>
      </c>
      <c r="AF15">
        <v>417921.344821885</v>
      </c>
    </row>
    <row r="16" spans="1:32" x14ac:dyDescent="0.3">
      <c r="A16" t="s">
        <v>58</v>
      </c>
      <c r="B16" t="s">
        <v>325</v>
      </c>
      <c r="C16" t="s">
        <v>297</v>
      </c>
      <c r="D16" t="s">
        <v>326</v>
      </c>
      <c r="E16" t="s">
        <v>298</v>
      </c>
      <c r="G16">
        <v>285306.42465749098</v>
      </c>
      <c r="H16">
        <v>285834.33767824603</v>
      </c>
      <c r="I16">
        <v>283480.99414194201</v>
      </c>
      <c r="J16">
        <v>259872.71469853399</v>
      </c>
      <c r="K16">
        <v>288097.02788433101</v>
      </c>
      <c r="L16">
        <v>305656.53003995999</v>
      </c>
      <c r="M16">
        <v>271879.59506874101</v>
      </c>
      <c r="N16">
        <v>259635.93010225601</v>
      </c>
      <c r="O16">
        <v>243022.16499335499</v>
      </c>
      <c r="P16">
        <v>256284.00832965001</v>
      </c>
      <c r="Q16">
        <v>244236.80521057601</v>
      </c>
      <c r="R16">
        <v>209938.79461424699</v>
      </c>
      <c r="S16">
        <v>194285.26772214801</v>
      </c>
      <c r="T16">
        <v>164053.91651310801</v>
      </c>
      <c r="U16">
        <v>157281.219117498</v>
      </c>
      <c r="V16">
        <v>146837.97100338299</v>
      </c>
      <c r="W16">
        <v>156566.35548731501</v>
      </c>
      <c r="X16">
        <v>163669.23989004301</v>
      </c>
      <c r="Y16">
        <v>169845.09489207901</v>
      </c>
      <c r="Z16">
        <v>181535.45704210299</v>
      </c>
      <c r="AA16">
        <v>176580.32597418001</v>
      </c>
      <c r="AB16">
        <v>168309.08478547199</v>
      </c>
      <c r="AC16">
        <v>171766.223870071</v>
      </c>
      <c r="AD16">
        <v>172709.33714891601</v>
      </c>
      <c r="AE16">
        <v>159353.27216222399</v>
      </c>
      <c r="AF16">
        <v>158021.99516931799</v>
      </c>
    </row>
    <row r="17" spans="1:32" x14ac:dyDescent="0.3">
      <c r="A17" t="s">
        <v>58</v>
      </c>
      <c r="B17" t="s">
        <v>327</v>
      </c>
      <c r="C17" t="s">
        <v>297</v>
      </c>
      <c r="D17" t="s">
        <v>328</v>
      </c>
      <c r="E17" t="s">
        <v>298</v>
      </c>
      <c r="G17">
        <v>484353.78444092098</v>
      </c>
      <c r="H17">
        <v>519593.74955122202</v>
      </c>
      <c r="I17">
        <v>535691.90129161195</v>
      </c>
      <c r="J17">
        <v>469336.462005059</v>
      </c>
      <c r="K17">
        <v>514370.64951987402</v>
      </c>
      <c r="L17">
        <v>496225.10057347501</v>
      </c>
      <c r="M17">
        <v>472667.71650558198</v>
      </c>
      <c r="N17">
        <v>487991.44200240198</v>
      </c>
      <c r="O17">
        <v>475258.15016908903</v>
      </c>
      <c r="P17">
        <v>492468.19238040701</v>
      </c>
      <c r="Q17">
        <v>482835.11246687197</v>
      </c>
      <c r="R17">
        <v>458452.09807111701</v>
      </c>
      <c r="S17">
        <v>443138.94516006199</v>
      </c>
      <c r="T17">
        <v>324179.17603187502</v>
      </c>
      <c r="U17">
        <v>327852.13912539103</v>
      </c>
      <c r="V17">
        <v>304602.65296890499</v>
      </c>
      <c r="W17">
        <v>309937.66596055398</v>
      </c>
      <c r="X17">
        <v>309564.37537605898</v>
      </c>
      <c r="Y17">
        <v>320099.677760355</v>
      </c>
      <c r="Z17">
        <v>351118.06927383802</v>
      </c>
      <c r="AA17">
        <v>356159.25732794002</v>
      </c>
      <c r="AB17">
        <v>372948.51310480997</v>
      </c>
      <c r="AC17">
        <v>362843.73903894197</v>
      </c>
      <c r="AD17">
        <v>349091.55964963802</v>
      </c>
      <c r="AE17">
        <v>319382.98151636397</v>
      </c>
      <c r="AF17">
        <v>335829.20949303801</v>
      </c>
    </row>
    <row r="18" spans="1:32" x14ac:dyDescent="0.3">
      <c r="A18" t="s">
        <v>58</v>
      </c>
      <c r="B18" t="s">
        <v>329</v>
      </c>
      <c r="C18" t="s">
        <v>297</v>
      </c>
      <c r="D18" t="s">
        <v>330</v>
      </c>
      <c r="E18" t="s">
        <v>298</v>
      </c>
      <c r="G18">
        <v>527488.61857916997</v>
      </c>
      <c r="H18">
        <v>559054.986302078</v>
      </c>
      <c r="I18">
        <v>527409.31397750997</v>
      </c>
      <c r="J18">
        <v>467964.02681032399</v>
      </c>
      <c r="K18">
        <v>538633.04836582195</v>
      </c>
      <c r="L18">
        <v>579440.99917624798</v>
      </c>
      <c r="M18">
        <v>600050.74781492399</v>
      </c>
      <c r="N18">
        <v>637870.354657238</v>
      </c>
      <c r="O18">
        <v>616307.22156447498</v>
      </c>
      <c r="P18">
        <v>564014.26280429296</v>
      </c>
      <c r="Q18">
        <v>567822.54355563305</v>
      </c>
      <c r="R18">
        <v>544644.48371729301</v>
      </c>
      <c r="S18">
        <v>566416.27584905701</v>
      </c>
      <c r="T18">
        <v>360835.81045864098</v>
      </c>
      <c r="U18">
        <v>382184.023746747</v>
      </c>
      <c r="V18">
        <v>349265.45930878702</v>
      </c>
      <c r="W18">
        <v>396047.84318132303</v>
      </c>
      <c r="X18">
        <v>435768.775643364</v>
      </c>
      <c r="Y18">
        <v>467593.843975169</v>
      </c>
      <c r="Z18">
        <v>516000.119673818</v>
      </c>
      <c r="AA18">
        <v>523770.22264989797</v>
      </c>
      <c r="AB18">
        <v>518797.14743991499</v>
      </c>
      <c r="AC18">
        <v>511137.225266536</v>
      </c>
      <c r="AD18">
        <v>539675.71357572603</v>
      </c>
      <c r="AE18">
        <v>443570.84068963298</v>
      </c>
      <c r="AF18">
        <v>433981.54682140902</v>
      </c>
    </row>
    <row r="19" spans="1:32" x14ac:dyDescent="0.3">
      <c r="A19" t="s">
        <v>58</v>
      </c>
      <c r="B19" t="s">
        <v>331</v>
      </c>
      <c r="C19" t="s">
        <v>297</v>
      </c>
      <c r="D19" t="s">
        <v>332</v>
      </c>
      <c r="E19" t="s">
        <v>298</v>
      </c>
      <c r="G19">
        <v>194887.124628027</v>
      </c>
      <c r="H19">
        <v>193252.558349745</v>
      </c>
      <c r="I19">
        <v>203438.14817278599</v>
      </c>
      <c r="J19">
        <v>185455.806484139</v>
      </c>
      <c r="K19">
        <v>185499.77025708501</v>
      </c>
      <c r="L19">
        <v>187617.67989539701</v>
      </c>
      <c r="M19">
        <v>172856.38350178901</v>
      </c>
      <c r="N19">
        <v>157753.22388123701</v>
      </c>
      <c r="O19">
        <v>138823.87297219699</v>
      </c>
      <c r="P19">
        <v>135868.095914687</v>
      </c>
      <c r="Q19">
        <v>130288.223310211</v>
      </c>
      <c r="R19">
        <v>117806.875773552</v>
      </c>
      <c r="S19">
        <v>114982.387959008</v>
      </c>
      <c r="T19">
        <v>92584.613802152293</v>
      </c>
      <c r="U19">
        <v>82489.2425461401</v>
      </c>
      <c r="V19">
        <v>80921.280088978703</v>
      </c>
      <c r="W19">
        <v>79991.045212516998</v>
      </c>
      <c r="X19">
        <v>81186.610893311707</v>
      </c>
      <c r="Y19">
        <v>83618.167088083806</v>
      </c>
      <c r="Z19">
        <v>90983.516210551898</v>
      </c>
      <c r="AA19">
        <v>86786.042567771801</v>
      </c>
      <c r="AB19">
        <v>86505.943754483596</v>
      </c>
      <c r="AC19">
        <v>82774.196899080605</v>
      </c>
      <c r="AD19">
        <v>84886.132976212204</v>
      </c>
      <c r="AE19">
        <v>77904.982155151694</v>
      </c>
      <c r="AF19">
        <v>84094.750437363604</v>
      </c>
    </row>
    <row r="20" spans="1:32" x14ac:dyDescent="0.3">
      <c r="A20" t="s">
        <v>58</v>
      </c>
      <c r="B20" t="s">
        <v>333</v>
      </c>
      <c r="C20" t="s">
        <v>297</v>
      </c>
      <c r="D20" t="s">
        <v>334</v>
      </c>
      <c r="E20" t="s">
        <v>298</v>
      </c>
      <c r="G20">
        <v>158542.890345789</v>
      </c>
      <c r="H20">
        <v>155680.79890160999</v>
      </c>
      <c r="I20">
        <v>165215.50888847801</v>
      </c>
      <c r="J20">
        <v>159705.437855792</v>
      </c>
      <c r="K20">
        <v>157261.93611233099</v>
      </c>
      <c r="L20">
        <v>149773.05134999001</v>
      </c>
      <c r="M20">
        <v>147756.30244829701</v>
      </c>
      <c r="N20">
        <v>144114.405269499</v>
      </c>
      <c r="O20">
        <v>192100.08876010001</v>
      </c>
      <c r="P20">
        <v>182358.56163114999</v>
      </c>
      <c r="Q20">
        <v>170545.72114839399</v>
      </c>
      <c r="R20">
        <v>190157.52061242901</v>
      </c>
      <c r="S20">
        <v>174217.330528611</v>
      </c>
      <c r="T20">
        <v>185898.94060313699</v>
      </c>
      <c r="U20">
        <v>155280.749014867</v>
      </c>
      <c r="V20">
        <v>152318.15190640499</v>
      </c>
      <c r="W20">
        <v>152600.967478098</v>
      </c>
      <c r="X20">
        <v>125837.78125374</v>
      </c>
      <c r="Y20">
        <v>120009.11225765001</v>
      </c>
      <c r="Z20">
        <v>126706.88573292299</v>
      </c>
      <c r="AA20">
        <v>121863.384370377</v>
      </c>
      <c r="AB20">
        <v>106406.377960117</v>
      </c>
      <c r="AC20">
        <v>106095.67705117801</v>
      </c>
      <c r="AD20">
        <v>121199.95486874301</v>
      </c>
      <c r="AE20">
        <v>121644.33163985</v>
      </c>
      <c r="AF20">
        <v>125336.108291255</v>
      </c>
    </row>
    <row r="21" spans="1:32" x14ac:dyDescent="0.3">
      <c r="A21" t="s">
        <v>58</v>
      </c>
      <c r="B21" t="s">
        <v>335</v>
      </c>
      <c r="C21" t="s">
        <v>297</v>
      </c>
      <c r="D21" t="s">
        <v>336</v>
      </c>
      <c r="E21" t="s">
        <v>298</v>
      </c>
      <c r="G21">
        <v>268269.07532553602</v>
      </c>
      <c r="H21">
        <v>275479.723207034</v>
      </c>
      <c r="I21">
        <v>299021.33131326601</v>
      </c>
      <c r="J21">
        <v>302163.08527747099</v>
      </c>
      <c r="K21">
        <v>304495.06418254302</v>
      </c>
      <c r="L21">
        <v>294830.420247951</v>
      </c>
      <c r="M21">
        <v>291467.95181117899</v>
      </c>
      <c r="N21">
        <v>290030.02727541199</v>
      </c>
      <c r="O21">
        <v>348729.15281033999</v>
      </c>
      <c r="P21">
        <v>348270.1647662</v>
      </c>
      <c r="Q21">
        <v>337350.59553645097</v>
      </c>
      <c r="R21">
        <v>348973.89932649903</v>
      </c>
      <c r="S21">
        <v>334552.355155267</v>
      </c>
      <c r="T21">
        <v>345400.57873536402</v>
      </c>
      <c r="U21">
        <v>305247.467413501</v>
      </c>
      <c r="V21">
        <v>288962.77434269898</v>
      </c>
      <c r="W21">
        <v>274250.883171227</v>
      </c>
      <c r="X21">
        <v>237267.244126829</v>
      </c>
      <c r="Y21">
        <v>226627.27373502901</v>
      </c>
      <c r="Z21">
        <v>232710.364974617</v>
      </c>
      <c r="AA21">
        <v>231830.149620096</v>
      </c>
      <c r="AB21">
        <v>214019.99740743701</v>
      </c>
      <c r="AC21">
        <v>212913.30269930299</v>
      </c>
      <c r="AD21">
        <v>232845.60942939101</v>
      </c>
      <c r="AE21">
        <v>232253.89648681099</v>
      </c>
      <c r="AF21">
        <v>240728.49657860401</v>
      </c>
    </row>
    <row r="22" spans="1:32" x14ac:dyDescent="0.3">
      <c r="A22" t="s">
        <v>58</v>
      </c>
      <c r="B22" t="s">
        <v>337</v>
      </c>
      <c r="C22" t="s">
        <v>297</v>
      </c>
      <c r="D22" t="s">
        <v>338</v>
      </c>
      <c r="E22" t="s">
        <v>298</v>
      </c>
      <c r="G22">
        <v>109856.76699952999</v>
      </c>
      <c r="H22">
        <v>119872.300652419</v>
      </c>
      <c r="I22">
        <v>133825.12793168699</v>
      </c>
      <c r="J22">
        <v>142499.42045042201</v>
      </c>
      <c r="K22">
        <v>147244.79811037201</v>
      </c>
      <c r="L22">
        <v>145044.830744896</v>
      </c>
      <c r="M22">
        <v>143706.45395112899</v>
      </c>
      <c r="N22">
        <v>145899.53062462201</v>
      </c>
      <c r="O22">
        <v>156821.26222795801</v>
      </c>
      <c r="P22">
        <v>165876.76264352599</v>
      </c>
      <c r="Q22">
        <v>166721.12900137101</v>
      </c>
      <c r="R22">
        <v>158974.02941740901</v>
      </c>
      <c r="S22">
        <v>160279.71212009099</v>
      </c>
      <c r="T22">
        <v>159491.742667268</v>
      </c>
      <c r="U22">
        <v>150056.776396637</v>
      </c>
      <c r="V22">
        <v>136592.34271656899</v>
      </c>
      <c r="W22">
        <v>121597.63034317701</v>
      </c>
      <c r="X22">
        <v>111447.26744555301</v>
      </c>
      <c r="Y22">
        <v>106617.98558835201</v>
      </c>
      <c r="Z22">
        <v>106005.702533191</v>
      </c>
      <c r="AA22">
        <v>109966.76524972</v>
      </c>
      <c r="AB22">
        <v>107609.747336492</v>
      </c>
      <c r="AC22">
        <v>106817.865060646</v>
      </c>
      <c r="AD22">
        <v>111656.09103163199</v>
      </c>
      <c r="AE22">
        <v>110611.254633879</v>
      </c>
      <c r="AF22">
        <v>115393.20477174</v>
      </c>
    </row>
    <row r="23" spans="1:32" x14ac:dyDescent="0.3">
      <c r="A23" t="s">
        <v>58</v>
      </c>
      <c r="B23" t="s">
        <v>339</v>
      </c>
      <c r="C23" t="s">
        <v>297</v>
      </c>
      <c r="D23" t="s">
        <v>340</v>
      </c>
      <c r="E23" t="s">
        <v>298</v>
      </c>
      <c r="G23">
        <v>5091656.8642081497</v>
      </c>
      <c r="H23">
        <v>4903668.2122238204</v>
      </c>
      <c r="I23">
        <v>4738520.0090948204</v>
      </c>
      <c r="J23">
        <v>4402102.29958551</v>
      </c>
      <c r="K23">
        <v>4309555.9020114802</v>
      </c>
      <c r="L23">
        <v>4190656.9034743099</v>
      </c>
      <c r="M23">
        <v>4076178.1230069902</v>
      </c>
      <c r="N23">
        <v>3967370.3980735601</v>
      </c>
      <c r="O23">
        <v>3877401.7560767601</v>
      </c>
      <c r="P23">
        <v>3882778.9715468199</v>
      </c>
      <c r="Q23">
        <v>3766753.3599599898</v>
      </c>
      <c r="R23">
        <v>3819673.5430288902</v>
      </c>
      <c r="S23">
        <v>3880990.6164069702</v>
      </c>
      <c r="T23">
        <v>3722477.2013544398</v>
      </c>
      <c r="U23">
        <v>3284318.76537146</v>
      </c>
      <c r="V23">
        <v>3450574.9680824601</v>
      </c>
      <c r="W23">
        <v>3555753.5042650201</v>
      </c>
      <c r="X23">
        <v>3729696.9051945698</v>
      </c>
      <c r="Y23">
        <v>3568219.57578371</v>
      </c>
      <c r="Z23">
        <v>3806713.7444156702</v>
      </c>
      <c r="AA23">
        <v>3901214.5107699698</v>
      </c>
      <c r="AB23">
        <v>3654600.8192897802</v>
      </c>
      <c r="AC23">
        <v>3911291.5088093001</v>
      </c>
      <c r="AD23">
        <v>4606160.9492627699</v>
      </c>
      <c r="AE23">
        <v>4706852.9272726299</v>
      </c>
      <c r="AF23">
        <v>4921726.91648289</v>
      </c>
    </row>
    <row r="24" spans="1:32" x14ac:dyDescent="0.3">
      <c r="A24" t="s">
        <v>58</v>
      </c>
      <c r="B24" t="s">
        <v>341</v>
      </c>
      <c r="C24" t="s">
        <v>297</v>
      </c>
      <c r="D24" t="s">
        <v>342</v>
      </c>
      <c r="E24" t="s">
        <v>298</v>
      </c>
      <c r="G24">
        <v>3214728.2824781002</v>
      </c>
      <c r="H24">
        <v>3261592.4034138098</v>
      </c>
      <c r="I24">
        <v>3333594.10303503</v>
      </c>
      <c r="J24">
        <v>3299871.6904645399</v>
      </c>
      <c r="K24">
        <v>3359834.7815618399</v>
      </c>
      <c r="L24">
        <v>3369734.2432528799</v>
      </c>
      <c r="M24">
        <v>3288580.2461819402</v>
      </c>
      <c r="N24">
        <v>3214009.7679687301</v>
      </c>
      <c r="O24">
        <v>3257345.7263897299</v>
      </c>
      <c r="P24">
        <v>3479629.2077981099</v>
      </c>
      <c r="Q24">
        <v>3299923.95456356</v>
      </c>
      <c r="R24">
        <v>3149969.9475465999</v>
      </c>
      <c r="S24">
        <v>3041289.4762429199</v>
      </c>
      <c r="T24">
        <v>2621742.5038880901</v>
      </c>
      <c r="U24">
        <v>2551863.3284252598</v>
      </c>
      <c r="V24">
        <v>2439560.6010398599</v>
      </c>
      <c r="W24">
        <v>2521929.8306558202</v>
      </c>
      <c r="X24">
        <v>2585592.1328588501</v>
      </c>
      <c r="Y24">
        <v>2488419.00439722</v>
      </c>
      <c r="Z24">
        <v>2538146.5858506798</v>
      </c>
      <c r="AA24">
        <v>2589581.8420883999</v>
      </c>
      <c r="AB24">
        <v>2505015.71436784</v>
      </c>
      <c r="AC24">
        <v>2440431.8576834402</v>
      </c>
      <c r="AD24">
        <v>2500242.4589151898</v>
      </c>
      <c r="AE24">
        <v>2271923.3430629699</v>
      </c>
      <c r="AF24">
        <v>2356667.59084915</v>
      </c>
    </row>
    <row r="25" spans="1:32" x14ac:dyDescent="0.3">
      <c r="A25" t="s">
        <v>58</v>
      </c>
      <c r="B25" t="s">
        <v>343</v>
      </c>
      <c r="C25" t="s">
        <v>297</v>
      </c>
      <c r="D25" t="s">
        <v>344</v>
      </c>
      <c r="E25" t="s">
        <v>298</v>
      </c>
      <c r="G25">
        <v>98709.548127745802</v>
      </c>
      <c r="H25">
        <v>104524.256282498</v>
      </c>
      <c r="I25">
        <v>109589.675386843</v>
      </c>
      <c r="J25">
        <v>106867.210525516</v>
      </c>
      <c r="K25">
        <v>108113.55581973</v>
      </c>
      <c r="L25">
        <v>101029.205727683</v>
      </c>
      <c r="M25">
        <v>102121.72786140299</v>
      </c>
      <c r="N25">
        <v>101524.10955429501</v>
      </c>
      <c r="O25">
        <v>106383.119221664</v>
      </c>
      <c r="P25">
        <v>100298.871507141</v>
      </c>
      <c r="Q25">
        <v>92185.348433933701</v>
      </c>
      <c r="R25">
        <v>80345.402627432195</v>
      </c>
      <c r="S25">
        <v>67832.845005427502</v>
      </c>
      <c r="T25">
        <v>53920.646678801902</v>
      </c>
      <c r="U25">
        <v>49471.5441626713</v>
      </c>
      <c r="V25">
        <v>40663.077449721801</v>
      </c>
      <c r="W25">
        <v>44832.273018665401</v>
      </c>
      <c r="X25">
        <v>50807.003165022797</v>
      </c>
      <c r="Y25">
        <v>55019.970804818797</v>
      </c>
      <c r="Z25">
        <v>59987.292500654301</v>
      </c>
      <c r="AA25">
        <v>60137.244426216501</v>
      </c>
      <c r="AB25">
        <v>60591.317385422502</v>
      </c>
      <c r="AC25">
        <v>57029.794685578003</v>
      </c>
      <c r="AD25">
        <v>58406.226369080599</v>
      </c>
      <c r="AE25">
        <v>54867.699854677601</v>
      </c>
      <c r="AF25">
        <v>52310.641809609202</v>
      </c>
    </row>
    <row r="26" spans="1:32" x14ac:dyDescent="0.3">
      <c r="A26" t="s">
        <v>58</v>
      </c>
      <c r="B26" t="s">
        <v>345</v>
      </c>
      <c r="C26" t="s">
        <v>297</v>
      </c>
      <c r="D26" t="s">
        <v>346</v>
      </c>
      <c r="E26" t="s">
        <v>298</v>
      </c>
      <c r="G26">
        <v>1704791.1420237899</v>
      </c>
      <c r="H26">
        <v>1782871.6014169401</v>
      </c>
      <c r="I26">
        <v>1789962.78458243</v>
      </c>
      <c r="J26">
        <v>1826805.93090097</v>
      </c>
      <c r="K26">
        <v>1859606.45896298</v>
      </c>
      <c r="L26">
        <v>1841460.51181849</v>
      </c>
      <c r="M26">
        <v>1851530.07042453</v>
      </c>
      <c r="N26">
        <v>1806482.2244782201</v>
      </c>
      <c r="O26">
        <v>1835187.2218215901</v>
      </c>
      <c r="P26">
        <v>2114995.7430587201</v>
      </c>
      <c r="Q26">
        <v>1993603.6135370501</v>
      </c>
      <c r="R26">
        <v>1848270.64668215</v>
      </c>
      <c r="S26">
        <v>1765651.97339221</v>
      </c>
      <c r="T26">
        <v>1387265.04485999</v>
      </c>
      <c r="U26">
        <v>1329406.2418449901</v>
      </c>
      <c r="V26">
        <v>1272222.1374256699</v>
      </c>
      <c r="W26">
        <v>1246220.7292295001</v>
      </c>
      <c r="X26">
        <v>1224420.7362182201</v>
      </c>
      <c r="Y26">
        <v>1103436.20411116</v>
      </c>
      <c r="Z26">
        <v>1033611.35867202</v>
      </c>
      <c r="AA26">
        <v>1016290.32903556</v>
      </c>
      <c r="AB26">
        <v>1012951.98185628</v>
      </c>
      <c r="AC26">
        <v>984426.19657259004</v>
      </c>
      <c r="AD26">
        <v>981839.02780233696</v>
      </c>
      <c r="AE26">
        <v>862195.32430310699</v>
      </c>
      <c r="AF26">
        <v>962010.15521040396</v>
      </c>
    </row>
    <row r="27" spans="1:32" x14ac:dyDescent="0.3">
      <c r="A27" t="s">
        <v>58</v>
      </c>
      <c r="B27" t="s">
        <v>347</v>
      </c>
      <c r="C27" t="s">
        <v>297</v>
      </c>
      <c r="D27" t="s">
        <v>348</v>
      </c>
      <c r="E27" t="s">
        <v>298</v>
      </c>
      <c r="G27">
        <v>1411318.2387415599</v>
      </c>
      <c r="H27">
        <v>1374347.1252488799</v>
      </c>
      <c r="I27">
        <v>1434096.49684501</v>
      </c>
      <c r="J27">
        <v>1366150.23547083</v>
      </c>
      <c r="K27">
        <v>1392112.7692172099</v>
      </c>
      <c r="L27">
        <v>1427349.2865531801</v>
      </c>
      <c r="M27">
        <v>1334466.8269450001</v>
      </c>
      <c r="N27">
        <v>1306032.49008247</v>
      </c>
      <c r="O27">
        <v>1315703.6264948801</v>
      </c>
      <c r="P27">
        <v>1262389.8409182699</v>
      </c>
      <c r="Q27">
        <v>1214315.2072533399</v>
      </c>
      <c r="R27">
        <v>1222104.8454992101</v>
      </c>
      <c r="S27">
        <v>1208010.35296795</v>
      </c>
      <c r="T27">
        <v>1181059.41554836</v>
      </c>
      <c r="U27">
        <v>1172812.74916426</v>
      </c>
      <c r="V27">
        <v>1126609.72885173</v>
      </c>
      <c r="W27">
        <v>1230764.3676356301</v>
      </c>
      <c r="X27">
        <v>1310397.12401766</v>
      </c>
      <c r="Y27">
        <v>1330116.8204825399</v>
      </c>
      <c r="Z27">
        <v>1444688.2739541701</v>
      </c>
      <c r="AA27">
        <v>1513154.2686266301</v>
      </c>
      <c r="AB27">
        <v>1431459.39892574</v>
      </c>
      <c r="AC27">
        <v>1398979.98734123</v>
      </c>
      <c r="AD27">
        <v>1460023.83681714</v>
      </c>
      <c r="AE27">
        <v>1354847.4456370799</v>
      </c>
      <c r="AF27">
        <v>1343407.4541112999</v>
      </c>
    </row>
    <row r="28" spans="1:32" x14ac:dyDescent="0.3">
      <c r="A28" t="s">
        <v>58</v>
      </c>
      <c r="B28" t="s">
        <v>349</v>
      </c>
      <c r="C28" t="s">
        <v>297</v>
      </c>
      <c r="D28" t="s">
        <v>350</v>
      </c>
      <c r="E28" t="s">
        <v>298</v>
      </c>
      <c r="G28">
        <v>418724.30094373698</v>
      </c>
      <c r="H28">
        <v>423201.118605041</v>
      </c>
      <c r="I28">
        <v>438811.58795609802</v>
      </c>
      <c r="J28">
        <v>430569.479503209</v>
      </c>
      <c r="K28">
        <v>432751.343333347</v>
      </c>
      <c r="L28">
        <v>416989.73497154401</v>
      </c>
      <c r="M28">
        <v>415603.565790775</v>
      </c>
      <c r="N28">
        <v>423850.28076523502</v>
      </c>
      <c r="O28">
        <v>509604.61385770299</v>
      </c>
      <c r="P28">
        <v>481153.71017812798</v>
      </c>
      <c r="Q28">
        <v>446853.310766868</v>
      </c>
      <c r="R28">
        <v>438993.52571140602</v>
      </c>
      <c r="S28">
        <v>424410.359415074</v>
      </c>
      <c r="T28">
        <v>383767.56358071498</v>
      </c>
      <c r="U28">
        <v>362536.92778480903</v>
      </c>
      <c r="V28">
        <v>323083.86356778699</v>
      </c>
      <c r="W28">
        <v>337487.79585512</v>
      </c>
      <c r="X28">
        <v>342904.05686893401</v>
      </c>
      <c r="Y28">
        <v>354057.22438396199</v>
      </c>
      <c r="Z28">
        <v>374888.71245112398</v>
      </c>
      <c r="AA28">
        <v>400753.14424675098</v>
      </c>
      <c r="AB28">
        <v>406995.99097892799</v>
      </c>
      <c r="AC28">
        <v>398660.48377326899</v>
      </c>
      <c r="AD28">
        <v>407907.74476365902</v>
      </c>
      <c r="AE28">
        <v>346486.14252780197</v>
      </c>
      <c r="AF28">
        <v>337226.75285583897</v>
      </c>
    </row>
    <row r="29" spans="1:32" x14ac:dyDescent="0.3">
      <c r="A29" t="s">
        <v>58</v>
      </c>
      <c r="B29" t="s">
        <v>351</v>
      </c>
      <c r="C29" t="s">
        <v>297</v>
      </c>
      <c r="D29" t="s">
        <v>352</v>
      </c>
      <c r="E29" t="s">
        <v>298</v>
      </c>
      <c r="G29">
        <v>246939.98976515501</v>
      </c>
      <c r="H29">
        <v>245706.998390439</v>
      </c>
      <c r="I29">
        <v>245109.857161619</v>
      </c>
      <c r="J29">
        <v>251313.364449018</v>
      </c>
      <c r="K29">
        <v>255963.303331181</v>
      </c>
      <c r="L29">
        <v>242152.87803944101</v>
      </c>
      <c r="M29">
        <v>244797.70749736801</v>
      </c>
      <c r="N29">
        <v>254241.609704128</v>
      </c>
      <c r="O29">
        <v>323666.00829638197</v>
      </c>
      <c r="P29">
        <v>285319.727446014</v>
      </c>
      <c r="Q29">
        <v>252925.59519833801</v>
      </c>
      <c r="R29">
        <v>256632.40787680499</v>
      </c>
      <c r="S29">
        <v>253865.03274901901</v>
      </c>
      <c r="T29">
        <v>234801.76251116299</v>
      </c>
      <c r="U29">
        <v>220951.829204426</v>
      </c>
      <c r="V29">
        <v>192429.27638320901</v>
      </c>
      <c r="W29">
        <v>196106.83115182901</v>
      </c>
      <c r="X29">
        <v>201023.025474922</v>
      </c>
      <c r="Y29">
        <v>202446.50238661701</v>
      </c>
      <c r="Z29">
        <v>209221.16204330901</v>
      </c>
      <c r="AA29">
        <v>227083.53975589501</v>
      </c>
      <c r="AB29">
        <v>235406.03961429599</v>
      </c>
      <c r="AC29">
        <v>234443.63596063599</v>
      </c>
      <c r="AD29">
        <v>243618.870948397</v>
      </c>
      <c r="AE29">
        <v>215895.892395873</v>
      </c>
      <c r="AF29">
        <v>212128.464628457</v>
      </c>
    </row>
    <row r="30" spans="1:32" x14ac:dyDescent="0.3">
      <c r="A30" t="s">
        <v>58</v>
      </c>
      <c r="B30" t="s">
        <v>353</v>
      </c>
      <c r="C30" t="s">
        <v>297</v>
      </c>
      <c r="D30" t="s">
        <v>354</v>
      </c>
      <c r="E30" t="s">
        <v>298</v>
      </c>
      <c r="G30">
        <v>28757.2505127433</v>
      </c>
      <c r="H30">
        <v>29901.481083647599</v>
      </c>
      <c r="I30">
        <v>33504.308983867697</v>
      </c>
      <c r="J30">
        <v>27427.9102748041</v>
      </c>
      <c r="K30">
        <v>27682.224474103801</v>
      </c>
      <c r="L30">
        <v>28305.913899419498</v>
      </c>
      <c r="M30">
        <v>27390.1667053786</v>
      </c>
      <c r="N30">
        <v>27574.3589142171</v>
      </c>
      <c r="O30">
        <v>27084.319587525399</v>
      </c>
      <c r="P30">
        <v>29210.412582158198</v>
      </c>
      <c r="Q30">
        <v>31528.0581944193</v>
      </c>
      <c r="R30">
        <v>31395.904506709299</v>
      </c>
      <c r="S30">
        <v>29467.498241110701</v>
      </c>
      <c r="T30">
        <v>25535.342311405799</v>
      </c>
      <c r="U30">
        <v>27773.4868132761</v>
      </c>
      <c r="V30">
        <v>25389.554906462101</v>
      </c>
      <c r="W30">
        <v>24316.700998528599</v>
      </c>
      <c r="X30">
        <v>20534.534844195299</v>
      </c>
      <c r="Y30">
        <v>20448.829021415298</v>
      </c>
      <c r="Z30">
        <v>21024.496375701099</v>
      </c>
      <c r="AA30">
        <v>21711.405497764801</v>
      </c>
      <c r="AB30">
        <v>20903.359844652201</v>
      </c>
      <c r="AC30">
        <v>17835.7195497596</v>
      </c>
      <c r="AD30">
        <v>15693.7948555851</v>
      </c>
      <c r="AE30">
        <v>14211.1947417178</v>
      </c>
      <c r="AF30">
        <v>11970.088784374901</v>
      </c>
    </row>
    <row r="31" spans="1:32" x14ac:dyDescent="0.3">
      <c r="A31" t="s">
        <v>58</v>
      </c>
      <c r="B31" t="s">
        <v>355</v>
      </c>
      <c r="C31" t="s">
        <v>297</v>
      </c>
      <c r="D31" t="s">
        <v>356</v>
      </c>
      <c r="E31" t="s">
        <v>298</v>
      </c>
      <c r="G31">
        <v>30760.997688704501</v>
      </c>
      <c r="H31">
        <v>32080.4492293492</v>
      </c>
      <c r="I31">
        <v>33757.648059300802</v>
      </c>
      <c r="J31">
        <v>30816.280312312101</v>
      </c>
      <c r="K31">
        <v>33090.700672138402</v>
      </c>
      <c r="L31">
        <v>33796.596024202903</v>
      </c>
      <c r="M31">
        <v>33864.340630498104</v>
      </c>
      <c r="N31">
        <v>32845.161035721598</v>
      </c>
      <c r="O31">
        <v>38077.284899564198</v>
      </c>
      <c r="P31">
        <v>42216.210870470699</v>
      </c>
      <c r="Q31">
        <v>40129.126345351702</v>
      </c>
      <c r="R31">
        <v>36869.739591545003</v>
      </c>
      <c r="S31">
        <v>31477.755878367399</v>
      </c>
      <c r="T31">
        <v>26260.214230482099</v>
      </c>
      <c r="U31">
        <v>21587.269688350701</v>
      </c>
      <c r="V31">
        <v>17841.710399237501</v>
      </c>
      <c r="W31">
        <v>19020.389301916901</v>
      </c>
      <c r="X31">
        <v>17308.8162037562</v>
      </c>
      <c r="Y31">
        <v>17090.822800772501</v>
      </c>
      <c r="Z31">
        <v>18062.9138664575</v>
      </c>
      <c r="AA31">
        <v>20438.241951619901</v>
      </c>
      <c r="AB31">
        <v>19448.634647978699</v>
      </c>
      <c r="AC31">
        <v>19254.793159331901</v>
      </c>
      <c r="AD31">
        <v>19152.851279538801</v>
      </c>
      <c r="AE31">
        <v>10287.4010283842</v>
      </c>
      <c r="AF31">
        <v>11819.3071605636</v>
      </c>
    </row>
    <row r="32" spans="1:32" x14ac:dyDescent="0.3">
      <c r="A32" t="s">
        <v>58</v>
      </c>
      <c r="B32" t="s">
        <v>357</v>
      </c>
      <c r="C32" t="s">
        <v>297</v>
      </c>
      <c r="D32" t="s">
        <v>358</v>
      </c>
      <c r="E32" t="s">
        <v>298</v>
      </c>
      <c r="G32">
        <v>92951.192570223298</v>
      </c>
      <c r="H32">
        <v>95795.068416809896</v>
      </c>
      <c r="I32">
        <v>106100.145535602</v>
      </c>
      <c r="J32">
        <v>101411.705228276</v>
      </c>
      <c r="K32">
        <v>98007.304403581395</v>
      </c>
      <c r="L32">
        <v>96335.268272445406</v>
      </c>
      <c r="M32">
        <v>89023.729251336801</v>
      </c>
      <c r="N32">
        <v>85033.188610383906</v>
      </c>
      <c r="O32">
        <v>89532.150369604598</v>
      </c>
      <c r="P32">
        <v>92491.368053960803</v>
      </c>
      <c r="Q32">
        <v>91673.553491419996</v>
      </c>
      <c r="R32">
        <v>85552.211902775802</v>
      </c>
      <c r="S32">
        <v>82374.654767209693</v>
      </c>
      <c r="T32">
        <v>70321.648979000907</v>
      </c>
      <c r="U32">
        <v>66259.538882591994</v>
      </c>
      <c r="V32">
        <v>62757.937288703797</v>
      </c>
      <c r="W32">
        <v>74562.008885503703</v>
      </c>
      <c r="X32">
        <v>79831.473728269993</v>
      </c>
      <c r="Y32">
        <v>90120.549522906207</v>
      </c>
      <c r="Z32">
        <v>101533.794632737</v>
      </c>
      <c r="AA32">
        <v>106389.839091735</v>
      </c>
      <c r="AB32">
        <v>106404.70129348899</v>
      </c>
      <c r="AC32">
        <v>103826.75052775801</v>
      </c>
      <c r="AD32">
        <v>107073.60666412101</v>
      </c>
      <c r="AE32">
        <v>85809.6567823113</v>
      </c>
      <c r="AF32">
        <v>81772.266933584295</v>
      </c>
    </row>
    <row r="33" spans="1:32" x14ac:dyDescent="0.3">
      <c r="A33" t="s">
        <v>58</v>
      </c>
      <c r="B33" t="s">
        <v>359</v>
      </c>
      <c r="C33" t="s">
        <v>297</v>
      </c>
      <c r="D33" t="s">
        <v>360</v>
      </c>
      <c r="E33" t="s">
        <v>298</v>
      </c>
      <c r="G33">
        <v>19397.148518079099</v>
      </c>
      <c r="H33">
        <v>19699.585170492399</v>
      </c>
      <c r="I33">
        <v>20313.735597554802</v>
      </c>
      <c r="J33">
        <v>19653.58107059</v>
      </c>
      <c r="K33">
        <v>18000.0416201548</v>
      </c>
      <c r="L33">
        <v>16417.362777785402</v>
      </c>
      <c r="M33">
        <v>20449.507239145601</v>
      </c>
      <c r="N33">
        <v>24132.876386209198</v>
      </c>
      <c r="O33">
        <v>31055.690558745999</v>
      </c>
      <c r="P33">
        <v>32252.6151916778</v>
      </c>
      <c r="Q33">
        <v>30770.097498966799</v>
      </c>
      <c r="R33">
        <v>28440.939694239201</v>
      </c>
      <c r="S33">
        <v>27169.528142799802</v>
      </c>
      <c r="T33">
        <v>26881.134395065601</v>
      </c>
      <c r="U33">
        <v>25992.9350926845</v>
      </c>
      <c r="V33">
        <v>24656.539502204399</v>
      </c>
      <c r="W33">
        <v>23399.1854333048</v>
      </c>
      <c r="X33">
        <v>24213.7137959598</v>
      </c>
      <c r="Y33">
        <v>23968.506893796301</v>
      </c>
      <c r="Z33">
        <v>25061.338564094302</v>
      </c>
      <c r="AA33">
        <v>25130.117949736999</v>
      </c>
      <c r="AB33">
        <v>24831.9677519121</v>
      </c>
      <c r="AC33">
        <v>23303.3647826003</v>
      </c>
      <c r="AD33">
        <v>22381.814710775001</v>
      </c>
      <c r="AE33">
        <v>20242.389424617399</v>
      </c>
      <c r="AF33">
        <v>19484.2588552257</v>
      </c>
    </row>
    <row r="34" spans="1:32" x14ac:dyDescent="0.3">
      <c r="A34" t="s">
        <v>58</v>
      </c>
      <c r="B34" t="s">
        <v>361</v>
      </c>
      <c r="C34" t="s">
        <v>297</v>
      </c>
      <c r="D34" t="s">
        <v>362</v>
      </c>
      <c r="E34" t="s">
        <v>298</v>
      </c>
      <c r="G34">
        <v>533336.71800897096</v>
      </c>
      <c r="H34">
        <v>538175.02892624505</v>
      </c>
      <c r="I34">
        <v>560032.99166429997</v>
      </c>
      <c r="J34">
        <v>552978.07014402002</v>
      </c>
      <c r="K34">
        <v>549716.36675677204</v>
      </c>
      <c r="L34">
        <v>554296.59922486497</v>
      </c>
      <c r="M34">
        <v>522263.12195414898</v>
      </c>
      <c r="N34">
        <v>478296.76975313597</v>
      </c>
      <c r="O34">
        <v>464887.848415863</v>
      </c>
      <c r="P34">
        <v>468424.44248273602</v>
      </c>
      <c r="Q34">
        <v>433046.64643688698</v>
      </c>
      <c r="R34">
        <v>428693.50122146402</v>
      </c>
      <c r="S34">
        <v>414431.51060363097</v>
      </c>
      <c r="T34">
        <v>357676.95377383102</v>
      </c>
      <c r="U34">
        <v>336818.382702904</v>
      </c>
      <c r="V34">
        <v>322283.28167864803</v>
      </c>
      <c r="W34">
        <v>324989.657513085</v>
      </c>
      <c r="X34">
        <v>308874.99796843599</v>
      </c>
      <c r="Y34">
        <v>303606.44993102603</v>
      </c>
      <c r="Z34">
        <v>319188.94596140698</v>
      </c>
      <c r="AA34">
        <v>318540.095907601</v>
      </c>
      <c r="AB34">
        <v>318945.61873114802</v>
      </c>
      <c r="AC34">
        <v>308291.24469431897</v>
      </c>
      <c r="AD34">
        <v>333971.62357253599</v>
      </c>
      <c r="AE34">
        <v>267931.98905237502</v>
      </c>
      <c r="AF34">
        <v>232268.95503831</v>
      </c>
    </row>
    <row r="35" spans="1:32" x14ac:dyDescent="0.3">
      <c r="A35" t="s">
        <v>58</v>
      </c>
      <c r="B35" t="s">
        <v>363</v>
      </c>
      <c r="C35" t="s">
        <v>297</v>
      </c>
      <c r="D35" t="s">
        <v>364</v>
      </c>
      <c r="E35" t="s">
        <v>298</v>
      </c>
      <c r="G35">
        <v>1455699.2465051401</v>
      </c>
      <c r="H35">
        <v>1518470.4140738801</v>
      </c>
      <c r="I35">
        <v>1673146.33344562</v>
      </c>
      <c r="J35">
        <v>1740898.2540003301</v>
      </c>
      <c r="K35">
        <v>1901871.2313141399</v>
      </c>
      <c r="L35">
        <v>2005639.9346749601</v>
      </c>
      <c r="M35">
        <v>2083737.9690656699</v>
      </c>
      <c r="N35">
        <v>2103819.9395396798</v>
      </c>
      <c r="O35">
        <v>2176047.3686833601</v>
      </c>
      <c r="P35">
        <v>2252017.0756091299</v>
      </c>
      <c r="Q35">
        <v>2247823.1994039398</v>
      </c>
      <c r="R35">
        <v>2164934.6151427999</v>
      </c>
      <c r="S35">
        <v>2178712.0058414498</v>
      </c>
      <c r="T35">
        <v>2055791.76307231</v>
      </c>
      <c r="U35">
        <v>2023767.3393643</v>
      </c>
      <c r="V35">
        <v>1943396.6163257</v>
      </c>
      <c r="W35">
        <v>1977127.205323</v>
      </c>
      <c r="X35">
        <v>2017749.0767226999</v>
      </c>
      <c r="Y35">
        <v>2091962.11018591</v>
      </c>
      <c r="Z35">
        <v>2194692.2831096202</v>
      </c>
      <c r="AA35">
        <v>2185547.2791541098</v>
      </c>
      <c r="AB35">
        <v>2135613.9440338099</v>
      </c>
      <c r="AC35">
        <v>2107078.0131126102</v>
      </c>
      <c r="AD35">
        <v>2190657.9688029401</v>
      </c>
      <c r="AE35">
        <v>2049519.8253981699</v>
      </c>
      <c r="AF35">
        <v>2112012.7384966798</v>
      </c>
    </row>
    <row r="36" spans="1:32" x14ac:dyDescent="0.3">
      <c r="A36" t="s">
        <v>58</v>
      </c>
      <c r="B36" t="s">
        <v>365</v>
      </c>
      <c r="C36" t="s">
        <v>297</v>
      </c>
      <c r="D36" t="s">
        <v>366</v>
      </c>
      <c r="E36" t="s">
        <v>298</v>
      </c>
      <c r="G36">
        <v>905784.24105872901</v>
      </c>
      <c r="H36">
        <v>932925.73785319598</v>
      </c>
      <c r="I36">
        <v>985844.241728822</v>
      </c>
      <c r="J36">
        <v>1018730.46924252</v>
      </c>
      <c r="K36">
        <v>1109831.77207877</v>
      </c>
      <c r="L36">
        <v>1126151.1363108901</v>
      </c>
      <c r="M36">
        <v>1149226.6524678201</v>
      </c>
      <c r="N36">
        <v>1161628.28100598</v>
      </c>
      <c r="O36">
        <v>1192513.1752627499</v>
      </c>
      <c r="P36">
        <v>1224574.4607021399</v>
      </c>
      <c r="Q36">
        <v>1239338.1246016801</v>
      </c>
      <c r="R36">
        <v>1189285.5211252701</v>
      </c>
      <c r="S36">
        <v>1183285.53570169</v>
      </c>
      <c r="T36">
        <v>1117138.3437300699</v>
      </c>
      <c r="U36">
        <v>1117755.6271972901</v>
      </c>
      <c r="V36">
        <v>1090906.8815412</v>
      </c>
      <c r="W36">
        <v>1115967.7937263299</v>
      </c>
      <c r="X36">
        <v>1129681.76458861</v>
      </c>
      <c r="Y36">
        <v>1199576.5066707099</v>
      </c>
      <c r="Z36">
        <v>1237160.6426109001</v>
      </c>
      <c r="AA36">
        <v>1242851.67569663</v>
      </c>
      <c r="AB36">
        <v>1203502.5227097699</v>
      </c>
      <c r="AC36">
        <v>1210625.2693556</v>
      </c>
      <c r="AD36">
        <v>1271643.82279369</v>
      </c>
      <c r="AE36">
        <v>1159898.08471725</v>
      </c>
      <c r="AF36">
        <v>1192785.41268372</v>
      </c>
    </row>
    <row r="37" spans="1:32" x14ac:dyDescent="0.3">
      <c r="A37" t="s">
        <v>58</v>
      </c>
      <c r="B37" t="s">
        <v>367</v>
      </c>
      <c r="C37" t="s">
        <v>297</v>
      </c>
      <c r="D37" t="s">
        <v>368</v>
      </c>
      <c r="E37" t="s">
        <v>298</v>
      </c>
      <c r="G37">
        <v>140255.52784570001</v>
      </c>
      <c r="H37">
        <v>147009.110115244</v>
      </c>
      <c r="I37">
        <v>155751.82042563899</v>
      </c>
      <c r="J37">
        <v>169618.452623866</v>
      </c>
      <c r="K37">
        <v>186948.58549561899</v>
      </c>
      <c r="L37">
        <v>190821.18649219599</v>
      </c>
      <c r="M37">
        <v>186307.71980273901</v>
      </c>
      <c r="N37">
        <v>179897.21256194601</v>
      </c>
      <c r="O37">
        <v>179751.799233703</v>
      </c>
      <c r="P37">
        <v>182809.259877517</v>
      </c>
      <c r="Q37">
        <v>188750.22676619201</v>
      </c>
      <c r="R37">
        <v>187361.22566791801</v>
      </c>
      <c r="S37">
        <v>188657.983844453</v>
      </c>
      <c r="T37">
        <v>182371.04666767499</v>
      </c>
      <c r="U37">
        <v>175306.730409554</v>
      </c>
      <c r="V37">
        <v>166140.665470673</v>
      </c>
      <c r="W37">
        <v>165929.19981632501</v>
      </c>
      <c r="X37">
        <v>170382.06159763501</v>
      </c>
      <c r="Y37">
        <v>168393.139041029</v>
      </c>
      <c r="Z37">
        <v>180606.01868454</v>
      </c>
      <c r="AA37">
        <v>184656.92072080501</v>
      </c>
      <c r="AB37">
        <v>177087.91033787499</v>
      </c>
      <c r="AC37">
        <v>177752.560488302</v>
      </c>
      <c r="AD37">
        <v>179239.997001168</v>
      </c>
      <c r="AE37">
        <v>175198.09177708399</v>
      </c>
      <c r="AF37">
        <v>180187.83271964701</v>
      </c>
    </row>
    <row r="38" spans="1:32" x14ac:dyDescent="0.3">
      <c r="A38" t="s">
        <v>58</v>
      </c>
      <c r="B38" t="s">
        <v>369</v>
      </c>
      <c r="C38" t="s">
        <v>297</v>
      </c>
      <c r="D38" t="s">
        <v>370</v>
      </c>
      <c r="E38" t="s">
        <v>298</v>
      </c>
      <c r="G38">
        <v>410015.42734701303</v>
      </c>
      <c r="H38">
        <v>438716.24507728999</v>
      </c>
      <c r="I38">
        <v>532509.39278590702</v>
      </c>
      <c r="J38">
        <v>552706.89923282701</v>
      </c>
      <c r="K38">
        <v>605167.55633406702</v>
      </c>
      <c r="L38">
        <v>689690.91445612605</v>
      </c>
      <c r="M38">
        <v>748723.86636431701</v>
      </c>
      <c r="N38">
        <v>762393.56236876303</v>
      </c>
      <c r="O38">
        <v>803872.91722423397</v>
      </c>
      <c r="P38">
        <v>844639.28223939706</v>
      </c>
      <c r="Q38">
        <v>819693.25015565497</v>
      </c>
      <c r="R38">
        <v>788184.65885096695</v>
      </c>
      <c r="S38">
        <v>806653.65323710896</v>
      </c>
      <c r="T38">
        <v>756279.57709143998</v>
      </c>
      <c r="U38">
        <v>730794.92791092803</v>
      </c>
      <c r="V38">
        <v>686542.13272032398</v>
      </c>
      <c r="W38">
        <v>695305.36413608596</v>
      </c>
      <c r="X38">
        <v>717506.21082325303</v>
      </c>
      <c r="Y38">
        <v>724514.53047967097</v>
      </c>
      <c r="Z38">
        <v>776790.69823047705</v>
      </c>
      <c r="AA38">
        <v>758038.68273667595</v>
      </c>
      <c r="AB38">
        <v>755047.79232664604</v>
      </c>
      <c r="AC38">
        <v>718513.49189198005</v>
      </c>
      <c r="AD38">
        <v>739616.73316204001</v>
      </c>
      <c r="AE38">
        <v>714919.02956971806</v>
      </c>
      <c r="AF38">
        <v>738770.95124158997</v>
      </c>
    </row>
    <row r="39" spans="1:32" x14ac:dyDescent="0.3">
      <c r="A39" t="s">
        <v>58</v>
      </c>
      <c r="B39" t="s">
        <v>371</v>
      </c>
      <c r="C39" t="s">
        <v>297</v>
      </c>
      <c r="D39" t="s">
        <v>372</v>
      </c>
      <c r="E39" t="s">
        <v>298</v>
      </c>
      <c r="G39">
        <v>1335838.8075111499</v>
      </c>
      <c r="H39">
        <v>1383233.2504139401</v>
      </c>
      <c r="I39">
        <v>1515465.96686711</v>
      </c>
      <c r="J39">
        <v>1498483.4468603099</v>
      </c>
      <c r="K39">
        <v>1567209.63947312</v>
      </c>
      <c r="L39">
        <v>1432480.6785652901</v>
      </c>
      <c r="M39">
        <v>1395822.4211621899</v>
      </c>
      <c r="N39">
        <v>1350442.4355695201</v>
      </c>
      <c r="O39">
        <v>1312907.77552284</v>
      </c>
      <c r="P39">
        <v>1439829.84943637</v>
      </c>
      <c r="Q39">
        <v>1591271.2802126301</v>
      </c>
      <c r="R39">
        <v>1568058.8797784401</v>
      </c>
      <c r="S39">
        <v>1495163.11892079</v>
      </c>
      <c r="T39">
        <v>1366863.5087133499</v>
      </c>
      <c r="U39">
        <v>1274808.1897192299</v>
      </c>
      <c r="V39">
        <v>1192191.77060578</v>
      </c>
      <c r="W39">
        <v>1220476.40476846</v>
      </c>
      <c r="X39">
        <v>1217593.1206793201</v>
      </c>
      <c r="Y39">
        <v>1195637.4006044001</v>
      </c>
      <c r="Z39">
        <v>1261952.3711907601</v>
      </c>
      <c r="AA39">
        <v>1300967.24079441</v>
      </c>
      <c r="AB39">
        <v>1327970.84438302</v>
      </c>
      <c r="AC39">
        <v>1298514.5977318599</v>
      </c>
      <c r="AD39">
        <v>1333839.64931754</v>
      </c>
      <c r="AE39">
        <v>1338344.9631521699</v>
      </c>
      <c r="AF39">
        <v>1296595.3018113</v>
      </c>
    </row>
    <row r="40" spans="1:32" x14ac:dyDescent="0.3">
      <c r="A40" t="s">
        <v>58</v>
      </c>
      <c r="B40" t="s">
        <v>373</v>
      </c>
      <c r="C40" t="s">
        <v>297</v>
      </c>
      <c r="D40" t="s">
        <v>374</v>
      </c>
      <c r="E40" t="s">
        <v>298</v>
      </c>
      <c r="G40">
        <v>1212744.4235153401</v>
      </c>
      <c r="H40">
        <v>1200928.6143652699</v>
      </c>
      <c r="I40">
        <v>1233877.23029805</v>
      </c>
      <c r="J40">
        <v>1232995.6203357701</v>
      </c>
      <c r="K40">
        <v>1254590.19016024</v>
      </c>
      <c r="L40">
        <v>1277688.12642842</v>
      </c>
      <c r="M40">
        <v>1266608.5298957301</v>
      </c>
      <c r="N40">
        <v>1243085.9133693201</v>
      </c>
      <c r="O40">
        <v>1305963.5325224299</v>
      </c>
      <c r="P40">
        <v>1281331.8618358599</v>
      </c>
      <c r="Q40">
        <v>1258195.24359131</v>
      </c>
      <c r="R40">
        <v>1275543.1090396501</v>
      </c>
      <c r="S40">
        <v>1333972.3850245599</v>
      </c>
      <c r="T40">
        <v>1228584.73820074</v>
      </c>
      <c r="U40">
        <v>1190503.8782073201</v>
      </c>
      <c r="V40">
        <v>1159184.9388755299</v>
      </c>
      <c r="W40">
        <v>1200833.1210877299</v>
      </c>
      <c r="X40">
        <v>1175444.48271607</v>
      </c>
      <c r="Y40">
        <v>1123172.3468359001</v>
      </c>
      <c r="Z40">
        <v>1143406.93151416</v>
      </c>
      <c r="AA40">
        <v>1144127.2330271001</v>
      </c>
      <c r="AB40">
        <v>1106064.7769409299</v>
      </c>
      <c r="AC40">
        <v>1076160.4624248501</v>
      </c>
      <c r="AD40">
        <v>1148447.36232594</v>
      </c>
      <c r="AE40">
        <v>1094434.1957155601</v>
      </c>
      <c r="AF40">
        <v>1116788.59167871</v>
      </c>
    </row>
    <row r="41" spans="1:32" x14ac:dyDescent="0.3">
      <c r="A41" t="s">
        <v>58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58</v>
      </c>
      <c r="B43" t="s">
        <v>379</v>
      </c>
      <c r="C43" t="s">
        <v>297</v>
      </c>
      <c r="D43" t="s">
        <v>380</v>
      </c>
      <c r="E43" t="s">
        <v>298</v>
      </c>
      <c r="G43">
        <v>1593560.32803497</v>
      </c>
      <c r="H43">
        <v>1597863.5057868999</v>
      </c>
      <c r="I43">
        <v>1631214.1695787299</v>
      </c>
      <c r="J43">
        <v>1529769.7986208501</v>
      </c>
      <c r="K43">
        <v>1607904.9753083</v>
      </c>
      <c r="L43">
        <v>1631105.3020083201</v>
      </c>
      <c r="M43">
        <v>1643183.25674053</v>
      </c>
      <c r="N43">
        <v>1598531.91361062</v>
      </c>
      <c r="O43">
        <v>1605734.8050959699</v>
      </c>
      <c r="P43">
        <v>1619505.8569659099</v>
      </c>
      <c r="Q43">
        <v>1832584.6548927401</v>
      </c>
      <c r="R43">
        <v>1998576.0235266699</v>
      </c>
      <c r="S43">
        <v>2243431.1309853401</v>
      </c>
      <c r="T43">
        <v>2234752.9559096699</v>
      </c>
      <c r="U43">
        <v>2258130.3276277799</v>
      </c>
      <c r="V43">
        <v>2333855.5370535799</v>
      </c>
      <c r="W43">
        <v>2378656.0158138899</v>
      </c>
      <c r="X43">
        <v>2411057.0091889701</v>
      </c>
      <c r="Y43">
        <v>2413102.9081544899</v>
      </c>
      <c r="Z43">
        <v>2615810.0947170001</v>
      </c>
      <c r="AA43">
        <v>2555119.7066825698</v>
      </c>
      <c r="AB43">
        <v>2577024.7994575999</v>
      </c>
      <c r="AC43">
        <v>2531965.3781837998</v>
      </c>
      <c r="AD43">
        <v>2701596.1409251499</v>
      </c>
      <c r="AE43">
        <v>2547697.4062743699</v>
      </c>
      <c r="AF43">
        <v>2687766.3086412102</v>
      </c>
    </row>
    <row r="44" spans="1:32" x14ac:dyDescent="0.3">
      <c r="A44" t="s">
        <v>58</v>
      </c>
      <c r="B44" t="s">
        <v>381</v>
      </c>
      <c r="C44" t="s">
        <v>297</v>
      </c>
      <c r="D44" t="s">
        <v>382</v>
      </c>
      <c r="E44" t="s">
        <v>298</v>
      </c>
      <c r="G44">
        <v>19939609.761975799</v>
      </c>
      <c r="H44">
        <v>19965545.967826702</v>
      </c>
      <c r="I44">
        <v>20449023.745142199</v>
      </c>
      <c r="J44">
        <v>19664686.735515401</v>
      </c>
      <c r="K44">
        <v>20240604.90938</v>
      </c>
      <c r="L44">
        <v>20262164.051121801</v>
      </c>
      <c r="M44">
        <v>20018011.092338201</v>
      </c>
      <c r="N44">
        <v>19675200.5180443</v>
      </c>
      <c r="O44">
        <v>19481290.328361802</v>
      </c>
      <c r="P44">
        <v>19722998.921338499</v>
      </c>
      <c r="Q44">
        <v>19453556.398234099</v>
      </c>
      <c r="R44">
        <v>19122205.3824687</v>
      </c>
      <c r="S44">
        <v>19209434.8043507</v>
      </c>
      <c r="T44">
        <v>17514292.1122813</v>
      </c>
      <c r="U44">
        <v>16565656.5781224</v>
      </c>
      <c r="V44">
        <v>16218304.2996126</v>
      </c>
      <c r="W44">
        <v>16590972.1673792</v>
      </c>
      <c r="X44">
        <v>16890193.432240698</v>
      </c>
      <c r="Y44">
        <v>16766566.7954931</v>
      </c>
      <c r="Z44">
        <v>17754264.472943202</v>
      </c>
      <c r="AA44">
        <v>17826723.671412699</v>
      </c>
      <c r="AB44">
        <v>17399306.334376901</v>
      </c>
      <c r="AC44">
        <v>17299468.724796001</v>
      </c>
      <c r="AD44">
        <v>18505764.270648099</v>
      </c>
      <c r="AE44">
        <v>17546859.235380899</v>
      </c>
      <c r="AF44">
        <v>17994254.489528298</v>
      </c>
    </row>
    <row r="45" spans="1:32" x14ac:dyDescent="0.3">
      <c r="A45" t="s">
        <v>58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58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58</v>
      </c>
      <c r="B47" t="s">
        <v>387</v>
      </c>
      <c r="C47" t="s">
        <v>297</v>
      </c>
      <c r="D47" t="s">
        <v>388</v>
      </c>
      <c r="E47" t="s">
        <v>298</v>
      </c>
      <c r="G47">
        <v>614789.55560936895</v>
      </c>
      <c r="H47">
        <v>622549.41826884495</v>
      </c>
      <c r="I47">
        <v>646022.60985502298</v>
      </c>
      <c r="J47">
        <v>649047.95633247797</v>
      </c>
      <c r="K47">
        <v>640659.20358978503</v>
      </c>
      <c r="L47">
        <v>664633.96253847401</v>
      </c>
      <c r="M47">
        <v>681831.01702577295</v>
      </c>
      <c r="N47">
        <v>658782.55905423302</v>
      </c>
      <c r="O47">
        <v>651665.38193804398</v>
      </c>
      <c r="P47">
        <v>626872.67108605395</v>
      </c>
      <c r="Q47">
        <v>612518.03818231495</v>
      </c>
      <c r="R47">
        <v>615822.84405304701</v>
      </c>
      <c r="S47">
        <v>596055.52788099402</v>
      </c>
      <c r="T47">
        <v>594702.38441541395</v>
      </c>
      <c r="U47">
        <v>560345.753774532</v>
      </c>
      <c r="V47">
        <v>541057.27079163201</v>
      </c>
      <c r="W47">
        <v>526206.59874837403</v>
      </c>
      <c r="X47">
        <v>497684.70368125499</v>
      </c>
      <c r="Y47">
        <v>465520.08844611299</v>
      </c>
      <c r="Z47">
        <v>467576.21631761797</v>
      </c>
      <c r="AA47">
        <v>452168.01895481301</v>
      </c>
      <c r="AB47">
        <v>431856.588418464</v>
      </c>
      <c r="AC47">
        <v>424059.532776243</v>
      </c>
      <c r="AD47">
        <v>462853.44670150499</v>
      </c>
      <c r="AE47">
        <v>481944.58429831697</v>
      </c>
      <c r="AF47">
        <v>521475.20814963902</v>
      </c>
    </row>
    <row r="48" spans="1:32" x14ac:dyDescent="0.3">
      <c r="A48" t="s">
        <v>58</v>
      </c>
      <c r="B48" t="s">
        <v>389</v>
      </c>
      <c r="C48" t="s">
        <v>297</v>
      </c>
      <c r="D48" t="s">
        <v>390</v>
      </c>
      <c r="E48" t="s">
        <v>298</v>
      </c>
      <c r="G48">
        <v>1496985.95214758</v>
      </c>
      <c r="H48">
        <v>1518465.1793</v>
      </c>
      <c r="I48">
        <v>1597281.9979059701</v>
      </c>
      <c r="J48">
        <v>1611408.10836735</v>
      </c>
      <c r="K48">
        <v>1595844.63736832</v>
      </c>
      <c r="L48">
        <v>1653817.4149942701</v>
      </c>
      <c r="M48">
        <v>1698865.2093855201</v>
      </c>
      <c r="N48">
        <v>1649418.10863244</v>
      </c>
      <c r="O48">
        <v>1664963.2244654</v>
      </c>
      <c r="P48">
        <v>1647647.1187577699</v>
      </c>
      <c r="Q48">
        <v>1619571.86744042</v>
      </c>
      <c r="R48">
        <v>1578158.0287384</v>
      </c>
      <c r="S48">
        <v>1544928.65953892</v>
      </c>
      <c r="T48">
        <v>1528982.1776892999</v>
      </c>
      <c r="U48">
        <v>1447856.86132243</v>
      </c>
      <c r="V48">
        <v>1414849.1946447601</v>
      </c>
      <c r="W48">
        <v>1422313.9229971301</v>
      </c>
      <c r="X48">
        <v>1408952.1559494</v>
      </c>
      <c r="Y48">
        <v>1353766.1615967799</v>
      </c>
      <c r="Z48">
        <v>1397411.66217363</v>
      </c>
      <c r="AA48">
        <v>1374661.3283684701</v>
      </c>
      <c r="AB48">
        <v>1358730.4967042201</v>
      </c>
      <c r="AC48">
        <v>1328937.19759754</v>
      </c>
      <c r="AD48">
        <v>1409893.53777175</v>
      </c>
      <c r="AE48">
        <v>1409298.3738303799</v>
      </c>
      <c r="AF48">
        <v>1500241.52291172</v>
      </c>
    </row>
    <row r="49" spans="1:32" x14ac:dyDescent="0.3">
      <c r="A49" t="s">
        <v>58</v>
      </c>
      <c r="B49" t="s">
        <v>391</v>
      </c>
      <c r="C49" t="s">
        <v>297</v>
      </c>
      <c r="D49" t="s">
        <v>392</v>
      </c>
      <c r="E49" t="s">
        <v>298</v>
      </c>
      <c r="G49">
        <v>425271.80104198703</v>
      </c>
      <c r="H49">
        <v>425416.366399933</v>
      </c>
      <c r="I49">
        <v>444739.89604459301</v>
      </c>
      <c r="J49">
        <v>445459.17904310999</v>
      </c>
      <c r="K49">
        <v>434413.27715494198</v>
      </c>
      <c r="L49">
        <v>443370.49411907501</v>
      </c>
      <c r="M49">
        <v>462783.069402494</v>
      </c>
      <c r="N49">
        <v>453158.44414130202</v>
      </c>
      <c r="O49">
        <v>467409.98278962699</v>
      </c>
      <c r="P49">
        <v>473780.070539871</v>
      </c>
      <c r="Q49">
        <v>457486.15887428197</v>
      </c>
      <c r="R49">
        <v>433139.34231378703</v>
      </c>
      <c r="S49">
        <v>421874.77561580902</v>
      </c>
      <c r="T49">
        <v>407472.585902069</v>
      </c>
      <c r="U49">
        <v>372541.70535302901</v>
      </c>
      <c r="V49">
        <v>356723.488112488</v>
      </c>
      <c r="W49">
        <v>343207.49387302599</v>
      </c>
      <c r="X49">
        <v>330027.57000039099</v>
      </c>
      <c r="Y49">
        <v>308626.55061365798</v>
      </c>
      <c r="Z49">
        <v>307965.30188451702</v>
      </c>
      <c r="AA49">
        <v>305799.76722300798</v>
      </c>
      <c r="AB49">
        <v>309600.82368499</v>
      </c>
      <c r="AC49">
        <v>305660.152263164</v>
      </c>
      <c r="AD49">
        <v>321094.693439505</v>
      </c>
      <c r="AE49">
        <v>311081.14391816</v>
      </c>
      <c r="AF49">
        <v>319456.70135718602</v>
      </c>
    </row>
    <row r="50" spans="1:32" x14ac:dyDescent="0.3">
      <c r="A50" t="s">
        <v>58</v>
      </c>
      <c r="B50" t="s">
        <v>393</v>
      </c>
      <c r="C50" t="s">
        <v>297</v>
      </c>
      <c r="D50" t="s">
        <v>394</v>
      </c>
      <c r="E50" t="s">
        <v>298</v>
      </c>
      <c r="G50">
        <v>456973.77518001402</v>
      </c>
      <c r="H50">
        <v>470517.300048423</v>
      </c>
      <c r="I50">
        <v>506576.96550890402</v>
      </c>
      <c r="J50">
        <v>516922.16314060701</v>
      </c>
      <c r="K50">
        <v>520792.36375061201</v>
      </c>
      <c r="L50">
        <v>545814.74643617298</v>
      </c>
      <c r="M50">
        <v>554246.56867434201</v>
      </c>
      <c r="N50">
        <v>537497.65104849101</v>
      </c>
      <c r="O50">
        <v>545991.05826367496</v>
      </c>
      <c r="P50">
        <v>547154.37069883198</v>
      </c>
      <c r="Q50">
        <v>549534.34658828599</v>
      </c>
      <c r="R50">
        <v>529011.18318241497</v>
      </c>
      <c r="S50">
        <v>527035.48835975002</v>
      </c>
      <c r="T50">
        <v>526770.09755756694</v>
      </c>
      <c r="U50">
        <v>514988.21106788202</v>
      </c>
      <c r="V50">
        <v>517094.67900990002</v>
      </c>
      <c r="W50">
        <v>552978.53477911395</v>
      </c>
      <c r="X50">
        <v>581306.42617234495</v>
      </c>
      <c r="Y50">
        <v>579647.34014890005</v>
      </c>
      <c r="Z50">
        <v>621889.35409016197</v>
      </c>
      <c r="AA50">
        <v>616693.54219065094</v>
      </c>
      <c r="AB50">
        <v>617270.29186859704</v>
      </c>
      <c r="AC50">
        <v>599224.82948935602</v>
      </c>
      <c r="AD50">
        <v>625964.20883441996</v>
      </c>
      <c r="AE50">
        <v>616312.23629525804</v>
      </c>
      <c r="AF50">
        <v>659359.48595489399</v>
      </c>
    </row>
    <row r="51" spans="1:32" x14ac:dyDescent="0.3">
      <c r="A51" t="s">
        <v>58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58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58</v>
      </c>
      <c r="B53" t="s">
        <v>399</v>
      </c>
      <c r="C53" t="s">
        <v>297</v>
      </c>
      <c r="D53" t="s">
        <v>400</v>
      </c>
      <c r="E53" t="s">
        <v>298</v>
      </c>
      <c r="G53">
        <v>454079.31137137499</v>
      </c>
      <c r="H53">
        <v>452427.10371876101</v>
      </c>
      <c r="I53">
        <v>446532.88645456202</v>
      </c>
      <c r="J53">
        <v>433394.60676837998</v>
      </c>
      <c r="K53">
        <v>438094.70834358898</v>
      </c>
      <c r="L53">
        <v>453531.36683255201</v>
      </c>
      <c r="M53">
        <v>453727.18747329502</v>
      </c>
      <c r="N53">
        <v>442076.74853346898</v>
      </c>
      <c r="O53">
        <v>451610.68143995502</v>
      </c>
      <c r="P53">
        <v>443288.47523700702</v>
      </c>
      <c r="Q53">
        <v>435667.62612055597</v>
      </c>
      <c r="R53">
        <v>413637.84277852101</v>
      </c>
      <c r="S53">
        <v>409551.41950767901</v>
      </c>
      <c r="T53">
        <v>393800.34927310498</v>
      </c>
      <c r="U53">
        <v>367240.34963013302</v>
      </c>
      <c r="V53">
        <v>352855.50337768003</v>
      </c>
      <c r="W53">
        <v>370969.84274701303</v>
      </c>
      <c r="X53">
        <v>378873.03728023299</v>
      </c>
      <c r="Y53">
        <v>377923.08077032602</v>
      </c>
      <c r="Z53">
        <v>389354.675488143</v>
      </c>
      <c r="AA53">
        <v>385480.24320481397</v>
      </c>
      <c r="AB53">
        <v>370615.19854429999</v>
      </c>
      <c r="AC53">
        <v>362456.38657603401</v>
      </c>
      <c r="AD53">
        <v>374501.54359127901</v>
      </c>
      <c r="AE53">
        <v>340903.08630216698</v>
      </c>
      <c r="AF53">
        <v>355714.246749666</v>
      </c>
    </row>
    <row r="54" spans="1:32" x14ac:dyDescent="0.3">
      <c r="A54" t="s">
        <v>58</v>
      </c>
      <c r="B54" t="s">
        <v>401</v>
      </c>
      <c r="C54" t="s">
        <v>297</v>
      </c>
      <c r="D54" t="s">
        <v>402</v>
      </c>
      <c r="E54" t="s">
        <v>298</v>
      </c>
      <c r="G54">
        <v>860354.58653309499</v>
      </c>
      <c r="H54">
        <v>890879.23754908901</v>
      </c>
      <c r="I54">
        <v>932811.13685994095</v>
      </c>
      <c r="J54">
        <v>938603.31371153903</v>
      </c>
      <c r="K54">
        <v>981370.88629140903</v>
      </c>
      <c r="L54">
        <v>1015978.4083180299</v>
      </c>
      <c r="M54">
        <v>1055482.6059290699</v>
      </c>
      <c r="N54">
        <v>1032540.90398853</v>
      </c>
      <c r="O54">
        <v>1085444.1815673599</v>
      </c>
      <c r="P54">
        <v>1085204.7837026201</v>
      </c>
      <c r="Q54">
        <v>1081659.4158459399</v>
      </c>
      <c r="R54">
        <v>1048107.93126561</v>
      </c>
      <c r="S54">
        <v>1047067.59085401</v>
      </c>
      <c r="T54">
        <v>982267.14521526801</v>
      </c>
      <c r="U54">
        <v>926764.61216733197</v>
      </c>
      <c r="V54">
        <v>920722.20228883298</v>
      </c>
      <c r="W54">
        <v>916375.98108977696</v>
      </c>
      <c r="X54">
        <v>887849.129544992</v>
      </c>
      <c r="Y54">
        <v>841847.04095429904</v>
      </c>
      <c r="Z54">
        <v>836049.60417133395</v>
      </c>
      <c r="AA54">
        <v>807069.90293378499</v>
      </c>
      <c r="AB54">
        <v>785429.49984397402</v>
      </c>
      <c r="AC54">
        <v>758769.19881333201</v>
      </c>
      <c r="AD54">
        <v>795250.13231749204</v>
      </c>
      <c r="AE54">
        <v>721234.93275340798</v>
      </c>
      <c r="AF54">
        <v>744021.84755831305</v>
      </c>
    </row>
    <row r="55" spans="1:32" x14ac:dyDescent="0.3">
      <c r="A55" t="s">
        <v>58</v>
      </c>
      <c r="B55" t="s">
        <v>403</v>
      </c>
      <c r="C55" t="s">
        <v>297</v>
      </c>
      <c r="D55" t="s">
        <v>404</v>
      </c>
      <c r="E55" t="s">
        <v>298</v>
      </c>
      <c r="G55">
        <v>406400.44575560401</v>
      </c>
      <c r="H55">
        <v>438721.67519208399</v>
      </c>
      <c r="I55">
        <v>486826.25437454699</v>
      </c>
      <c r="J55">
        <v>505535.89232427202</v>
      </c>
      <c r="K55">
        <v>543564.34039585502</v>
      </c>
      <c r="L55">
        <v>562453.23280667304</v>
      </c>
      <c r="M55">
        <v>601972.06677434104</v>
      </c>
      <c r="N55">
        <v>590480.25967483502</v>
      </c>
      <c r="O55">
        <v>633800.66596935701</v>
      </c>
      <c r="P55">
        <v>641852.49831509695</v>
      </c>
      <c r="Q55">
        <v>645928.16625623999</v>
      </c>
      <c r="R55">
        <v>634401.28383818397</v>
      </c>
      <c r="S55">
        <v>637481.15475395101</v>
      </c>
      <c r="T55">
        <v>588501.42592492898</v>
      </c>
      <c r="U55">
        <v>559498.451517849</v>
      </c>
      <c r="V55">
        <v>567701.502551193</v>
      </c>
      <c r="W55">
        <v>545710.82703694003</v>
      </c>
      <c r="X55">
        <v>509288.36424764001</v>
      </c>
      <c r="Y55">
        <v>464201.68805376202</v>
      </c>
      <c r="Z55">
        <v>446796.34537639999</v>
      </c>
      <c r="AA55">
        <v>421589.65972896997</v>
      </c>
      <c r="AB55">
        <v>414824.32610013703</v>
      </c>
      <c r="AC55">
        <v>396273.43629528797</v>
      </c>
      <c r="AD55">
        <v>420803.34727900202</v>
      </c>
      <c r="AE55">
        <v>380267.81253445498</v>
      </c>
      <c r="AF55">
        <v>388176.97471864102</v>
      </c>
    </row>
    <row r="56" spans="1:32" x14ac:dyDescent="0.3">
      <c r="A56" t="s">
        <v>58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58</v>
      </c>
      <c r="B57" t="s">
        <v>407</v>
      </c>
      <c r="C57" t="s">
        <v>297</v>
      </c>
      <c r="D57" t="s">
        <v>408</v>
      </c>
      <c r="E57" t="s">
        <v>298</v>
      </c>
      <c r="G57">
        <v>22692007.003896002</v>
      </c>
      <c r="H57">
        <v>22735227.458574601</v>
      </c>
      <c r="I57">
        <v>23333456.828765299</v>
      </c>
      <c r="J57">
        <v>22564475.563230202</v>
      </c>
      <c r="K57">
        <v>23142443.694555499</v>
      </c>
      <c r="L57">
        <v>23250040.381788101</v>
      </c>
      <c r="M57">
        <v>23051735.518805299</v>
      </c>
      <c r="N57">
        <v>22626848.545863699</v>
      </c>
      <c r="O57">
        <v>22519067.0207748</v>
      </c>
      <c r="P57">
        <v>22719852.928513698</v>
      </c>
      <c r="Q57">
        <v>22410226.305651098</v>
      </c>
      <c r="R57">
        <v>22067153.785379801</v>
      </c>
      <c r="S57">
        <v>22185384.593215</v>
      </c>
      <c r="T57">
        <v>20357566.422989301</v>
      </c>
      <c r="U57">
        <v>19289333.598512098</v>
      </c>
      <c r="V57">
        <v>18885449.338076301</v>
      </c>
      <c r="W57">
        <v>19299118.7730815</v>
      </c>
      <c r="X57">
        <v>19546763.801274698</v>
      </c>
      <c r="Y57">
        <v>19306501.367552701</v>
      </c>
      <c r="Z57">
        <v>20350993.666157499</v>
      </c>
      <c r="AA57">
        <v>20398004.883948199</v>
      </c>
      <c r="AB57">
        <v>19916050.072489101</v>
      </c>
      <c r="AC57">
        <v>19757711.909332801</v>
      </c>
      <c r="AD57">
        <v>21123179.258956701</v>
      </c>
      <c r="AE57">
        <v>20104808.952979099</v>
      </c>
      <c r="AF57">
        <v>20668561.3634119</v>
      </c>
    </row>
    <row r="58" spans="1:32" x14ac:dyDescent="0.3">
      <c r="A58" t="s">
        <v>58</v>
      </c>
      <c r="B58" t="s">
        <v>409</v>
      </c>
      <c r="C58" t="s">
        <v>297</v>
      </c>
      <c r="D58" t="s">
        <v>410</v>
      </c>
      <c r="E58" t="s">
        <v>298</v>
      </c>
      <c r="G58">
        <v>22649797.611952599</v>
      </c>
      <c r="H58">
        <v>22684765.838870902</v>
      </c>
      <c r="I58">
        <v>23279978.323793001</v>
      </c>
      <c r="J58">
        <v>22508791.486294001</v>
      </c>
      <c r="K58">
        <v>23091272.097226601</v>
      </c>
      <c r="L58">
        <v>23193693.456870601</v>
      </c>
      <c r="M58">
        <v>22983664.079771399</v>
      </c>
      <c r="N58">
        <v>22567692.0696504</v>
      </c>
      <c r="O58">
        <v>22453389.286173899</v>
      </c>
      <c r="P58">
        <v>22651161.295875601</v>
      </c>
      <c r="Q58">
        <v>22331244.137419999</v>
      </c>
      <c r="R58">
        <v>21976373.107983802</v>
      </c>
      <c r="S58">
        <v>22088695.060138401</v>
      </c>
      <c r="T58">
        <v>20272268.385390699</v>
      </c>
      <c r="U58">
        <v>19204132.781375699</v>
      </c>
      <c r="V58">
        <v>18792310.3907478</v>
      </c>
      <c r="W58">
        <v>19214181.700808901</v>
      </c>
      <c r="X58">
        <v>19474264.971716501</v>
      </c>
      <c r="Y58">
        <v>19243228.0724064</v>
      </c>
      <c r="Z58">
        <v>20294942.671152599</v>
      </c>
      <c r="AA58">
        <v>20345512.232808299</v>
      </c>
      <c r="AB58">
        <v>19864114.3975989</v>
      </c>
      <c r="AC58">
        <v>19704617.8806668</v>
      </c>
      <c r="AD58">
        <v>21064103.040307701</v>
      </c>
      <c r="AE58">
        <v>20050701.076544199</v>
      </c>
      <c r="AF58">
        <v>20611087.1090944</v>
      </c>
    </row>
    <row r="59" spans="1:32" x14ac:dyDescent="0.3">
      <c r="A59" t="s">
        <v>58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60</v>
      </c>
      <c r="B2" t="s">
        <v>295</v>
      </c>
      <c r="C2" t="s">
        <v>297</v>
      </c>
      <c r="D2" t="s">
        <v>296</v>
      </c>
      <c r="E2" t="s">
        <v>298</v>
      </c>
      <c r="G2">
        <v>99248.082791685796</v>
      </c>
      <c r="H2">
        <v>100298.010878894</v>
      </c>
      <c r="I2">
        <v>110524.000159895</v>
      </c>
      <c r="J2">
        <v>115278.78663074601</v>
      </c>
      <c r="K2">
        <v>107139.93901697099</v>
      </c>
      <c r="L2">
        <v>106719.497201673</v>
      </c>
      <c r="M2">
        <v>108664.87458821099</v>
      </c>
      <c r="N2">
        <v>98766.722381825995</v>
      </c>
      <c r="O2">
        <v>88372.203080706997</v>
      </c>
      <c r="P2">
        <v>84453.378816026801</v>
      </c>
      <c r="Q2">
        <v>75110.565546934798</v>
      </c>
      <c r="R2">
        <v>75720.157403306104</v>
      </c>
      <c r="S2">
        <v>70034.572017756</v>
      </c>
      <c r="T2">
        <v>71255.414417702006</v>
      </c>
      <c r="U2">
        <v>68314.849832016596</v>
      </c>
      <c r="V2">
        <v>63183.961231314999</v>
      </c>
      <c r="W2">
        <v>64324.930100796999</v>
      </c>
      <c r="X2">
        <v>64254.4501707667</v>
      </c>
      <c r="Y2">
        <v>62486.450163909903</v>
      </c>
      <c r="Z2">
        <v>64304.961505738996</v>
      </c>
      <c r="AA2">
        <v>63657.080756778902</v>
      </c>
      <c r="AB2">
        <v>68640.268253275601</v>
      </c>
      <c r="AC2">
        <v>64412.044065219903</v>
      </c>
      <c r="AD2">
        <v>65715.340813010494</v>
      </c>
      <c r="AE2">
        <v>66902.806243532803</v>
      </c>
      <c r="AF2">
        <v>52683.745187043103</v>
      </c>
    </row>
    <row r="3" spans="1:32" x14ac:dyDescent="0.3">
      <c r="A3" t="s">
        <v>60</v>
      </c>
      <c r="B3" t="s">
        <v>299</v>
      </c>
      <c r="C3" t="s">
        <v>297</v>
      </c>
      <c r="D3" t="s">
        <v>300</v>
      </c>
      <c r="E3" t="s">
        <v>298</v>
      </c>
      <c r="G3">
        <v>22394.650718417601</v>
      </c>
      <c r="H3">
        <v>22194.8902404539</v>
      </c>
      <c r="I3">
        <v>25037.323180741601</v>
      </c>
      <c r="J3">
        <v>26488.893467289799</v>
      </c>
      <c r="K3">
        <v>25226.4762568365</v>
      </c>
      <c r="L3">
        <v>26567.071953367398</v>
      </c>
      <c r="M3">
        <v>18252.271630683001</v>
      </c>
      <c r="N3">
        <v>15132.938941402201</v>
      </c>
      <c r="O3">
        <v>14277.8700312118</v>
      </c>
      <c r="P3">
        <v>16056.2375003497</v>
      </c>
      <c r="Q3">
        <v>11639.3027784398</v>
      </c>
      <c r="R3">
        <v>12158.4158539128</v>
      </c>
      <c r="S3">
        <v>10061.503643648501</v>
      </c>
      <c r="T3">
        <v>9235.4812287556797</v>
      </c>
      <c r="U3">
        <v>7862.2809729037599</v>
      </c>
      <c r="V3">
        <v>7709.9266215072603</v>
      </c>
      <c r="W3">
        <v>7513.2602986351203</v>
      </c>
      <c r="X3">
        <v>8316.8532228042495</v>
      </c>
      <c r="Y3">
        <v>8365.5199782345207</v>
      </c>
      <c r="Z3">
        <v>7584.0594116318698</v>
      </c>
      <c r="AA3">
        <v>7813.2875327882402</v>
      </c>
      <c r="AB3">
        <v>7119.2095090202201</v>
      </c>
      <c r="AC3">
        <v>7091.3060175915498</v>
      </c>
      <c r="AD3">
        <v>6759.1993598876697</v>
      </c>
      <c r="AE3">
        <v>6085.8576136171896</v>
      </c>
      <c r="AF3">
        <v>5882.5756293393197</v>
      </c>
    </row>
    <row r="4" spans="1:32" x14ac:dyDescent="0.3">
      <c r="A4" t="s">
        <v>60</v>
      </c>
      <c r="B4" t="s">
        <v>301</v>
      </c>
      <c r="C4" t="s">
        <v>297</v>
      </c>
      <c r="D4" t="s">
        <v>302</v>
      </c>
      <c r="E4" t="s">
        <v>298</v>
      </c>
      <c r="G4">
        <v>11419322.7960058</v>
      </c>
      <c r="H4">
        <v>12067151.6267554</v>
      </c>
      <c r="I4">
        <v>12707334.171127399</v>
      </c>
      <c r="J4">
        <v>12534359.609252799</v>
      </c>
      <c r="K4">
        <v>12922409.663710499</v>
      </c>
      <c r="L4">
        <v>13446082.003527399</v>
      </c>
      <c r="M4">
        <v>13594327.802757399</v>
      </c>
      <c r="N4">
        <v>13613758.593449799</v>
      </c>
      <c r="O4">
        <v>13664586.083501801</v>
      </c>
      <c r="P4">
        <v>14642911.0758086</v>
      </c>
      <c r="Q4">
        <v>15234872.3058431</v>
      </c>
      <c r="R4">
        <v>16088703.4747531</v>
      </c>
      <c r="S4">
        <v>15966298.623871</v>
      </c>
      <c r="T4">
        <v>14923908.9432099</v>
      </c>
      <c r="U4">
        <v>13828124.0406189</v>
      </c>
      <c r="V4">
        <v>14068351.093450399</v>
      </c>
      <c r="W4">
        <v>14205926.617123701</v>
      </c>
      <c r="X4">
        <v>14759635.4966242</v>
      </c>
      <c r="Y4">
        <v>15328202.778955201</v>
      </c>
      <c r="Z4">
        <v>15963631.693264401</v>
      </c>
      <c r="AA4">
        <v>15857388.583099199</v>
      </c>
      <c r="AB4">
        <v>15736520.523182699</v>
      </c>
      <c r="AC4">
        <v>16199017.240374999</v>
      </c>
      <c r="AD4">
        <v>16179299.087594301</v>
      </c>
      <c r="AE4">
        <v>16125579.7738098</v>
      </c>
      <c r="AF4">
        <v>14494768.757001899</v>
      </c>
    </row>
    <row r="5" spans="1:32" x14ac:dyDescent="0.3">
      <c r="A5" t="s">
        <v>60</v>
      </c>
      <c r="B5" t="s">
        <v>303</v>
      </c>
      <c r="C5" t="s">
        <v>297</v>
      </c>
      <c r="D5" t="s">
        <v>304</v>
      </c>
      <c r="E5" t="s">
        <v>298</v>
      </c>
      <c r="G5">
        <v>332464.167957397</v>
      </c>
      <c r="H5">
        <v>353688.84301291802</v>
      </c>
      <c r="I5">
        <v>374691.55948516598</v>
      </c>
      <c r="J5">
        <v>397595.79044305399</v>
      </c>
      <c r="K5">
        <v>399112.65609015198</v>
      </c>
      <c r="L5">
        <v>408698.40596902597</v>
      </c>
      <c r="M5">
        <v>399008.52403937699</v>
      </c>
      <c r="N5">
        <v>457980.60026548302</v>
      </c>
      <c r="O5">
        <v>430421.39247869101</v>
      </c>
      <c r="P5">
        <v>448113.94692064798</v>
      </c>
      <c r="Q5">
        <v>479696.05144480098</v>
      </c>
      <c r="R5">
        <v>468840.05226601998</v>
      </c>
      <c r="S5">
        <v>442490.638117378</v>
      </c>
      <c r="T5">
        <v>418167.96330486902</v>
      </c>
      <c r="U5">
        <v>388470.21904622001</v>
      </c>
      <c r="V5">
        <v>383436.54867264302</v>
      </c>
      <c r="W5">
        <v>378027.036996482</v>
      </c>
      <c r="X5">
        <v>381275.71975756099</v>
      </c>
      <c r="Y5">
        <v>378995.21290162398</v>
      </c>
      <c r="Z5">
        <v>368916.21802041301</v>
      </c>
      <c r="AA5">
        <v>372878.36690145999</v>
      </c>
      <c r="AB5">
        <v>393181.47449391399</v>
      </c>
      <c r="AC5">
        <v>408444.07120914198</v>
      </c>
      <c r="AD5">
        <v>424317.29585546802</v>
      </c>
      <c r="AE5">
        <v>417121.74569365999</v>
      </c>
      <c r="AF5">
        <v>382767.77824663499</v>
      </c>
    </row>
    <row r="6" spans="1:32" x14ac:dyDescent="0.3">
      <c r="A6" t="s">
        <v>60</v>
      </c>
      <c r="B6" t="s">
        <v>305</v>
      </c>
      <c r="C6" t="s">
        <v>297</v>
      </c>
      <c r="D6" t="s">
        <v>306</v>
      </c>
      <c r="E6" t="s">
        <v>298</v>
      </c>
      <c r="G6">
        <v>88054.502351556104</v>
      </c>
      <c r="H6">
        <v>89522.050707978706</v>
      </c>
      <c r="I6">
        <v>90726.367244477704</v>
      </c>
      <c r="J6">
        <v>92008.501753563804</v>
      </c>
      <c r="K6">
        <v>92644.869306120905</v>
      </c>
      <c r="L6">
        <v>93250.759123104595</v>
      </c>
      <c r="M6">
        <v>91726.466282326204</v>
      </c>
      <c r="N6">
        <v>81594.769805701697</v>
      </c>
      <c r="O6">
        <v>78025.826490171399</v>
      </c>
      <c r="P6">
        <v>77553.690492261507</v>
      </c>
      <c r="Q6">
        <v>76691.297699185699</v>
      </c>
      <c r="R6">
        <v>84320.138812775505</v>
      </c>
      <c r="S6">
        <v>88192.477849405303</v>
      </c>
      <c r="T6">
        <v>77204.152992003903</v>
      </c>
      <c r="U6">
        <v>70497.951524979406</v>
      </c>
      <c r="V6">
        <v>80162.868487575004</v>
      </c>
      <c r="W6">
        <v>78804.321193638898</v>
      </c>
      <c r="X6">
        <v>78345.931258885903</v>
      </c>
      <c r="Y6">
        <v>83489.8187817906</v>
      </c>
      <c r="Z6">
        <v>77102.433059205403</v>
      </c>
      <c r="AA6">
        <v>75295.310486753398</v>
      </c>
      <c r="AB6">
        <v>79241.371802695896</v>
      </c>
      <c r="AC6">
        <v>83561.184266835495</v>
      </c>
      <c r="AD6">
        <v>84110.201036919301</v>
      </c>
      <c r="AE6">
        <v>71548.388743560703</v>
      </c>
      <c r="AF6">
        <v>59752.881391061899</v>
      </c>
    </row>
    <row r="7" spans="1:32" x14ac:dyDescent="0.3">
      <c r="A7" t="s">
        <v>60</v>
      </c>
      <c r="B7" t="s">
        <v>307</v>
      </c>
      <c r="C7" t="s">
        <v>297</v>
      </c>
      <c r="D7" t="s">
        <v>308</v>
      </c>
      <c r="E7" t="s">
        <v>298</v>
      </c>
      <c r="G7">
        <v>166193.45171050201</v>
      </c>
      <c r="H7">
        <v>178042.18655275399</v>
      </c>
      <c r="I7">
        <v>192713.964096671</v>
      </c>
      <c r="J7">
        <v>203042.21888783999</v>
      </c>
      <c r="K7">
        <v>207757.13411723799</v>
      </c>
      <c r="L7">
        <v>220288.89419281599</v>
      </c>
      <c r="M7">
        <v>224198.715429937</v>
      </c>
      <c r="N7">
        <v>233090.79623258801</v>
      </c>
      <c r="O7">
        <v>231152.86196369</v>
      </c>
      <c r="P7">
        <v>235772.95786147201</v>
      </c>
      <c r="Q7">
        <v>236270.93950323001</v>
      </c>
      <c r="R7">
        <v>229597.7446954</v>
      </c>
      <c r="S7">
        <v>230591.764790894</v>
      </c>
      <c r="T7">
        <v>217975.39406805299</v>
      </c>
      <c r="U7">
        <v>206221.695555429</v>
      </c>
      <c r="V7">
        <v>188479.23907594901</v>
      </c>
      <c r="W7">
        <v>180496.46505770899</v>
      </c>
      <c r="X7">
        <v>175705.15047322199</v>
      </c>
      <c r="Y7">
        <v>172948.26337694301</v>
      </c>
      <c r="Z7">
        <v>142100.19720217201</v>
      </c>
      <c r="AA7">
        <v>143805.31518055301</v>
      </c>
      <c r="AB7">
        <v>146052.155753511</v>
      </c>
      <c r="AC7">
        <v>148011.991417579</v>
      </c>
      <c r="AD7">
        <v>149528.69393522499</v>
      </c>
      <c r="AE7">
        <v>151175.64077431499</v>
      </c>
      <c r="AF7">
        <v>141242.412600974</v>
      </c>
    </row>
    <row r="8" spans="1:32" x14ac:dyDescent="0.3">
      <c r="A8" t="s">
        <v>60</v>
      </c>
      <c r="B8" t="s">
        <v>309</v>
      </c>
      <c r="C8" t="s">
        <v>297</v>
      </c>
      <c r="D8" t="s">
        <v>310</v>
      </c>
      <c r="E8" t="s">
        <v>298</v>
      </c>
      <c r="G8">
        <v>103084.216144833</v>
      </c>
      <c r="H8">
        <v>107866.621424925</v>
      </c>
      <c r="I8">
        <v>104309.216853561</v>
      </c>
      <c r="J8">
        <v>97909.674480241607</v>
      </c>
      <c r="K8">
        <v>100198.60046801101</v>
      </c>
      <c r="L8">
        <v>110179.914397275</v>
      </c>
      <c r="M8">
        <v>111026.083218446</v>
      </c>
      <c r="N8">
        <v>110640.803669827</v>
      </c>
      <c r="O8">
        <v>110630.242772183</v>
      </c>
      <c r="P8">
        <v>122053.124438042</v>
      </c>
      <c r="Q8">
        <v>130492.61592714299</v>
      </c>
      <c r="R8">
        <v>133168.19520920899</v>
      </c>
      <c r="S8">
        <v>134482.113711682</v>
      </c>
      <c r="T8">
        <v>126356.70904394001</v>
      </c>
      <c r="U8">
        <v>118231.662257264</v>
      </c>
      <c r="V8">
        <v>117387.2712359</v>
      </c>
      <c r="W8">
        <v>114642.266108521</v>
      </c>
      <c r="X8">
        <v>115109.33984923401</v>
      </c>
      <c r="Y8">
        <v>113327.95253911401</v>
      </c>
      <c r="Z8">
        <v>72691.8796611258</v>
      </c>
      <c r="AA8">
        <v>73888.103226574007</v>
      </c>
      <c r="AB8">
        <v>73016.472731002897</v>
      </c>
      <c r="AC8">
        <v>74367.975850454997</v>
      </c>
      <c r="AD8">
        <v>75441.197212201296</v>
      </c>
      <c r="AE8">
        <v>72385.882471200399</v>
      </c>
      <c r="AF8">
        <v>43000.878752606201</v>
      </c>
    </row>
    <row r="9" spans="1:32" x14ac:dyDescent="0.3">
      <c r="A9" t="s">
        <v>60</v>
      </c>
      <c r="B9" t="s">
        <v>311</v>
      </c>
      <c r="C9" t="s">
        <v>297</v>
      </c>
      <c r="D9" t="s">
        <v>312</v>
      </c>
      <c r="E9" t="s">
        <v>298</v>
      </c>
      <c r="G9">
        <v>1380644.32507598</v>
      </c>
      <c r="H9">
        <v>1365881.67978232</v>
      </c>
      <c r="I9">
        <v>1343292.7097591499</v>
      </c>
      <c r="J9">
        <v>1356617.3247908</v>
      </c>
      <c r="K9">
        <v>1224090.6876566701</v>
      </c>
      <c r="L9">
        <v>1359928.84987393</v>
      </c>
      <c r="M9">
        <v>1370279.0586720901</v>
      </c>
      <c r="N9">
        <v>1337858.8482474801</v>
      </c>
      <c r="O9">
        <v>1315573.48444478</v>
      </c>
      <c r="P9">
        <v>1424967.3211020699</v>
      </c>
      <c r="Q9">
        <v>1439876.35739854</v>
      </c>
      <c r="R9">
        <v>1643822.18082626</v>
      </c>
      <c r="S9">
        <v>1685685.3428192099</v>
      </c>
      <c r="T9">
        <v>1562711.35810487</v>
      </c>
      <c r="U9">
        <v>1394003.35665556</v>
      </c>
      <c r="V9">
        <v>1433419.94374418</v>
      </c>
      <c r="W9">
        <v>1474646.6697822299</v>
      </c>
      <c r="X9">
        <v>1554480.8310676401</v>
      </c>
      <c r="Y9">
        <v>1637653.70136309</v>
      </c>
      <c r="Z9">
        <v>1596021.1542820099</v>
      </c>
      <c r="AA9">
        <v>1620252.1141226899</v>
      </c>
      <c r="AB9">
        <v>1682599.0709033499</v>
      </c>
      <c r="AC9">
        <v>1701491.8920836099</v>
      </c>
      <c r="AD9">
        <v>1689491.27922763</v>
      </c>
      <c r="AE9">
        <v>1696998.28151682</v>
      </c>
      <c r="AF9">
        <v>1456562.6537107099</v>
      </c>
    </row>
    <row r="10" spans="1:32" x14ac:dyDescent="0.3">
      <c r="A10" t="s">
        <v>60</v>
      </c>
      <c r="B10" t="s">
        <v>313</v>
      </c>
      <c r="C10" t="s">
        <v>297</v>
      </c>
      <c r="D10" t="s">
        <v>314</v>
      </c>
      <c r="E10" t="s">
        <v>298</v>
      </c>
      <c r="G10">
        <v>1941822.1409271599</v>
      </c>
      <c r="H10">
        <v>1987633.9240183299</v>
      </c>
      <c r="I10">
        <v>2082747.72403482</v>
      </c>
      <c r="J10">
        <v>2052451.8883606801</v>
      </c>
      <c r="K10">
        <v>2111778.258568</v>
      </c>
      <c r="L10">
        <v>2220095.24691534</v>
      </c>
      <c r="M10">
        <v>2315408.8211278701</v>
      </c>
      <c r="N10">
        <v>2279358.9327068999</v>
      </c>
      <c r="O10">
        <v>2217057.9670544202</v>
      </c>
      <c r="P10">
        <v>2390403.22675448</v>
      </c>
      <c r="Q10">
        <v>2540801.1725273998</v>
      </c>
      <c r="R10">
        <v>2736572.28050985</v>
      </c>
      <c r="S10">
        <v>2802535.3396710102</v>
      </c>
      <c r="T10">
        <v>2726577.8901168499</v>
      </c>
      <c r="U10">
        <v>2577615.5771436901</v>
      </c>
      <c r="V10">
        <v>2580060.8172107399</v>
      </c>
      <c r="W10">
        <v>2649575.9630255899</v>
      </c>
      <c r="X10">
        <v>2793000.9856015602</v>
      </c>
      <c r="Y10">
        <v>2861428.5991953202</v>
      </c>
      <c r="Z10">
        <v>2821803.2228843202</v>
      </c>
      <c r="AA10">
        <v>2810287.80614036</v>
      </c>
      <c r="AB10">
        <v>2872339.2787688798</v>
      </c>
      <c r="AC10">
        <v>2862888.3742065099</v>
      </c>
      <c r="AD10">
        <v>2813260.00210502</v>
      </c>
      <c r="AE10">
        <v>2812406.8454302498</v>
      </c>
      <c r="AF10">
        <v>2427975.3623012002</v>
      </c>
    </row>
    <row r="11" spans="1:32" x14ac:dyDescent="0.3">
      <c r="A11" t="s">
        <v>60</v>
      </c>
      <c r="B11" t="s">
        <v>315</v>
      </c>
      <c r="C11" t="s">
        <v>297</v>
      </c>
      <c r="D11" t="s">
        <v>316</v>
      </c>
      <c r="E11" t="s">
        <v>298</v>
      </c>
      <c r="G11">
        <v>561172.48540935095</v>
      </c>
      <c r="H11">
        <v>621810.95427377406</v>
      </c>
      <c r="I11">
        <v>739608.38665001804</v>
      </c>
      <c r="J11">
        <v>695768.17767046602</v>
      </c>
      <c r="K11">
        <v>888445.01699004299</v>
      </c>
      <c r="L11">
        <v>859974.61890956596</v>
      </c>
      <c r="M11">
        <v>945319.54535966495</v>
      </c>
      <c r="N11">
        <v>941527.61589561496</v>
      </c>
      <c r="O11">
        <v>901474.90129402897</v>
      </c>
      <c r="P11">
        <v>965432.90742999199</v>
      </c>
      <c r="Q11">
        <v>1100943.7046533299</v>
      </c>
      <c r="R11">
        <v>1092742.1484550701</v>
      </c>
      <c r="S11">
        <v>1116849.5545047801</v>
      </c>
      <c r="T11">
        <v>1163883.71862185</v>
      </c>
      <c r="U11">
        <v>1183660.73941189</v>
      </c>
      <c r="V11">
        <v>1146638.5883962801</v>
      </c>
      <c r="W11">
        <v>1174929.35104035</v>
      </c>
      <c r="X11">
        <v>1238520.1538905699</v>
      </c>
      <c r="Y11">
        <v>1223777.2906706601</v>
      </c>
      <c r="Z11">
        <v>1225780.9928185099</v>
      </c>
      <c r="AA11">
        <v>1190035.69201767</v>
      </c>
      <c r="AB11">
        <v>1189736.3489166901</v>
      </c>
      <c r="AC11">
        <v>1161392.7197759999</v>
      </c>
      <c r="AD11">
        <v>1123764.76197644</v>
      </c>
      <c r="AE11">
        <v>1115406.5469108</v>
      </c>
      <c r="AF11">
        <v>971419.13903587102</v>
      </c>
    </row>
    <row r="12" spans="1:32" x14ac:dyDescent="0.3">
      <c r="A12" t="s">
        <v>60</v>
      </c>
      <c r="B12" t="s">
        <v>317</v>
      </c>
      <c r="C12" t="s">
        <v>297</v>
      </c>
      <c r="D12" t="s">
        <v>318</v>
      </c>
      <c r="E12" t="s">
        <v>298</v>
      </c>
      <c r="G12">
        <v>546031.625287098</v>
      </c>
      <c r="H12">
        <v>556102.67970281199</v>
      </c>
      <c r="I12">
        <v>580044.47133936896</v>
      </c>
      <c r="J12">
        <v>564530.82199646998</v>
      </c>
      <c r="K12">
        <v>558373.76049747795</v>
      </c>
      <c r="L12">
        <v>567889.92253816198</v>
      </c>
      <c r="M12">
        <v>518259.74054814898</v>
      </c>
      <c r="N12">
        <v>517039.12779432698</v>
      </c>
      <c r="O12">
        <v>541842.78883069498</v>
      </c>
      <c r="P12">
        <v>552336.78088998701</v>
      </c>
      <c r="Q12">
        <v>560920.49907575198</v>
      </c>
      <c r="R12">
        <v>587082.60469056701</v>
      </c>
      <c r="S12">
        <v>589717.28113915399</v>
      </c>
      <c r="T12">
        <v>571034.76196155499</v>
      </c>
      <c r="U12">
        <v>535332.02538555302</v>
      </c>
      <c r="V12">
        <v>538258.81979846198</v>
      </c>
      <c r="W12">
        <v>547768.98694721505</v>
      </c>
      <c r="X12">
        <v>576074.27931176103</v>
      </c>
      <c r="Y12">
        <v>625014.41239346599</v>
      </c>
      <c r="Z12">
        <v>642268.35520007298</v>
      </c>
      <c r="AA12">
        <v>653395.21393435798</v>
      </c>
      <c r="AB12">
        <v>641195.78456874704</v>
      </c>
      <c r="AC12">
        <v>670854.30672161002</v>
      </c>
      <c r="AD12">
        <v>659215.65712554601</v>
      </c>
      <c r="AE12">
        <v>647417.83136323502</v>
      </c>
      <c r="AF12">
        <v>568314.45951181895</v>
      </c>
    </row>
    <row r="13" spans="1:32" x14ac:dyDescent="0.3">
      <c r="A13" t="s">
        <v>60</v>
      </c>
      <c r="B13" t="s">
        <v>319</v>
      </c>
      <c r="C13" t="s">
        <v>297</v>
      </c>
      <c r="D13" t="s">
        <v>320</v>
      </c>
      <c r="E13" t="s">
        <v>298</v>
      </c>
      <c r="G13">
        <v>701445.03998439596</v>
      </c>
      <c r="H13">
        <v>703865.30738401797</v>
      </c>
      <c r="I13">
        <v>702258.56703464501</v>
      </c>
      <c r="J13">
        <v>643577.83725507697</v>
      </c>
      <c r="K13">
        <v>655351.79668931197</v>
      </c>
      <c r="L13">
        <v>603797.65506320703</v>
      </c>
      <c r="M13">
        <v>616143.24642937805</v>
      </c>
      <c r="N13">
        <v>546835.38464997197</v>
      </c>
      <c r="O13">
        <v>600507.21423304698</v>
      </c>
      <c r="P13">
        <v>633501.19926041598</v>
      </c>
      <c r="Q13">
        <v>653007.37116934895</v>
      </c>
      <c r="R13">
        <v>678864.12011129095</v>
      </c>
      <c r="S13">
        <v>691990.43389724905</v>
      </c>
      <c r="T13">
        <v>691753.00085654506</v>
      </c>
      <c r="U13">
        <v>634049.01171349594</v>
      </c>
      <c r="V13">
        <v>628595.22775945195</v>
      </c>
      <c r="W13">
        <v>624225.95451251499</v>
      </c>
      <c r="X13">
        <v>631106.60522539704</v>
      </c>
      <c r="Y13">
        <v>658051.30137948296</v>
      </c>
      <c r="Z13">
        <v>748081.36014169594</v>
      </c>
      <c r="AA13">
        <v>746982.89637436601</v>
      </c>
      <c r="AB13">
        <v>730763.856346632</v>
      </c>
      <c r="AC13">
        <v>692189.42550693103</v>
      </c>
      <c r="AD13">
        <v>731983.69036058104</v>
      </c>
      <c r="AE13">
        <v>684977.23752735194</v>
      </c>
      <c r="AF13">
        <v>611864.29564825702</v>
      </c>
    </row>
    <row r="14" spans="1:32" x14ac:dyDescent="0.3">
      <c r="A14" t="s">
        <v>60</v>
      </c>
      <c r="B14" t="s">
        <v>321</v>
      </c>
      <c r="C14" t="s">
        <v>297</v>
      </c>
      <c r="D14" t="s">
        <v>322</v>
      </c>
      <c r="E14" t="s">
        <v>298</v>
      </c>
      <c r="G14">
        <v>3188393.2331876298</v>
      </c>
      <c r="H14">
        <v>3351332.8943563602</v>
      </c>
      <c r="I14">
        <v>3550150.7060120902</v>
      </c>
      <c r="J14">
        <v>3437222.9317183099</v>
      </c>
      <c r="K14">
        <v>3579360.0030830801</v>
      </c>
      <c r="L14">
        <v>3653445.4216521499</v>
      </c>
      <c r="M14">
        <v>3678106.79511435</v>
      </c>
      <c r="N14">
        <v>3591681.2332026102</v>
      </c>
      <c r="O14">
        <v>3563356.40248803</v>
      </c>
      <c r="P14">
        <v>3743951.4835596099</v>
      </c>
      <c r="Q14">
        <v>3905054.33718894</v>
      </c>
      <c r="R14">
        <v>4134836.1685817498</v>
      </c>
      <c r="S14">
        <v>4096187.7931256802</v>
      </c>
      <c r="T14">
        <v>3709208.13212957</v>
      </c>
      <c r="U14">
        <v>3260263.8231794601</v>
      </c>
      <c r="V14">
        <v>3335233.6910765702</v>
      </c>
      <c r="W14">
        <v>3271832.9172415598</v>
      </c>
      <c r="X14">
        <v>3260921.19851002</v>
      </c>
      <c r="Y14">
        <v>3223318.03282014</v>
      </c>
      <c r="Z14">
        <v>3334449.37949921</v>
      </c>
      <c r="AA14">
        <v>3238508.3812404899</v>
      </c>
      <c r="AB14">
        <v>3121562.2149937698</v>
      </c>
      <c r="AC14">
        <v>3222716.9282389502</v>
      </c>
      <c r="AD14">
        <v>3104632.7861190899</v>
      </c>
      <c r="AE14">
        <v>3255187.8569815001</v>
      </c>
      <c r="AF14">
        <v>2997432.6471863398</v>
      </c>
    </row>
    <row r="15" spans="1:32" x14ac:dyDescent="0.3">
      <c r="A15" t="s">
        <v>60</v>
      </c>
      <c r="B15" t="s">
        <v>323</v>
      </c>
      <c r="C15" t="s">
        <v>297</v>
      </c>
      <c r="D15" t="s">
        <v>324</v>
      </c>
      <c r="E15" t="s">
        <v>298</v>
      </c>
      <c r="G15">
        <v>4658444.4589568898</v>
      </c>
      <c r="H15">
        <v>4965376.3719220003</v>
      </c>
      <c r="I15">
        <v>5297527.2539569698</v>
      </c>
      <c r="J15">
        <v>5251876.3188928096</v>
      </c>
      <c r="K15">
        <v>5547120.74797027</v>
      </c>
      <c r="L15">
        <v>5768391.2073011696</v>
      </c>
      <c r="M15">
        <v>5800839.0840211101</v>
      </c>
      <c r="N15">
        <v>5670296.5650162296</v>
      </c>
      <c r="O15">
        <v>5642038.5962541196</v>
      </c>
      <c r="P15">
        <v>5973717.5457208296</v>
      </c>
      <c r="Q15">
        <v>6204469.9764131401</v>
      </c>
      <c r="R15">
        <v>6447524.3844485804</v>
      </c>
      <c r="S15">
        <v>6343870.6790022897</v>
      </c>
      <c r="T15">
        <v>5765229.3189526796</v>
      </c>
      <c r="U15">
        <v>5220497.8602563404</v>
      </c>
      <c r="V15">
        <v>5299057.7939325003</v>
      </c>
      <c r="W15">
        <v>5294672.5170562901</v>
      </c>
      <c r="X15">
        <v>5360653.3734391304</v>
      </c>
      <c r="Y15">
        <v>5390660.3772247797</v>
      </c>
      <c r="Z15">
        <v>5560118.8248405298</v>
      </c>
      <c r="AA15">
        <v>5462295.4291765997</v>
      </c>
      <c r="AB15">
        <v>5298003.2137034396</v>
      </c>
      <c r="AC15">
        <v>5531013.1171869999</v>
      </c>
      <c r="AD15">
        <v>5514161.2843668601</v>
      </c>
      <c r="AE15">
        <v>5240075.1074612904</v>
      </c>
      <c r="AF15">
        <v>4752432.0249911305</v>
      </c>
    </row>
    <row r="16" spans="1:32" x14ac:dyDescent="0.3">
      <c r="A16" t="s">
        <v>60</v>
      </c>
      <c r="B16" t="s">
        <v>325</v>
      </c>
      <c r="C16" t="s">
        <v>297</v>
      </c>
      <c r="D16" t="s">
        <v>326</v>
      </c>
      <c r="E16" t="s">
        <v>298</v>
      </c>
      <c r="G16">
        <v>1470604.72346497</v>
      </c>
      <c r="H16">
        <v>1614560.21655835</v>
      </c>
      <c r="I16">
        <v>1747685.9992192299</v>
      </c>
      <c r="J16">
        <v>1816442.52152679</v>
      </c>
      <c r="K16">
        <v>1969072.6646847399</v>
      </c>
      <c r="L16">
        <v>2117179.3403046499</v>
      </c>
      <c r="M16">
        <v>2122573.2856082902</v>
      </c>
      <c r="N16">
        <v>2078882.8555831099</v>
      </c>
      <c r="O16">
        <v>2079095.93605187</v>
      </c>
      <c r="P16">
        <v>2230073.7144283098</v>
      </c>
      <c r="Q16">
        <v>2299332.5120055601</v>
      </c>
      <c r="R16">
        <v>2312238.0017466499</v>
      </c>
      <c r="S16">
        <v>2247429.8760246402</v>
      </c>
      <c r="T16">
        <v>2056130.5666555101</v>
      </c>
      <c r="U16">
        <v>1961571.2343695499</v>
      </c>
      <c r="V16">
        <v>1963760.1043803401</v>
      </c>
      <c r="W16">
        <v>2022751.6992544101</v>
      </c>
      <c r="X16">
        <v>2099513.5218394999</v>
      </c>
      <c r="Y16">
        <v>2167006.4188719401</v>
      </c>
      <c r="Z16">
        <v>2225709.34365681</v>
      </c>
      <c r="AA16">
        <v>2223787.0479361098</v>
      </c>
      <c r="AB16">
        <v>2176512.2124851602</v>
      </c>
      <c r="AC16">
        <v>2308607.10919858</v>
      </c>
      <c r="AD16">
        <v>2410377.99419693</v>
      </c>
      <c r="AE16">
        <v>1981568.4786426099</v>
      </c>
      <c r="AF16">
        <v>1753727.88513295</v>
      </c>
    </row>
    <row r="17" spans="1:32" x14ac:dyDescent="0.3">
      <c r="A17" t="s">
        <v>60</v>
      </c>
      <c r="B17" t="s">
        <v>327</v>
      </c>
      <c r="C17" t="s">
        <v>297</v>
      </c>
      <c r="D17" t="s">
        <v>328</v>
      </c>
      <c r="E17" t="s">
        <v>298</v>
      </c>
      <c r="G17">
        <v>919585.75458219799</v>
      </c>
      <c r="H17">
        <v>991888.43603211199</v>
      </c>
      <c r="I17">
        <v>1047970.21783817</v>
      </c>
      <c r="J17">
        <v>1099600.9389895401</v>
      </c>
      <c r="K17">
        <v>1112080.06905429</v>
      </c>
      <c r="L17">
        <v>1161405.6489325201</v>
      </c>
      <c r="M17">
        <v>1181825.8899507101</v>
      </c>
      <c r="N17">
        <v>1294235.73078192</v>
      </c>
      <c r="O17">
        <v>1347774.4774251699</v>
      </c>
      <c r="P17">
        <v>1495900.5236657099</v>
      </c>
      <c r="Q17">
        <v>1487994.4089007601</v>
      </c>
      <c r="R17">
        <v>1602815.4222999001</v>
      </c>
      <c r="S17">
        <v>1571461.82133517</v>
      </c>
      <c r="T17">
        <v>1506313.1276536901</v>
      </c>
      <c r="U17">
        <v>1391801.84001285</v>
      </c>
      <c r="V17">
        <v>1435536.24064264</v>
      </c>
      <c r="W17">
        <v>1445815.62830673</v>
      </c>
      <c r="X17">
        <v>1524172.23153541</v>
      </c>
      <c r="Y17">
        <v>1594683.1166717501</v>
      </c>
      <c r="Z17">
        <v>1700041.8559939</v>
      </c>
      <c r="AA17">
        <v>1645925.65417533</v>
      </c>
      <c r="AB17">
        <v>1604093.22424641</v>
      </c>
      <c r="AC17">
        <v>1712735.6077165799</v>
      </c>
      <c r="AD17">
        <v>1677293.9188002599</v>
      </c>
      <c r="AE17">
        <v>1526278.04547798</v>
      </c>
      <c r="AF17">
        <v>1304778.3889746</v>
      </c>
    </row>
    <row r="18" spans="1:32" x14ac:dyDescent="0.3">
      <c r="A18" t="s">
        <v>60</v>
      </c>
      <c r="B18" t="s">
        <v>329</v>
      </c>
      <c r="C18" t="s">
        <v>297</v>
      </c>
      <c r="D18" t="s">
        <v>330</v>
      </c>
      <c r="E18" t="s">
        <v>298</v>
      </c>
      <c r="G18">
        <v>1743154.58555977</v>
      </c>
      <c r="H18">
        <v>1898728.3115322101</v>
      </c>
      <c r="I18">
        <v>1975713.1018737101</v>
      </c>
      <c r="J18">
        <v>1866623.31620315</v>
      </c>
      <c r="K18">
        <v>1865986.74675204</v>
      </c>
      <c r="L18">
        <v>2001856.4573132</v>
      </c>
      <c r="M18">
        <v>2065460.0763514801</v>
      </c>
      <c r="N18">
        <v>2163026.6519893501</v>
      </c>
      <c r="O18">
        <v>2226948.8097838</v>
      </c>
      <c r="P18">
        <v>2464880.5218348098</v>
      </c>
      <c r="Q18">
        <v>2609888.6113677602</v>
      </c>
      <c r="R18">
        <v>2865092.9194273199</v>
      </c>
      <c r="S18">
        <v>2811576.6525844899</v>
      </c>
      <c r="T18">
        <v>2585913.04420351</v>
      </c>
      <c r="U18">
        <v>2478860.1713983198</v>
      </c>
      <c r="V18">
        <v>2611258.5289556701</v>
      </c>
      <c r="W18">
        <v>2685353.93034735</v>
      </c>
      <c r="X18">
        <v>2905966.6743382099</v>
      </c>
      <c r="Y18">
        <v>3245257.3814145098</v>
      </c>
      <c r="Z18">
        <v>3663117.4591052299</v>
      </c>
      <c r="AA18">
        <v>3715481.6806460898</v>
      </c>
      <c r="AB18">
        <v>3735907.2098214501</v>
      </c>
      <c r="AC18">
        <v>3817687.7380651101</v>
      </c>
      <c r="AD18">
        <v>3843401.5327581302</v>
      </c>
      <c r="AE18">
        <v>4292814.4960990101</v>
      </c>
      <c r="AF18">
        <v>4013386.5667301901</v>
      </c>
    </row>
    <row r="19" spans="1:32" x14ac:dyDescent="0.3">
      <c r="A19" t="s">
        <v>60</v>
      </c>
      <c r="B19" t="s">
        <v>331</v>
      </c>
      <c r="C19" t="s">
        <v>297</v>
      </c>
      <c r="D19" t="s">
        <v>332</v>
      </c>
      <c r="E19" t="s">
        <v>298</v>
      </c>
      <c r="G19">
        <v>218952.054381428</v>
      </c>
      <c r="H19">
        <v>234443.483493001</v>
      </c>
      <c r="I19">
        <v>258821.940275589</v>
      </c>
      <c r="J19">
        <v>265981.026995764</v>
      </c>
      <c r="K19">
        <v>272492.21915513102</v>
      </c>
      <c r="L19">
        <v>289888.95528082299</v>
      </c>
      <c r="M19">
        <v>269498.08222424198</v>
      </c>
      <c r="N19">
        <v>258841.987465263</v>
      </c>
      <c r="O19">
        <v>237901.49582413299</v>
      </c>
      <c r="P19">
        <v>248299.85753362699</v>
      </c>
      <c r="Q19">
        <v>254551.06988878699</v>
      </c>
      <c r="R19">
        <v>254395.03551269599</v>
      </c>
      <c r="S19">
        <v>259419.90765512499</v>
      </c>
      <c r="T19">
        <v>237307.91453069699</v>
      </c>
      <c r="U19">
        <v>206010.291103039</v>
      </c>
      <c r="V19">
        <v>205961.36397909999</v>
      </c>
      <c r="W19">
        <v>206587.891543915</v>
      </c>
      <c r="X19">
        <v>218491.91011152699</v>
      </c>
      <c r="Y19">
        <v>204935.37089464901</v>
      </c>
      <c r="Z19">
        <v>167964.851039965</v>
      </c>
      <c r="AA19">
        <v>157152.80685677601</v>
      </c>
      <c r="AB19">
        <v>162375.909041857</v>
      </c>
      <c r="AC19">
        <v>197514.55513667699</v>
      </c>
      <c r="AD19">
        <v>206856.93830208801</v>
      </c>
      <c r="AE19">
        <v>207744.507571714</v>
      </c>
      <c r="AF19">
        <v>188976.597730776</v>
      </c>
    </row>
    <row r="20" spans="1:32" x14ac:dyDescent="0.3">
      <c r="A20" t="s">
        <v>60</v>
      </c>
      <c r="B20" t="s">
        <v>333</v>
      </c>
      <c r="C20" t="s">
        <v>297</v>
      </c>
      <c r="D20" t="s">
        <v>334</v>
      </c>
      <c r="E20" t="s">
        <v>298</v>
      </c>
      <c r="G20">
        <v>151667.59913557599</v>
      </c>
      <c r="H20">
        <v>155420.18084745601</v>
      </c>
      <c r="I20">
        <v>153477.76687369801</v>
      </c>
      <c r="J20">
        <v>163540.465447967</v>
      </c>
      <c r="K20">
        <v>153730.429438272</v>
      </c>
      <c r="L20">
        <v>143833.33258204299</v>
      </c>
      <c r="M20">
        <v>145669.920407064</v>
      </c>
      <c r="N20">
        <v>142263.19748711801</v>
      </c>
      <c r="O20">
        <v>131409.24327090901</v>
      </c>
      <c r="P20">
        <v>140487.80035480901</v>
      </c>
      <c r="Q20">
        <v>141752.447405021</v>
      </c>
      <c r="R20">
        <v>147812.423489726</v>
      </c>
      <c r="S20">
        <v>149969.56965131601</v>
      </c>
      <c r="T20">
        <v>136748.76970484899</v>
      </c>
      <c r="U20">
        <v>128960.135429284</v>
      </c>
      <c r="V20">
        <v>123178.838559945</v>
      </c>
      <c r="W20">
        <v>126829.83799025801</v>
      </c>
      <c r="X20">
        <v>126158.631853043</v>
      </c>
      <c r="Y20">
        <v>123415.74229661</v>
      </c>
      <c r="Z20">
        <v>136845.07688952799</v>
      </c>
      <c r="AA20">
        <v>128160.705057181</v>
      </c>
      <c r="AB20">
        <v>137422.55190604299</v>
      </c>
      <c r="AC20">
        <v>139729.03688566099</v>
      </c>
      <c r="AD20">
        <v>141752.40546097301</v>
      </c>
      <c r="AE20">
        <v>132255.66425989801</v>
      </c>
      <c r="AF20">
        <v>122299.108206484</v>
      </c>
    </row>
    <row r="21" spans="1:32" x14ac:dyDescent="0.3">
      <c r="A21" t="s">
        <v>60</v>
      </c>
      <c r="B21" t="s">
        <v>335</v>
      </c>
      <c r="C21" t="s">
        <v>297</v>
      </c>
      <c r="D21" t="s">
        <v>336</v>
      </c>
      <c r="E21" t="s">
        <v>298</v>
      </c>
      <c r="G21">
        <v>163562.763180193</v>
      </c>
      <c r="H21">
        <v>170864.206176901</v>
      </c>
      <c r="I21">
        <v>171693.649960657</v>
      </c>
      <c r="J21">
        <v>186307.12293463899</v>
      </c>
      <c r="K21">
        <v>179456.10474639299</v>
      </c>
      <c r="L21">
        <v>175373.16679005499</v>
      </c>
      <c r="M21">
        <v>177144.538309258</v>
      </c>
      <c r="N21">
        <v>172603.592219799</v>
      </c>
      <c r="O21">
        <v>159254.55795569799</v>
      </c>
      <c r="P21">
        <v>169680.583526145</v>
      </c>
      <c r="Q21">
        <v>176966.40647803899</v>
      </c>
      <c r="R21">
        <v>185858.10213252201</v>
      </c>
      <c r="S21">
        <v>188186.563142097</v>
      </c>
      <c r="T21">
        <v>171509.71017553</v>
      </c>
      <c r="U21">
        <v>159698.80910692201</v>
      </c>
      <c r="V21">
        <v>155673.25605475399</v>
      </c>
      <c r="W21">
        <v>157783.21241347899</v>
      </c>
      <c r="X21">
        <v>157590.72613226299</v>
      </c>
      <c r="Y21">
        <v>155548.56631930801</v>
      </c>
      <c r="Z21">
        <v>172439.29915025801</v>
      </c>
      <c r="AA21">
        <v>163875.66134931901</v>
      </c>
      <c r="AB21">
        <v>174400.73997247699</v>
      </c>
      <c r="AC21">
        <v>179838.044179847</v>
      </c>
      <c r="AD21">
        <v>183897.80735126001</v>
      </c>
      <c r="AE21">
        <v>174605.59926085401</v>
      </c>
      <c r="AF21">
        <v>167777.64340104899</v>
      </c>
    </row>
    <row r="22" spans="1:32" x14ac:dyDescent="0.3">
      <c r="A22" t="s">
        <v>60</v>
      </c>
      <c r="B22" t="s">
        <v>337</v>
      </c>
      <c r="C22" t="s">
        <v>297</v>
      </c>
      <c r="D22" t="s">
        <v>338</v>
      </c>
      <c r="E22" t="s">
        <v>298</v>
      </c>
      <c r="G22">
        <v>12081.6876741874</v>
      </c>
      <c r="H22">
        <v>15553.8673448557</v>
      </c>
      <c r="I22">
        <v>18332.533195204</v>
      </c>
      <c r="J22">
        <v>22937.072900501698</v>
      </c>
      <c r="K22">
        <v>25991.2109198121</v>
      </c>
      <c r="L22">
        <v>32006.5021640423</v>
      </c>
      <c r="M22">
        <v>31440.635161451399</v>
      </c>
      <c r="N22">
        <v>30338.239738415999</v>
      </c>
      <c r="O22">
        <v>27857.611652526899</v>
      </c>
      <c r="P22">
        <v>29188.435598165099</v>
      </c>
      <c r="Q22">
        <v>35258.878485503003</v>
      </c>
      <c r="R22">
        <v>38054.3112293913</v>
      </c>
      <c r="S22">
        <v>38212.371602949199</v>
      </c>
      <c r="T22">
        <v>34760.496381208301</v>
      </c>
      <c r="U22">
        <v>30698.9485276589</v>
      </c>
      <c r="V22">
        <v>32513.4295250418</v>
      </c>
      <c r="W22">
        <v>30956.493574728302</v>
      </c>
      <c r="X22">
        <v>31429.055454592599</v>
      </c>
      <c r="Y22">
        <v>32124.357408137799</v>
      </c>
      <c r="Z22">
        <v>35594.675467875699</v>
      </c>
      <c r="AA22">
        <v>35714.956292137897</v>
      </c>
      <c r="AB22">
        <v>36961.591628523798</v>
      </c>
      <c r="AC22">
        <v>40132.494493364698</v>
      </c>
      <c r="AD22">
        <v>42158.405166578399</v>
      </c>
      <c r="AE22">
        <v>42383.329088291401</v>
      </c>
      <c r="AF22">
        <v>45595.789122580602</v>
      </c>
    </row>
    <row r="23" spans="1:32" x14ac:dyDescent="0.3">
      <c r="A23" t="s">
        <v>60</v>
      </c>
      <c r="B23" t="s">
        <v>339</v>
      </c>
      <c r="C23" t="s">
        <v>297</v>
      </c>
      <c r="D23" t="s">
        <v>340</v>
      </c>
      <c r="E23" t="s">
        <v>298</v>
      </c>
      <c r="G23">
        <v>312879.82255278202</v>
      </c>
      <c r="H23">
        <v>322314.48975557199</v>
      </c>
      <c r="I23">
        <v>300770.688925864</v>
      </c>
      <c r="J23">
        <v>309005.351000636</v>
      </c>
      <c r="K23">
        <v>311375.89121240098</v>
      </c>
      <c r="L23">
        <v>293020.51221150497</v>
      </c>
      <c r="M23">
        <v>290036.95103201701</v>
      </c>
      <c r="N23">
        <v>299647.38151167298</v>
      </c>
      <c r="O23">
        <v>289216.751688783</v>
      </c>
      <c r="P23">
        <v>300312.55372856202</v>
      </c>
      <c r="Q23">
        <v>297158.78807317</v>
      </c>
      <c r="R23">
        <v>300777.63742729003</v>
      </c>
      <c r="S23">
        <v>303040.00618049898</v>
      </c>
      <c r="T23">
        <v>285491.16615603102</v>
      </c>
      <c r="U23">
        <v>277344.00430999999</v>
      </c>
      <c r="V23">
        <v>276961.622558531</v>
      </c>
      <c r="W23">
        <v>284545.037468047</v>
      </c>
      <c r="X23">
        <v>285435.86749854899</v>
      </c>
      <c r="Y23">
        <v>270472.36887421698</v>
      </c>
      <c r="Z23">
        <v>310025.24657391798</v>
      </c>
      <c r="AA23">
        <v>326642.62405617302</v>
      </c>
      <c r="AB23">
        <v>326126.92303683201</v>
      </c>
      <c r="AC23">
        <v>336591.29947137297</v>
      </c>
      <c r="AD23">
        <v>353881.42653231497</v>
      </c>
      <c r="AE23">
        <v>354489.19835104299</v>
      </c>
      <c r="AF23">
        <v>341751.11713413801</v>
      </c>
    </row>
    <row r="24" spans="1:32" x14ac:dyDescent="0.3">
      <c r="A24" t="s">
        <v>60</v>
      </c>
      <c r="B24" t="s">
        <v>341</v>
      </c>
      <c r="C24" t="s">
        <v>297</v>
      </c>
      <c r="D24" t="s">
        <v>342</v>
      </c>
      <c r="E24" t="s">
        <v>298</v>
      </c>
      <c r="G24">
        <v>671014.89044206601</v>
      </c>
      <c r="H24">
        <v>712649.30922598904</v>
      </c>
      <c r="I24">
        <v>763260.97540911299</v>
      </c>
      <c r="J24">
        <v>806168.38104199397</v>
      </c>
      <c r="K24">
        <v>822515.75958535704</v>
      </c>
      <c r="L24">
        <v>927577.29027168697</v>
      </c>
      <c r="M24">
        <v>1000029.60199799</v>
      </c>
      <c r="N24">
        <v>1051798.7976656901</v>
      </c>
      <c r="O24">
        <v>1009559.99034532</v>
      </c>
      <c r="P24">
        <v>1124989.86053205</v>
      </c>
      <c r="Q24">
        <v>1199494.9301491899</v>
      </c>
      <c r="R24">
        <v>1278054.12705795</v>
      </c>
      <c r="S24">
        <v>1334776.7246775399</v>
      </c>
      <c r="T24">
        <v>1254083.62427019</v>
      </c>
      <c r="U24">
        <v>1293254.83265196</v>
      </c>
      <c r="V24">
        <v>1345488.16002472</v>
      </c>
      <c r="W24">
        <v>1387507.83944856</v>
      </c>
      <c r="X24">
        <v>1422469.21244826</v>
      </c>
      <c r="Y24">
        <v>1423677.20588097</v>
      </c>
      <c r="Z24">
        <v>1326254.77055916</v>
      </c>
      <c r="AA24">
        <v>1334225.4521079699</v>
      </c>
      <c r="AB24">
        <v>1336835.04003452</v>
      </c>
      <c r="AC24">
        <v>1340760.4955498299</v>
      </c>
      <c r="AD24">
        <v>1404602.0036539501</v>
      </c>
      <c r="AE24">
        <v>1399991.382185</v>
      </c>
      <c r="AF24">
        <v>1458288.7179940201</v>
      </c>
    </row>
    <row r="25" spans="1:32" x14ac:dyDescent="0.3">
      <c r="A25" t="s">
        <v>60</v>
      </c>
      <c r="B25" t="s">
        <v>343</v>
      </c>
      <c r="C25" t="s">
        <v>297</v>
      </c>
      <c r="D25" t="s">
        <v>344</v>
      </c>
      <c r="E25" t="s">
        <v>298</v>
      </c>
      <c r="G25">
        <v>47109.606818439497</v>
      </c>
      <c r="H25">
        <v>43352.601492559297</v>
      </c>
      <c r="I25">
        <v>39716.450108347999</v>
      </c>
      <c r="J25">
        <v>34681.631801591197</v>
      </c>
      <c r="K25">
        <v>20061.9306831877</v>
      </c>
      <c r="L25">
        <v>20432.315861089501</v>
      </c>
      <c r="M25">
        <v>21722.737920355401</v>
      </c>
      <c r="N25">
        <v>17513.078373818898</v>
      </c>
      <c r="O25">
        <v>3469.9047157153</v>
      </c>
      <c r="P25">
        <v>4649.6581042744001</v>
      </c>
      <c r="Q25">
        <v>4282.3980180553699</v>
      </c>
      <c r="R25">
        <v>4230.53302786524</v>
      </c>
      <c r="S25">
        <v>3925.67628316215</v>
      </c>
      <c r="T25">
        <v>3113.9924844212301</v>
      </c>
      <c r="U25">
        <v>2943.3940270779999</v>
      </c>
      <c r="V25">
        <v>2505.9397680010502</v>
      </c>
      <c r="W25">
        <v>2980.8854378481601</v>
      </c>
      <c r="X25">
        <v>3474.9828888398401</v>
      </c>
      <c r="Y25">
        <v>3965.0181078870201</v>
      </c>
      <c r="Z25">
        <v>5896.2394191221902</v>
      </c>
      <c r="AA25">
        <v>13325.577209540599</v>
      </c>
      <c r="AB25">
        <v>13995.382088619601</v>
      </c>
      <c r="AC25">
        <v>15446.971357516401</v>
      </c>
      <c r="AD25">
        <v>17375.567637754099</v>
      </c>
      <c r="AE25">
        <v>18855.659697179501</v>
      </c>
      <c r="AF25">
        <v>10368.893542793699</v>
      </c>
    </row>
    <row r="26" spans="1:32" x14ac:dyDescent="0.3">
      <c r="A26" t="s">
        <v>60</v>
      </c>
      <c r="B26" t="s">
        <v>345</v>
      </c>
      <c r="C26" t="s">
        <v>297</v>
      </c>
      <c r="D26" t="s">
        <v>346</v>
      </c>
      <c r="E26" t="s">
        <v>298</v>
      </c>
      <c r="G26">
        <v>474636.98261695198</v>
      </c>
      <c r="H26">
        <v>485842.89166090102</v>
      </c>
      <c r="I26">
        <v>504588.547642786</v>
      </c>
      <c r="J26">
        <v>519459.23529077799</v>
      </c>
      <c r="K26">
        <v>523277.49870671402</v>
      </c>
      <c r="L26">
        <v>567302.65982775297</v>
      </c>
      <c r="M26">
        <v>649735.32280539698</v>
      </c>
      <c r="N26">
        <v>717979.52482884098</v>
      </c>
      <c r="O26">
        <v>701641.84195785096</v>
      </c>
      <c r="P26">
        <v>840870.60779115802</v>
      </c>
      <c r="Q26">
        <v>837304.13290735194</v>
      </c>
      <c r="R26">
        <v>863572.00581045996</v>
      </c>
      <c r="S26">
        <v>911207.27566533803</v>
      </c>
      <c r="T26">
        <v>793186.17746719997</v>
      </c>
      <c r="U26">
        <v>835225.56886666</v>
      </c>
      <c r="V26">
        <v>863938.35239435302</v>
      </c>
      <c r="W26">
        <v>885048.08760609501</v>
      </c>
      <c r="X26">
        <v>882133.63489584299</v>
      </c>
      <c r="Y26">
        <v>836465.92419896706</v>
      </c>
      <c r="Z26">
        <v>774777.783504433</v>
      </c>
      <c r="AA26">
        <v>789025.952217479</v>
      </c>
      <c r="AB26">
        <v>784026.44766933296</v>
      </c>
      <c r="AC26">
        <v>767288.65131914301</v>
      </c>
      <c r="AD26">
        <v>795169.99601484998</v>
      </c>
      <c r="AE26">
        <v>782040.02494607004</v>
      </c>
      <c r="AF26">
        <v>831063.19778867799</v>
      </c>
    </row>
    <row r="27" spans="1:32" x14ac:dyDescent="0.3">
      <c r="A27" t="s">
        <v>60</v>
      </c>
      <c r="B27" t="s">
        <v>347</v>
      </c>
      <c r="C27" t="s">
        <v>297</v>
      </c>
      <c r="D27" t="s">
        <v>348</v>
      </c>
      <c r="E27" t="s">
        <v>298</v>
      </c>
      <c r="G27">
        <v>149442.55515255799</v>
      </c>
      <c r="H27">
        <v>183541.35728100801</v>
      </c>
      <c r="I27">
        <v>219051.377861099</v>
      </c>
      <c r="J27">
        <v>252140.42269852801</v>
      </c>
      <c r="K27">
        <v>279237.542454015</v>
      </c>
      <c r="L27">
        <v>340060.27898970101</v>
      </c>
      <c r="M27">
        <v>328255.40625112603</v>
      </c>
      <c r="N27">
        <v>316082.58654193598</v>
      </c>
      <c r="O27">
        <v>304417.44754595699</v>
      </c>
      <c r="P27">
        <v>279390.48133972601</v>
      </c>
      <c r="Q27">
        <v>357959.53712234099</v>
      </c>
      <c r="R27">
        <v>410268.142974541</v>
      </c>
      <c r="S27">
        <v>419636.39727476798</v>
      </c>
      <c r="T27">
        <v>457839.27553920401</v>
      </c>
      <c r="U27">
        <v>455046.68263270101</v>
      </c>
      <c r="V27">
        <v>479047.39366104099</v>
      </c>
      <c r="W27">
        <v>499477.96752285602</v>
      </c>
      <c r="X27">
        <v>536847.22216541902</v>
      </c>
      <c r="Y27">
        <v>583205.13675313198</v>
      </c>
      <c r="Z27">
        <v>545578.371751011</v>
      </c>
      <c r="AA27">
        <v>531873.92268095305</v>
      </c>
      <c r="AB27">
        <v>538818.03033318406</v>
      </c>
      <c r="AC27">
        <v>558058.99397211196</v>
      </c>
      <c r="AD27">
        <v>592069.94465390395</v>
      </c>
      <c r="AE27">
        <v>599113.21681599901</v>
      </c>
      <c r="AF27">
        <v>616877.565897814</v>
      </c>
    </row>
    <row r="28" spans="1:32" x14ac:dyDescent="0.3">
      <c r="A28" t="s">
        <v>60</v>
      </c>
      <c r="B28" t="s">
        <v>349</v>
      </c>
      <c r="C28" t="s">
        <v>297</v>
      </c>
      <c r="D28" t="s">
        <v>350</v>
      </c>
      <c r="E28" t="s">
        <v>298</v>
      </c>
      <c r="G28">
        <v>222792.76242984401</v>
      </c>
      <c r="H28">
        <v>247579.11610563699</v>
      </c>
      <c r="I28">
        <v>274881.173432376</v>
      </c>
      <c r="J28">
        <v>311422.46741330001</v>
      </c>
      <c r="K28">
        <v>349676.09618591401</v>
      </c>
      <c r="L28">
        <v>375007.20937092003</v>
      </c>
      <c r="M28">
        <v>382684.95297902002</v>
      </c>
      <c r="N28">
        <v>375031.85245330603</v>
      </c>
      <c r="O28">
        <v>366503.40528213599</v>
      </c>
      <c r="P28">
        <v>374445.93337665201</v>
      </c>
      <c r="Q28">
        <v>401049.40311488998</v>
      </c>
      <c r="R28">
        <v>440147.27319566102</v>
      </c>
      <c r="S28">
        <v>489479.49253030302</v>
      </c>
      <c r="T28">
        <v>461141.67199871299</v>
      </c>
      <c r="U28">
        <v>434548.06595981802</v>
      </c>
      <c r="V28">
        <v>397050.61087923101</v>
      </c>
      <c r="W28">
        <v>381768.79950416798</v>
      </c>
      <c r="X28">
        <v>378846.460176291</v>
      </c>
      <c r="Y28">
        <v>378084.66711597401</v>
      </c>
      <c r="Z28">
        <v>417756.93770257902</v>
      </c>
      <c r="AA28">
        <v>403129.67828453501</v>
      </c>
      <c r="AB28">
        <v>416909.70518982102</v>
      </c>
      <c r="AC28">
        <v>465608.94933984498</v>
      </c>
      <c r="AD28">
        <v>490146.06105283799</v>
      </c>
      <c r="AE28">
        <v>471314.39437190001</v>
      </c>
      <c r="AF28">
        <v>491350.84277344903</v>
      </c>
    </row>
    <row r="29" spans="1:32" x14ac:dyDescent="0.3">
      <c r="A29" t="s">
        <v>60</v>
      </c>
      <c r="B29" t="s">
        <v>351</v>
      </c>
      <c r="C29" t="s">
        <v>297</v>
      </c>
      <c r="D29" t="s">
        <v>352</v>
      </c>
      <c r="E29" t="s">
        <v>298</v>
      </c>
      <c r="G29">
        <v>83343.597328862204</v>
      </c>
      <c r="H29">
        <v>92063.296116278594</v>
      </c>
      <c r="I29">
        <v>100722.71868758601</v>
      </c>
      <c r="J29">
        <v>116009.038875467</v>
      </c>
      <c r="K29">
        <v>132563.25676548699</v>
      </c>
      <c r="L29">
        <v>141896.34391289501</v>
      </c>
      <c r="M29">
        <v>155108.979119845</v>
      </c>
      <c r="N29">
        <v>160030.34902475</v>
      </c>
      <c r="O29">
        <v>161832.20639689299</v>
      </c>
      <c r="P29">
        <v>167396.41723399499</v>
      </c>
      <c r="Q29">
        <v>178937.26738115199</v>
      </c>
      <c r="R29">
        <v>200950.42843480301</v>
      </c>
      <c r="S29">
        <v>226702.44291326799</v>
      </c>
      <c r="T29">
        <v>217236.555943238</v>
      </c>
      <c r="U29">
        <v>198087.05115452301</v>
      </c>
      <c r="V29">
        <v>182549.477057226</v>
      </c>
      <c r="W29">
        <v>176302.68357498001</v>
      </c>
      <c r="X29">
        <v>175057.69294094801</v>
      </c>
      <c r="Y29">
        <v>177494.633223749</v>
      </c>
      <c r="Z29">
        <v>179139.44519117201</v>
      </c>
      <c r="AA29">
        <v>174251.506511246</v>
      </c>
      <c r="AB29">
        <v>182742.97884532</v>
      </c>
      <c r="AC29">
        <v>201546.45513906499</v>
      </c>
      <c r="AD29">
        <v>214031.44067709899</v>
      </c>
      <c r="AE29">
        <v>202150.44227015399</v>
      </c>
      <c r="AF29">
        <v>200525.080606815</v>
      </c>
    </row>
    <row r="30" spans="1:32" x14ac:dyDescent="0.3">
      <c r="A30" t="s">
        <v>60</v>
      </c>
      <c r="B30" t="s">
        <v>353</v>
      </c>
      <c r="C30" t="s">
        <v>297</v>
      </c>
      <c r="D30" t="s">
        <v>354</v>
      </c>
      <c r="E30" t="s">
        <v>298</v>
      </c>
      <c r="G30">
        <v>13338.879175444999</v>
      </c>
      <c r="H30">
        <v>16068.5186397131</v>
      </c>
      <c r="I30">
        <v>18673.506079799299</v>
      </c>
      <c r="J30">
        <v>20320.955198000502</v>
      </c>
      <c r="K30">
        <v>24198.444057852099</v>
      </c>
      <c r="L30">
        <v>27007.012933849201</v>
      </c>
      <c r="M30">
        <v>25734.845066886901</v>
      </c>
      <c r="N30">
        <v>24850.152934733698</v>
      </c>
      <c r="O30">
        <v>23453.326918841401</v>
      </c>
      <c r="P30">
        <v>25181.126009777901</v>
      </c>
      <c r="Q30">
        <v>28310.676316668902</v>
      </c>
      <c r="R30">
        <v>34664.247932009501</v>
      </c>
      <c r="S30">
        <v>37447.105869559498</v>
      </c>
      <c r="T30">
        <v>31622.627091996401</v>
      </c>
      <c r="U30">
        <v>32553.777846149998</v>
      </c>
      <c r="V30">
        <v>28729.3685458779</v>
      </c>
      <c r="W30">
        <v>24217.0319890596</v>
      </c>
      <c r="X30">
        <v>24223.883807256301</v>
      </c>
      <c r="Y30">
        <v>24998.109680613801</v>
      </c>
      <c r="Z30">
        <v>29048.630329664298</v>
      </c>
      <c r="AA30">
        <v>25295.820231035101</v>
      </c>
      <c r="AB30">
        <v>27057.348200116299</v>
      </c>
      <c r="AC30">
        <v>29091.814745033498</v>
      </c>
      <c r="AD30">
        <v>25806.340114428</v>
      </c>
      <c r="AE30">
        <v>25911.493402029799</v>
      </c>
      <c r="AF30">
        <v>29265.618066380201</v>
      </c>
    </row>
    <row r="31" spans="1:32" x14ac:dyDescent="0.3">
      <c r="A31" t="s">
        <v>60</v>
      </c>
      <c r="B31" t="s">
        <v>355</v>
      </c>
      <c r="C31" t="s">
        <v>297</v>
      </c>
      <c r="D31" t="s">
        <v>356</v>
      </c>
      <c r="E31" t="s">
        <v>298</v>
      </c>
      <c r="G31">
        <v>28567.264483254101</v>
      </c>
      <c r="H31">
        <v>28834.387336156102</v>
      </c>
      <c r="I31">
        <v>30863.037347305301</v>
      </c>
      <c r="J31">
        <v>31545.198947328001</v>
      </c>
      <c r="K31">
        <v>33660.477749598998</v>
      </c>
      <c r="L31">
        <v>30671.886641871599</v>
      </c>
      <c r="M31">
        <v>26238.467840805701</v>
      </c>
      <c r="N31">
        <v>18924.026341600598</v>
      </c>
      <c r="O31">
        <v>11594.194655128</v>
      </c>
      <c r="P31">
        <v>4096.6954369566702</v>
      </c>
      <c r="Q31">
        <v>9353.2541977597393</v>
      </c>
      <c r="R31">
        <v>14650.5285506002</v>
      </c>
      <c r="S31">
        <v>20249.447093138599</v>
      </c>
      <c r="T31">
        <v>23245.641496346401</v>
      </c>
      <c r="U31">
        <v>25902.346788670999</v>
      </c>
      <c r="V31">
        <v>22441.932630413899</v>
      </c>
      <c r="W31">
        <v>22855.3963989029</v>
      </c>
      <c r="X31">
        <v>22294.490725860102</v>
      </c>
      <c r="Y31">
        <v>21623.310279747398</v>
      </c>
      <c r="Z31">
        <v>25732.274277205001</v>
      </c>
      <c r="AA31">
        <v>25144.095725833198</v>
      </c>
      <c r="AB31">
        <v>25397.7702237513</v>
      </c>
      <c r="AC31">
        <v>28744.8064490777</v>
      </c>
      <c r="AD31">
        <v>30227.0301272254</v>
      </c>
      <c r="AE31">
        <v>28475.502969362798</v>
      </c>
      <c r="AF31">
        <v>30627.3359571195</v>
      </c>
    </row>
    <row r="32" spans="1:32" x14ac:dyDescent="0.3">
      <c r="A32" t="s">
        <v>60</v>
      </c>
      <c r="B32" t="s">
        <v>357</v>
      </c>
      <c r="C32" t="s">
        <v>297</v>
      </c>
      <c r="D32" t="s">
        <v>358</v>
      </c>
      <c r="E32" t="s">
        <v>298</v>
      </c>
      <c r="G32">
        <v>95720.639523757694</v>
      </c>
      <c r="H32">
        <v>108032.482242955</v>
      </c>
      <c r="I32">
        <v>121413.963822928</v>
      </c>
      <c r="J32">
        <v>139243.09117104899</v>
      </c>
      <c r="K32">
        <v>154082.97323961699</v>
      </c>
      <c r="L32">
        <v>167653.93665677699</v>
      </c>
      <c r="M32">
        <v>166683.83530452699</v>
      </c>
      <c r="N32">
        <v>158882.994137425</v>
      </c>
      <c r="O32">
        <v>155350.860805406</v>
      </c>
      <c r="P32">
        <v>158208.88587807299</v>
      </c>
      <c r="Q32">
        <v>166356.15577657099</v>
      </c>
      <c r="R32">
        <v>173844.577928001</v>
      </c>
      <c r="S32">
        <v>191632.02341372901</v>
      </c>
      <c r="T32">
        <v>178431.88920432</v>
      </c>
      <c r="U32">
        <v>171455.79475673</v>
      </c>
      <c r="V32">
        <v>157575.99896088001</v>
      </c>
      <c r="W32">
        <v>154312.654739127</v>
      </c>
      <c r="X32">
        <v>154035.08339771599</v>
      </c>
      <c r="Y32">
        <v>151348.48136474</v>
      </c>
      <c r="Z32">
        <v>181556.27968952199</v>
      </c>
      <c r="AA32">
        <v>176247.06316877101</v>
      </c>
      <c r="AB32">
        <v>179266.344918783</v>
      </c>
      <c r="AC32">
        <v>203191.710092822</v>
      </c>
      <c r="AD32">
        <v>216921.838354782</v>
      </c>
      <c r="AE32">
        <v>211630.90842486999</v>
      </c>
      <c r="AF32">
        <v>227556.56717191599</v>
      </c>
    </row>
    <row r="33" spans="1:32" x14ac:dyDescent="0.3">
      <c r="A33" t="s">
        <v>60</v>
      </c>
      <c r="B33" t="s">
        <v>359</v>
      </c>
      <c r="C33" t="s">
        <v>297</v>
      </c>
      <c r="D33" t="s">
        <v>360</v>
      </c>
      <c r="E33" t="s">
        <v>298</v>
      </c>
      <c r="G33">
        <v>1863.6497114669801</v>
      </c>
      <c r="H33">
        <v>2582.7456129778502</v>
      </c>
      <c r="I33">
        <v>3218.8688422258501</v>
      </c>
      <c r="J33">
        <v>4277.2214072010702</v>
      </c>
      <c r="K33">
        <v>5138.8178474932301</v>
      </c>
      <c r="L33">
        <v>7779.67148788534</v>
      </c>
      <c r="M33">
        <v>8800.9512567985003</v>
      </c>
      <c r="N33">
        <v>12244.096747564199</v>
      </c>
      <c r="O33">
        <v>14250.1814688593</v>
      </c>
      <c r="P33">
        <v>19559.330509945499</v>
      </c>
      <c r="Q33">
        <v>18089.722348339299</v>
      </c>
      <c r="R33">
        <v>16027.413820342201</v>
      </c>
      <c r="S33">
        <v>13436.5760098644</v>
      </c>
      <c r="T33">
        <v>10592.3002940604</v>
      </c>
      <c r="U33">
        <v>6586.0701556964696</v>
      </c>
      <c r="V33">
        <v>5751.7112771079801</v>
      </c>
      <c r="W33">
        <v>4081.2402951092399</v>
      </c>
      <c r="X33">
        <v>3235.1755708211799</v>
      </c>
      <c r="Y33">
        <v>2631.9646099951601</v>
      </c>
      <c r="Z33">
        <v>2236.6086227738801</v>
      </c>
      <c r="AA33">
        <v>2191.1926476492599</v>
      </c>
      <c r="AB33">
        <v>2419.1705077520801</v>
      </c>
      <c r="AC33">
        <v>3054.0956037062401</v>
      </c>
      <c r="AD33">
        <v>3151.4324013236701</v>
      </c>
      <c r="AE33">
        <v>3177.8612993819402</v>
      </c>
      <c r="AF33">
        <v>3513.81412187978</v>
      </c>
    </row>
    <row r="34" spans="1:32" x14ac:dyDescent="0.3">
      <c r="A34" t="s">
        <v>60</v>
      </c>
      <c r="B34" t="s">
        <v>361</v>
      </c>
      <c r="C34" t="s">
        <v>297</v>
      </c>
      <c r="D34" t="s">
        <v>362</v>
      </c>
      <c r="E34" t="s">
        <v>298</v>
      </c>
      <c r="G34">
        <v>82269.967660127702</v>
      </c>
      <c r="H34">
        <v>101806.26418220899</v>
      </c>
      <c r="I34">
        <v>124903.788181991</v>
      </c>
      <c r="J34">
        <v>152159.52820009601</v>
      </c>
      <c r="K34">
        <v>176312.057129233</v>
      </c>
      <c r="L34">
        <v>199300.800348969</v>
      </c>
      <c r="M34">
        <v>204553.53131003099</v>
      </c>
      <c r="N34">
        <v>200253.17791119</v>
      </c>
      <c r="O34">
        <v>196259.375095439</v>
      </c>
      <c r="P34">
        <v>211874.50808735401</v>
      </c>
      <c r="Q34">
        <v>216021.830590228</v>
      </c>
      <c r="R34">
        <v>218973.48719728901</v>
      </c>
      <c r="S34">
        <v>217074.75130111701</v>
      </c>
      <c r="T34">
        <v>195564.55887229301</v>
      </c>
      <c r="U34">
        <v>181416.003490754</v>
      </c>
      <c r="V34">
        <v>180950.59575903599</v>
      </c>
      <c r="W34">
        <v>184144.941324616</v>
      </c>
      <c r="X34">
        <v>186101.40331268299</v>
      </c>
      <c r="Y34">
        <v>185813.35272604099</v>
      </c>
      <c r="Z34">
        <v>164056.53089887599</v>
      </c>
      <c r="AA34">
        <v>162162.16481978699</v>
      </c>
      <c r="AB34">
        <v>164596.38738252601</v>
      </c>
      <c r="AC34">
        <v>163226.59372223899</v>
      </c>
      <c r="AD34">
        <v>171467.31419003801</v>
      </c>
      <c r="AE34">
        <v>162910.078604293</v>
      </c>
      <c r="AF34">
        <v>172053.82591086699</v>
      </c>
    </row>
    <row r="35" spans="1:32" x14ac:dyDescent="0.3">
      <c r="A35" t="s">
        <v>60</v>
      </c>
      <c r="B35" t="s">
        <v>363</v>
      </c>
      <c r="C35" t="s">
        <v>297</v>
      </c>
      <c r="D35" t="s">
        <v>364</v>
      </c>
      <c r="E35" t="s">
        <v>298</v>
      </c>
      <c r="G35">
        <v>1406654.8603995601</v>
      </c>
      <c r="H35">
        <v>1531395.4331314899</v>
      </c>
      <c r="I35">
        <v>1842228.4278724301</v>
      </c>
      <c r="J35">
        <v>1998908.58163505</v>
      </c>
      <c r="K35">
        <v>2100339.0541002299</v>
      </c>
      <c r="L35">
        <v>2218784.7881915499</v>
      </c>
      <c r="M35">
        <v>2381897.3584568901</v>
      </c>
      <c r="N35">
        <v>2445335.2017743802</v>
      </c>
      <c r="O35">
        <v>2505839.3341699098</v>
      </c>
      <c r="P35">
        <v>2544380.3915299098</v>
      </c>
      <c r="Q35">
        <v>2454484.14654944</v>
      </c>
      <c r="R35">
        <v>2433057.4925808101</v>
      </c>
      <c r="S35">
        <v>2528409.5321854302</v>
      </c>
      <c r="T35">
        <v>2343945.16040301</v>
      </c>
      <c r="U35">
        <v>2359982.3984565702</v>
      </c>
      <c r="V35">
        <v>2280795.7542288499</v>
      </c>
      <c r="W35">
        <v>2435300.42432633</v>
      </c>
      <c r="X35">
        <v>2471757.6928868699</v>
      </c>
      <c r="Y35">
        <v>2551511.42601851</v>
      </c>
      <c r="Z35">
        <v>2760417.7293637502</v>
      </c>
      <c r="AA35">
        <v>2678467.14823221</v>
      </c>
      <c r="AB35">
        <v>2637125.76498952</v>
      </c>
      <c r="AC35">
        <v>2534715.8383268998</v>
      </c>
      <c r="AD35">
        <v>2529836.4880994898</v>
      </c>
      <c r="AE35">
        <v>2378262.8426768398</v>
      </c>
      <c r="AF35">
        <v>2313849.6451999801</v>
      </c>
    </row>
    <row r="36" spans="1:32" x14ac:dyDescent="0.3">
      <c r="A36" t="s">
        <v>60</v>
      </c>
      <c r="B36" t="s">
        <v>365</v>
      </c>
      <c r="C36" t="s">
        <v>297</v>
      </c>
      <c r="D36" t="s">
        <v>366</v>
      </c>
      <c r="E36" t="s">
        <v>298</v>
      </c>
      <c r="G36">
        <v>72506.223977920396</v>
      </c>
      <c r="H36">
        <v>78610.772013823502</v>
      </c>
      <c r="I36">
        <v>84876.606626888999</v>
      </c>
      <c r="J36">
        <v>81964.865930400294</v>
      </c>
      <c r="K36">
        <v>89117.705405958201</v>
      </c>
      <c r="L36">
        <v>83543.148691456299</v>
      </c>
      <c r="M36">
        <v>87819.231506353797</v>
      </c>
      <c r="N36">
        <v>77852.715640966198</v>
      </c>
      <c r="O36">
        <v>68799.076260957998</v>
      </c>
      <c r="P36">
        <v>63433.101231065797</v>
      </c>
      <c r="Q36">
        <v>59560.919533930602</v>
      </c>
      <c r="R36">
        <v>58339.195841627501</v>
      </c>
      <c r="S36">
        <v>60338.113715442298</v>
      </c>
      <c r="T36">
        <v>53522.7458668779</v>
      </c>
      <c r="U36">
        <v>51519.707821213597</v>
      </c>
      <c r="V36">
        <v>49722.520477277802</v>
      </c>
      <c r="W36">
        <v>59334.395818549201</v>
      </c>
      <c r="X36">
        <v>63730.355301586103</v>
      </c>
      <c r="Y36">
        <v>59091.027281769799</v>
      </c>
      <c r="Z36">
        <v>65323.5037330021</v>
      </c>
      <c r="AA36">
        <v>64715.765484668598</v>
      </c>
      <c r="AB36">
        <v>62662.441063892598</v>
      </c>
      <c r="AC36">
        <v>56287.439856079502</v>
      </c>
      <c r="AD36">
        <v>58191.063326355797</v>
      </c>
      <c r="AE36">
        <v>54217.6332890833</v>
      </c>
      <c r="AF36">
        <v>46598.119635731702</v>
      </c>
    </row>
    <row r="37" spans="1:32" x14ac:dyDescent="0.3">
      <c r="A37" t="s">
        <v>60</v>
      </c>
      <c r="B37" t="s">
        <v>367</v>
      </c>
      <c r="C37" t="s">
        <v>297</v>
      </c>
      <c r="D37" t="s">
        <v>368</v>
      </c>
      <c r="E37" t="s">
        <v>298</v>
      </c>
      <c r="G37">
        <v>244832.91817807601</v>
      </c>
      <c r="H37">
        <v>272335.26819701702</v>
      </c>
      <c r="I37">
        <v>313930.93235555</v>
      </c>
      <c r="J37">
        <v>429354.78976719198</v>
      </c>
      <c r="K37">
        <v>506673.89302705799</v>
      </c>
      <c r="L37">
        <v>498655.05284479202</v>
      </c>
      <c r="M37">
        <v>493616.75621230103</v>
      </c>
      <c r="N37">
        <v>493830.56094000698</v>
      </c>
      <c r="O37">
        <v>452741.77227951499</v>
      </c>
      <c r="P37">
        <v>414984.81498229399</v>
      </c>
      <c r="Q37">
        <v>399052.54445974203</v>
      </c>
      <c r="R37">
        <v>393501.12365574902</v>
      </c>
      <c r="S37">
        <v>428097.62348290201</v>
      </c>
      <c r="T37">
        <v>398788.28749438899</v>
      </c>
      <c r="U37">
        <v>357757.720165128</v>
      </c>
      <c r="V37">
        <v>377309.65789403103</v>
      </c>
      <c r="W37">
        <v>430223.38422915997</v>
      </c>
      <c r="X37">
        <v>434240.69512571802</v>
      </c>
      <c r="Y37">
        <v>503668.11477362702</v>
      </c>
      <c r="Z37">
        <v>568750.61151386006</v>
      </c>
      <c r="AA37">
        <v>540013.61073906301</v>
      </c>
      <c r="AB37">
        <v>482793.00035663397</v>
      </c>
      <c r="AC37">
        <v>439234.73085006</v>
      </c>
      <c r="AD37">
        <v>430560.39497155102</v>
      </c>
      <c r="AE37">
        <v>382397.10441371502</v>
      </c>
      <c r="AF37">
        <v>342702.20553617802</v>
      </c>
    </row>
    <row r="38" spans="1:32" x14ac:dyDescent="0.3">
      <c r="A38" t="s">
        <v>60</v>
      </c>
      <c r="B38" t="s">
        <v>369</v>
      </c>
      <c r="C38" t="s">
        <v>297</v>
      </c>
      <c r="D38" t="s">
        <v>370</v>
      </c>
      <c r="E38" t="s">
        <v>298</v>
      </c>
      <c r="G38">
        <v>1089720.84576581</v>
      </c>
      <c r="H38">
        <v>1180322.8939384499</v>
      </c>
      <c r="I38">
        <v>1443831.48903971</v>
      </c>
      <c r="J38">
        <v>1484125.7809407499</v>
      </c>
      <c r="K38">
        <v>1501470.3735579001</v>
      </c>
      <c r="L38">
        <v>1638708.2686473201</v>
      </c>
      <c r="M38">
        <v>1802897.97758519</v>
      </c>
      <c r="N38">
        <v>1874625.2849925701</v>
      </c>
      <c r="O38">
        <v>1985511.8121934701</v>
      </c>
      <c r="P38">
        <v>2066523.53934402</v>
      </c>
      <c r="Q38">
        <v>1995894.14065756</v>
      </c>
      <c r="R38">
        <v>1981236.74330257</v>
      </c>
      <c r="S38">
        <v>2039744.6074600599</v>
      </c>
      <c r="T38">
        <v>1891619.6556283101</v>
      </c>
      <c r="U38">
        <v>1951672.0486695699</v>
      </c>
      <c r="V38">
        <v>1853570.3797112701</v>
      </c>
      <c r="W38">
        <v>1945793.3045960399</v>
      </c>
      <c r="X38">
        <v>1973768.1653396499</v>
      </c>
      <c r="Y38">
        <v>1989209.9401215599</v>
      </c>
      <c r="Z38">
        <v>2126464.39957642</v>
      </c>
      <c r="AA38">
        <v>2073737.77200848</v>
      </c>
      <c r="AB38">
        <v>2092330.90154044</v>
      </c>
      <c r="AC38">
        <v>2039534.5358059299</v>
      </c>
      <c r="AD38">
        <v>2041172.2266406801</v>
      </c>
      <c r="AE38">
        <v>1941987.8877610799</v>
      </c>
      <c r="AF38">
        <v>1925307.40433634</v>
      </c>
    </row>
    <row r="39" spans="1:32" x14ac:dyDescent="0.3">
      <c r="A39" t="s">
        <v>60</v>
      </c>
      <c r="B39" t="s">
        <v>371</v>
      </c>
      <c r="C39" t="s">
        <v>297</v>
      </c>
      <c r="D39" t="s">
        <v>372</v>
      </c>
      <c r="E39" t="s">
        <v>298</v>
      </c>
      <c r="G39">
        <v>913580.09630012896</v>
      </c>
      <c r="H39">
        <v>968980.74612574896</v>
      </c>
      <c r="I39">
        <v>1191886.8874598001</v>
      </c>
      <c r="J39">
        <v>1213602.72921675</v>
      </c>
      <c r="K39">
        <v>1286972.70843047</v>
      </c>
      <c r="L39">
        <v>1624742.74165634</v>
      </c>
      <c r="M39">
        <v>1698910.2355885301</v>
      </c>
      <c r="N39">
        <v>1837837.98548134</v>
      </c>
      <c r="O39">
        <v>1801321.75467225</v>
      </c>
      <c r="P39">
        <v>1531914.37992938</v>
      </c>
      <c r="Q39">
        <v>1495229.1066074299</v>
      </c>
      <c r="R39">
        <v>1457155.7870755801</v>
      </c>
      <c r="S39">
        <v>1537223.66726418</v>
      </c>
      <c r="T39">
        <v>1921802.69690387</v>
      </c>
      <c r="U39">
        <v>1747002.0550130999</v>
      </c>
      <c r="V39">
        <v>1494724.7594705501</v>
      </c>
      <c r="W39">
        <v>1520791.79042896</v>
      </c>
      <c r="X39">
        <v>1541457.00154172</v>
      </c>
      <c r="Y39">
        <v>1555741.3348161699</v>
      </c>
      <c r="Z39">
        <v>1661160.6781762301</v>
      </c>
      <c r="AA39">
        <v>1643544.66327826</v>
      </c>
      <c r="AB39">
        <v>1652913.1932321</v>
      </c>
      <c r="AC39">
        <v>1649233.54767712</v>
      </c>
      <c r="AD39">
        <v>1739442.9828173399</v>
      </c>
      <c r="AE39">
        <v>1665176.4036177399</v>
      </c>
      <c r="AF39">
        <v>1742169.3543303099</v>
      </c>
    </row>
    <row r="40" spans="1:32" x14ac:dyDescent="0.3">
      <c r="A40" t="s">
        <v>60</v>
      </c>
      <c r="B40" t="s">
        <v>373</v>
      </c>
      <c r="C40" t="s">
        <v>297</v>
      </c>
      <c r="D40" t="s">
        <v>374</v>
      </c>
      <c r="E40" t="s">
        <v>298</v>
      </c>
      <c r="G40">
        <v>61802.804973949504</v>
      </c>
      <c r="H40">
        <v>62274.589212128201</v>
      </c>
      <c r="I40">
        <v>65780.051456346395</v>
      </c>
      <c r="J40">
        <v>68178.599833615706</v>
      </c>
      <c r="K40">
        <v>80522.8240539283</v>
      </c>
      <c r="L40">
        <v>80896.255685899101</v>
      </c>
      <c r="M40">
        <v>80113.4108709266</v>
      </c>
      <c r="N40">
        <v>84306.171573837593</v>
      </c>
      <c r="O40">
        <v>83234.104207142605</v>
      </c>
      <c r="P40">
        <v>89141.712110581197</v>
      </c>
      <c r="Q40">
        <v>95745.939565632303</v>
      </c>
      <c r="R40">
        <v>107550.24337173</v>
      </c>
      <c r="S40">
        <v>105176.47330800899</v>
      </c>
      <c r="T40">
        <v>86027.874191591298</v>
      </c>
      <c r="U40">
        <v>76508.030441504598</v>
      </c>
      <c r="V40">
        <v>78459.047379894502</v>
      </c>
      <c r="W40">
        <v>78603.353775027193</v>
      </c>
      <c r="X40">
        <v>75465.525857356799</v>
      </c>
      <c r="Y40">
        <v>57558.014802209102</v>
      </c>
      <c r="Z40">
        <v>71942.415730337103</v>
      </c>
      <c r="AA40">
        <v>71099.602889451999</v>
      </c>
      <c r="AB40">
        <v>73473.447620754101</v>
      </c>
      <c r="AC40">
        <v>87770.003021433396</v>
      </c>
      <c r="AD40">
        <v>87267.265502373601</v>
      </c>
      <c r="AE40">
        <v>82882.348147924</v>
      </c>
      <c r="AF40">
        <v>81106.829545504195</v>
      </c>
    </row>
    <row r="41" spans="1:32" x14ac:dyDescent="0.3">
      <c r="A41" t="s">
        <v>60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60</v>
      </c>
      <c r="B43" t="s">
        <v>379</v>
      </c>
      <c r="C43" t="s">
        <v>297</v>
      </c>
      <c r="D43" t="s">
        <v>380</v>
      </c>
      <c r="E43" t="s">
        <v>298</v>
      </c>
      <c r="G43">
        <v>2093295.6460722799</v>
      </c>
      <c r="H43">
        <v>2163818.43365908</v>
      </c>
      <c r="I43">
        <v>2289534.2809158</v>
      </c>
      <c r="J43">
        <v>2368150.8615883701</v>
      </c>
      <c r="K43">
        <v>2397734.6641594698</v>
      </c>
      <c r="L43">
        <v>2491167.2084683301</v>
      </c>
      <c r="M43">
        <v>2519139.7656247602</v>
      </c>
      <c r="N43">
        <v>2466823.2281382601</v>
      </c>
      <c r="O43">
        <v>2511563.6715468001</v>
      </c>
      <c r="P43">
        <v>2465911.1974455202</v>
      </c>
      <c r="Q43">
        <v>2437558.5030445401</v>
      </c>
      <c r="R43">
        <v>2443460.38180428</v>
      </c>
      <c r="S43">
        <v>2442749.8986717402</v>
      </c>
      <c r="T43">
        <v>2466475.1781608299</v>
      </c>
      <c r="U43">
        <v>2277859.0146698798</v>
      </c>
      <c r="V43">
        <v>2229813.0255158902</v>
      </c>
      <c r="W43">
        <v>2317469.9724670202</v>
      </c>
      <c r="X43">
        <v>2434830.88501526</v>
      </c>
      <c r="Y43">
        <v>2471989.4152481202</v>
      </c>
      <c r="Z43">
        <v>2742830.4314282201</v>
      </c>
      <c r="AA43">
        <v>2599701.3577317698</v>
      </c>
      <c r="AB43">
        <v>2538802.4704369698</v>
      </c>
      <c r="AC43">
        <v>2562501.64432263</v>
      </c>
      <c r="AD43">
        <v>2644465.89689973</v>
      </c>
      <c r="AE43">
        <v>2593463.97911881</v>
      </c>
      <c r="AF43">
        <v>4301314.4429618604</v>
      </c>
    </row>
    <row r="44" spans="1:32" x14ac:dyDescent="0.3">
      <c r="A44" t="s">
        <v>60</v>
      </c>
      <c r="B44" t="s">
        <v>381</v>
      </c>
      <c r="C44" t="s">
        <v>297</v>
      </c>
      <c r="D44" t="s">
        <v>382</v>
      </c>
      <c r="E44" t="s">
        <v>298</v>
      </c>
      <c r="G44">
        <v>17476242.5414414</v>
      </c>
      <c r="H44">
        <v>18489557.188062102</v>
      </c>
      <c r="I44">
        <v>19889553.939470202</v>
      </c>
      <c r="J44">
        <v>20128212.6513885</v>
      </c>
      <c r="K44">
        <v>20802461.6992318</v>
      </c>
      <c r="L44">
        <v>21996609.071741901</v>
      </c>
      <c r="M44">
        <v>22511769.392059401</v>
      </c>
      <c r="N44">
        <v>22716404.807447001</v>
      </c>
      <c r="O44">
        <v>22766037.614133701</v>
      </c>
      <c r="P44">
        <v>23641563.62999</v>
      </c>
      <c r="Q44">
        <v>24158967.572512001</v>
      </c>
      <c r="R44">
        <v>25091466.024988599</v>
      </c>
      <c r="S44">
        <v>25237460.083317</v>
      </c>
      <c r="T44">
        <v>24238135.755605299</v>
      </c>
      <c r="U44">
        <v>22754385.255462602</v>
      </c>
      <c r="V44">
        <v>22614284.1622888</v>
      </c>
      <c r="W44">
        <v>23073828.795895599</v>
      </c>
      <c r="X44">
        <v>23842460.9869073</v>
      </c>
      <c r="Y44">
        <v>24517813.9850033</v>
      </c>
      <c r="Z44">
        <v>25760123.873316798</v>
      </c>
      <c r="AA44">
        <v>25400240.486397199</v>
      </c>
      <c r="AB44">
        <v>25225253.911710698</v>
      </c>
      <c r="AC44">
        <v>25695324.9160644</v>
      </c>
      <c r="AD44">
        <v>25984822.642910399</v>
      </c>
      <c r="AE44">
        <v>25610174.2026162</v>
      </c>
      <c r="AF44">
        <v>25716759.518139798</v>
      </c>
    </row>
    <row r="45" spans="1:32" x14ac:dyDescent="0.3">
      <c r="A45" t="s">
        <v>60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60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60</v>
      </c>
      <c r="B47" t="s">
        <v>387</v>
      </c>
      <c r="C47" t="s">
        <v>297</v>
      </c>
      <c r="D47" t="s">
        <v>388</v>
      </c>
      <c r="E47" t="s">
        <v>298</v>
      </c>
      <c r="G47">
        <v>273876.71463871602</v>
      </c>
      <c r="H47">
        <v>312174.51474812202</v>
      </c>
      <c r="I47">
        <v>363496.14199448802</v>
      </c>
      <c r="J47">
        <v>362342.924963039</v>
      </c>
      <c r="K47">
        <v>453075.90312020201</v>
      </c>
      <c r="L47">
        <v>508407.32079792197</v>
      </c>
      <c r="M47">
        <v>443760.60592858901</v>
      </c>
      <c r="N47">
        <v>499801.06825602398</v>
      </c>
      <c r="O47">
        <v>489497.282274022</v>
      </c>
      <c r="P47">
        <v>423849.78889366001</v>
      </c>
      <c r="Q47">
        <v>410756.24068260199</v>
      </c>
      <c r="R47">
        <v>380060.63956651703</v>
      </c>
      <c r="S47">
        <v>353616.011356798</v>
      </c>
      <c r="T47">
        <v>337677.69576017599</v>
      </c>
      <c r="U47">
        <v>382974.09504997102</v>
      </c>
      <c r="V47">
        <v>354005.83556103503</v>
      </c>
      <c r="W47">
        <v>256488.624541539</v>
      </c>
      <c r="X47">
        <v>184936.00464151299</v>
      </c>
      <c r="Y47">
        <v>323799.87218816101</v>
      </c>
      <c r="Z47">
        <v>431003.69918380701</v>
      </c>
      <c r="AA47">
        <v>504706.19400383602</v>
      </c>
      <c r="AB47">
        <v>576238.32756336499</v>
      </c>
      <c r="AC47">
        <v>355804.22104513599</v>
      </c>
      <c r="AD47">
        <v>390901.186601653</v>
      </c>
      <c r="AE47">
        <v>378499.130945043</v>
      </c>
      <c r="AF47">
        <v>397660.19102206902</v>
      </c>
    </row>
    <row r="48" spans="1:32" x14ac:dyDescent="0.3">
      <c r="A48" t="s">
        <v>60</v>
      </c>
      <c r="B48" t="s">
        <v>389</v>
      </c>
      <c r="C48" t="s">
        <v>297</v>
      </c>
      <c r="D48" t="s">
        <v>390</v>
      </c>
      <c r="E48" t="s">
        <v>298</v>
      </c>
      <c r="G48">
        <v>2387198.9468274</v>
      </c>
      <c r="H48">
        <v>2511144.28794418</v>
      </c>
      <c r="I48">
        <v>2694192.9881184399</v>
      </c>
      <c r="J48">
        <v>2851908.2089045602</v>
      </c>
      <c r="K48">
        <v>2912933.0309577198</v>
      </c>
      <c r="L48">
        <v>3077877.1796721099</v>
      </c>
      <c r="M48">
        <v>3109722.2819668902</v>
      </c>
      <c r="N48">
        <v>3099975.53737177</v>
      </c>
      <c r="O48">
        <v>3046317.1192820598</v>
      </c>
      <c r="P48">
        <v>3042570.1005597399</v>
      </c>
      <c r="Q48">
        <v>2986506.9576121001</v>
      </c>
      <c r="R48">
        <v>2962418.0382889998</v>
      </c>
      <c r="S48">
        <v>2918865.50403962</v>
      </c>
      <c r="T48">
        <v>3048198.3870872599</v>
      </c>
      <c r="U48">
        <v>2900675.55173065</v>
      </c>
      <c r="V48">
        <v>2905306.2584824199</v>
      </c>
      <c r="W48">
        <v>2929677.5109369899</v>
      </c>
      <c r="X48">
        <v>2961673.7616238901</v>
      </c>
      <c r="Y48">
        <v>3066453.9412912899</v>
      </c>
      <c r="Z48">
        <v>3273272.3537920499</v>
      </c>
      <c r="AA48">
        <v>3305835.91495845</v>
      </c>
      <c r="AB48">
        <v>3286629.6207123199</v>
      </c>
      <c r="AC48">
        <v>3161594.0193774598</v>
      </c>
      <c r="AD48">
        <v>3220026.15995791</v>
      </c>
      <c r="AE48">
        <v>3176388.7230668399</v>
      </c>
      <c r="AF48">
        <v>2993056.5968735199</v>
      </c>
    </row>
    <row r="49" spans="1:32" x14ac:dyDescent="0.3">
      <c r="A49" t="s">
        <v>60</v>
      </c>
      <c r="B49" t="s">
        <v>391</v>
      </c>
      <c r="C49" t="s">
        <v>297</v>
      </c>
      <c r="D49" t="s">
        <v>392</v>
      </c>
      <c r="E49" t="s">
        <v>298</v>
      </c>
      <c r="G49">
        <v>1802370.00639063</v>
      </c>
      <c r="H49">
        <v>1850713.5557575801</v>
      </c>
      <c r="I49">
        <v>1943114.33567481</v>
      </c>
      <c r="J49">
        <v>2002770.8977037701</v>
      </c>
      <c r="K49">
        <v>2009482.6327037599</v>
      </c>
      <c r="L49">
        <v>2065240.70022419</v>
      </c>
      <c r="M49">
        <v>2123585.8948919801</v>
      </c>
      <c r="N49">
        <v>2084772.4847909701</v>
      </c>
      <c r="O49">
        <v>2072968.3549518101</v>
      </c>
      <c r="P49">
        <v>2114176.1558973901</v>
      </c>
      <c r="Q49">
        <v>2114863.4667940401</v>
      </c>
      <c r="R49">
        <v>2142953.5668719602</v>
      </c>
      <c r="S49">
        <v>2144261.7373412601</v>
      </c>
      <c r="T49">
        <v>2294019.27267033</v>
      </c>
      <c r="U49">
        <v>2144278.8164037801</v>
      </c>
      <c r="V49">
        <v>2161031.7406788599</v>
      </c>
      <c r="W49">
        <v>2211515.53131356</v>
      </c>
      <c r="X49">
        <v>2260896.6229769299</v>
      </c>
      <c r="Y49">
        <v>2254050.1864870801</v>
      </c>
      <c r="Z49">
        <v>2243078.5824768199</v>
      </c>
      <c r="AA49">
        <v>2212706.7554998999</v>
      </c>
      <c r="AB49">
        <v>2134039.4208063199</v>
      </c>
      <c r="AC49">
        <v>2263562.7678455701</v>
      </c>
      <c r="AD49">
        <v>2285663.05379993</v>
      </c>
      <c r="AE49">
        <v>2306464.4998244201</v>
      </c>
      <c r="AF49">
        <v>2102537.2079046699</v>
      </c>
    </row>
    <row r="50" spans="1:32" x14ac:dyDescent="0.3">
      <c r="A50" t="s">
        <v>60</v>
      </c>
      <c r="B50" t="s">
        <v>393</v>
      </c>
      <c r="C50" t="s">
        <v>297</v>
      </c>
      <c r="D50" t="s">
        <v>394</v>
      </c>
      <c r="E50" t="s">
        <v>298</v>
      </c>
      <c r="G50">
        <v>314218.15190036601</v>
      </c>
      <c r="H50">
        <v>350354.40209706197</v>
      </c>
      <c r="I50">
        <v>389598.03176506801</v>
      </c>
      <c r="J50">
        <v>489992.63803675701</v>
      </c>
      <c r="K50">
        <v>452826.23034207697</v>
      </c>
      <c r="L50">
        <v>509311.70965115802</v>
      </c>
      <c r="M50">
        <v>539410.23181612603</v>
      </c>
      <c r="N50">
        <v>518371.23256215401</v>
      </c>
      <c r="O50">
        <v>483860.51286589401</v>
      </c>
      <c r="P50">
        <v>503847.18207467598</v>
      </c>
      <c r="Q50">
        <v>460418.51887773402</v>
      </c>
      <c r="R50">
        <v>438927.397112281</v>
      </c>
      <c r="S50">
        <v>420500.16313800099</v>
      </c>
      <c r="T50">
        <v>415974.15974613599</v>
      </c>
      <c r="U50">
        <v>373817.79421569698</v>
      </c>
      <c r="V50">
        <v>390369.90896977199</v>
      </c>
      <c r="W50">
        <v>462254.50939467299</v>
      </c>
      <c r="X50">
        <v>516514.22554172197</v>
      </c>
      <c r="Y50">
        <v>486229.43447840703</v>
      </c>
      <c r="Z50">
        <v>597963.72831346304</v>
      </c>
      <c r="AA50">
        <v>588422.96545471402</v>
      </c>
      <c r="AB50">
        <v>577653.98637340299</v>
      </c>
      <c r="AC50">
        <v>536910.30794863799</v>
      </c>
      <c r="AD50">
        <v>544177.990372453</v>
      </c>
      <c r="AE50">
        <v>489888.823171161</v>
      </c>
      <c r="AF50">
        <v>495952.32148214802</v>
      </c>
    </row>
    <row r="51" spans="1:32" x14ac:dyDescent="0.3">
      <c r="A51" t="s">
        <v>60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60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60</v>
      </c>
      <c r="B53" t="s">
        <v>399</v>
      </c>
      <c r="C53" t="s">
        <v>297</v>
      </c>
      <c r="D53" t="s">
        <v>400</v>
      </c>
      <c r="E53" t="s">
        <v>298</v>
      </c>
      <c r="G53">
        <v>51911.526733113598</v>
      </c>
      <c r="H53">
        <v>54523.400274646701</v>
      </c>
      <c r="I53">
        <v>62657.763203281502</v>
      </c>
      <c r="J53">
        <v>71146.049597893594</v>
      </c>
      <c r="K53">
        <v>80497.175544248705</v>
      </c>
      <c r="L53">
        <v>93042.198144990703</v>
      </c>
      <c r="M53">
        <v>101126.362638936</v>
      </c>
      <c r="N53">
        <v>103148.715403038</v>
      </c>
      <c r="O53">
        <v>112770.94723025001</v>
      </c>
      <c r="P53">
        <v>115872.038896531</v>
      </c>
      <c r="Q53">
        <v>107671.612655381</v>
      </c>
      <c r="R53">
        <v>101732.214245964</v>
      </c>
      <c r="S53">
        <v>97523.636538955499</v>
      </c>
      <c r="T53">
        <v>88632.712797686996</v>
      </c>
      <c r="U53">
        <v>77814.929292689994</v>
      </c>
      <c r="V53">
        <v>67956.114735908399</v>
      </c>
      <c r="W53">
        <v>74835.729021162697</v>
      </c>
      <c r="X53">
        <v>75732.718687897097</v>
      </c>
      <c r="Y53">
        <v>74159.751085459706</v>
      </c>
      <c r="Z53">
        <v>99635.760594244493</v>
      </c>
      <c r="AA53">
        <v>90878.976503903599</v>
      </c>
      <c r="AB53">
        <v>90554.9945227914</v>
      </c>
      <c r="AC53">
        <v>98492.115976928893</v>
      </c>
      <c r="AD53">
        <v>108062.445802474</v>
      </c>
      <c r="AE53">
        <v>93291.956307670305</v>
      </c>
      <c r="AF53">
        <v>82999.375781395502</v>
      </c>
    </row>
    <row r="54" spans="1:32" x14ac:dyDescent="0.3">
      <c r="A54" t="s">
        <v>60</v>
      </c>
      <c r="B54" t="s">
        <v>401</v>
      </c>
      <c r="C54" t="s">
        <v>297</v>
      </c>
      <c r="D54" t="s">
        <v>402</v>
      </c>
      <c r="E54" t="s">
        <v>298</v>
      </c>
      <c r="G54">
        <v>76521.466411911606</v>
      </c>
      <c r="H54">
        <v>85492.028823090397</v>
      </c>
      <c r="I54">
        <v>105458.34096065701</v>
      </c>
      <c r="J54">
        <v>122563.511202086</v>
      </c>
      <c r="K54">
        <v>132988.65108678001</v>
      </c>
      <c r="L54">
        <v>143226.59023276001</v>
      </c>
      <c r="M54">
        <v>159505.46506994299</v>
      </c>
      <c r="N54">
        <v>161473.685622007</v>
      </c>
      <c r="O54">
        <v>173326.117313511</v>
      </c>
      <c r="P54">
        <v>184633.0898856</v>
      </c>
      <c r="Q54">
        <v>181557.06038750699</v>
      </c>
      <c r="R54">
        <v>187836.60845042201</v>
      </c>
      <c r="S54">
        <v>190928.676360805</v>
      </c>
      <c r="T54">
        <v>173077.10047667401</v>
      </c>
      <c r="U54">
        <v>156416.606846329</v>
      </c>
      <c r="V54">
        <v>149912.23596412799</v>
      </c>
      <c r="W54">
        <v>159051.87099477701</v>
      </c>
      <c r="X54">
        <v>159970.16677709599</v>
      </c>
      <c r="Y54">
        <v>149855.78632876399</v>
      </c>
      <c r="Z54">
        <v>195201.38279291801</v>
      </c>
      <c r="AA54">
        <v>184152.42643402101</v>
      </c>
      <c r="AB54">
        <v>191936.49189021499</v>
      </c>
      <c r="AC54">
        <v>223346.06716555901</v>
      </c>
      <c r="AD54">
        <v>255079.63054043701</v>
      </c>
      <c r="AE54">
        <v>242328.86247231101</v>
      </c>
      <c r="AF54">
        <v>221291.45216400799</v>
      </c>
    </row>
    <row r="55" spans="1:32" x14ac:dyDescent="0.3">
      <c r="A55" t="s">
        <v>60</v>
      </c>
      <c r="B55" t="s">
        <v>403</v>
      </c>
      <c r="C55" t="s">
        <v>297</v>
      </c>
      <c r="D55" t="s">
        <v>404</v>
      </c>
      <c r="E55" t="s">
        <v>298</v>
      </c>
      <c r="G55">
        <v>24613.935824794</v>
      </c>
      <c r="H55">
        <v>30973.171603119401</v>
      </c>
      <c r="I55">
        <v>42808.663882070701</v>
      </c>
      <c r="J55">
        <v>51421.116809917803</v>
      </c>
      <c r="K55">
        <v>52484.092194521603</v>
      </c>
      <c r="L55">
        <v>50149.711194709504</v>
      </c>
      <c r="M55">
        <v>58393.441427067301</v>
      </c>
      <c r="N55">
        <v>58321.121495537802</v>
      </c>
      <c r="O55">
        <v>60550.932894310703</v>
      </c>
      <c r="P55">
        <v>68767.6815345754</v>
      </c>
      <c r="Q55">
        <v>73892.318430024796</v>
      </c>
      <c r="R55">
        <v>86115.575519931299</v>
      </c>
      <c r="S55">
        <v>93418.264365968906</v>
      </c>
      <c r="T55">
        <v>84443.840297563802</v>
      </c>
      <c r="U55">
        <v>78612.898108406502</v>
      </c>
      <c r="V55">
        <v>81970.707015845095</v>
      </c>
      <c r="W55">
        <v>84217.949957849298</v>
      </c>
      <c r="X55">
        <v>84238.207419238897</v>
      </c>
      <c r="Y55">
        <v>75704.172206182106</v>
      </c>
      <c r="Z55">
        <v>95570.137998887003</v>
      </c>
      <c r="AA55">
        <v>93273.4499301178</v>
      </c>
      <c r="AB55">
        <v>101390.671920047</v>
      </c>
      <c r="AC55">
        <v>124867.51990617</v>
      </c>
      <c r="AD55">
        <v>147025.17121094</v>
      </c>
      <c r="AE55">
        <v>149057.763655758</v>
      </c>
      <c r="AF55">
        <v>138300.92535378001</v>
      </c>
    </row>
    <row r="56" spans="1:32" x14ac:dyDescent="0.3">
      <c r="A56" t="s">
        <v>60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60</v>
      </c>
      <c r="B57" t="s">
        <v>407</v>
      </c>
      <c r="C57" t="s">
        <v>297</v>
      </c>
      <c r="D57" t="s">
        <v>408</v>
      </c>
      <c r="E57" t="s">
        <v>298</v>
      </c>
      <c r="G57">
        <v>19925368.6789461</v>
      </c>
      <c r="H57">
        <v>21065089.6868443</v>
      </c>
      <c r="I57">
        <v>22652971.9910907</v>
      </c>
      <c r="J57">
        <v>23053117.717881601</v>
      </c>
      <c r="K57">
        <v>23799936.971148599</v>
      </c>
      <c r="L57">
        <v>25161952.3184788</v>
      </c>
      <c r="M57">
        <v>25711709.961208999</v>
      </c>
      <c r="N57">
        <v>25910344.382117301</v>
      </c>
      <c r="O57">
        <v>25907972.013960101</v>
      </c>
      <c r="P57">
        <v>26788278.4510247</v>
      </c>
      <c r="Q57">
        <v>27264712.893688101</v>
      </c>
      <c r="R57">
        <v>28193301.309591401</v>
      </c>
      <c r="S57">
        <v>28299231.331143901</v>
      </c>
      <c r="T57">
        <v>27407321.986901201</v>
      </c>
      <c r="U57">
        <v>25766043.9004087</v>
      </c>
      <c r="V57">
        <v>25636316.381493598</v>
      </c>
      <c r="W57">
        <v>26114691.6230639</v>
      </c>
      <c r="X57">
        <v>26907133.5127839</v>
      </c>
      <c r="Y57">
        <v>27664433.270450801</v>
      </c>
      <c r="Z57">
        <v>29130612.2486348</v>
      </c>
      <c r="AA57">
        <v>28801695.645530701</v>
      </c>
      <c r="AB57">
        <v>28612775.333883699</v>
      </c>
      <c r="AC57">
        <v>28977748.2632876</v>
      </c>
      <c r="AD57">
        <v>29328685.501793101</v>
      </c>
      <c r="AE57">
        <v>28905079.529362399</v>
      </c>
      <c r="AF57">
        <v>28825338.211011801</v>
      </c>
    </row>
    <row r="58" spans="1:32" x14ac:dyDescent="0.3">
      <c r="A58" t="s">
        <v>60</v>
      </c>
      <c r="B58" t="s">
        <v>409</v>
      </c>
      <c r="C58" t="s">
        <v>297</v>
      </c>
      <c r="D58" t="s">
        <v>410</v>
      </c>
      <c r="E58" t="s">
        <v>298</v>
      </c>
      <c r="G58">
        <v>19924922.892951299</v>
      </c>
      <c r="H58">
        <v>21063068.239240602</v>
      </c>
      <c r="I58">
        <v>22649604.503139898</v>
      </c>
      <c r="J58">
        <v>23048265.754309401</v>
      </c>
      <c r="K58">
        <v>23795314.238721099</v>
      </c>
      <c r="L58">
        <v>25155643.3521543</v>
      </c>
      <c r="M58">
        <v>25701692.532984201</v>
      </c>
      <c r="N58">
        <v>25900430.269235101</v>
      </c>
      <c r="O58">
        <v>25895515.893371101</v>
      </c>
      <c r="P58">
        <v>26773134.360400502</v>
      </c>
      <c r="Q58">
        <v>27241100.426207501</v>
      </c>
      <c r="R58">
        <v>28161293.8716885</v>
      </c>
      <c r="S58">
        <v>28261506.1635058</v>
      </c>
      <c r="T58">
        <v>27372849.6690179</v>
      </c>
      <c r="U58">
        <v>25731781.622480199</v>
      </c>
      <c r="V58">
        <v>25598045.256972201</v>
      </c>
      <c r="W58">
        <v>26082091.588870801</v>
      </c>
      <c r="X58">
        <v>26879559.4325945</v>
      </c>
      <c r="Y58">
        <v>27641641.518127602</v>
      </c>
      <c r="Z58">
        <v>29105401.492490102</v>
      </c>
      <c r="AA58">
        <v>28777176.004245099</v>
      </c>
      <c r="AB58">
        <v>28585328.448182002</v>
      </c>
      <c r="AC58">
        <v>28944716.9994638</v>
      </c>
      <c r="AD58">
        <v>29292114.578365199</v>
      </c>
      <c r="AE58">
        <v>28869514.828129001</v>
      </c>
      <c r="AF58">
        <v>28791291.946818199</v>
      </c>
    </row>
    <row r="59" spans="1:32" x14ac:dyDescent="0.3">
      <c r="A59" t="s">
        <v>60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62</v>
      </c>
      <c r="B2" t="s">
        <v>295</v>
      </c>
      <c r="C2" t="s">
        <v>297</v>
      </c>
      <c r="D2" t="s">
        <v>296</v>
      </c>
      <c r="E2" t="s">
        <v>298</v>
      </c>
      <c r="G2">
        <v>293385.05602183699</v>
      </c>
      <c r="H2">
        <v>271535.50775333302</v>
      </c>
      <c r="I2">
        <v>327108.19730748801</v>
      </c>
      <c r="J2">
        <v>294676.008036668</v>
      </c>
      <c r="K2">
        <v>304682.421460499</v>
      </c>
      <c r="L2">
        <v>289482.88076728699</v>
      </c>
      <c r="M2">
        <v>295168.56799531699</v>
      </c>
      <c r="N2">
        <v>294682.74024986901</v>
      </c>
      <c r="O2">
        <v>269903.34577625297</v>
      </c>
      <c r="P2">
        <v>224696.23075821801</v>
      </c>
      <c r="Q2">
        <v>220837.66835907</v>
      </c>
      <c r="R2">
        <v>225555.87997834699</v>
      </c>
      <c r="S2">
        <v>258613.69896081701</v>
      </c>
      <c r="T2">
        <v>254943.64819184301</v>
      </c>
      <c r="U2">
        <v>264628.66535538301</v>
      </c>
      <c r="V2">
        <v>234771.12517937599</v>
      </c>
      <c r="W2">
        <v>237786.87278596201</v>
      </c>
      <c r="X2">
        <v>217786.48076701199</v>
      </c>
      <c r="Y2">
        <v>204792.541804849</v>
      </c>
      <c r="Z2">
        <v>206043.22219475001</v>
      </c>
      <c r="AA2">
        <v>217255.37836327599</v>
      </c>
      <c r="AB2">
        <v>222871.64598473001</v>
      </c>
      <c r="AC2">
        <v>197951.64108311399</v>
      </c>
      <c r="AD2">
        <v>209874.85712246099</v>
      </c>
      <c r="AE2">
        <v>208848.88972935799</v>
      </c>
      <c r="AF2">
        <v>177446.53215673301</v>
      </c>
    </row>
    <row r="3" spans="1:32" x14ac:dyDescent="0.3">
      <c r="A3" t="s">
        <v>62</v>
      </c>
      <c r="B3" t="s">
        <v>299</v>
      </c>
      <c r="C3" t="s">
        <v>297</v>
      </c>
      <c r="D3" t="s">
        <v>300</v>
      </c>
      <c r="E3" t="s">
        <v>298</v>
      </c>
      <c r="G3">
        <v>40115.978472062998</v>
      </c>
      <c r="H3">
        <v>39349.995435672499</v>
      </c>
      <c r="I3">
        <v>42524.235663743799</v>
      </c>
      <c r="J3">
        <v>42145.437410396102</v>
      </c>
      <c r="K3">
        <v>39996.347833766798</v>
      </c>
      <c r="L3">
        <v>41477.625459711096</v>
      </c>
      <c r="M3">
        <v>32089.381731631602</v>
      </c>
      <c r="N3">
        <v>28350.644911588999</v>
      </c>
      <c r="O3">
        <v>26293.647111452701</v>
      </c>
      <c r="P3">
        <v>27350.1570839251</v>
      </c>
      <c r="Q3">
        <v>21565.486139480301</v>
      </c>
      <c r="R3">
        <v>22022.864853840299</v>
      </c>
      <c r="S3">
        <v>19420.7242645648</v>
      </c>
      <c r="T3">
        <v>18783.213384359799</v>
      </c>
      <c r="U3">
        <v>16900.591993357801</v>
      </c>
      <c r="V3">
        <v>15344.141439422199</v>
      </c>
      <c r="W3">
        <v>15187.813367610101</v>
      </c>
      <c r="X3">
        <v>15802.7227523322</v>
      </c>
      <c r="Y3">
        <v>16674.437445314201</v>
      </c>
      <c r="Z3">
        <v>16807.486049635299</v>
      </c>
      <c r="AA3">
        <v>17017.607156162401</v>
      </c>
      <c r="AB3">
        <v>16265.1093722076</v>
      </c>
      <c r="AC3">
        <v>15623.273744554899</v>
      </c>
      <c r="AD3">
        <v>15716.3871744874</v>
      </c>
      <c r="AE3">
        <v>15422.082578552699</v>
      </c>
      <c r="AF3">
        <v>14597.104010204001</v>
      </c>
    </row>
    <row r="4" spans="1:32" x14ac:dyDescent="0.3">
      <c r="A4" t="s">
        <v>62</v>
      </c>
      <c r="B4" t="s">
        <v>301</v>
      </c>
      <c r="C4" t="s">
        <v>297</v>
      </c>
      <c r="D4" t="s">
        <v>302</v>
      </c>
      <c r="E4" t="s">
        <v>298</v>
      </c>
      <c r="G4">
        <v>16419352.3834226</v>
      </c>
      <c r="H4">
        <v>17110099.481317401</v>
      </c>
      <c r="I4">
        <v>17861783.6940079</v>
      </c>
      <c r="J4">
        <v>17372807.264982</v>
      </c>
      <c r="K4">
        <v>17983675.845286701</v>
      </c>
      <c r="L4">
        <v>18651409.702261899</v>
      </c>
      <c r="M4">
        <v>18707332.390447401</v>
      </c>
      <c r="N4">
        <v>18675904.504396498</v>
      </c>
      <c r="O4">
        <v>18383056.184023298</v>
      </c>
      <c r="P4">
        <v>19241136.546477001</v>
      </c>
      <c r="Q4">
        <v>19593562.365070201</v>
      </c>
      <c r="R4">
        <v>20171277.2396386</v>
      </c>
      <c r="S4">
        <v>20006292.367058601</v>
      </c>
      <c r="T4">
        <v>18250900.423691001</v>
      </c>
      <c r="U4">
        <v>16949058.429896802</v>
      </c>
      <c r="V4">
        <v>16978689.941887598</v>
      </c>
      <c r="W4">
        <v>17194781.5763546</v>
      </c>
      <c r="X4">
        <v>17820530.4709417</v>
      </c>
      <c r="Y4">
        <v>18525320.920227099</v>
      </c>
      <c r="Z4">
        <v>19443865.4665953</v>
      </c>
      <c r="AA4">
        <v>19283178.4162242</v>
      </c>
      <c r="AB4">
        <v>19099000.058195502</v>
      </c>
      <c r="AC4">
        <v>19444196.0484806</v>
      </c>
      <c r="AD4">
        <v>19489108.995432101</v>
      </c>
      <c r="AE4">
        <v>19099527.995143101</v>
      </c>
      <c r="AF4">
        <v>17479397.8386009</v>
      </c>
    </row>
    <row r="5" spans="1:32" x14ac:dyDescent="0.3">
      <c r="A5" t="s">
        <v>62</v>
      </c>
      <c r="B5" t="s">
        <v>303</v>
      </c>
      <c r="C5" t="s">
        <v>297</v>
      </c>
      <c r="D5" t="s">
        <v>304</v>
      </c>
      <c r="E5" t="s">
        <v>298</v>
      </c>
      <c r="G5">
        <v>872922.30227575405</v>
      </c>
      <c r="H5">
        <v>886636.80328651494</v>
      </c>
      <c r="I5">
        <v>944972.29323863995</v>
      </c>
      <c r="J5">
        <v>961693.37090122595</v>
      </c>
      <c r="K5">
        <v>977630.09544493898</v>
      </c>
      <c r="L5">
        <v>1014703.42249604</v>
      </c>
      <c r="M5">
        <v>1026788.3950325</v>
      </c>
      <c r="N5">
        <v>1044286.34503718</v>
      </c>
      <c r="O5">
        <v>993240.86972914403</v>
      </c>
      <c r="P5">
        <v>981009.01820158004</v>
      </c>
      <c r="Q5">
        <v>967920.16590040398</v>
      </c>
      <c r="R5">
        <v>936863.77126543899</v>
      </c>
      <c r="S5">
        <v>914871.47493550903</v>
      </c>
      <c r="T5">
        <v>892824.16597896896</v>
      </c>
      <c r="U5">
        <v>826087.54600636405</v>
      </c>
      <c r="V5">
        <v>784410.82827656798</v>
      </c>
      <c r="W5">
        <v>786317.37346466805</v>
      </c>
      <c r="X5">
        <v>809283.90502760001</v>
      </c>
      <c r="Y5">
        <v>807414.45673181</v>
      </c>
      <c r="Z5">
        <v>801042.60525028198</v>
      </c>
      <c r="AA5">
        <v>810334.09412616503</v>
      </c>
      <c r="AB5">
        <v>814034.34770232602</v>
      </c>
      <c r="AC5">
        <v>825736.97198689205</v>
      </c>
      <c r="AD5">
        <v>845959.85288310098</v>
      </c>
      <c r="AE5">
        <v>796918.07082879799</v>
      </c>
      <c r="AF5">
        <v>747651.25327947096</v>
      </c>
    </row>
    <row r="6" spans="1:32" x14ac:dyDescent="0.3">
      <c r="A6" t="s">
        <v>62</v>
      </c>
      <c r="B6" t="s">
        <v>305</v>
      </c>
      <c r="C6" t="s">
        <v>297</v>
      </c>
      <c r="D6" t="s">
        <v>306</v>
      </c>
      <c r="E6" t="s">
        <v>298</v>
      </c>
      <c r="G6">
        <v>358839.98276199203</v>
      </c>
      <c r="H6">
        <v>339518.190111231</v>
      </c>
      <c r="I6">
        <v>326234.66378463502</v>
      </c>
      <c r="J6">
        <v>314772.554891904</v>
      </c>
      <c r="K6">
        <v>297095.03176596801</v>
      </c>
      <c r="L6">
        <v>276044.40965027799</v>
      </c>
      <c r="M6">
        <v>255993.96566954601</v>
      </c>
      <c r="N6">
        <v>234361.45397208899</v>
      </c>
      <c r="O6">
        <v>197627.35221450601</v>
      </c>
      <c r="P6">
        <v>191277.34463365801</v>
      </c>
      <c r="Q6">
        <v>180036.61813796699</v>
      </c>
      <c r="R6">
        <v>178628.16706263699</v>
      </c>
      <c r="S6">
        <v>184252.90414634999</v>
      </c>
      <c r="T6">
        <v>159358.09960447601</v>
      </c>
      <c r="U6">
        <v>143914.889764035</v>
      </c>
      <c r="V6">
        <v>153308.53851858899</v>
      </c>
      <c r="W6">
        <v>145478.12457200899</v>
      </c>
      <c r="X6">
        <v>144134.723891634</v>
      </c>
      <c r="Y6">
        <v>148639.08972751099</v>
      </c>
      <c r="Z6">
        <v>151523.47436428201</v>
      </c>
      <c r="AA6">
        <v>145686.55112639</v>
      </c>
      <c r="AB6">
        <v>147520.99059284601</v>
      </c>
      <c r="AC6">
        <v>149161.10933931699</v>
      </c>
      <c r="AD6">
        <v>150374.307730495</v>
      </c>
      <c r="AE6">
        <v>136329.258797916</v>
      </c>
      <c r="AF6">
        <v>115952.568279164</v>
      </c>
    </row>
    <row r="7" spans="1:32" x14ac:dyDescent="0.3">
      <c r="A7" t="s">
        <v>62</v>
      </c>
      <c r="B7" t="s">
        <v>307</v>
      </c>
      <c r="C7" t="s">
        <v>297</v>
      </c>
      <c r="D7" t="s">
        <v>308</v>
      </c>
      <c r="E7" t="s">
        <v>298</v>
      </c>
      <c r="G7">
        <v>631208.79945370101</v>
      </c>
      <c r="H7">
        <v>639011.78314897697</v>
      </c>
      <c r="I7">
        <v>676050.36062699405</v>
      </c>
      <c r="J7">
        <v>680294.48555199697</v>
      </c>
      <c r="K7">
        <v>679959.73912970803</v>
      </c>
      <c r="L7">
        <v>714068.57569632097</v>
      </c>
      <c r="M7">
        <v>734265.27267346997</v>
      </c>
      <c r="N7">
        <v>757757.91405385802</v>
      </c>
      <c r="O7">
        <v>698715.256437412</v>
      </c>
      <c r="P7">
        <v>681428.47525547096</v>
      </c>
      <c r="Q7">
        <v>628461.120778649</v>
      </c>
      <c r="R7">
        <v>586260.98961475596</v>
      </c>
      <c r="S7">
        <v>571777.01608581096</v>
      </c>
      <c r="T7">
        <v>501807.46919811098</v>
      </c>
      <c r="U7">
        <v>456116.93663833098</v>
      </c>
      <c r="V7">
        <v>409709.62262979499</v>
      </c>
      <c r="W7">
        <v>394434.70749509701</v>
      </c>
      <c r="X7">
        <v>384291.86736829201</v>
      </c>
      <c r="Y7">
        <v>380734.95855220698</v>
      </c>
      <c r="Z7">
        <v>358768.74082616903</v>
      </c>
      <c r="AA7">
        <v>343273.53206416598</v>
      </c>
      <c r="AB7">
        <v>346031.99448779097</v>
      </c>
      <c r="AC7">
        <v>342918.92364455602</v>
      </c>
      <c r="AD7">
        <v>348327.225269427</v>
      </c>
      <c r="AE7">
        <v>333669.92291168199</v>
      </c>
      <c r="AF7">
        <v>326573.75100472098</v>
      </c>
    </row>
    <row r="8" spans="1:32" x14ac:dyDescent="0.3">
      <c r="A8" t="s">
        <v>62</v>
      </c>
      <c r="B8" t="s">
        <v>309</v>
      </c>
      <c r="C8" t="s">
        <v>297</v>
      </c>
      <c r="D8" t="s">
        <v>310</v>
      </c>
      <c r="E8" t="s">
        <v>298</v>
      </c>
      <c r="G8">
        <v>186748.03069781</v>
      </c>
      <c r="H8">
        <v>159087.29410115001</v>
      </c>
      <c r="I8">
        <v>137877.13286795301</v>
      </c>
      <c r="J8">
        <v>128079.063281297</v>
      </c>
      <c r="K8">
        <v>127945.341601197</v>
      </c>
      <c r="L8">
        <v>141599.678991472</v>
      </c>
      <c r="M8">
        <v>142852.49556054</v>
      </c>
      <c r="N8">
        <v>145523.44968128201</v>
      </c>
      <c r="O8">
        <v>138267.11197732601</v>
      </c>
      <c r="P8">
        <v>150539.587305578</v>
      </c>
      <c r="Q8">
        <v>159576.68559005801</v>
      </c>
      <c r="R8">
        <v>161113.744576564</v>
      </c>
      <c r="S8">
        <v>160719.02786431101</v>
      </c>
      <c r="T8">
        <v>170104.45854283599</v>
      </c>
      <c r="U8">
        <v>152304.06252820999</v>
      </c>
      <c r="V8">
        <v>144020.96375815501</v>
      </c>
      <c r="W8">
        <v>148211.41497945701</v>
      </c>
      <c r="X8">
        <v>144890.82237933099</v>
      </c>
      <c r="Y8">
        <v>176102.63558232199</v>
      </c>
      <c r="Z8">
        <v>134616.09115856199</v>
      </c>
      <c r="AA8">
        <v>107613.292771999</v>
      </c>
      <c r="AB8">
        <v>101332.694831744</v>
      </c>
      <c r="AC8">
        <v>103856.263826892</v>
      </c>
      <c r="AD8">
        <v>126392.666829173</v>
      </c>
      <c r="AE8">
        <v>98033.776361705997</v>
      </c>
      <c r="AF8">
        <v>60952.4573244985</v>
      </c>
    </row>
    <row r="9" spans="1:32" x14ac:dyDescent="0.3">
      <c r="A9" t="s">
        <v>62</v>
      </c>
      <c r="B9" t="s">
        <v>311</v>
      </c>
      <c r="C9" t="s">
        <v>297</v>
      </c>
      <c r="D9" t="s">
        <v>312</v>
      </c>
      <c r="E9" t="s">
        <v>298</v>
      </c>
      <c r="G9">
        <v>1835579.5949846299</v>
      </c>
      <c r="H9">
        <v>1822735.4602939701</v>
      </c>
      <c r="I9">
        <v>1823468.81515327</v>
      </c>
      <c r="J9">
        <v>1818490.6865642299</v>
      </c>
      <c r="K9">
        <v>1696425.5337106399</v>
      </c>
      <c r="L9">
        <v>1872032.2829891299</v>
      </c>
      <c r="M9">
        <v>1863528.15160037</v>
      </c>
      <c r="N9">
        <v>1817084.03208789</v>
      </c>
      <c r="O9">
        <v>1771446.0231200601</v>
      </c>
      <c r="P9">
        <v>1873807.8450966501</v>
      </c>
      <c r="Q9">
        <v>1859975.5837695501</v>
      </c>
      <c r="R9">
        <v>2064658.9457336201</v>
      </c>
      <c r="S9">
        <v>2093062.9721055301</v>
      </c>
      <c r="T9">
        <v>1904243.5953445099</v>
      </c>
      <c r="U9">
        <v>1681559.13833713</v>
      </c>
      <c r="V9">
        <v>1722574.9529380901</v>
      </c>
      <c r="W9">
        <v>1760399.25347331</v>
      </c>
      <c r="X9">
        <v>1842379.7511543999</v>
      </c>
      <c r="Y9">
        <v>1945421.29375006</v>
      </c>
      <c r="Z9">
        <v>1955014.0317929301</v>
      </c>
      <c r="AA9">
        <v>1985295.6469264601</v>
      </c>
      <c r="AB9">
        <v>2044581.79566826</v>
      </c>
      <c r="AC9">
        <v>2028275.5304800801</v>
      </c>
      <c r="AD9">
        <v>2039253.59930186</v>
      </c>
      <c r="AE9">
        <v>2014751.5556953</v>
      </c>
      <c r="AF9">
        <v>1785982.0736273101</v>
      </c>
    </row>
    <row r="10" spans="1:32" x14ac:dyDescent="0.3">
      <c r="A10" t="s">
        <v>62</v>
      </c>
      <c r="B10" t="s">
        <v>313</v>
      </c>
      <c r="C10" t="s">
        <v>297</v>
      </c>
      <c r="D10" t="s">
        <v>314</v>
      </c>
      <c r="E10" t="s">
        <v>298</v>
      </c>
      <c r="G10">
        <v>2672542.49885866</v>
      </c>
      <c r="H10">
        <v>2728598.0515422402</v>
      </c>
      <c r="I10">
        <v>2877884.4610299999</v>
      </c>
      <c r="J10">
        <v>2824480.3086334299</v>
      </c>
      <c r="K10">
        <v>2933351.86591205</v>
      </c>
      <c r="L10">
        <v>3094919.5845797099</v>
      </c>
      <c r="M10">
        <v>3170675.3088803999</v>
      </c>
      <c r="N10">
        <v>3118042.30002063</v>
      </c>
      <c r="O10">
        <v>3013281.6941531799</v>
      </c>
      <c r="P10">
        <v>3169327.8198201102</v>
      </c>
      <c r="Q10">
        <v>3285493.90352129</v>
      </c>
      <c r="R10">
        <v>3453087.1799697601</v>
      </c>
      <c r="S10">
        <v>3505631.9237790699</v>
      </c>
      <c r="T10">
        <v>3355173.2858058899</v>
      </c>
      <c r="U10">
        <v>3129854.49330797</v>
      </c>
      <c r="V10">
        <v>3121796.0689613</v>
      </c>
      <c r="W10">
        <v>3190765.7151601701</v>
      </c>
      <c r="X10">
        <v>3338224.7980622998</v>
      </c>
      <c r="Y10">
        <v>3434387.2252219501</v>
      </c>
      <c r="Z10">
        <v>3485493.7436914798</v>
      </c>
      <c r="AA10">
        <v>3490837.9279169501</v>
      </c>
      <c r="AB10">
        <v>3544254.4639626602</v>
      </c>
      <c r="AC10">
        <v>3467048.65318747</v>
      </c>
      <c r="AD10">
        <v>3436585.3594631399</v>
      </c>
      <c r="AE10">
        <v>3406731.6474960698</v>
      </c>
      <c r="AF10">
        <v>3030079.7322127898</v>
      </c>
    </row>
    <row r="11" spans="1:32" x14ac:dyDescent="0.3">
      <c r="A11" t="s">
        <v>62</v>
      </c>
      <c r="B11" t="s">
        <v>315</v>
      </c>
      <c r="C11" t="s">
        <v>297</v>
      </c>
      <c r="D11" t="s">
        <v>316</v>
      </c>
      <c r="E11" t="s">
        <v>298</v>
      </c>
      <c r="G11">
        <v>836939.24863859802</v>
      </c>
      <c r="H11">
        <v>906048.124435017</v>
      </c>
      <c r="I11">
        <v>1054853.0765471</v>
      </c>
      <c r="J11">
        <v>1005901.83944265</v>
      </c>
      <c r="K11">
        <v>1238020.4823382499</v>
      </c>
      <c r="L11">
        <v>1222684.7668858401</v>
      </c>
      <c r="M11">
        <v>1307392.9593936999</v>
      </c>
      <c r="N11">
        <v>1300998.4478239601</v>
      </c>
      <c r="O11">
        <v>1241814.4152866499</v>
      </c>
      <c r="P11">
        <v>1295504.68793636</v>
      </c>
      <c r="Q11">
        <v>1425622.0390558499</v>
      </c>
      <c r="R11">
        <v>1388329.6466978299</v>
      </c>
      <c r="S11">
        <v>1412571.9739693999</v>
      </c>
      <c r="T11">
        <v>1450943.3683479901</v>
      </c>
      <c r="U11">
        <v>1448261.9228033801</v>
      </c>
      <c r="V11">
        <v>1399265.0857317201</v>
      </c>
      <c r="W11">
        <v>1430366.41251883</v>
      </c>
      <c r="X11">
        <v>1495845.5065603401</v>
      </c>
      <c r="Y11">
        <v>1488976.3825956001</v>
      </c>
      <c r="Z11">
        <v>1530477.57460544</v>
      </c>
      <c r="AA11">
        <v>1505542.28099049</v>
      </c>
      <c r="AB11">
        <v>1499656.80504159</v>
      </c>
      <c r="AC11">
        <v>1438753.9473597</v>
      </c>
      <c r="AD11">
        <v>1397307.69319775</v>
      </c>
      <c r="AE11">
        <v>1391986.2475308999</v>
      </c>
      <c r="AF11">
        <v>1244093.0832715</v>
      </c>
    </row>
    <row r="12" spans="1:32" x14ac:dyDescent="0.3">
      <c r="A12" t="s">
        <v>62</v>
      </c>
      <c r="B12" t="s">
        <v>317</v>
      </c>
      <c r="C12" t="s">
        <v>297</v>
      </c>
      <c r="D12" t="s">
        <v>318</v>
      </c>
      <c r="E12" t="s">
        <v>298</v>
      </c>
      <c r="G12">
        <v>921122.62220959098</v>
      </c>
      <c r="H12">
        <v>926058.26626349101</v>
      </c>
      <c r="I12">
        <v>964988.352065849</v>
      </c>
      <c r="J12">
        <v>933482.126576707</v>
      </c>
      <c r="K12">
        <v>925332.16249887703</v>
      </c>
      <c r="L12">
        <v>965939.43444078497</v>
      </c>
      <c r="M12">
        <v>939091.190452095</v>
      </c>
      <c r="N12">
        <v>955448.52690042101</v>
      </c>
      <c r="O12">
        <v>947934.48680984997</v>
      </c>
      <c r="P12">
        <v>949921.28525096795</v>
      </c>
      <c r="Q12">
        <v>937790.00451811601</v>
      </c>
      <c r="R12">
        <v>934906.13562074106</v>
      </c>
      <c r="S12">
        <v>929084.80998811696</v>
      </c>
      <c r="T12">
        <v>856873.07983645296</v>
      </c>
      <c r="U12">
        <v>805794.98285172298</v>
      </c>
      <c r="V12">
        <v>797877.963701737</v>
      </c>
      <c r="W12">
        <v>804603.27376484801</v>
      </c>
      <c r="X12">
        <v>845261.786876144</v>
      </c>
      <c r="Y12">
        <v>904767.51260300598</v>
      </c>
      <c r="Z12">
        <v>943859.62292940204</v>
      </c>
      <c r="AA12">
        <v>943541.93234845996</v>
      </c>
      <c r="AB12">
        <v>919255.30447540001</v>
      </c>
      <c r="AC12">
        <v>941540.99810085201</v>
      </c>
      <c r="AD12">
        <v>926816.41688605701</v>
      </c>
      <c r="AE12">
        <v>890021.02463713801</v>
      </c>
      <c r="AF12">
        <v>829086.84528620797</v>
      </c>
    </row>
    <row r="13" spans="1:32" x14ac:dyDescent="0.3">
      <c r="A13" t="s">
        <v>62</v>
      </c>
      <c r="B13" t="s">
        <v>319</v>
      </c>
      <c r="C13" t="s">
        <v>297</v>
      </c>
      <c r="D13" t="s">
        <v>320</v>
      </c>
      <c r="E13" t="s">
        <v>298</v>
      </c>
      <c r="G13">
        <v>1159957.72500982</v>
      </c>
      <c r="H13">
        <v>1171154.78876008</v>
      </c>
      <c r="I13">
        <v>1182633.3007244701</v>
      </c>
      <c r="J13">
        <v>1074180.95833073</v>
      </c>
      <c r="K13">
        <v>1084420.75607843</v>
      </c>
      <c r="L13">
        <v>1031992.5339666</v>
      </c>
      <c r="M13">
        <v>1050262.0763115101</v>
      </c>
      <c r="N13">
        <v>951043.97461862804</v>
      </c>
      <c r="O13">
        <v>972428.51834997896</v>
      </c>
      <c r="P13">
        <v>1001487.4417011701</v>
      </c>
      <c r="Q13">
        <v>998232.70997312199</v>
      </c>
      <c r="R13">
        <v>1007172.50529996</v>
      </c>
      <c r="S13">
        <v>1027512.28713329</v>
      </c>
      <c r="T13">
        <v>962748.86692248902</v>
      </c>
      <c r="U13">
        <v>885642.75390404998</v>
      </c>
      <c r="V13">
        <v>864543.12418252497</v>
      </c>
      <c r="W13">
        <v>891888.41350268503</v>
      </c>
      <c r="X13">
        <v>895962.56575422396</v>
      </c>
      <c r="Y13">
        <v>921039.02420723799</v>
      </c>
      <c r="Z13">
        <v>1037463.59505429</v>
      </c>
      <c r="AA13">
        <v>1034336.12468795</v>
      </c>
      <c r="AB13">
        <v>1003133.6668027299</v>
      </c>
      <c r="AC13">
        <v>957110.155278711</v>
      </c>
      <c r="AD13">
        <v>1000169.2068008</v>
      </c>
      <c r="AE13">
        <v>915516.98922148405</v>
      </c>
      <c r="AF13">
        <v>840778.70641894697</v>
      </c>
    </row>
    <row r="14" spans="1:32" x14ac:dyDescent="0.3">
      <c r="A14" t="s">
        <v>62</v>
      </c>
      <c r="B14" t="s">
        <v>321</v>
      </c>
      <c r="C14" t="s">
        <v>297</v>
      </c>
      <c r="D14" t="s">
        <v>322</v>
      </c>
      <c r="E14" t="s">
        <v>298</v>
      </c>
      <c r="G14">
        <v>3768239.37276744</v>
      </c>
      <c r="H14">
        <v>3958638.9265181199</v>
      </c>
      <c r="I14">
        <v>4166656.5909240898</v>
      </c>
      <c r="J14">
        <v>4021131.1934284298</v>
      </c>
      <c r="K14">
        <v>4214679.4845721796</v>
      </c>
      <c r="L14">
        <v>4272805.1717442404</v>
      </c>
      <c r="M14">
        <v>4228541.4720827797</v>
      </c>
      <c r="N14">
        <v>4130236.5296278801</v>
      </c>
      <c r="O14">
        <v>4054439.7093755198</v>
      </c>
      <c r="P14">
        <v>4226584.4927372504</v>
      </c>
      <c r="Q14">
        <v>4359038.0882580001</v>
      </c>
      <c r="R14">
        <v>4548930.9717411296</v>
      </c>
      <c r="S14">
        <v>4503364.2992590601</v>
      </c>
      <c r="T14">
        <v>4029841.2977271299</v>
      </c>
      <c r="U14">
        <v>3561780.6395246298</v>
      </c>
      <c r="V14">
        <v>3607225.9192623398</v>
      </c>
      <c r="W14">
        <v>3529058.9309799401</v>
      </c>
      <c r="X14">
        <v>3520671.3891354101</v>
      </c>
      <c r="Y14">
        <v>3500025.5109478501</v>
      </c>
      <c r="Z14">
        <v>3635696.6167697599</v>
      </c>
      <c r="AA14">
        <v>3521911.9230480501</v>
      </c>
      <c r="AB14">
        <v>3397742.51332031</v>
      </c>
      <c r="AC14">
        <v>3491372.64914069</v>
      </c>
      <c r="AD14">
        <v>3371512.0493090898</v>
      </c>
      <c r="AE14">
        <v>3504984.5514308698</v>
      </c>
      <c r="AF14">
        <v>3256470.1758578401</v>
      </c>
    </row>
    <row r="15" spans="1:32" x14ac:dyDescent="0.3">
      <c r="A15" t="s">
        <v>62</v>
      </c>
      <c r="B15" t="s">
        <v>323</v>
      </c>
      <c r="C15" t="s">
        <v>297</v>
      </c>
      <c r="D15" t="s">
        <v>324</v>
      </c>
      <c r="E15" t="s">
        <v>298</v>
      </c>
      <c r="G15">
        <v>5523842.5303503601</v>
      </c>
      <c r="H15">
        <v>5859419.2584677897</v>
      </c>
      <c r="I15">
        <v>6198473.3231797097</v>
      </c>
      <c r="J15">
        <v>6096945.91320825</v>
      </c>
      <c r="K15">
        <v>6470504.6189722</v>
      </c>
      <c r="L15">
        <v>6693280.8320306996</v>
      </c>
      <c r="M15">
        <v>6623671.3736007996</v>
      </c>
      <c r="N15">
        <v>6468708.1422620798</v>
      </c>
      <c r="O15">
        <v>6376340.5454804404</v>
      </c>
      <c r="P15">
        <v>6712611.4623161098</v>
      </c>
      <c r="Q15">
        <v>6902705.0776941404</v>
      </c>
      <c r="R15">
        <v>7071280.2888652198</v>
      </c>
      <c r="S15">
        <v>6945251.1398350801</v>
      </c>
      <c r="T15">
        <v>6249552.2877435004</v>
      </c>
      <c r="U15">
        <v>5679348.3555549504</v>
      </c>
      <c r="V15">
        <v>5717649.5241750404</v>
      </c>
      <c r="W15">
        <v>5708582.3116440196</v>
      </c>
      <c r="X15">
        <v>5784090.1180130001</v>
      </c>
      <c r="Y15">
        <v>5837170.56512863</v>
      </c>
      <c r="Z15">
        <v>6042952.11161929</v>
      </c>
      <c r="AA15">
        <v>5922279.2969583496</v>
      </c>
      <c r="AB15">
        <v>5742537.5694198003</v>
      </c>
      <c r="AC15">
        <v>5971456.18371771</v>
      </c>
      <c r="AD15">
        <v>5953833.1868449999</v>
      </c>
      <c r="AE15">
        <v>5648724.26983683</v>
      </c>
      <c r="AF15">
        <v>5169339.7397543397</v>
      </c>
    </row>
    <row r="16" spans="1:32" x14ac:dyDescent="0.3">
      <c r="A16" t="s">
        <v>62</v>
      </c>
      <c r="B16" t="s">
        <v>325</v>
      </c>
      <c r="C16" t="s">
        <v>297</v>
      </c>
      <c r="D16" t="s">
        <v>326</v>
      </c>
      <c r="E16" t="s">
        <v>298</v>
      </c>
      <c r="G16">
        <v>1756070.0423721999</v>
      </c>
      <c r="H16">
        <v>1901153.9903044601</v>
      </c>
      <c r="I16">
        <v>2032027.9019872299</v>
      </c>
      <c r="J16">
        <v>2077222.7650538201</v>
      </c>
      <c r="K16">
        <v>2256989.8378250101</v>
      </c>
      <c r="L16">
        <v>2422891.7648274698</v>
      </c>
      <c r="M16">
        <v>2395094.94433368</v>
      </c>
      <c r="N16">
        <v>2338560.7379988399</v>
      </c>
      <c r="O16">
        <v>2322316.2098266101</v>
      </c>
      <c r="P16">
        <v>2486381.13333409</v>
      </c>
      <c r="Q16">
        <v>2543614.8478546101</v>
      </c>
      <c r="R16">
        <v>2521899.33636036</v>
      </c>
      <c r="S16">
        <v>2441592.8325346</v>
      </c>
      <c r="T16">
        <v>2219881.1667813798</v>
      </c>
      <c r="U16">
        <v>2118832.1146395002</v>
      </c>
      <c r="V16">
        <v>2110380.0207847301</v>
      </c>
      <c r="W16">
        <v>2179439.5106725399</v>
      </c>
      <c r="X16">
        <v>2263205.59103361</v>
      </c>
      <c r="Y16">
        <v>2336854.1424847101</v>
      </c>
      <c r="Z16">
        <v>2407297.6979033099</v>
      </c>
      <c r="AA16">
        <v>2400367.3739102902</v>
      </c>
      <c r="AB16">
        <v>2344841.71426075</v>
      </c>
      <c r="AC16">
        <v>2480410.6627142099</v>
      </c>
      <c r="AD16">
        <v>2583112.72932286</v>
      </c>
      <c r="AE16">
        <v>2140722.0208735699</v>
      </c>
      <c r="AF16">
        <v>1911615.8349285501</v>
      </c>
    </row>
    <row r="17" spans="1:32" x14ac:dyDescent="0.3">
      <c r="A17" t="s">
        <v>62</v>
      </c>
      <c r="B17" t="s">
        <v>327</v>
      </c>
      <c r="C17" t="s">
        <v>297</v>
      </c>
      <c r="D17" t="s">
        <v>328</v>
      </c>
      <c r="E17" t="s">
        <v>298</v>
      </c>
      <c r="G17">
        <v>1404222.6560259101</v>
      </c>
      <c r="H17">
        <v>1511607.87128427</v>
      </c>
      <c r="I17">
        <v>1584223.5406522001</v>
      </c>
      <c r="J17">
        <v>1572155.48736365</v>
      </c>
      <c r="K17">
        <v>1625045.9451866001</v>
      </c>
      <c r="L17">
        <v>1658880.33010009</v>
      </c>
      <c r="M17">
        <v>1655432.9188931701</v>
      </c>
      <c r="N17">
        <v>1782754.82625202</v>
      </c>
      <c r="O17">
        <v>1823434.28231645</v>
      </c>
      <c r="P17">
        <v>1988641.8859707699</v>
      </c>
      <c r="Q17">
        <v>1970848.6769766</v>
      </c>
      <c r="R17">
        <v>2060949.61644973</v>
      </c>
      <c r="S17">
        <v>2014562.9474547899</v>
      </c>
      <c r="T17">
        <v>1828584.2839194201</v>
      </c>
      <c r="U17">
        <v>1719633.9833444101</v>
      </c>
      <c r="V17">
        <v>1739648.8495489701</v>
      </c>
      <c r="W17">
        <v>1755840.5588066301</v>
      </c>
      <c r="X17">
        <v>1833345.5357605601</v>
      </c>
      <c r="Y17">
        <v>1914683.3514889099</v>
      </c>
      <c r="Z17">
        <v>2051225.18030548</v>
      </c>
      <c r="AA17">
        <v>2002084.91150327</v>
      </c>
      <c r="AB17">
        <v>1976842.6736955801</v>
      </c>
      <c r="AC17">
        <v>2075921.4082498101</v>
      </c>
      <c r="AD17">
        <v>2026429.3390999199</v>
      </c>
      <c r="AE17">
        <v>1845695.19848379</v>
      </c>
      <c r="AF17">
        <v>1638938.3764685099</v>
      </c>
    </row>
    <row r="18" spans="1:32" x14ac:dyDescent="0.3">
      <c r="A18" t="s">
        <v>62</v>
      </c>
      <c r="B18" t="s">
        <v>329</v>
      </c>
      <c r="C18" t="s">
        <v>297</v>
      </c>
      <c r="D18" t="s">
        <v>330</v>
      </c>
      <c r="E18" t="s">
        <v>298</v>
      </c>
      <c r="G18">
        <v>2271818.0493509802</v>
      </c>
      <c r="H18">
        <v>2458318.8750934801</v>
      </c>
      <c r="I18">
        <v>2505381.0089562801</v>
      </c>
      <c r="J18">
        <v>2335911.5136890002</v>
      </c>
      <c r="K18">
        <v>2401728.30442505</v>
      </c>
      <c r="L18">
        <v>2581197.70029891</v>
      </c>
      <c r="M18">
        <v>2665399.74888688</v>
      </c>
      <c r="N18">
        <v>2800426.33902052</v>
      </c>
      <c r="O18">
        <v>2843806.8823792199</v>
      </c>
      <c r="P18">
        <v>3030228.8864732301</v>
      </c>
      <c r="Q18">
        <v>3177948.0509010302</v>
      </c>
      <c r="R18">
        <v>3409555.5934725902</v>
      </c>
      <c r="S18">
        <v>3378246.2145874598</v>
      </c>
      <c r="T18">
        <v>2943764.9664274701</v>
      </c>
      <c r="U18">
        <v>2861023.69927142</v>
      </c>
      <c r="V18">
        <v>2959575.8014497599</v>
      </c>
      <c r="W18">
        <v>3082349.0475661699</v>
      </c>
      <c r="X18">
        <v>3341930.8471153001</v>
      </c>
      <c r="Y18">
        <v>3712383.7014413802</v>
      </c>
      <c r="Z18">
        <v>4178902.4894861099</v>
      </c>
      <c r="AA18">
        <v>4239251.9032959901</v>
      </c>
      <c r="AB18">
        <v>4254869.3117650095</v>
      </c>
      <c r="AC18">
        <v>4329057.0454175901</v>
      </c>
      <c r="AD18">
        <v>4382804.9547214499</v>
      </c>
      <c r="AE18">
        <v>4739808.8051956603</v>
      </c>
      <c r="AF18">
        <v>4446939.8129810896</v>
      </c>
    </row>
    <row r="19" spans="1:32" x14ac:dyDescent="0.3">
      <c r="A19" t="s">
        <v>62</v>
      </c>
      <c r="B19" t="s">
        <v>331</v>
      </c>
      <c r="C19" t="s">
        <v>297</v>
      </c>
      <c r="D19" t="s">
        <v>332</v>
      </c>
      <c r="E19" t="s">
        <v>298</v>
      </c>
      <c r="G19">
        <v>413915.29582229297</v>
      </c>
      <c r="H19">
        <v>427972.26115147898</v>
      </c>
      <c r="I19">
        <v>462492.092287648</v>
      </c>
      <c r="J19">
        <v>451861.645994547</v>
      </c>
      <c r="K19">
        <v>458043.01260796399</v>
      </c>
      <c r="L19">
        <v>477635.73436036299</v>
      </c>
      <c r="M19">
        <v>442384.05616502999</v>
      </c>
      <c r="N19">
        <v>416647.59717855399</v>
      </c>
      <c r="O19">
        <v>376791.95952336199</v>
      </c>
      <c r="P19">
        <v>384222.64332901599</v>
      </c>
      <c r="Q19">
        <v>384878.21363732201</v>
      </c>
      <c r="R19">
        <v>372148.67001380498</v>
      </c>
      <c r="S19">
        <v>374357.83886628802</v>
      </c>
      <c r="T19">
        <v>329666.86994115799</v>
      </c>
      <c r="U19">
        <v>288503.17847569002</v>
      </c>
      <c r="V19">
        <v>286881.83905948902</v>
      </c>
      <c r="W19">
        <v>286555.29570642399</v>
      </c>
      <c r="X19">
        <v>299610.36811711203</v>
      </c>
      <c r="Y19">
        <v>288670.997776139</v>
      </c>
      <c r="Z19">
        <v>259124.630918821</v>
      </c>
      <c r="AA19">
        <v>243938.84942454801</v>
      </c>
      <c r="AB19">
        <v>248897.50650685301</v>
      </c>
      <c r="AC19">
        <v>280412.63772571698</v>
      </c>
      <c r="AD19">
        <v>291752.754586033</v>
      </c>
      <c r="AE19">
        <v>285756.47577692801</v>
      </c>
      <c r="AF19">
        <v>272869.56907148502</v>
      </c>
    </row>
    <row r="20" spans="1:32" x14ac:dyDescent="0.3">
      <c r="A20" t="s">
        <v>62</v>
      </c>
      <c r="B20" t="s">
        <v>333</v>
      </c>
      <c r="C20" t="s">
        <v>297</v>
      </c>
      <c r="D20" t="s">
        <v>334</v>
      </c>
      <c r="E20" t="s">
        <v>298</v>
      </c>
      <c r="G20">
        <v>310541.36825705</v>
      </c>
      <c r="H20">
        <v>311293.82733257202</v>
      </c>
      <c r="I20">
        <v>318413.41429072601</v>
      </c>
      <c r="J20">
        <v>323659.02405831398</v>
      </c>
      <c r="K20">
        <v>310799.13226626802</v>
      </c>
      <c r="L20">
        <v>293539.58315376402</v>
      </c>
      <c r="M20">
        <v>293532.22048119101</v>
      </c>
      <c r="N20">
        <v>286353.70729817398</v>
      </c>
      <c r="O20">
        <v>322403.63805736398</v>
      </c>
      <c r="P20">
        <v>323015.62239716598</v>
      </c>
      <c r="Q20">
        <v>312438.13884951698</v>
      </c>
      <c r="R20">
        <v>337904.61153501802</v>
      </c>
      <c r="S20">
        <v>324170.63593506999</v>
      </c>
      <c r="T20">
        <v>322931.41415643698</v>
      </c>
      <c r="U20">
        <v>284150.69108510698</v>
      </c>
      <c r="V20">
        <v>275566.94618207199</v>
      </c>
      <c r="W20">
        <v>279384.21491596597</v>
      </c>
      <c r="X20">
        <v>251722.93396189401</v>
      </c>
      <c r="Y20">
        <v>243391.70418139399</v>
      </c>
      <c r="Z20">
        <v>263518.10154987499</v>
      </c>
      <c r="AA20">
        <v>250024.08942755801</v>
      </c>
      <c r="AB20">
        <v>243830.31512056501</v>
      </c>
      <c r="AC20">
        <v>245829.06596433499</v>
      </c>
      <c r="AD20">
        <v>262940.49873047101</v>
      </c>
      <c r="AE20">
        <v>253865.103566765</v>
      </c>
      <c r="AF20">
        <v>247659.10078838599</v>
      </c>
    </row>
    <row r="21" spans="1:32" x14ac:dyDescent="0.3">
      <c r="A21" t="s">
        <v>62</v>
      </c>
      <c r="B21" t="s">
        <v>335</v>
      </c>
      <c r="C21" t="s">
        <v>297</v>
      </c>
      <c r="D21" t="s">
        <v>336</v>
      </c>
      <c r="E21" t="s">
        <v>298</v>
      </c>
      <c r="G21">
        <v>432213.11209831102</v>
      </c>
      <c r="H21">
        <v>446470.23505425599</v>
      </c>
      <c r="I21">
        <v>470290.49781963101</v>
      </c>
      <c r="J21">
        <v>488852.22785268503</v>
      </c>
      <c r="K21">
        <v>483701.16782994702</v>
      </c>
      <c r="L21">
        <v>470215.28489009099</v>
      </c>
      <c r="M21">
        <v>468693.47179178603</v>
      </c>
      <c r="N21">
        <v>462548.98289428098</v>
      </c>
      <c r="O21">
        <v>507117.38363367802</v>
      </c>
      <c r="P21">
        <v>518051.26751938299</v>
      </c>
      <c r="Q21">
        <v>514449.11453553301</v>
      </c>
      <c r="R21">
        <v>534832.51553740294</v>
      </c>
      <c r="S21">
        <v>522697.13440919103</v>
      </c>
      <c r="T21">
        <v>517262.10491328</v>
      </c>
      <c r="U21">
        <v>464885.692289814</v>
      </c>
      <c r="V21">
        <v>444599.55092458898</v>
      </c>
      <c r="W21">
        <v>431898.571990186</v>
      </c>
      <c r="X21">
        <v>394579.60276848503</v>
      </c>
      <c r="Y21">
        <v>382119.71991549898</v>
      </c>
      <c r="Z21">
        <v>405079.77049274702</v>
      </c>
      <c r="AA21">
        <v>395705.810969415</v>
      </c>
      <c r="AB21">
        <v>388383.62883759697</v>
      </c>
      <c r="AC21">
        <v>392751.90041158698</v>
      </c>
      <c r="AD21">
        <v>416758.31049524102</v>
      </c>
      <c r="AE21">
        <v>406842.84528795502</v>
      </c>
      <c r="AF21">
        <v>408552.61292480101</v>
      </c>
    </row>
    <row r="22" spans="1:32" x14ac:dyDescent="0.3">
      <c r="A22" t="s">
        <v>62</v>
      </c>
      <c r="B22" t="s">
        <v>337</v>
      </c>
      <c r="C22" t="s">
        <v>297</v>
      </c>
      <c r="D22" t="s">
        <v>338</v>
      </c>
      <c r="E22" t="s">
        <v>298</v>
      </c>
      <c r="G22">
        <v>121975.87997690499</v>
      </c>
      <c r="H22">
        <v>135471.188825347</v>
      </c>
      <c r="I22">
        <v>152167.85194469799</v>
      </c>
      <c r="J22">
        <v>165422.51147234501</v>
      </c>
      <c r="K22">
        <v>173200.65705419201</v>
      </c>
      <c r="L22">
        <v>176897.87193438699</v>
      </c>
      <c r="M22">
        <v>175147.47343748901</v>
      </c>
      <c r="N22">
        <v>176259.75175732601</v>
      </c>
      <c r="O22">
        <v>184660.17021239799</v>
      </c>
      <c r="P22">
        <v>195064.29391208099</v>
      </c>
      <c r="Q22">
        <v>201988.50980021001</v>
      </c>
      <c r="R22">
        <v>196995.29090646899</v>
      </c>
      <c r="S22">
        <v>198501.59108796599</v>
      </c>
      <c r="T22">
        <v>194336.24207734401</v>
      </c>
      <c r="U22">
        <v>180783.067761296</v>
      </c>
      <c r="V22">
        <v>169025.96801675699</v>
      </c>
      <c r="W22">
        <v>152526.49510080699</v>
      </c>
      <c r="X22">
        <v>142839.169988282</v>
      </c>
      <c r="Y22">
        <v>138723.924135724</v>
      </c>
      <c r="Z22">
        <v>141583.791889518</v>
      </c>
      <c r="AA22">
        <v>145681.721541857</v>
      </c>
      <c r="AB22">
        <v>144556.65546938099</v>
      </c>
      <c r="AC22">
        <v>146924.964650729</v>
      </c>
      <c r="AD22">
        <v>153813.58173015801</v>
      </c>
      <c r="AE22">
        <v>152989.73426472599</v>
      </c>
      <c r="AF22">
        <v>160976.33805791099</v>
      </c>
    </row>
    <row r="23" spans="1:32" x14ac:dyDescent="0.3">
      <c r="A23" t="s">
        <v>62</v>
      </c>
      <c r="B23" t="s">
        <v>339</v>
      </c>
      <c r="C23" t="s">
        <v>297</v>
      </c>
      <c r="D23" t="s">
        <v>340</v>
      </c>
      <c r="E23" t="s">
        <v>298</v>
      </c>
      <c r="G23">
        <v>5405366.8396454398</v>
      </c>
      <c r="H23">
        <v>5226681.2853428004</v>
      </c>
      <c r="I23">
        <v>5038935.2993867099</v>
      </c>
      <c r="J23">
        <v>4712015.4598017698</v>
      </c>
      <c r="K23">
        <v>4621098.7052406399</v>
      </c>
      <c r="L23">
        <v>4483478.4592485903</v>
      </c>
      <c r="M23">
        <v>4366238.3919989197</v>
      </c>
      <c r="N23">
        <v>4266965.7278719703</v>
      </c>
      <c r="O23">
        <v>4166634.3923574402</v>
      </c>
      <c r="P23">
        <v>4182986.0733927898</v>
      </c>
      <c r="Q23">
        <v>4063836.59459132</v>
      </c>
      <c r="R23">
        <v>4120585.7934652502</v>
      </c>
      <c r="S23">
        <v>4184208.5694526201</v>
      </c>
      <c r="T23">
        <v>4008190.5077307802</v>
      </c>
      <c r="U23">
        <v>3561297.1055012401</v>
      </c>
      <c r="V23">
        <v>3728011.3491496202</v>
      </c>
      <c r="W23">
        <v>3840318.3305915198</v>
      </c>
      <c r="X23">
        <v>4015460.60235888</v>
      </c>
      <c r="Y23">
        <v>3838723.56708636</v>
      </c>
      <c r="Z23">
        <v>4116457.9205697998</v>
      </c>
      <c r="AA23">
        <v>4227857.1348261498</v>
      </c>
      <c r="AB23">
        <v>3980727.7777794302</v>
      </c>
      <c r="AC23">
        <v>4247854.1282682205</v>
      </c>
      <c r="AD23">
        <v>4960011.3976556202</v>
      </c>
      <c r="AE23">
        <v>5061306.5994140897</v>
      </c>
      <c r="AF23">
        <v>5262859.03184631</v>
      </c>
    </row>
    <row r="24" spans="1:32" x14ac:dyDescent="0.3">
      <c r="A24" t="s">
        <v>62</v>
      </c>
      <c r="B24" t="s">
        <v>341</v>
      </c>
      <c r="C24" t="s">
        <v>297</v>
      </c>
      <c r="D24" t="s">
        <v>342</v>
      </c>
      <c r="E24" t="s">
        <v>298</v>
      </c>
      <c r="G24">
        <v>3885517.0853478801</v>
      </c>
      <c r="H24">
        <v>3974327.4537600302</v>
      </c>
      <c r="I24">
        <v>4096839.7091528899</v>
      </c>
      <c r="J24">
        <v>4105488.1064444999</v>
      </c>
      <c r="K24">
        <v>4182540.55122138</v>
      </c>
      <c r="L24">
        <v>4294656.7483299999</v>
      </c>
      <c r="M24">
        <v>4286403.1813945603</v>
      </c>
      <c r="N24">
        <v>4264105.667467</v>
      </c>
      <c r="O24">
        <v>4267038.50149816</v>
      </c>
      <c r="P24">
        <v>4604343.9581378503</v>
      </c>
      <c r="Q24">
        <v>4498434.9680930804</v>
      </c>
      <c r="R24">
        <v>4426015.3749505002</v>
      </c>
      <c r="S24">
        <v>4373968.4095690297</v>
      </c>
      <c r="T24">
        <v>3873090.6275507002</v>
      </c>
      <c r="U24">
        <v>3843327.0795911201</v>
      </c>
      <c r="V24">
        <v>3782678.7358033801</v>
      </c>
      <c r="W24">
        <v>3909289.9127824199</v>
      </c>
      <c r="X24">
        <v>4007977.2972717099</v>
      </c>
      <c r="Y24">
        <v>3911497.8135486199</v>
      </c>
      <c r="Z24">
        <v>3864935.5399424098</v>
      </c>
      <c r="AA24">
        <v>3923807.2941963798</v>
      </c>
      <c r="AB24">
        <v>3841634.4176353398</v>
      </c>
      <c r="AC24">
        <v>3781011.5979982601</v>
      </c>
      <c r="AD24">
        <v>3904692.7605928602</v>
      </c>
      <c r="AE24">
        <v>3671604.9024911001</v>
      </c>
      <c r="AF24">
        <v>3815071.7845359398</v>
      </c>
    </row>
    <row r="25" spans="1:32" x14ac:dyDescent="0.3">
      <c r="A25" t="s">
        <v>62</v>
      </c>
      <c r="B25" t="s">
        <v>343</v>
      </c>
      <c r="C25" t="s">
        <v>297</v>
      </c>
      <c r="D25" t="s">
        <v>344</v>
      </c>
      <c r="E25" t="s">
        <v>298</v>
      </c>
      <c r="G25">
        <v>145815.97974326901</v>
      </c>
      <c r="H25">
        <v>147862.10475359799</v>
      </c>
      <c r="I25">
        <v>149305.877214009</v>
      </c>
      <c r="J25">
        <v>141610.225501554</v>
      </c>
      <c r="K25">
        <v>128540.618624373</v>
      </c>
      <c r="L25">
        <v>121413.10511367299</v>
      </c>
      <c r="M25">
        <v>123814.513532788</v>
      </c>
      <c r="N25">
        <v>119137.06770684</v>
      </c>
      <c r="O25">
        <v>109892.19278630801</v>
      </c>
      <c r="P25">
        <v>104942.313248016</v>
      </c>
      <c r="Q25">
        <v>96467.700351351101</v>
      </c>
      <c r="R25">
        <v>84569.146455139096</v>
      </c>
      <c r="S25">
        <v>71750.809904812893</v>
      </c>
      <c r="T25">
        <v>57035.660758151003</v>
      </c>
      <c r="U25">
        <v>52412.370787496897</v>
      </c>
      <c r="V25">
        <v>43167.041877534502</v>
      </c>
      <c r="W25">
        <v>47809.113551872397</v>
      </c>
      <c r="X25">
        <v>54280.416312221998</v>
      </c>
      <c r="Y25">
        <v>58982.585674131296</v>
      </c>
      <c r="Z25">
        <v>65874.364374267796</v>
      </c>
      <c r="AA25">
        <v>73462.821635757093</v>
      </c>
      <c r="AB25">
        <v>74587.566778614899</v>
      </c>
      <c r="AC25">
        <v>72480.953020451605</v>
      </c>
      <c r="AD25">
        <v>75780.404621843496</v>
      </c>
      <c r="AE25">
        <v>73735.765757927293</v>
      </c>
      <c r="AF25">
        <v>62643.324285088798</v>
      </c>
    </row>
    <row r="26" spans="1:32" x14ac:dyDescent="0.3">
      <c r="A26" t="s">
        <v>62</v>
      </c>
      <c r="B26" t="s">
        <v>345</v>
      </c>
      <c r="C26" t="s">
        <v>297</v>
      </c>
      <c r="D26" t="s">
        <v>346</v>
      </c>
      <c r="E26" t="s">
        <v>298</v>
      </c>
      <c r="G26">
        <v>2179435.6086778301</v>
      </c>
      <c r="H26">
        <v>2268687.0513363201</v>
      </c>
      <c r="I26">
        <v>2294557.8451080602</v>
      </c>
      <c r="J26">
        <v>2346317.3074034601</v>
      </c>
      <c r="K26">
        <v>2383130.6146008801</v>
      </c>
      <c r="L26">
        <v>2407599.9936478399</v>
      </c>
      <c r="M26">
        <v>2499479.4113148502</v>
      </c>
      <c r="N26">
        <v>2522525.8192997002</v>
      </c>
      <c r="O26">
        <v>2536906.9273337601</v>
      </c>
      <c r="P26">
        <v>2955588.2410612302</v>
      </c>
      <c r="Q26">
        <v>2830426.5851518302</v>
      </c>
      <c r="R26">
        <v>2710300.61161973</v>
      </c>
      <c r="S26">
        <v>2674839.6220144602</v>
      </c>
      <c r="T26">
        <v>2178342.5597973601</v>
      </c>
      <c r="U26">
        <v>2163110.1118129701</v>
      </c>
      <c r="V26">
        <v>2134962.60598322</v>
      </c>
      <c r="W26">
        <v>2130595.3337697899</v>
      </c>
      <c r="X26">
        <v>2106358.1208950402</v>
      </c>
      <c r="Y26">
        <v>1939476.1554509101</v>
      </c>
      <c r="Z26">
        <v>1808403.0839271101</v>
      </c>
      <c r="AA26">
        <v>1805316.2812530401</v>
      </c>
      <c r="AB26">
        <v>1797026.78605123</v>
      </c>
      <c r="AC26">
        <v>1751689.48390212</v>
      </c>
      <c r="AD26">
        <v>1776887.84233939</v>
      </c>
      <c r="AE26">
        <v>1644140.81113078</v>
      </c>
      <c r="AF26">
        <v>1793062.3403229199</v>
      </c>
    </row>
    <row r="27" spans="1:32" x14ac:dyDescent="0.3">
      <c r="A27" t="s">
        <v>62</v>
      </c>
      <c r="B27" t="s">
        <v>347</v>
      </c>
      <c r="C27" t="s">
        <v>297</v>
      </c>
      <c r="D27" t="s">
        <v>348</v>
      </c>
      <c r="E27" t="s">
        <v>298</v>
      </c>
      <c r="G27">
        <v>1560194.8422552</v>
      </c>
      <c r="H27">
        <v>1557815.26274603</v>
      </c>
      <c r="I27">
        <v>1653050.2240021599</v>
      </c>
      <c r="J27">
        <v>1617479.29585507</v>
      </c>
      <c r="K27">
        <v>1670777.0831791</v>
      </c>
      <c r="L27">
        <v>1765796.24074299</v>
      </c>
      <c r="M27">
        <v>1662424.9782954699</v>
      </c>
      <c r="N27">
        <v>1622259.59619204</v>
      </c>
      <c r="O27">
        <v>1620128.3488576701</v>
      </c>
      <c r="P27">
        <v>1541800.4562520201</v>
      </c>
      <c r="Q27">
        <v>1572205.68369511</v>
      </c>
      <c r="R27">
        <v>1631829.4390389901</v>
      </c>
      <c r="S27">
        <v>1627456.1042244199</v>
      </c>
      <c r="T27">
        <v>1637630.3586998</v>
      </c>
      <c r="U27">
        <v>1627775.64083884</v>
      </c>
      <c r="V27">
        <v>1604563.61044199</v>
      </c>
      <c r="W27">
        <v>1730587.49867066</v>
      </c>
      <c r="X27">
        <v>1847122.1651308101</v>
      </c>
      <c r="Y27">
        <v>1912929.9183273599</v>
      </c>
      <c r="Z27">
        <v>1990631.2459452299</v>
      </c>
      <c r="AA27">
        <v>2045028.1913075801</v>
      </c>
      <c r="AB27">
        <v>1970024.3111753799</v>
      </c>
      <c r="AC27">
        <v>1956846.5186244701</v>
      </c>
      <c r="AD27">
        <v>2052034.0241561399</v>
      </c>
      <c r="AE27">
        <v>1953731.27943782</v>
      </c>
      <c r="AF27">
        <v>1960111.48737217</v>
      </c>
    </row>
    <row r="28" spans="1:32" x14ac:dyDescent="0.3">
      <c r="A28" t="s">
        <v>62</v>
      </c>
      <c r="B28" t="s">
        <v>349</v>
      </c>
      <c r="C28" t="s">
        <v>297</v>
      </c>
      <c r="D28" t="s">
        <v>350</v>
      </c>
      <c r="E28" t="s">
        <v>298</v>
      </c>
      <c r="G28">
        <v>641263.10206252395</v>
      </c>
      <c r="H28">
        <v>670883.42822935001</v>
      </c>
      <c r="I28">
        <v>713763.93755122297</v>
      </c>
      <c r="J28">
        <v>741721.35272764997</v>
      </c>
      <c r="K28">
        <v>781958.61681548599</v>
      </c>
      <c r="L28">
        <v>791463.19538092101</v>
      </c>
      <c r="M28">
        <v>798177.64466454205</v>
      </c>
      <c r="N28">
        <v>799028.96259580902</v>
      </c>
      <c r="O28">
        <v>875822.51640893705</v>
      </c>
      <c r="P28">
        <v>855641.71752421302</v>
      </c>
      <c r="Q28">
        <v>848069.63878848206</v>
      </c>
      <c r="R28">
        <v>878976.28758406104</v>
      </c>
      <c r="S28">
        <v>913322.06747521495</v>
      </c>
      <c r="T28">
        <v>844719.41726943897</v>
      </c>
      <c r="U28">
        <v>797067.58491443703</v>
      </c>
      <c r="V28">
        <v>720017.23755021195</v>
      </c>
      <c r="W28">
        <v>719563.59829654801</v>
      </c>
      <c r="X28">
        <v>721818.09128062194</v>
      </c>
      <c r="Y28">
        <v>732204.50731155102</v>
      </c>
      <c r="Z28">
        <v>792585.95062193903</v>
      </c>
      <c r="AA28">
        <v>803882.82253128698</v>
      </c>
      <c r="AB28">
        <v>823888.777542011</v>
      </c>
      <c r="AC28">
        <v>864102.07052350498</v>
      </c>
      <c r="AD28">
        <v>898006.527569931</v>
      </c>
      <c r="AE28">
        <v>817678.91066258005</v>
      </c>
      <c r="AF28">
        <v>828327.60533589195</v>
      </c>
    </row>
    <row r="29" spans="1:32" x14ac:dyDescent="0.3">
      <c r="A29" t="s">
        <v>62</v>
      </c>
      <c r="B29" t="s">
        <v>351</v>
      </c>
      <c r="C29" t="s">
        <v>297</v>
      </c>
      <c r="D29" t="s">
        <v>352</v>
      </c>
      <c r="E29" t="s">
        <v>298</v>
      </c>
      <c r="G29">
        <v>330282.54538778099</v>
      </c>
      <c r="H29">
        <v>337861.440001029</v>
      </c>
      <c r="I29">
        <v>345911.71527944697</v>
      </c>
      <c r="J29">
        <v>367299.72981486103</v>
      </c>
      <c r="K29">
        <v>388383.698965977</v>
      </c>
      <c r="L29">
        <v>383840.94043969701</v>
      </c>
      <c r="M29">
        <v>399791.34149216901</v>
      </c>
      <c r="N29">
        <v>414280.864523475</v>
      </c>
      <c r="O29">
        <v>485375.784116961</v>
      </c>
      <c r="P29">
        <v>452686.43651309703</v>
      </c>
      <c r="Q29">
        <v>431866.79050205601</v>
      </c>
      <c r="R29">
        <v>457469.50680015201</v>
      </c>
      <c r="S29">
        <v>480244.78186396399</v>
      </c>
      <c r="T29">
        <v>451945.55626137101</v>
      </c>
      <c r="U29">
        <v>419087.31326434098</v>
      </c>
      <c r="V29">
        <v>374842.79732796102</v>
      </c>
      <c r="W29">
        <v>372509.60526451998</v>
      </c>
      <c r="X29">
        <v>376137.93146204302</v>
      </c>
      <c r="Y29">
        <v>379923.87932791997</v>
      </c>
      <c r="Z29">
        <v>388373.75393650099</v>
      </c>
      <c r="AA29">
        <v>401335.04626714101</v>
      </c>
      <c r="AB29">
        <v>418145.76524392102</v>
      </c>
      <c r="AC29">
        <v>435968.14963770501</v>
      </c>
      <c r="AD29">
        <v>457639.79286971799</v>
      </c>
      <c r="AE29">
        <v>418048.288205805</v>
      </c>
      <c r="AF29">
        <v>412655.581249999</v>
      </c>
    </row>
    <row r="30" spans="1:32" x14ac:dyDescent="0.3">
      <c r="A30" t="s">
        <v>62</v>
      </c>
      <c r="B30" t="s">
        <v>353</v>
      </c>
      <c r="C30" t="s">
        <v>297</v>
      </c>
      <c r="D30" t="s">
        <v>354</v>
      </c>
      <c r="E30" t="s">
        <v>298</v>
      </c>
      <c r="G30">
        <v>42081.782686518702</v>
      </c>
      <c r="H30">
        <v>45974.377076594399</v>
      </c>
      <c r="I30">
        <v>52177.951560584901</v>
      </c>
      <c r="J30">
        <v>47688.763191301703</v>
      </c>
      <c r="K30">
        <v>51818.375175074398</v>
      </c>
      <c r="L30">
        <v>55275.225155755601</v>
      </c>
      <c r="M30">
        <v>53127.264485141801</v>
      </c>
      <c r="N30">
        <v>52438.788344758002</v>
      </c>
      <c r="O30">
        <v>50537.268873794601</v>
      </c>
      <c r="P30">
        <v>54391.378255613898</v>
      </c>
      <c r="Q30">
        <v>59843.623261271001</v>
      </c>
      <c r="R30">
        <v>66025.531098102307</v>
      </c>
      <c r="S30">
        <v>66865.914327533595</v>
      </c>
      <c r="T30">
        <v>57179.574559555003</v>
      </c>
      <c r="U30">
        <v>60348.203153698902</v>
      </c>
      <c r="V30">
        <v>54136.497516985401</v>
      </c>
      <c r="W30">
        <v>48569.367928263702</v>
      </c>
      <c r="X30">
        <v>44719.452450813696</v>
      </c>
      <c r="Y30">
        <v>45440.646167523897</v>
      </c>
      <c r="Z30">
        <v>50063.112468975603</v>
      </c>
      <c r="AA30">
        <v>47007.2257287998</v>
      </c>
      <c r="AB30">
        <v>47948.196609423198</v>
      </c>
      <c r="AC30">
        <v>46905.299777769898</v>
      </c>
      <c r="AD30">
        <v>41499.559404059597</v>
      </c>
      <c r="AE30">
        <v>40114.9140485811</v>
      </c>
      <c r="AF30">
        <v>41200.077755187202</v>
      </c>
    </row>
    <row r="31" spans="1:32" x14ac:dyDescent="0.3">
      <c r="A31" t="s">
        <v>62</v>
      </c>
      <c r="B31" t="s">
        <v>355</v>
      </c>
      <c r="C31" t="s">
        <v>297</v>
      </c>
      <c r="D31" t="s">
        <v>356</v>
      </c>
      <c r="E31" t="s">
        <v>298</v>
      </c>
      <c r="G31">
        <v>59259.7385223171</v>
      </c>
      <c r="H31">
        <v>60914.996768911296</v>
      </c>
      <c r="I31">
        <v>64620.981442515404</v>
      </c>
      <c r="J31">
        <v>62332.607719312698</v>
      </c>
      <c r="K31">
        <v>66760.816906208303</v>
      </c>
      <c r="L31">
        <v>64518.561979505197</v>
      </c>
      <c r="M31">
        <v>60140.5362019077</v>
      </c>
      <c r="N31">
        <v>51843.136743779003</v>
      </c>
      <c r="O31">
        <v>49597.492799353298</v>
      </c>
      <c r="P31">
        <v>46236.106049077498</v>
      </c>
      <c r="Q31">
        <v>49548.199390786802</v>
      </c>
      <c r="R31">
        <v>51496.709411445598</v>
      </c>
      <c r="S31">
        <v>51643.6291711222</v>
      </c>
      <c r="T31">
        <v>49379.294796925104</v>
      </c>
      <c r="U31">
        <v>47355.360388164903</v>
      </c>
      <c r="V31">
        <v>40265.8322423926</v>
      </c>
      <c r="W31">
        <v>41884.618241881501</v>
      </c>
      <c r="X31">
        <v>39589.332241509401</v>
      </c>
      <c r="Y31">
        <v>38715.077869798202</v>
      </c>
      <c r="Z31">
        <v>43789.318063439401</v>
      </c>
      <c r="AA31">
        <v>45582.337677453099</v>
      </c>
      <c r="AB31">
        <v>44840.4814250782</v>
      </c>
      <c r="AC31">
        <v>47987.442544912599</v>
      </c>
      <c r="AD31">
        <v>49374.114100270999</v>
      </c>
      <c r="AE31">
        <v>38728.917682351501</v>
      </c>
      <c r="AF31">
        <v>42479.528866992201</v>
      </c>
    </row>
    <row r="32" spans="1:32" x14ac:dyDescent="0.3">
      <c r="A32" t="s">
        <v>62</v>
      </c>
      <c r="B32" t="s">
        <v>357</v>
      </c>
      <c r="C32" t="s">
        <v>297</v>
      </c>
      <c r="D32" t="s">
        <v>358</v>
      </c>
      <c r="E32" t="s">
        <v>298</v>
      </c>
      <c r="G32">
        <v>188326.10922166199</v>
      </c>
      <c r="H32">
        <v>203812.68672071601</v>
      </c>
      <c r="I32">
        <v>227515.20025036301</v>
      </c>
      <c r="J32">
        <v>240459.21153053301</v>
      </c>
      <c r="K32">
        <v>251853.460035923</v>
      </c>
      <c r="L32">
        <v>263819.75761230598</v>
      </c>
      <c r="M32">
        <v>255640.695671219</v>
      </c>
      <c r="N32">
        <v>243921.34362959</v>
      </c>
      <c r="O32">
        <v>244847.184495044</v>
      </c>
      <c r="P32">
        <v>250687.78777474599</v>
      </c>
      <c r="Q32">
        <v>258083.495231443</v>
      </c>
      <c r="R32">
        <v>259390.32795437399</v>
      </c>
      <c r="S32">
        <v>273917.87646388903</v>
      </c>
      <c r="T32">
        <v>248639.77830956099</v>
      </c>
      <c r="U32">
        <v>237688.674517223</v>
      </c>
      <c r="V32">
        <v>220395.73681760801</v>
      </c>
      <c r="W32">
        <v>229127.16417043301</v>
      </c>
      <c r="X32">
        <v>233927.95037583099</v>
      </c>
      <c r="Y32">
        <v>241528.67373225401</v>
      </c>
      <c r="Z32">
        <v>283075.64748419099</v>
      </c>
      <c r="AA32">
        <v>282636.902260506</v>
      </c>
      <c r="AB32">
        <v>285666.77782387799</v>
      </c>
      <c r="AC32">
        <v>306939.11709689599</v>
      </c>
      <c r="AD32">
        <v>323976.05058597901</v>
      </c>
      <c r="AE32">
        <v>297364.90853724198</v>
      </c>
      <c r="AF32">
        <v>309086.40324585402</v>
      </c>
    </row>
    <row r="33" spans="1:32" x14ac:dyDescent="0.3">
      <c r="A33" t="s">
        <v>62</v>
      </c>
      <c r="B33" t="s">
        <v>359</v>
      </c>
      <c r="C33" t="s">
        <v>297</v>
      </c>
      <c r="D33" t="s">
        <v>360</v>
      </c>
      <c r="E33" t="s">
        <v>298</v>
      </c>
      <c r="G33">
        <v>21265.456320806599</v>
      </c>
      <c r="H33">
        <v>22293.711891966399</v>
      </c>
      <c r="I33">
        <v>23538.380997094901</v>
      </c>
      <c r="J33">
        <v>23925.531174304098</v>
      </c>
      <c r="K33">
        <v>23117.376143816498</v>
      </c>
      <c r="L33">
        <v>24126.4818580787</v>
      </c>
      <c r="M33">
        <v>29263.608791389201</v>
      </c>
      <c r="N33">
        <v>36359.197093602001</v>
      </c>
      <c r="O33">
        <v>45294.885096087099</v>
      </c>
      <c r="P33">
        <v>51849.9598397277</v>
      </c>
      <c r="Q33">
        <v>48854.760582208</v>
      </c>
      <c r="R33">
        <v>44465.009251728203</v>
      </c>
      <c r="S33">
        <v>40616.413904835703</v>
      </c>
      <c r="T33">
        <v>37507.070335328899</v>
      </c>
      <c r="U33">
        <v>32617.736329948199</v>
      </c>
      <c r="V33">
        <v>30414.760370088399</v>
      </c>
      <c r="W33">
        <v>27490.485209185699</v>
      </c>
      <c r="X33">
        <v>27457.330524568501</v>
      </c>
      <c r="Y33">
        <v>26603.945133063298</v>
      </c>
      <c r="Z33">
        <v>27299.4835133946</v>
      </c>
      <c r="AA33">
        <v>27321.310597386298</v>
      </c>
      <c r="AB33">
        <v>27248.125826414798</v>
      </c>
      <c r="AC33">
        <v>26346.535704168498</v>
      </c>
      <c r="AD33">
        <v>25529.671343562801</v>
      </c>
      <c r="AE33">
        <v>23414.219142608301</v>
      </c>
      <c r="AF33">
        <v>22986.931751740402</v>
      </c>
    </row>
    <row r="34" spans="1:32" x14ac:dyDescent="0.3">
      <c r="A34" t="s">
        <v>62</v>
      </c>
      <c r="B34" t="s">
        <v>361</v>
      </c>
      <c r="C34" t="s">
        <v>297</v>
      </c>
      <c r="D34" t="s">
        <v>362</v>
      </c>
      <c r="E34" t="s">
        <v>298</v>
      </c>
      <c r="G34">
        <v>615456.10992852005</v>
      </c>
      <c r="H34">
        <v>639962.24836576101</v>
      </c>
      <c r="I34">
        <v>684887.65691738098</v>
      </c>
      <c r="J34">
        <v>704649.67176689603</v>
      </c>
      <c r="K34">
        <v>725403.85158581496</v>
      </c>
      <c r="L34">
        <v>753038.61004000402</v>
      </c>
      <c r="M34">
        <v>726458.44725927699</v>
      </c>
      <c r="N34">
        <v>678287.25169568404</v>
      </c>
      <c r="O34">
        <v>661144.86534957797</v>
      </c>
      <c r="P34">
        <v>680298.322281564</v>
      </c>
      <c r="Q34">
        <v>649067.87005216104</v>
      </c>
      <c r="R34">
        <v>647646.76552420005</v>
      </c>
      <c r="S34">
        <v>631460.14714161505</v>
      </c>
      <c r="T34">
        <v>553103.09595748095</v>
      </c>
      <c r="U34">
        <v>518290.55941380397</v>
      </c>
      <c r="V34">
        <v>503058.21991939202</v>
      </c>
      <c r="W34">
        <v>509065.98850483901</v>
      </c>
      <c r="X34">
        <v>494816.09938129102</v>
      </c>
      <c r="Y34">
        <v>489388.716848935</v>
      </c>
      <c r="Z34">
        <v>483335.27110473299</v>
      </c>
      <c r="AA34">
        <v>480702.26072738902</v>
      </c>
      <c r="AB34">
        <v>483539.35011208901</v>
      </c>
      <c r="AC34">
        <v>471492.591001375</v>
      </c>
      <c r="AD34">
        <v>505476.82170103199</v>
      </c>
      <c r="AE34">
        <v>430693.69382031402</v>
      </c>
      <c r="AF34">
        <v>403660.98555646098</v>
      </c>
    </row>
    <row r="35" spans="1:32" x14ac:dyDescent="0.3">
      <c r="A35" t="s">
        <v>62</v>
      </c>
      <c r="B35" t="s">
        <v>363</v>
      </c>
      <c r="C35" t="s">
        <v>297</v>
      </c>
      <c r="D35" t="s">
        <v>364</v>
      </c>
      <c r="E35" t="s">
        <v>298</v>
      </c>
      <c r="G35">
        <v>2862288.8514749398</v>
      </c>
      <c r="H35">
        <v>3049893.2170910998</v>
      </c>
      <c r="I35">
        <v>3515041.5324032302</v>
      </c>
      <c r="J35">
        <v>3739408.6953467201</v>
      </c>
      <c r="K35">
        <v>4002992.31243863</v>
      </c>
      <c r="L35">
        <v>4224450.0257385504</v>
      </c>
      <c r="M35">
        <v>4464991.0262601702</v>
      </c>
      <c r="N35">
        <v>4548871.8359944504</v>
      </c>
      <c r="O35">
        <v>4681951.2887670696</v>
      </c>
      <c r="P35">
        <v>4796296.1114296</v>
      </c>
      <c r="Q35">
        <v>4702169.12724395</v>
      </c>
      <c r="R35">
        <v>4597808.5100659896</v>
      </c>
      <c r="S35">
        <v>4706569.8521144995</v>
      </c>
      <c r="T35">
        <v>4401010.1977782501</v>
      </c>
      <c r="U35">
        <v>4382929.0077698696</v>
      </c>
      <c r="V35">
        <v>4224161.1858536499</v>
      </c>
      <c r="W35">
        <v>4411419.6901924899</v>
      </c>
      <c r="X35">
        <v>4489535.8338225298</v>
      </c>
      <c r="Y35">
        <v>4643460.4222351499</v>
      </c>
      <c r="Z35">
        <v>4954941.0124853598</v>
      </c>
      <c r="AA35">
        <v>4864014.4273863304</v>
      </c>
      <c r="AB35">
        <v>4772730.3526812298</v>
      </c>
      <c r="AC35">
        <v>4641980.1422730898</v>
      </c>
      <c r="AD35">
        <v>4721038.5907015102</v>
      </c>
      <c r="AE35">
        <v>4427724.9331990397</v>
      </c>
      <c r="AF35">
        <v>4427949.6429138295</v>
      </c>
    </row>
    <row r="36" spans="1:32" x14ac:dyDescent="0.3">
      <c r="A36" t="s">
        <v>62</v>
      </c>
      <c r="B36" t="s">
        <v>365</v>
      </c>
      <c r="C36" t="s">
        <v>297</v>
      </c>
      <c r="D36" t="s">
        <v>366</v>
      </c>
      <c r="E36" t="s">
        <v>298</v>
      </c>
      <c r="G36">
        <v>978401.66170428297</v>
      </c>
      <c r="H36">
        <v>1011508.59825209</v>
      </c>
      <c r="I36">
        <v>1070705.69646222</v>
      </c>
      <c r="J36">
        <v>1100861.0689042399</v>
      </c>
      <c r="K36">
        <v>1198969.13506299</v>
      </c>
      <c r="L36">
        <v>1209921.4191499699</v>
      </c>
      <c r="M36">
        <v>1236972.70369982</v>
      </c>
      <c r="N36">
        <v>1239636.4570619301</v>
      </c>
      <c r="O36">
        <v>1261252.5187016199</v>
      </c>
      <c r="P36">
        <v>1287947.1953894801</v>
      </c>
      <c r="Q36">
        <v>1298860.54199355</v>
      </c>
      <c r="R36">
        <v>1247622.78723543</v>
      </c>
      <c r="S36">
        <v>1243598.9693960899</v>
      </c>
      <c r="T36">
        <v>1170797.9209340999</v>
      </c>
      <c r="U36">
        <v>1169292.42046221</v>
      </c>
      <c r="V36">
        <v>1140640.91628122</v>
      </c>
      <c r="W36">
        <v>1175230.6311055</v>
      </c>
      <c r="X36">
        <v>1193394.49066825</v>
      </c>
      <c r="Y36">
        <v>1258662.4440587501</v>
      </c>
      <c r="Z36">
        <v>1302481.3214946999</v>
      </c>
      <c r="AA36">
        <v>1307567.4411813</v>
      </c>
      <c r="AB36">
        <v>1266167.51520617</v>
      </c>
      <c r="AC36">
        <v>1266966.51677545</v>
      </c>
      <c r="AD36">
        <v>1329851.1726518199</v>
      </c>
      <c r="AE36">
        <v>1214100.4417884899</v>
      </c>
      <c r="AF36">
        <v>1239722.15027527</v>
      </c>
    </row>
    <row r="37" spans="1:32" x14ac:dyDescent="0.3">
      <c r="A37" t="s">
        <v>62</v>
      </c>
      <c r="B37" t="s">
        <v>367</v>
      </c>
      <c r="C37" t="s">
        <v>297</v>
      </c>
      <c r="D37" t="s">
        <v>368</v>
      </c>
      <c r="E37" t="s">
        <v>298</v>
      </c>
      <c r="G37">
        <v>384894.95698197401</v>
      </c>
      <c r="H37">
        <v>419529.44389278098</v>
      </c>
      <c r="I37">
        <v>469997.74584935402</v>
      </c>
      <c r="J37">
        <v>599852.62432707404</v>
      </c>
      <c r="K37">
        <v>693926.55046501302</v>
      </c>
      <c r="L37">
        <v>689322.88846539601</v>
      </c>
      <c r="M37">
        <v>679973.184275173</v>
      </c>
      <c r="N37">
        <v>673765.92680599703</v>
      </c>
      <c r="O37">
        <v>632416.24116573902</v>
      </c>
      <c r="P37">
        <v>597846.59797960997</v>
      </c>
      <c r="Q37">
        <v>587883.49560707901</v>
      </c>
      <c r="R37">
        <v>580915.21278436796</v>
      </c>
      <c r="S37">
        <v>616495.00789443101</v>
      </c>
      <c r="T37">
        <v>581334.51841918798</v>
      </c>
      <c r="U37">
        <v>533063.56064835098</v>
      </c>
      <c r="V37">
        <v>543218.51125986502</v>
      </c>
      <c r="W37">
        <v>595716.96501881897</v>
      </c>
      <c r="X37">
        <v>604689.53635898896</v>
      </c>
      <c r="Y37">
        <v>671513.83234488696</v>
      </c>
      <c r="Z37">
        <v>749235.60351024696</v>
      </c>
      <c r="AA37">
        <v>724670.53145986795</v>
      </c>
      <c r="AB37">
        <v>659823.36567345599</v>
      </c>
      <c r="AC37">
        <v>616891.40584289597</v>
      </c>
      <c r="AD37">
        <v>609782.71832574601</v>
      </c>
      <c r="AE37">
        <v>557449.79132002499</v>
      </c>
      <c r="AF37">
        <v>522503.15770862298</v>
      </c>
    </row>
    <row r="38" spans="1:32" x14ac:dyDescent="0.3">
      <c r="A38" t="s">
        <v>62</v>
      </c>
      <c r="B38" t="s">
        <v>369</v>
      </c>
      <c r="C38" t="s">
        <v>297</v>
      </c>
      <c r="D38" t="s">
        <v>370</v>
      </c>
      <c r="E38" t="s">
        <v>298</v>
      </c>
      <c r="G38">
        <v>1499741.3832813399</v>
      </c>
      <c r="H38">
        <v>1619076.9632327701</v>
      </c>
      <c r="I38">
        <v>1976353.51769073</v>
      </c>
      <c r="J38">
        <v>2036880.8757458299</v>
      </c>
      <c r="K38">
        <v>2107272.9777982598</v>
      </c>
      <c r="L38">
        <v>2328890.5005285898</v>
      </c>
      <c r="M38">
        <v>2551462.7099359301</v>
      </c>
      <c r="N38">
        <v>2636816.1450511599</v>
      </c>
      <c r="O38">
        <v>2789430.1230808799</v>
      </c>
      <c r="P38">
        <v>2911149.24198067</v>
      </c>
      <c r="Q38">
        <v>2815584.5832692799</v>
      </c>
      <c r="R38">
        <v>2769284.8060168298</v>
      </c>
      <c r="S38">
        <v>2846471.7214160599</v>
      </c>
      <c r="T38">
        <v>2648406.70692869</v>
      </c>
      <c r="U38">
        <v>2681316.7008057698</v>
      </c>
      <c r="V38">
        <v>2540039.5722876601</v>
      </c>
      <c r="W38">
        <v>2640501.3190502902</v>
      </c>
      <c r="X38">
        <v>2691428.3242059601</v>
      </c>
      <c r="Y38">
        <v>2713682.8687790101</v>
      </c>
      <c r="Z38">
        <v>2903236.2214441798</v>
      </c>
      <c r="AA38">
        <v>2831776.45474516</v>
      </c>
      <c r="AB38">
        <v>2847357.07888638</v>
      </c>
      <c r="AC38">
        <v>2757980.9587725899</v>
      </c>
      <c r="AD38">
        <v>2780885.1159939701</v>
      </c>
      <c r="AE38">
        <v>2656916.05577122</v>
      </c>
      <c r="AF38">
        <v>2664431.3030585502</v>
      </c>
    </row>
    <row r="39" spans="1:32" x14ac:dyDescent="0.3">
      <c r="A39" t="s">
        <v>62</v>
      </c>
      <c r="B39" t="s">
        <v>371</v>
      </c>
      <c r="C39" t="s">
        <v>297</v>
      </c>
      <c r="D39" t="s">
        <v>372</v>
      </c>
      <c r="E39" t="s">
        <v>298</v>
      </c>
      <c r="G39">
        <v>2250442.2526275399</v>
      </c>
      <c r="H39">
        <v>2353072.5919842799</v>
      </c>
      <c r="I39">
        <v>2709134.7058184301</v>
      </c>
      <c r="J39">
        <v>2712088.5067103701</v>
      </c>
      <c r="K39">
        <v>2854160.98212669</v>
      </c>
      <c r="L39">
        <v>3055870.78167027</v>
      </c>
      <c r="M39">
        <v>3097282.1455347901</v>
      </c>
      <c r="N39">
        <v>3193960.3285101498</v>
      </c>
      <c r="O39">
        <v>3117880.2389015299</v>
      </c>
      <c r="P39">
        <v>2952927.9185374202</v>
      </c>
      <c r="Q39">
        <v>3076575.8655393398</v>
      </c>
      <c r="R39">
        <v>3023254.6901790001</v>
      </c>
      <c r="S39">
        <v>3035642.8729121401</v>
      </c>
      <c r="T39">
        <v>3295463.48320982</v>
      </c>
      <c r="U39">
        <v>3021281.7630903898</v>
      </c>
      <c r="V39">
        <v>2685580.3478067601</v>
      </c>
      <c r="W39">
        <v>2741207.3204534198</v>
      </c>
      <c r="X39">
        <v>2759149.1221748898</v>
      </c>
      <c r="Y39">
        <v>2751562.2394416402</v>
      </c>
      <c r="Z39">
        <v>2923138.0649054302</v>
      </c>
      <c r="AA39">
        <v>2944511.9040726698</v>
      </c>
      <c r="AB39">
        <v>2981332.9503282499</v>
      </c>
      <c r="AC39">
        <v>2947490.1935943002</v>
      </c>
      <c r="AD39">
        <v>3072812.27474694</v>
      </c>
      <c r="AE39">
        <v>3004312.6849806001</v>
      </c>
      <c r="AF39">
        <v>3037216.2494139001</v>
      </c>
    </row>
    <row r="40" spans="1:32" x14ac:dyDescent="0.3">
      <c r="A40" t="s">
        <v>62</v>
      </c>
      <c r="B40" t="s">
        <v>373</v>
      </c>
      <c r="C40" t="s">
        <v>297</v>
      </c>
      <c r="D40" t="s">
        <v>374</v>
      </c>
      <c r="E40" t="s">
        <v>298</v>
      </c>
      <c r="G40">
        <v>1274420.98093887</v>
      </c>
      <c r="H40">
        <v>1263197.0356379</v>
      </c>
      <c r="I40">
        <v>1299644.8753414401</v>
      </c>
      <c r="J40">
        <v>1301143.4196484201</v>
      </c>
      <c r="K40">
        <v>1334733.4269379601</v>
      </c>
      <c r="L40">
        <v>1358642.3463730901</v>
      </c>
      <c r="M40">
        <v>1346715.17354886</v>
      </c>
      <c r="N40">
        <v>1327174.81015333</v>
      </c>
      <c r="O40">
        <v>1389244.50252151</v>
      </c>
      <c r="P40">
        <v>1370338.9426746501</v>
      </c>
      <c r="Q40">
        <v>1353773.6333377999</v>
      </c>
      <c r="R40">
        <v>1382798.1048035701</v>
      </c>
      <c r="S40">
        <v>1439478.75933753</v>
      </c>
      <c r="T40">
        <v>1315106.1355608599</v>
      </c>
      <c r="U40">
        <v>1267171.36533978</v>
      </c>
      <c r="V40">
        <v>1237523.12853306</v>
      </c>
      <c r="W40">
        <v>1279485.8418421799</v>
      </c>
      <c r="X40">
        <v>1250932.9672743401</v>
      </c>
      <c r="Y40">
        <v>1180924.42648839</v>
      </c>
      <c r="Z40">
        <v>1215250.5038345801</v>
      </c>
      <c r="AA40">
        <v>1215226.8359165499</v>
      </c>
      <c r="AB40">
        <v>1179495.8077706599</v>
      </c>
      <c r="AC40">
        <v>1163813.48591775</v>
      </c>
      <c r="AD40">
        <v>1235771.7768256499</v>
      </c>
      <c r="AE40">
        <v>1177316.00750231</v>
      </c>
      <c r="AF40">
        <v>1197946.98278066</v>
      </c>
    </row>
    <row r="41" spans="1:32" x14ac:dyDescent="0.3">
      <c r="A41" t="s">
        <v>62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62</v>
      </c>
      <c r="B43" t="s">
        <v>379</v>
      </c>
      <c r="C43" t="s">
        <v>297</v>
      </c>
      <c r="D43" t="s">
        <v>380</v>
      </c>
      <c r="E43" t="s">
        <v>298</v>
      </c>
      <c r="G43">
        <v>3688776.0479739299</v>
      </c>
      <c r="H43">
        <v>3762785.8849121402</v>
      </c>
      <c r="I43">
        <v>3922435.5019421498</v>
      </c>
      <c r="J43">
        <v>3902137.4026488699</v>
      </c>
      <c r="K43">
        <v>4004016.3848291901</v>
      </c>
      <c r="L43">
        <v>4123014.5379313999</v>
      </c>
      <c r="M43">
        <v>4162348.14769775</v>
      </c>
      <c r="N43">
        <v>4065224.99225184</v>
      </c>
      <c r="O43">
        <v>4117370.9008199102</v>
      </c>
      <c r="P43">
        <v>4085262.1890853099</v>
      </c>
      <c r="Q43">
        <v>4270564.5170238297</v>
      </c>
      <c r="R43">
        <v>4443981.6524658203</v>
      </c>
      <c r="S43">
        <v>4689730.6420964096</v>
      </c>
      <c r="T43">
        <v>4701001.5885260003</v>
      </c>
      <c r="U43">
        <v>4536165.5356082004</v>
      </c>
      <c r="V43">
        <v>4565883.5155058298</v>
      </c>
      <c r="W43">
        <v>4695581.2497490896</v>
      </c>
      <c r="X43">
        <v>4844644.5308556501</v>
      </c>
      <c r="Y43">
        <v>4884529.5106754703</v>
      </c>
      <c r="Z43">
        <v>5357994.9866567301</v>
      </c>
      <c r="AA43">
        <v>5154821.0644143401</v>
      </c>
      <c r="AB43">
        <v>5115602.68617885</v>
      </c>
      <c r="AC43">
        <v>5094788.2017551297</v>
      </c>
      <c r="AD43">
        <v>5345747.6843537297</v>
      </c>
      <c r="AE43">
        <v>5142274.5365647199</v>
      </c>
      <c r="AF43">
        <v>7012612.5794408396</v>
      </c>
    </row>
    <row r="44" spans="1:32" x14ac:dyDescent="0.3">
      <c r="A44" t="s">
        <v>62</v>
      </c>
      <c r="B44" t="s">
        <v>381</v>
      </c>
      <c r="C44" t="s">
        <v>297</v>
      </c>
      <c r="D44" t="s">
        <v>382</v>
      </c>
      <c r="E44" t="s">
        <v>298</v>
      </c>
      <c r="G44">
        <v>37430900.989531502</v>
      </c>
      <c r="H44">
        <v>38474424.981115103</v>
      </c>
      <c r="I44">
        <v>40358621.050370999</v>
      </c>
      <c r="J44">
        <v>39809476.581890203</v>
      </c>
      <c r="K44">
        <v>41042491.854861602</v>
      </c>
      <c r="L44">
        <v>42272363.649840496</v>
      </c>
      <c r="M44">
        <v>42539459.045674197</v>
      </c>
      <c r="N44">
        <v>42394831.367898002</v>
      </c>
      <c r="O44">
        <v>42249571.610129602</v>
      </c>
      <c r="P44">
        <v>43366769.114599697</v>
      </c>
      <c r="Q44">
        <v>43614381.828285702</v>
      </c>
      <c r="R44">
        <v>44210034.956008703</v>
      </c>
      <c r="S44">
        <v>44448016.310836703</v>
      </c>
      <c r="T44">
        <v>41741149.6795775</v>
      </c>
      <c r="U44">
        <v>39319411.989313401</v>
      </c>
      <c r="V44">
        <v>38833101.187213197</v>
      </c>
      <c r="W44">
        <v>39665492.255688801</v>
      </c>
      <c r="X44">
        <v>40729408.117404804</v>
      </c>
      <c r="Y44">
        <v>41276690.540770002</v>
      </c>
      <c r="Z44">
        <v>43514205.3632553</v>
      </c>
      <c r="AA44">
        <v>43226964.157809898</v>
      </c>
      <c r="AB44">
        <v>42625664.321489997</v>
      </c>
      <c r="AC44">
        <v>42996192.829763703</v>
      </c>
      <c r="AD44">
        <v>44488587.080310203</v>
      </c>
      <c r="AE44">
        <v>43162993.443129398</v>
      </c>
      <c r="AF44">
        <v>43708136.4313526</v>
      </c>
    </row>
    <row r="45" spans="1:32" x14ac:dyDescent="0.3">
      <c r="A45" t="s">
        <v>62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62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62</v>
      </c>
      <c r="B47" t="s">
        <v>387</v>
      </c>
      <c r="C47" t="s">
        <v>297</v>
      </c>
      <c r="D47" t="s">
        <v>388</v>
      </c>
      <c r="E47" t="s">
        <v>298</v>
      </c>
      <c r="G47">
        <v>888486.69541099097</v>
      </c>
      <c r="H47">
        <v>934808.229389627</v>
      </c>
      <c r="I47">
        <v>1009455.74356313</v>
      </c>
      <c r="J47">
        <v>1011494.57701498</v>
      </c>
      <c r="K47">
        <v>1092000.2655886901</v>
      </c>
      <c r="L47">
        <v>1172317.89675988</v>
      </c>
      <c r="M47">
        <v>1127067.31742419</v>
      </c>
      <c r="N47">
        <v>1157082.14075636</v>
      </c>
      <c r="O47">
        <v>1141117.5422021099</v>
      </c>
      <c r="P47">
        <v>1051167.24757862</v>
      </c>
      <c r="Q47">
        <v>1023328.69727108</v>
      </c>
      <c r="R47">
        <v>996579.56892945699</v>
      </c>
      <c r="S47">
        <v>950093.03761090699</v>
      </c>
      <c r="T47">
        <v>932718.93410701305</v>
      </c>
      <c r="U47">
        <v>942592.25067420502</v>
      </c>
      <c r="V47">
        <v>895345.57632462203</v>
      </c>
      <c r="W47">
        <v>783671.62191516894</v>
      </c>
      <c r="X47">
        <v>683186.40190120705</v>
      </c>
      <c r="Y47">
        <v>788671.40471790801</v>
      </c>
      <c r="Z47">
        <v>898247.14838431997</v>
      </c>
      <c r="AA47">
        <v>956874.21295864997</v>
      </c>
      <c r="AB47">
        <v>1007549.59712118</v>
      </c>
      <c r="AC47">
        <v>781038.92455174099</v>
      </c>
      <c r="AD47">
        <v>853760.45420432906</v>
      </c>
      <c r="AE47">
        <v>860703.35400435003</v>
      </c>
      <c r="AF47">
        <v>919246.91846136202</v>
      </c>
    </row>
    <row r="48" spans="1:32" x14ac:dyDescent="0.3">
      <c r="A48" t="s">
        <v>62</v>
      </c>
      <c r="B48" t="s">
        <v>389</v>
      </c>
      <c r="C48" t="s">
        <v>297</v>
      </c>
      <c r="D48" t="s">
        <v>390</v>
      </c>
      <c r="E48" t="s">
        <v>298</v>
      </c>
      <c r="G48">
        <v>3887213.5783401201</v>
      </c>
      <c r="H48">
        <v>4031025.37763234</v>
      </c>
      <c r="I48">
        <v>4292405.7418737402</v>
      </c>
      <c r="J48">
        <v>4465281.42637558</v>
      </c>
      <c r="K48">
        <v>4509569.5849906001</v>
      </c>
      <c r="L48">
        <v>4732086.5048337104</v>
      </c>
      <c r="M48">
        <v>4808069.0160963703</v>
      </c>
      <c r="N48">
        <v>4749730.9471251499</v>
      </c>
      <c r="O48">
        <v>4710882.3084201198</v>
      </c>
      <c r="P48">
        <v>4690216.2191149201</v>
      </c>
      <c r="Q48">
        <v>4606127.2458842499</v>
      </c>
      <c r="R48">
        <v>4540488.6788643803</v>
      </c>
      <c r="S48">
        <v>4463799.0984672401</v>
      </c>
      <c r="T48">
        <v>4575670.8412994603</v>
      </c>
      <c r="U48">
        <v>4348486.4577212296</v>
      </c>
      <c r="V48">
        <v>4320057.9656280503</v>
      </c>
      <c r="W48">
        <v>4351976.5405476596</v>
      </c>
      <c r="X48">
        <v>4370173.6181294303</v>
      </c>
      <c r="Y48">
        <v>4418500.7928039096</v>
      </c>
      <c r="Z48">
        <v>4670146.4180765003</v>
      </c>
      <c r="AA48">
        <v>4680497.2433269201</v>
      </c>
      <c r="AB48">
        <v>4645399.0811416302</v>
      </c>
      <c r="AC48">
        <v>4490469.7770155203</v>
      </c>
      <c r="AD48">
        <v>4629876.4260684103</v>
      </c>
      <c r="AE48">
        <v>4585642.3383976901</v>
      </c>
      <c r="AF48">
        <v>4490997.9419301096</v>
      </c>
    </row>
    <row r="49" spans="1:32" x14ac:dyDescent="0.3">
      <c r="A49" t="s">
        <v>62</v>
      </c>
      <c r="B49" t="s">
        <v>391</v>
      </c>
      <c r="C49" t="s">
        <v>297</v>
      </c>
      <c r="D49" t="s">
        <v>392</v>
      </c>
      <c r="E49" t="s">
        <v>298</v>
      </c>
      <c r="G49">
        <v>2228449.3339288901</v>
      </c>
      <c r="H49">
        <v>2276607.6389457001</v>
      </c>
      <c r="I49">
        <v>2388078.8389812801</v>
      </c>
      <c r="J49">
        <v>2449018.51031336</v>
      </c>
      <c r="K49">
        <v>2444412.3968919101</v>
      </c>
      <c r="L49">
        <v>2508652.5945451399</v>
      </c>
      <c r="M49">
        <v>2586023.17622694</v>
      </c>
      <c r="N49">
        <v>2537802.9421284399</v>
      </c>
      <c r="O49">
        <v>2539895.0300255599</v>
      </c>
      <c r="P49">
        <v>2587931.1390206399</v>
      </c>
      <c r="Q49">
        <v>2572405.86882417</v>
      </c>
      <c r="R49">
        <v>2575911.3600337999</v>
      </c>
      <c r="S49">
        <v>2566021.8437564499</v>
      </c>
      <c r="T49">
        <v>2700690.8813854102</v>
      </c>
      <c r="U49">
        <v>2516899.0084946202</v>
      </c>
      <c r="V49">
        <v>2517592.99592881</v>
      </c>
      <c r="W49">
        <v>2554297.2197391898</v>
      </c>
      <c r="X49">
        <v>2590437.4495931501</v>
      </c>
      <c r="Y49">
        <v>2562183.7545024701</v>
      </c>
      <c r="Z49">
        <v>2551006.1117621302</v>
      </c>
      <c r="AA49">
        <v>2518506.5227229102</v>
      </c>
      <c r="AB49">
        <v>2443520.9901874699</v>
      </c>
      <c r="AC49">
        <v>2569475.79133882</v>
      </c>
      <c r="AD49">
        <v>2606655.4094810202</v>
      </c>
      <c r="AE49">
        <v>2617813.8838648298</v>
      </c>
      <c r="AF49">
        <v>2421104.5444328901</v>
      </c>
    </row>
    <row r="50" spans="1:32" x14ac:dyDescent="0.3">
      <c r="A50" t="s">
        <v>62</v>
      </c>
      <c r="B50" t="s">
        <v>393</v>
      </c>
      <c r="C50" t="s">
        <v>297</v>
      </c>
      <c r="D50" t="s">
        <v>394</v>
      </c>
      <c r="E50" t="s">
        <v>298</v>
      </c>
      <c r="G50">
        <v>771221.04783046397</v>
      </c>
      <c r="H50">
        <v>821052.43752341403</v>
      </c>
      <c r="I50">
        <v>896206.0252717</v>
      </c>
      <c r="J50">
        <v>1006324.58267511</v>
      </c>
      <c r="K50">
        <v>974266.84941169003</v>
      </c>
      <c r="L50">
        <v>1054573.5580241701</v>
      </c>
      <c r="M50">
        <v>1093300.25803071</v>
      </c>
      <c r="N50">
        <v>1055940.9120581299</v>
      </c>
      <c r="O50">
        <v>1029949.3343788499</v>
      </c>
      <c r="P50">
        <v>1050907.9677585601</v>
      </c>
      <c r="Q50">
        <v>1010303.35948904</v>
      </c>
      <c r="R50">
        <v>968071.93974281196</v>
      </c>
      <c r="S50">
        <v>947938.58200410102</v>
      </c>
      <c r="T50">
        <v>942878.31364128296</v>
      </c>
      <c r="U50">
        <v>889130.74237715895</v>
      </c>
      <c r="V50">
        <v>907257.40155879199</v>
      </c>
      <c r="W50">
        <v>1014666.81191196</v>
      </c>
      <c r="X50">
        <v>1097489.8349426</v>
      </c>
      <c r="Y50">
        <v>1066076.4441540199</v>
      </c>
      <c r="Z50">
        <v>1219522.6385206401</v>
      </c>
      <c r="AA50">
        <v>1205116.50764536</v>
      </c>
      <c r="AB50">
        <v>1195017.7969877101</v>
      </c>
      <c r="AC50">
        <v>1136238.24914715</v>
      </c>
      <c r="AD50">
        <v>1170257.9544321301</v>
      </c>
      <c r="AE50">
        <v>1106400.22911342</v>
      </c>
      <c r="AF50">
        <v>1155442.98026271</v>
      </c>
    </row>
    <row r="51" spans="1:32" x14ac:dyDescent="0.3">
      <c r="A51" t="s">
        <v>62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62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62</v>
      </c>
      <c r="B53" t="s">
        <v>399</v>
      </c>
      <c r="C53" t="s">
        <v>297</v>
      </c>
      <c r="D53" t="s">
        <v>400</v>
      </c>
      <c r="E53" t="s">
        <v>298</v>
      </c>
      <c r="G53">
        <v>506065.09433446801</v>
      </c>
      <c r="H53">
        <v>506915.53120817803</v>
      </c>
      <c r="I53">
        <v>509025.1776624</v>
      </c>
      <c r="J53">
        <v>504216.388591578</v>
      </c>
      <c r="K53">
        <v>518252.21109993901</v>
      </c>
      <c r="L53">
        <v>546161.66439195001</v>
      </c>
      <c r="M53">
        <v>554558.49399617605</v>
      </c>
      <c r="N53">
        <v>545080.18198570097</v>
      </c>
      <c r="O53">
        <v>564335.55024137197</v>
      </c>
      <c r="P53">
        <v>559147.75993988302</v>
      </c>
      <c r="Q53">
        <v>543350.92772956297</v>
      </c>
      <c r="R53">
        <v>515393.25899246399</v>
      </c>
      <c r="S53">
        <v>507151.94721555797</v>
      </c>
      <c r="T53">
        <v>482623.682407015</v>
      </c>
      <c r="U53">
        <v>445109.29123710701</v>
      </c>
      <c r="V53">
        <v>420917.35094689002</v>
      </c>
      <c r="W53">
        <v>445774.71656412398</v>
      </c>
      <c r="X53">
        <v>454608.08130399103</v>
      </c>
      <c r="Y53">
        <v>452083.49922395498</v>
      </c>
      <c r="Z53">
        <v>488963.62405115599</v>
      </c>
      <c r="AA53">
        <v>476359.21970871801</v>
      </c>
      <c r="AB53">
        <v>461149.444907706</v>
      </c>
      <c r="AC53">
        <v>460837.61444061401</v>
      </c>
      <c r="AD53">
        <v>482471.37712544599</v>
      </c>
      <c r="AE53">
        <v>434305.69275162602</v>
      </c>
      <c r="AF53">
        <v>439212.69185754698</v>
      </c>
    </row>
    <row r="54" spans="1:32" x14ac:dyDescent="0.3">
      <c r="A54" t="s">
        <v>62</v>
      </c>
      <c r="B54" t="s">
        <v>401</v>
      </c>
      <c r="C54" t="s">
        <v>297</v>
      </c>
      <c r="D54" t="s">
        <v>402</v>
      </c>
      <c r="E54" t="s">
        <v>298</v>
      </c>
      <c r="G54">
        <v>936913.73166087898</v>
      </c>
      <c r="H54">
        <v>976337.17696457601</v>
      </c>
      <c r="I54">
        <v>1038090.94771978</v>
      </c>
      <c r="J54">
        <v>1060767.4015120401</v>
      </c>
      <c r="K54">
        <v>1114235.63522834</v>
      </c>
      <c r="L54">
        <v>1158999.5591522399</v>
      </c>
      <c r="M54">
        <v>1214622.7768622199</v>
      </c>
      <c r="N54">
        <v>1193849.24840685</v>
      </c>
      <c r="O54">
        <v>1258717.6895814301</v>
      </c>
      <c r="P54">
        <v>1269765.4746471201</v>
      </c>
      <c r="Q54">
        <v>1263235.17871069</v>
      </c>
      <c r="R54">
        <v>1235771.7115639299</v>
      </c>
      <c r="S54">
        <v>1237957.5063070799</v>
      </c>
      <c r="T54">
        <v>1155607.76777617</v>
      </c>
      <c r="U54">
        <v>1083276.2265918599</v>
      </c>
      <c r="V54">
        <v>1070770.41800176</v>
      </c>
      <c r="W54">
        <v>1075249.5997323301</v>
      </c>
      <c r="X54">
        <v>1047738.8724580799</v>
      </c>
      <c r="Y54">
        <v>991708.24918398401</v>
      </c>
      <c r="Z54">
        <v>1031083.8498003701</v>
      </c>
      <c r="AA54">
        <v>991222.32936780597</v>
      </c>
      <c r="AB54">
        <v>977262.58622973599</v>
      </c>
      <c r="AC54">
        <v>981768.781426845</v>
      </c>
      <c r="AD54">
        <v>1050086.7694248799</v>
      </c>
      <c r="AE54">
        <v>963432.43842881999</v>
      </c>
      <c r="AF54">
        <v>966018.06923187803</v>
      </c>
    </row>
    <row r="55" spans="1:32" x14ac:dyDescent="0.3">
      <c r="A55" t="s">
        <v>62</v>
      </c>
      <c r="B55" t="s">
        <v>403</v>
      </c>
      <c r="C55" t="s">
        <v>297</v>
      </c>
      <c r="D55" t="s">
        <v>404</v>
      </c>
      <c r="E55" t="s">
        <v>298</v>
      </c>
      <c r="G55">
        <v>431003.024008571</v>
      </c>
      <c r="H55">
        <v>469702.703308055</v>
      </c>
      <c r="I55">
        <v>529609.76441352803</v>
      </c>
      <c r="J55">
        <v>556831.95436171698</v>
      </c>
      <c r="K55">
        <v>596160.14049409097</v>
      </c>
      <c r="L55">
        <v>612756.64075231703</v>
      </c>
      <c r="M55">
        <v>660211.41445829696</v>
      </c>
      <c r="N55">
        <v>648771.59795655997</v>
      </c>
      <c r="O55">
        <v>694355.23369271599</v>
      </c>
      <c r="P55">
        <v>710544.99697307299</v>
      </c>
      <c r="Q55">
        <v>719767.77981857397</v>
      </c>
      <c r="R55">
        <v>720234.70318251895</v>
      </c>
      <c r="S55">
        <v>730715.67834773601</v>
      </c>
      <c r="T55">
        <v>673035.39726892905</v>
      </c>
      <c r="U55">
        <v>638128.49759468401</v>
      </c>
      <c r="V55">
        <v>649616.04539190105</v>
      </c>
      <c r="W55">
        <v>629798.32810159796</v>
      </c>
      <c r="X55">
        <v>593422.52101149794</v>
      </c>
      <c r="Y55">
        <v>539911.57071734394</v>
      </c>
      <c r="Z55">
        <v>542240.33363419899</v>
      </c>
      <c r="AA55">
        <v>514863.10965908802</v>
      </c>
      <c r="AB55">
        <v>516131.555461674</v>
      </c>
      <c r="AC55">
        <v>520940.36522598699</v>
      </c>
      <c r="AD55">
        <v>567713.03573013598</v>
      </c>
      <c r="AE55">
        <v>529243.37980975001</v>
      </c>
      <c r="AF55">
        <v>526687.67025030195</v>
      </c>
    </row>
    <row r="56" spans="1:32" x14ac:dyDescent="0.3">
      <c r="A56" t="s">
        <v>62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62</v>
      </c>
      <c r="B57" t="s">
        <v>407</v>
      </c>
      <c r="C57" t="s">
        <v>297</v>
      </c>
      <c r="D57" t="s">
        <v>408</v>
      </c>
      <c r="E57" t="s">
        <v>298</v>
      </c>
      <c r="G57">
        <v>42635659.787441798</v>
      </c>
      <c r="H57">
        <v>43821729.208993196</v>
      </c>
      <c r="I57">
        <v>46008179.119339801</v>
      </c>
      <c r="J57">
        <v>45636665.966052003</v>
      </c>
      <c r="K57">
        <v>46942519.5123953</v>
      </c>
      <c r="L57">
        <v>48426193.300956897</v>
      </c>
      <c r="M57">
        <v>48772521.680578902</v>
      </c>
      <c r="N57">
        <v>48540706.496432498</v>
      </c>
      <c r="O57">
        <v>48427909.061867401</v>
      </c>
      <c r="P57">
        <v>49510113.590704203</v>
      </c>
      <c r="Q57">
        <v>49676153.219561003</v>
      </c>
      <c r="R57">
        <v>50256121.5037136</v>
      </c>
      <c r="S57">
        <v>50486619.552620597</v>
      </c>
      <c r="T57">
        <v>47750607.612552904</v>
      </c>
      <c r="U57">
        <v>45054613.883363403</v>
      </c>
      <c r="V57">
        <v>44522169.365267299</v>
      </c>
      <c r="W57">
        <v>45414801.642549098</v>
      </c>
      <c r="X57">
        <v>46449492.100795597</v>
      </c>
      <c r="Y57">
        <v>46960797.390880302</v>
      </c>
      <c r="Z57">
        <v>49480482.522367299</v>
      </c>
      <c r="AA57">
        <v>49199700.5294789</v>
      </c>
      <c r="AB57">
        <v>48530056.907487199</v>
      </c>
      <c r="AC57">
        <v>48736801.263571501</v>
      </c>
      <c r="AD57">
        <v>50449714.191470198</v>
      </c>
      <c r="AE57">
        <v>49016088.913261101</v>
      </c>
      <c r="AF57">
        <v>49488762.118749999</v>
      </c>
    </row>
    <row r="58" spans="1:32" x14ac:dyDescent="0.3">
      <c r="A58" t="s">
        <v>62</v>
      </c>
      <c r="B58" t="s">
        <v>409</v>
      </c>
      <c r="C58" t="s">
        <v>297</v>
      </c>
      <c r="D58" t="s">
        <v>410</v>
      </c>
      <c r="E58" t="s">
        <v>298</v>
      </c>
      <c r="G58">
        <v>42592913.649829701</v>
      </c>
      <c r="H58">
        <v>43769339.5522407</v>
      </c>
      <c r="I58">
        <v>45951329.7199044</v>
      </c>
      <c r="J58">
        <v>45576162.898941703</v>
      </c>
      <c r="K58">
        <v>46886646.036323197</v>
      </c>
      <c r="L58">
        <v>48363583.6669624</v>
      </c>
      <c r="M58">
        <v>48694556.260276802</v>
      </c>
      <c r="N58">
        <v>48471580.8863649</v>
      </c>
      <c r="O58">
        <v>48349813.191287197</v>
      </c>
      <c r="P58">
        <v>49426287.5362719</v>
      </c>
      <c r="Q58">
        <v>49573575.971783303</v>
      </c>
      <c r="R58">
        <v>50133325.664053597</v>
      </c>
      <c r="S58">
        <v>50352177.781541698</v>
      </c>
      <c r="T58">
        <v>47630940.870727196</v>
      </c>
      <c r="U58">
        <v>44935155.093738399</v>
      </c>
      <c r="V58">
        <v>44390674.7059782</v>
      </c>
      <c r="W58">
        <v>45297335.809895001</v>
      </c>
      <c r="X58">
        <v>46349563.617213003</v>
      </c>
      <c r="Y58">
        <v>46874815.002979398</v>
      </c>
      <c r="Z58">
        <v>49399297.117729098</v>
      </c>
      <c r="AA58">
        <v>49122688.237053402</v>
      </c>
      <c r="AB58">
        <v>48450671.577111103</v>
      </c>
      <c r="AC58">
        <v>48650668.325461403</v>
      </c>
      <c r="AD58">
        <v>50354066.3769546</v>
      </c>
      <c r="AE58">
        <v>48926397.379041903</v>
      </c>
      <c r="AF58">
        <v>49397275.449750498</v>
      </c>
    </row>
    <row r="59" spans="1:32" x14ac:dyDescent="0.3">
      <c r="A59" t="s">
        <v>62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64</v>
      </c>
      <c r="B2" t="s">
        <v>295</v>
      </c>
      <c r="C2" t="s">
        <v>297</v>
      </c>
      <c r="D2" t="s">
        <v>296</v>
      </c>
      <c r="E2" t="s">
        <v>298</v>
      </c>
      <c r="G2">
        <v>3439026.1045937701</v>
      </c>
      <c r="H2">
        <v>3421299.3252795599</v>
      </c>
      <c r="I2">
        <v>3492781.3000310902</v>
      </c>
      <c r="J2">
        <v>3134770.8799618999</v>
      </c>
      <c r="K2">
        <v>2603443.5163292899</v>
      </c>
      <c r="L2">
        <v>2444884.0632690201</v>
      </c>
      <c r="M2">
        <v>2182831.77085084</v>
      </c>
      <c r="N2">
        <v>2095102.4786842901</v>
      </c>
      <c r="O2">
        <v>2074086.7348355299</v>
      </c>
      <c r="P2">
        <v>2001513.7047166701</v>
      </c>
      <c r="Q2">
        <v>1600124.80498135</v>
      </c>
      <c r="R2">
        <v>1512952.2835633401</v>
      </c>
      <c r="S2">
        <v>1506051.45032627</v>
      </c>
      <c r="T2">
        <v>1383804.06864742</v>
      </c>
      <c r="U2">
        <v>1379014.0261534101</v>
      </c>
      <c r="V2">
        <v>1277994.7920746</v>
      </c>
      <c r="W2">
        <v>1444259.8511685899</v>
      </c>
      <c r="X2">
        <v>1604918.6828568201</v>
      </c>
      <c r="Y2">
        <v>1443929.1419534499</v>
      </c>
      <c r="Z2">
        <v>1633509.6902018499</v>
      </c>
      <c r="AA2">
        <v>1437366.5079360399</v>
      </c>
      <c r="AB2">
        <v>2017508.69290227</v>
      </c>
      <c r="AC2">
        <v>1613387.80228558</v>
      </c>
      <c r="AD2">
        <v>1428229.21052025</v>
      </c>
      <c r="AE2">
        <v>1440919.8483605899</v>
      </c>
    </row>
    <row r="3" spans="1:32" x14ac:dyDescent="0.3">
      <c r="A3" t="s">
        <v>64</v>
      </c>
      <c r="B3" t="s">
        <v>299</v>
      </c>
      <c r="C3" t="s">
        <v>297</v>
      </c>
      <c r="D3" t="s">
        <v>300</v>
      </c>
      <c r="E3" t="s">
        <v>298</v>
      </c>
      <c r="G3">
        <v>147994.63664700501</v>
      </c>
      <c r="H3">
        <v>146163.67629526599</v>
      </c>
      <c r="I3">
        <v>147081.88401812501</v>
      </c>
      <c r="J3">
        <v>106892.268869035</v>
      </c>
      <c r="K3">
        <v>141544.595791728</v>
      </c>
      <c r="L3">
        <v>115439.596220356</v>
      </c>
      <c r="M3">
        <v>157425.02276309201</v>
      </c>
      <c r="N3">
        <v>98591.188346602896</v>
      </c>
      <c r="O3">
        <v>92348.214696537703</v>
      </c>
      <c r="P3">
        <v>93383.980530571294</v>
      </c>
      <c r="Q3">
        <v>111816.58757873499</v>
      </c>
      <c r="R3">
        <v>135496.43928764801</v>
      </c>
      <c r="S3">
        <v>153228.59281560799</v>
      </c>
      <c r="T3">
        <v>129679.42591711201</v>
      </c>
      <c r="U3">
        <v>106192.404129173</v>
      </c>
      <c r="V3">
        <v>114162.647489139</v>
      </c>
      <c r="W3">
        <v>109156.05619483</v>
      </c>
      <c r="X3">
        <v>180482.46132996201</v>
      </c>
      <c r="Y3">
        <v>199453.11379659799</v>
      </c>
      <c r="Z3">
        <v>201155.647501812</v>
      </c>
      <c r="AA3">
        <v>180933.51771779</v>
      </c>
      <c r="AB3">
        <v>241464.24480940201</v>
      </c>
      <c r="AC3">
        <v>132424.760305462</v>
      </c>
      <c r="AD3">
        <v>107544.890539841</v>
      </c>
      <c r="AE3">
        <v>83661.192826145896</v>
      </c>
    </row>
    <row r="4" spans="1:32" x14ac:dyDescent="0.3">
      <c r="A4" t="s">
        <v>64</v>
      </c>
      <c r="B4" t="s">
        <v>301</v>
      </c>
      <c r="C4" t="s">
        <v>297</v>
      </c>
      <c r="D4" t="s">
        <v>302</v>
      </c>
      <c r="E4" t="s">
        <v>298</v>
      </c>
      <c r="G4">
        <v>21800739.4370597</v>
      </c>
      <c r="H4">
        <v>22555416.826460298</v>
      </c>
      <c r="I4">
        <v>23580441.1999126</v>
      </c>
      <c r="J4">
        <v>19779617.752524901</v>
      </c>
      <c r="K4">
        <v>21342756.366712701</v>
      </c>
      <c r="L4">
        <v>21595484.571092699</v>
      </c>
      <c r="M4">
        <v>17292905.898432098</v>
      </c>
      <c r="N4">
        <v>17518987.491278</v>
      </c>
      <c r="O4">
        <v>18319497.434005599</v>
      </c>
      <c r="P4">
        <v>21230659.247357499</v>
      </c>
      <c r="Q4">
        <v>20945730.938394502</v>
      </c>
      <c r="R4">
        <v>23109119.511796001</v>
      </c>
      <c r="S4">
        <v>22590354.144812301</v>
      </c>
      <c r="T4">
        <v>15779970.3024597</v>
      </c>
      <c r="U4">
        <v>14361514.312333399</v>
      </c>
      <c r="V4">
        <v>16145533.472701101</v>
      </c>
      <c r="W4">
        <v>16417076.804820901</v>
      </c>
      <c r="X4">
        <v>15290434.2404946</v>
      </c>
      <c r="Y4">
        <v>16121086.221657399</v>
      </c>
      <c r="Z4">
        <v>18283696.0815867</v>
      </c>
      <c r="AA4">
        <v>19318125.5776962</v>
      </c>
      <c r="AB4">
        <v>19345854.117921598</v>
      </c>
      <c r="AC4">
        <v>20855311.185357999</v>
      </c>
      <c r="AD4">
        <v>19860790.4738607</v>
      </c>
      <c r="AE4">
        <v>18000303.995935299</v>
      </c>
    </row>
    <row r="5" spans="1:32" x14ac:dyDescent="0.3">
      <c r="A5" t="s">
        <v>64</v>
      </c>
      <c r="B5" t="s">
        <v>303</v>
      </c>
      <c r="C5" t="s">
        <v>297</v>
      </c>
      <c r="D5" t="s">
        <v>304</v>
      </c>
      <c r="E5" t="s">
        <v>298</v>
      </c>
      <c r="G5">
        <v>2036077.7249151899</v>
      </c>
      <c r="H5">
        <v>2080793.9129592599</v>
      </c>
      <c r="I5">
        <v>2170818.6706153699</v>
      </c>
      <c r="J5">
        <v>1927685.7253723</v>
      </c>
      <c r="K5">
        <v>1978456.83848244</v>
      </c>
      <c r="L5">
        <v>1988301.9657880799</v>
      </c>
      <c r="M5">
        <v>1910297.9695806601</v>
      </c>
      <c r="N5">
        <v>1608962.17929827</v>
      </c>
      <c r="O5">
        <v>1647474.2064553499</v>
      </c>
      <c r="P5">
        <v>1907148.83341955</v>
      </c>
      <c r="Q5">
        <v>1840539.2515842</v>
      </c>
      <c r="R5">
        <v>1926471.5559562801</v>
      </c>
      <c r="S5">
        <v>1622721.4734535001</v>
      </c>
      <c r="T5">
        <v>1547595.8950927099</v>
      </c>
      <c r="U5">
        <v>1512185.31272966</v>
      </c>
      <c r="V5">
        <v>1856507.53589618</v>
      </c>
      <c r="W5">
        <v>1728064.30919107</v>
      </c>
      <c r="X5">
        <v>1517416.00688281</v>
      </c>
      <c r="Y5">
        <v>1630678.4293793701</v>
      </c>
      <c r="Z5">
        <v>1640578.03547896</v>
      </c>
      <c r="AA5">
        <v>1891039.9754612499</v>
      </c>
      <c r="AB5">
        <v>2066804.85110214</v>
      </c>
      <c r="AC5">
        <v>2071020.28331211</v>
      </c>
      <c r="AD5">
        <v>1939374.53543876</v>
      </c>
      <c r="AE5">
        <v>1650636.35868629</v>
      </c>
    </row>
    <row r="6" spans="1:32" x14ac:dyDescent="0.3">
      <c r="A6" t="s">
        <v>64</v>
      </c>
      <c r="B6" t="s">
        <v>305</v>
      </c>
      <c r="C6" t="s">
        <v>297</v>
      </c>
      <c r="D6" t="s">
        <v>306</v>
      </c>
      <c r="E6" t="s">
        <v>298</v>
      </c>
      <c r="G6">
        <v>469203.87239755702</v>
      </c>
      <c r="H6">
        <v>504885.05357328698</v>
      </c>
      <c r="I6">
        <v>488928.75879360997</v>
      </c>
      <c r="J6">
        <v>355573.08067835699</v>
      </c>
      <c r="K6">
        <v>322347.64460654999</v>
      </c>
      <c r="L6">
        <v>319002.74396388099</v>
      </c>
      <c r="M6">
        <v>270221.98555659398</v>
      </c>
      <c r="N6">
        <v>205642.55823131799</v>
      </c>
      <c r="O6">
        <v>217941.3257434</v>
      </c>
      <c r="P6">
        <v>286607.48039049603</v>
      </c>
      <c r="Q6">
        <v>231230.845860273</v>
      </c>
      <c r="R6">
        <v>275698.98479409702</v>
      </c>
      <c r="S6">
        <v>264917.18991296698</v>
      </c>
      <c r="T6">
        <v>153697.266266505</v>
      </c>
      <c r="U6">
        <v>163937.02578793501</v>
      </c>
      <c r="V6">
        <v>209645.61208351</v>
      </c>
      <c r="W6">
        <v>154726.182844736</v>
      </c>
      <c r="X6">
        <v>180123.92584619799</v>
      </c>
      <c r="Y6">
        <v>169484.86804168101</v>
      </c>
      <c r="Z6">
        <v>210014.455944043</v>
      </c>
      <c r="AA6">
        <v>196976.238757335</v>
      </c>
      <c r="AB6">
        <v>188144.72238046699</v>
      </c>
      <c r="AC6">
        <v>168178.02233038101</v>
      </c>
      <c r="AD6">
        <v>196003.93888131899</v>
      </c>
      <c r="AE6">
        <v>139683.96890829399</v>
      </c>
    </row>
    <row r="7" spans="1:32" x14ac:dyDescent="0.3">
      <c r="A7" t="s">
        <v>64</v>
      </c>
      <c r="B7" t="s">
        <v>307</v>
      </c>
      <c r="C7" t="s">
        <v>297</v>
      </c>
      <c r="D7" t="s">
        <v>308</v>
      </c>
      <c r="E7" t="s">
        <v>298</v>
      </c>
      <c r="G7">
        <v>1423314.1437415001</v>
      </c>
      <c r="H7">
        <v>1526190.4261367</v>
      </c>
      <c r="I7">
        <v>1463350.93503833</v>
      </c>
      <c r="J7">
        <v>1128500.9153549499</v>
      </c>
      <c r="K7">
        <v>1174622.2949973999</v>
      </c>
      <c r="L7">
        <v>1125438.28788357</v>
      </c>
      <c r="M7">
        <v>968882.85753066198</v>
      </c>
      <c r="N7">
        <v>897227.36599380895</v>
      </c>
      <c r="O7">
        <v>831565.69000959501</v>
      </c>
      <c r="P7">
        <v>1103632.19345048</v>
      </c>
      <c r="Q7">
        <v>1099438.2079856901</v>
      </c>
      <c r="R7">
        <v>1258043.6771696401</v>
      </c>
      <c r="S7">
        <v>1018810.60619072</v>
      </c>
      <c r="T7">
        <v>738309.42945908103</v>
      </c>
      <c r="U7">
        <v>745824.497051046</v>
      </c>
      <c r="V7">
        <v>747903.05429846398</v>
      </c>
      <c r="W7">
        <v>678677.51584016997</v>
      </c>
      <c r="X7">
        <v>798045.10051148699</v>
      </c>
      <c r="Y7">
        <v>813742.51400838397</v>
      </c>
      <c r="Z7">
        <v>869116.338107049</v>
      </c>
      <c r="AA7">
        <v>909400.34174166003</v>
      </c>
      <c r="AB7">
        <v>788321.73738967802</v>
      </c>
      <c r="AC7">
        <v>811543.01509357896</v>
      </c>
      <c r="AD7">
        <v>759546.12160016096</v>
      </c>
      <c r="AE7">
        <v>790079.32417882397</v>
      </c>
    </row>
    <row r="8" spans="1:32" x14ac:dyDescent="0.3">
      <c r="A8" t="s">
        <v>64</v>
      </c>
      <c r="B8" t="s">
        <v>309</v>
      </c>
      <c r="C8" t="s">
        <v>297</v>
      </c>
      <c r="D8" t="s">
        <v>310</v>
      </c>
      <c r="E8" t="s">
        <v>298</v>
      </c>
      <c r="G8">
        <v>534884.41594529105</v>
      </c>
      <c r="H8">
        <v>333928.54519307701</v>
      </c>
      <c r="I8">
        <v>384287.45769738901</v>
      </c>
      <c r="J8">
        <v>271933.43868638598</v>
      </c>
      <c r="K8">
        <v>182600.93052092899</v>
      </c>
      <c r="L8">
        <v>160825.46550331599</v>
      </c>
      <c r="M8">
        <v>241079.36841028201</v>
      </c>
      <c r="N8">
        <v>235551.49429942999</v>
      </c>
      <c r="O8">
        <v>272302.49593719997</v>
      </c>
      <c r="P8">
        <v>261704.806859098</v>
      </c>
      <c r="Q8">
        <v>373619.655480902</v>
      </c>
      <c r="R8">
        <v>341101.30739545199</v>
      </c>
      <c r="S8">
        <v>414795.23031228798</v>
      </c>
      <c r="T8">
        <v>340896.45111501199</v>
      </c>
      <c r="U8">
        <v>230800.96085149801</v>
      </c>
      <c r="V8">
        <v>122755.754199389</v>
      </c>
      <c r="W8">
        <v>185563.499178653</v>
      </c>
      <c r="X8">
        <v>213976.04978309601</v>
      </c>
      <c r="Y8">
        <v>225077.51404743001</v>
      </c>
      <c r="Z8">
        <v>285179.356480685</v>
      </c>
      <c r="AA8">
        <v>229083.04150053399</v>
      </c>
      <c r="AB8">
        <v>262248.63340173202</v>
      </c>
      <c r="AC8">
        <v>228535.339114225</v>
      </c>
      <c r="AD8">
        <v>194397.409938</v>
      </c>
      <c r="AE8">
        <v>257225.21551804501</v>
      </c>
    </row>
    <row r="9" spans="1:32" x14ac:dyDescent="0.3">
      <c r="A9" t="s">
        <v>64</v>
      </c>
      <c r="B9" t="s">
        <v>311</v>
      </c>
      <c r="C9" t="s">
        <v>297</v>
      </c>
      <c r="D9" t="s">
        <v>312</v>
      </c>
      <c r="E9" t="s">
        <v>298</v>
      </c>
      <c r="G9">
        <v>1593180.2030809401</v>
      </c>
      <c r="H9">
        <v>1698999.2468308799</v>
      </c>
      <c r="I9">
        <v>1866718.6423921899</v>
      </c>
      <c r="J9">
        <v>1478788.87395423</v>
      </c>
      <c r="K9">
        <v>1470398.0515266201</v>
      </c>
      <c r="L9">
        <v>1586735.5372003701</v>
      </c>
      <c r="M9">
        <v>1393722.1466358299</v>
      </c>
      <c r="N9">
        <v>1357136.06737568</v>
      </c>
      <c r="O9">
        <v>1166403.27578014</v>
      </c>
      <c r="P9">
        <v>1550935.38651132</v>
      </c>
      <c r="Q9">
        <v>1351121.59347779</v>
      </c>
      <c r="R9">
        <v>1527102.39210893</v>
      </c>
      <c r="S9">
        <v>1836828.35694096</v>
      </c>
      <c r="T9">
        <v>1317591.80824387</v>
      </c>
      <c r="U9">
        <v>1268070.49047947</v>
      </c>
      <c r="V9">
        <v>1304512.3052711301</v>
      </c>
      <c r="W9">
        <v>1048946.05320741</v>
      </c>
      <c r="X9">
        <v>919805.96063193399</v>
      </c>
      <c r="Y9">
        <v>927350.08485868794</v>
      </c>
      <c r="Z9">
        <v>993053.42423527502</v>
      </c>
      <c r="AA9">
        <v>971881.57272151997</v>
      </c>
      <c r="AB9">
        <v>1012873.48802635</v>
      </c>
      <c r="AC9">
        <v>1357580.42473811</v>
      </c>
      <c r="AD9">
        <v>1571377.61175901</v>
      </c>
      <c r="AE9">
        <v>1345760.6447534501</v>
      </c>
    </row>
    <row r="10" spans="1:32" x14ac:dyDescent="0.3">
      <c r="A10" t="s">
        <v>64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64</v>
      </c>
      <c r="B11" t="s">
        <v>315</v>
      </c>
      <c r="C11" t="s">
        <v>297</v>
      </c>
      <c r="D11" t="s">
        <v>316</v>
      </c>
      <c r="E11" t="s">
        <v>298</v>
      </c>
      <c r="G11">
        <v>618935.39387212996</v>
      </c>
      <c r="H11">
        <v>704347.05877645395</v>
      </c>
      <c r="I11">
        <v>683106.37082450802</v>
      </c>
      <c r="J11">
        <v>601707.84048231703</v>
      </c>
      <c r="K11">
        <v>686970.61025390995</v>
      </c>
      <c r="L11">
        <v>752899.67983199004</v>
      </c>
      <c r="M11">
        <v>752652.29473983601</v>
      </c>
      <c r="N11">
        <v>731312.41978560796</v>
      </c>
      <c r="O11">
        <v>665598.98193644104</v>
      </c>
      <c r="P11">
        <v>689147.08566762903</v>
      </c>
      <c r="Q11">
        <v>723957.19589806499</v>
      </c>
      <c r="R11">
        <v>686116.95211733598</v>
      </c>
      <c r="S11">
        <v>627078.49073150998</v>
      </c>
      <c r="T11">
        <v>659629.79983206198</v>
      </c>
      <c r="U11">
        <v>532125.655003455</v>
      </c>
      <c r="V11">
        <v>670359.21349345904</v>
      </c>
      <c r="W11">
        <v>1079134.6078322099</v>
      </c>
      <c r="X11">
        <v>1097133.9881875101</v>
      </c>
      <c r="Y11">
        <v>1015469.71942105</v>
      </c>
      <c r="Z11">
        <v>926301.39185180503</v>
      </c>
      <c r="AA11">
        <v>1349410.25522323</v>
      </c>
      <c r="AB11">
        <v>1206990.3382910099</v>
      </c>
      <c r="AC11">
        <v>1172267.90682865</v>
      </c>
      <c r="AD11">
        <v>1101584.1454311199</v>
      </c>
      <c r="AE11">
        <v>1148480.81818644</v>
      </c>
    </row>
    <row r="12" spans="1:32" x14ac:dyDescent="0.3">
      <c r="A12" t="s">
        <v>64</v>
      </c>
      <c r="B12" t="s">
        <v>317</v>
      </c>
      <c r="C12" t="s">
        <v>297</v>
      </c>
      <c r="D12" t="s">
        <v>318</v>
      </c>
      <c r="E12" t="s">
        <v>298</v>
      </c>
      <c r="G12">
        <v>1793908.6722311201</v>
      </c>
      <c r="H12">
        <v>1853165.3554781401</v>
      </c>
      <c r="I12">
        <v>1851302.1622901901</v>
      </c>
      <c r="J12">
        <v>1462250.4445635499</v>
      </c>
      <c r="K12">
        <v>1657147.4396277701</v>
      </c>
      <c r="L12">
        <v>1709727.9298684001</v>
      </c>
      <c r="M12">
        <v>1265594.0769426301</v>
      </c>
      <c r="N12">
        <v>1588355.1733752801</v>
      </c>
      <c r="O12">
        <v>1614665.8164083301</v>
      </c>
      <c r="P12">
        <v>1757406.33265874</v>
      </c>
      <c r="Q12">
        <v>1939854.4674051099</v>
      </c>
      <c r="R12">
        <v>1909764.8620949399</v>
      </c>
      <c r="S12">
        <v>1728051.8655173499</v>
      </c>
      <c r="T12">
        <v>1333461.6987018499</v>
      </c>
      <c r="U12">
        <v>1218420.9705513101</v>
      </c>
      <c r="V12">
        <v>1288375.8908037201</v>
      </c>
      <c r="W12">
        <v>1332064.2196140101</v>
      </c>
      <c r="X12">
        <v>1342246.7143375699</v>
      </c>
      <c r="Y12">
        <v>1366111.86732303</v>
      </c>
      <c r="Z12">
        <v>1478841.0470308899</v>
      </c>
      <c r="AA12">
        <v>1418224.2705912699</v>
      </c>
      <c r="AB12">
        <v>1469122.32154441</v>
      </c>
      <c r="AC12">
        <v>1648397.58654371</v>
      </c>
      <c r="AD12">
        <v>1558161.03302185</v>
      </c>
      <c r="AE12">
        <v>1501257.3933234499</v>
      </c>
    </row>
    <row r="13" spans="1:32" x14ac:dyDescent="0.3">
      <c r="A13" t="s">
        <v>64</v>
      </c>
      <c r="B13" t="s">
        <v>319</v>
      </c>
      <c r="C13" t="s">
        <v>297</v>
      </c>
      <c r="D13" t="s">
        <v>320</v>
      </c>
      <c r="E13" t="s">
        <v>298</v>
      </c>
      <c r="G13">
        <v>2830068.96533914</v>
      </c>
      <c r="H13">
        <v>2683411.6998014399</v>
      </c>
      <c r="I13">
        <v>2558931.9561061398</v>
      </c>
      <c r="J13">
        <v>2232094.05439856</v>
      </c>
      <c r="K13">
        <v>2510298.03372915</v>
      </c>
      <c r="L13">
        <v>2590146.8070505899</v>
      </c>
      <c r="M13">
        <v>1909697.2043297701</v>
      </c>
      <c r="N13">
        <v>1601051.63018526</v>
      </c>
      <c r="O13">
        <v>1781005.89262906</v>
      </c>
      <c r="P13">
        <v>2146158.9641083302</v>
      </c>
      <c r="Q13">
        <v>2407755.4496470899</v>
      </c>
      <c r="R13">
        <v>2925227.98289034</v>
      </c>
      <c r="S13">
        <v>2936614.5475495001</v>
      </c>
      <c r="T13">
        <v>2217040.4923441401</v>
      </c>
      <c r="U13">
        <v>2111619.8715937501</v>
      </c>
      <c r="V13">
        <v>2200844.7298389398</v>
      </c>
      <c r="W13">
        <v>2191034.49342974</v>
      </c>
      <c r="X13">
        <v>1842471.9881986401</v>
      </c>
      <c r="Y13">
        <v>2075129.67667066</v>
      </c>
      <c r="Z13">
        <v>2182382.41631254</v>
      </c>
      <c r="AA13">
        <v>2248175.91988962</v>
      </c>
      <c r="AB13">
        <v>2749538.69945502</v>
      </c>
      <c r="AC13">
        <v>2545777.2971083699</v>
      </c>
      <c r="AD13">
        <v>2639107.1264946498</v>
      </c>
      <c r="AE13">
        <v>2303744.1029858198</v>
      </c>
    </row>
    <row r="14" spans="1:32" x14ac:dyDescent="0.3">
      <c r="A14" t="s">
        <v>64</v>
      </c>
      <c r="B14" t="s">
        <v>321</v>
      </c>
      <c r="C14" t="s">
        <v>297</v>
      </c>
      <c r="D14" t="s">
        <v>322</v>
      </c>
      <c r="E14" t="s">
        <v>298</v>
      </c>
      <c r="G14">
        <v>3367197.4950081599</v>
      </c>
      <c r="H14">
        <v>3349768.65622437</v>
      </c>
      <c r="I14">
        <v>3731519.3398074098</v>
      </c>
      <c r="J14">
        <v>3195917.99803006</v>
      </c>
      <c r="K14">
        <v>4102501.9470146</v>
      </c>
      <c r="L14">
        <v>3975752.99128637</v>
      </c>
      <c r="M14">
        <v>2478062.8800010001</v>
      </c>
      <c r="N14">
        <v>2519421.2716045198</v>
      </c>
      <c r="O14">
        <v>3214047.1048774002</v>
      </c>
      <c r="P14">
        <v>3124276.5634696302</v>
      </c>
      <c r="Q14">
        <v>3406366.7643009098</v>
      </c>
      <c r="R14">
        <v>3420122.4327112199</v>
      </c>
      <c r="S14">
        <v>3644793.8236000701</v>
      </c>
      <c r="T14">
        <v>2109614.6082144598</v>
      </c>
      <c r="U14">
        <v>2015798.4573013999</v>
      </c>
      <c r="V14">
        <v>2349293.4121102402</v>
      </c>
      <c r="W14">
        <v>2346646.7027238901</v>
      </c>
      <c r="X14">
        <v>1831645.10243297</v>
      </c>
      <c r="Y14">
        <v>2117203.49334533</v>
      </c>
      <c r="Z14">
        <v>2735136.4546282599</v>
      </c>
      <c r="AA14">
        <v>2530648.1899746899</v>
      </c>
      <c r="AB14">
        <v>2489297.0426503401</v>
      </c>
      <c r="AC14">
        <v>3293022.23864607</v>
      </c>
      <c r="AD14">
        <v>2903473.54186679</v>
      </c>
      <c r="AE14">
        <v>2816684.9522361602</v>
      </c>
    </row>
    <row r="15" spans="1:32" x14ac:dyDescent="0.3">
      <c r="A15" t="s">
        <v>64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64</v>
      </c>
      <c r="B16" t="s">
        <v>325</v>
      </c>
      <c r="C16" t="s">
        <v>297</v>
      </c>
      <c r="D16" t="s">
        <v>326</v>
      </c>
      <c r="E16" t="s">
        <v>298</v>
      </c>
      <c r="G16">
        <v>2038435.5792545101</v>
      </c>
      <c r="H16">
        <v>2126171.3209417202</v>
      </c>
      <c r="I16">
        <v>2004840.52270068</v>
      </c>
      <c r="J16">
        <v>1851752.43077416</v>
      </c>
      <c r="K16">
        <v>2114685.57672875</v>
      </c>
      <c r="L16">
        <v>1985140.5235545</v>
      </c>
      <c r="M16">
        <v>1414277.72378007</v>
      </c>
      <c r="N16">
        <v>1465781.9138859699</v>
      </c>
      <c r="O16">
        <v>1567582.0460015</v>
      </c>
      <c r="P16">
        <v>1605003.2960560599</v>
      </c>
      <c r="Q16">
        <v>1598979.3803983801</v>
      </c>
      <c r="R16">
        <v>1761527.9334793</v>
      </c>
      <c r="S16">
        <v>1469210.09451477</v>
      </c>
      <c r="T16">
        <v>938103.22742969904</v>
      </c>
      <c r="U16">
        <v>1028803.42435114</v>
      </c>
      <c r="V16">
        <v>1244596.44812412</v>
      </c>
      <c r="W16">
        <v>1143641.96672522</v>
      </c>
      <c r="X16">
        <v>1064471.4722180599</v>
      </c>
      <c r="Y16">
        <v>1110948.22160254</v>
      </c>
      <c r="Z16">
        <v>1212178.3784143999</v>
      </c>
      <c r="AA16">
        <v>1385843.3550381199</v>
      </c>
      <c r="AB16">
        <v>1569939.4686032999</v>
      </c>
      <c r="AC16">
        <v>1465051.4047588501</v>
      </c>
      <c r="AD16">
        <v>1241711.46570057</v>
      </c>
      <c r="AE16">
        <v>1202576.06188464</v>
      </c>
    </row>
    <row r="17" spans="1:31" x14ac:dyDescent="0.3">
      <c r="A17" t="s">
        <v>64</v>
      </c>
      <c r="B17" t="s">
        <v>327</v>
      </c>
      <c r="C17" t="s">
        <v>297</v>
      </c>
      <c r="D17" t="s">
        <v>328</v>
      </c>
      <c r="E17" t="s">
        <v>298</v>
      </c>
      <c r="G17">
        <v>1875539.6143407901</v>
      </c>
      <c r="H17">
        <v>1939662.95021586</v>
      </c>
      <c r="I17">
        <v>2206937.7540176501</v>
      </c>
      <c r="J17">
        <v>1800770.5031296799</v>
      </c>
      <c r="K17">
        <v>1944299.9152238599</v>
      </c>
      <c r="L17">
        <v>1852421.02213505</v>
      </c>
      <c r="M17">
        <v>1497210.94674052</v>
      </c>
      <c r="N17">
        <v>1538938.3168123499</v>
      </c>
      <c r="O17">
        <v>1934269.85085986</v>
      </c>
      <c r="P17">
        <v>2340180.4786305302</v>
      </c>
      <c r="Q17">
        <v>1914356.5255483401</v>
      </c>
      <c r="R17">
        <v>2627219.3902342101</v>
      </c>
      <c r="S17">
        <v>2752866.0107906698</v>
      </c>
      <c r="T17">
        <v>1690204.3991244601</v>
      </c>
      <c r="U17">
        <v>1236930.8549552199</v>
      </c>
      <c r="V17">
        <v>1573045.1601420101</v>
      </c>
      <c r="W17">
        <v>1761698.88591266</v>
      </c>
      <c r="X17">
        <v>1456559.76451783</v>
      </c>
      <c r="Y17">
        <v>1533801.1126451101</v>
      </c>
      <c r="Z17">
        <v>1915067.0255912901</v>
      </c>
      <c r="AA17">
        <v>1815209.47082521</v>
      </c>
      <c r="AB17">
        <v>1505044.2598246301</v>
      </c>
      <c r="AC17">
        <v>1947477.9517787099</v>
      </c>
      <c r="AD17">
        <v>1877748.32097739</v>
      </c>
      <c r="AE17">
        <v>1394813.4683673801</v>
      </c>
    </row>
    <row r="18" spans="1:31" x14ac:dyDescent="0.3">
      <c r="A18" t="s">
        <v>64</v>
      </c>
      <c r="B18" t="s">
        <v>329</v>
      </c>
      <c r="C18" t="s">
        <v>297</v>
      </c>
      <c r="D18" t="s">
        <v>330</v>
      </c>
      <c r="E18" t="s">
        <v>298</v>
      </c>
      <c r="G18">
        <v>2714284.4292080998</v>
      </c>
      <c r="H18">
        <v>3245215.0796373799</v>
      </c>
      <c r="I18">
        <v>3619344.5677362601</v>
      </c>
      <c r="J18">
        <v>3030431.0406873301</v>
      </c>
      <c r="K18">
        <v>2835237.5483341198</v>
      </c>
      <c r="L18">
        <v>3097423.7887398601</v>
      </c>
      <c r="M18">
        <v>2875410.1839164398</v>
      </c>
      <c r="N18">
        <v>3324718.9055657098</v>
      </c>
      <c r="O18">
        <v>3033442.0440504001</v>
      </c>
      <c r="P18">
        <v>3951919.3634468098</v>
      </c>
      <c r="Q18">
        <v>3563888.3443819098</v>
      </c>
      <c r="R18">
        <v>3923411.4514187798</v>
      </c>
      <c r="S18">
        <v>3847299.5123979398</v>
      </c>
      <c r="T18">
        <v>2371160.73895468</v>
      </c>
      <c r="U18">
        <v>1893890.6912541401</v>
      </c>
      <c r="V18">
        <v>2123921.0709129502</v>
      </c>
      <c r="W18">
        <v>2399084.9516571402</v>
      </c>
      <c r="X18">
        <v>2617541.9700892498</v>
      </c>
      <c r="Y18">
        <v>2742725.64698087</v>
      </c>
      <c r="Z18">
        <v>3329872.5046010199</v>
      </c>
      <c r="AA18">
        <v>3898336.60306051</v>
      </c>
      <c r="AB18">
        <v>3686112.8689675</v>
      </c>
      <c r="AC18">
        <v>3805687.3893237598</v>
      </c>
      <c r="AD18">
        <v>3503257.75737654</v>
      </c>
      <c r="AE18">
        <v>3106139.9768197201</v>
      </c>
    </row>
    <row r="19" spans="1:31" x14ac:dyDescent="0.3">
      <c r="A19" t="s">
        <v>64</v>
      </c>
      <c r="B19" t="s">
        <v>331</v>
      </c>
      <c r="C19" t="s">
        <v>297</v>
      </c>
      <c r="D19" t="s">
        <v>332</v>
      </c>
      <c r="E19" t="s">
        <v>298</v>
      </c>
      <c r="G19">
        <v>505708.92772525799</v>
      </c>
      <c r="H19">
        <v>508877.52069168101</v>
      </c>
      <c r="I19">
        <v>550354.06189284602</v>
      </c>
      <c r="J19">
        <v>442211.40641301603</v>
      </c>
      <c r="K19">
        <v>363189.535666582</v>
      </c>
      <c r="L19">
        <v>451667.82828667999</v>
      </c>
      <c r="M19">
        <v>315796.26026778203</v>
      </c>
      <c r="N19">
        <v>444888.19486482098</v>
      </c>
      <c r="O19">
        <v>373198.70331691898</v>
      </c>
      <c r="P19">
        <v>506538.462688801</v>
      </c>
      <c r="Q19">
        <v>494623.25642586203</v>
      </c>
      <c r="R19">
        <v>527310.58942541596</v>
      </c>
      <c r="S19">
        <v>426366.94290005602</v>
      </c>
      <c r="T19">
        <v>362664.48768120399</v>
      </c>
      <c r="U19">
        <v>403106.10042335402</v>
      </c>
      <c r="V19">
        <v>453773.28552700701</v>
      </c>
      <c r="W19">
        <v>367793.41666395997</v>
      </c>
      <c r="X19">
        <v>408996.19685729302</v>
      </c>
      <c r="Y19">
        <v>393363.073333268</v>
      </c>
      <c r="Z19">
        <v>505975.25291051797</v>
      </c>
      <c r="AA19">
        <v>473896.342911296</v>
      </c>
      <c r="AB19">
        <v>351415.68628498103</v>
      </c>
      <c r="AC19">
        <v>340772.32578144397</v>
      </c>
      <c r="AD19">
        <v>375047.46537454898</v>
      </c>
      <c r="AE19">
        <v>343221.71008675097</v>
      </c>
    </row>
    <row r="20" spans="1:31" x14ac:dyDescent="0.3">
      <c r="A20" t="s">
        <v>64</v>
      </c>
      <c r="B20" t="s">
        <v>333</v>
      </c>
      <c r="C20" t="s">
        <v>297</v>
      </c>
      <c r="D20" t="s">
        <v>334</v>
      </c>
      <c r="E20" t="s">
        <v>298</v>
      </c>
      <c r="G20">
        <v>9831302.9968527406</v>
      </c>
      <c r="H20">
        <v>9211086.9245380107</v>
      </c>
      <c r="I20">
        <v>9095406.6357864607</v>
      </c>
      <c r="J20">
        <v>8957081.6636752691</v>
      </c>
      <c r="K20">
        <v>7945683.3360494096</v>
      </c>
      <c r="L20">
        <v>7525824.2259986801</v>
      </c>
      <c r="M20">
        <v>6607824.66610613</v>
      </c>
      <c r="N20">
        <v>6138143.3489536503</v>
      </c>
      <c r="O20">
        <v>5024765.0509692598</v>
      </c>
      <c r="P20">
        <v>5087657.1090278002</v>
      </c>
      <c r="Q20">
        <v>4633438.2677138904</v>
      </c>
      <c r="R20">
        <v>4788075.8005317403</v>
      </c>
      <c r="S20">
        <v>5016348.4288654504</v>
      </c>
      <c r="T20">
        <v>4887480.60597945</v>
      </c>
      <c r="U20">
        <v>4678029.8930047899</v>
      </c>
      <c r="V20">
        <v>4433640.4016561499</v>
      </c>
      <c r="W20">
        <v>4494673.9765133299</v>
      </c>
      <c r="X20">
        <v>4425069.8987240801</v>
      </c>
      <c r="Y20">
        <v>4464668.6940668197</v>
      </c>
      <c r="Z20">
        <v>4839163.5269559501</v>
      </c>
      <c r="AA20">
        <v>4939263.09078578</v>
      </c>
      <c r="AB20">
        <v>4758266.4792977404</v>
      </c>
      <c r="AC20">
        <v>5076595.24932463</v>
      </c>
      <c r="AD20">
        <v>4452876.1205726899</v>
      </c>
      <c r="AE20">
        <v>4311137.1102075102</v>
      </c>
    </row>
    <row r="21" spans="1:31" x14ac:dyDescent="0.3">
      <c r="A21" t="s">
        <v>64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64</v>
      </c>
      <c r="B22" t="s">
        <v>337</v>
      </c>
      <c r="C22" t="s">
        <v>297</v>
      </c>
      <c r="D22" t="s">
        <v>338</v>
      </c>
      <c r="E22" t="s">
        <v>298</v>
      </c>
      <c r="G22">
        <v>4685499.4661451802</v>
      </c>
      <c r="H22">
        <v>4440278.2538187802</v>
      </c>
      <c r="I22">
        <v>4704651.93880744</v>
      </c>
      <c r="J22">
        <v>4564437.17528784</v>
      </c>
      <c r="K22">
        <v>3950369.4201322501</v>
      </c>
      <c r="L22">
        <v>3767652.7505240599</v>
      </c>
      <c r="M22">
        <v>3598155.6043656599</v>
      </c>
      <c r="N22">
        <v>3198891.4563574502</v>
      </c>
      <c r="O22">
        <v>2583486.7131686001</v>
      </c>
      <c r="P22">
        <v>2245969.56318413</v>
      </c>
      <c r="Q22">
        <v>2030597.3027375599</v>
      </c>
      <c r="R22">
        <v>1699125.3159787799</v>
      </c>
      <c r="S22">
        <v>1703216.1003338499</v>
      </c>
      <c r="T22">
        <v>1956683.9957349401</v>
      </c>
      <c r="U22">
        <v>1836485.16559626</v>
      </c>
      <c r="V22">
        <v>2010626.63610739</v>
      </c>
      <c r="W22">
        <v>2117372.3324990398</v>
      </c>
      <c r="X22">
        <v>2502358.3406599802</v>
      </c>
      <c r="Y22">
        <v>2388580.9385523801</v>
      </c>
      <c r="Z22">
        <v>2522647.42779571</v>
      </c>
      <c r="AA22">
        <v>2882137.78400396</v>
      </c>
      <c r="AB22">
        <v>2651287.3324095998</v>
      </c>
      <c r="AC22">
        <v>2678133.0394710801</v>
      </c>
      <c r="AD22">
        <v>2848165.8356306101</v>
      </c>
      <c r="AE22">
        <v>3295077.4938530801</v>
      </c>
    </row>
    <row r="23" spans="1:31" x14ac:dyDescent="0.3">
      <c r="A23" t="s">
        <v>64</v>
      </c>
      <c r="B23" t="s">
        <v>339</v>
      </c>
      <c r="C23" t="s">
        <v>297</v>
      </c>
      <c r="D23" t="s">
        <v>340</v>
      </c>
      <c r="E23" t="s">
        <v>298</v>
      </c>
      <c r="G23">
        <v>3630123.8036218202</v>
      </c>
      <c r="H23">
        <v>3224204.9901008699</v>
      </c>
      <c r="I23">
        <v>2920638.2113706898</v>
      </c>
      <c r="J23">
        <v>2806137.3769264501</v>
      </c>
      <c r="K23">
        <v>3087120.8439793</v>
      </c>
      <c r="L23">
        <v>2648853.6010116101</v>
      </c>
      <c r="M23">
        <v>2368902.0728688301</v>
      </c>
      <c r="N23">
        <v>1804249.26010951</v>
      </c>
      <c r="O23">
        <v>1794382.70857457</v>
      </c>
      <c r="P23">
        <v>1778363.81861934</v>
      </c>
      <c r="Q23">
        <v>1722242.75272695</v>
      </c>
      <c r="R23">
        <v>2537789.8564391299</v>
      </c>
      <c r="S23">
        <v>1891020.3047559501</v>
      </c>
      <c r="T23">
        <v>1615828.80540383</v>
      </c>
      <c r="U23">
        <v>1998354.01249153</v>
      </c>
      <c r="V23">
        <v>1934235.69970932</v>
      </c>
      <c r="W23">
        <v>1966154.53932637</v>
      </c>
      <c r="X23">
        <v>2443075.7392846802</v>
      </c>
      <c r="Y23">
        <v>2527703.7320838501</v>
      </c>
      <c r="Z23">
        <v>2510524.32909051</v>
      </c>
      <c r="AA23">
        <v>2460051.1626917101</v>
      </c>
      <c r="AB23">
        <v>2969426.3649842502</v>
      </c>
      <c r="AC23">
        <v>2782760.4398100302</v>
      </c>
      <c r="AD23">
        <v>2818328.1500474499</v>
      </c>
      <c r="AE23">
        <v>3046326.0975477998</v>
      </c>
    </row>
    <row r="24" spans="1:31" x14ac:dyDescent="0.3">
      <c r="A24" t="s">
        <v>64</v>
      </c>
      <c r="B24" t="s">
        <v>341</v>
      </c>
      <c r="C24" t="s">
        <v>297</v>
      </c>
      <c r="D24" t="s">
        <v>342</v>
      </c>
      <c r="E24" t="s">
        <v>298</v>
      </c>
      <c r="G24">
        <v>9287547.2607335094</v>
      </c>
      <c r="H24">
        <v>9185973.3790632207</v>
      </c>
      <c r="I24">
        <v>8157103.4587624604</v>
      </c>
      <c r="J24">
        <v>7743390.2906670598</v>
      </c>
      <c r="K24">
        <v>9013944.8268073797</v>
      </c>
      <c r="L24">
        <v>7486574.0040255897</v>
      </c>
      <c r="M24">
        <v>7046854.1489612404</v>
      </c>
      <c r="N24">
        <v>6627636.0183566203</v>
      </c>
      <c r="O24">
        <v>7457690.8771305997</v>
      </c>
      <c r="P24">
        <v>7612308.8590277098</v>
      </c>
      <c r="Q24">
        <v>7953096.8896723101</v>
      </c>
      <c r="R24">
        <v>7397966.6819659304</v>
      </c>
      <c r="S24">
        <v>7290945.2931065001</v>
      </c>
      <c r="T24">
        <v>6742969.2955063097</v>
      </c>
      <c r="U24">
        <v>6365350.8781500598</v>
      </c>
      <c r="V24">
        <v>6620054.8944008797</v>
      </c>
      <c r="W24">
        <v>6942229.01524649</v>
      </c>
      <c r="X24">
        <v>7319007.4253190896</v>
      </c>
      <c r="Y24">
        <v>7672844.5583403902</v>
      </c>
      <c r="Z24">
        <v>8264419.29406955</v>
      </c>
      <c r="AA24">
        <v>8275604.54114505</v>
      </c>
      <c r="AB24">
        <v>8076004.4684086302</v>
      </c>
      <c r="AC24">
        <v>7417207.1033484796</v>
      </c>
      <c r="AD24">
        <v>7953002.7245466504</v>
      </c>
      <c r="AE24">
        <v>7481898.7737086797</v>
      </c>
    </row>
    <row r="25" spans="1:31" x14ac:dyDescent="0.3">
      <c r="A25" t="s">
        <v>64</v>
      </c>
      <c r="B25" t="s">
        <v>343</v>
      </c>
      <c r="C25" t="s">
        <v>297</v>
      </c>
      <c r="D25" t="s">
        <v>344</v>
      </c>
      <c r="E25" t="s">
        <v>298</v>
      </c>
      <c r="G25">
        <v>564629.28370061098</v>
      </c>
      <c r="H25">
        <v>558532.50503381295</v>
      </c>
      <c r="I25">
        <v>261146.14796460501</v>
      </c>
      <c r="J25">
        <v>449581.30185502698</v>
      </c>
      <c r="K25">
        <v>601435.47431945801</v>
      </c>
      <c r="L25">
        <v>519404.77927269699</v>
      </c>
      <c r="M25">
        <v>359946.25160360901</v>
      </c>
      <c r="N25">
        <v>426268.60267798702</v>
      </c>
      <c r="O25">
        <v>523890.063025365</v>
      </c>
      <c r="P25">
        <v>574106.13756700803</v>
      </c>
      <c r="Q25">
        <v>515394.07443800999</v>
      </c>
      <c r="R25">
        <v>385311.64840106299</v>
      </c>
      <c r="S25">
        <v>627314.88029140595</v>
      </c>
      <c r="T25">
        <v>434163.52087237098</v>
      </c>
      <c r="U25">
        <v>181129.86243482499</v>
      </c>
      <c r="V25">
        <v>152784.49927723099</v>
      </c>
      <c r="W25">
        <v>142791.24316084699</v>
      </c>
      <c r="X25">
        <v>176320.71617461799</v>
      </c>
      <c r="Y25">
        <v>284931.16979014</v>
      </c>
      <c r="Z25">
        <v>214210.608421799</v>
      </c>
      <c r="AA25">
        <v>160538.62013315101</v>
      </c>
      <c r="AB25">
        <v>185698.03422977499</v>
      </c>
      <c r="AC25">
        <v>123329.70242682401</v>
      </c>
      <c r="AD25">
        <v>362711.563831217</v>
      </c>
      <c r="AE25">
        <v>190101.293389664</v>
      </c>
    </row>
    <row r="26" spans="1:31" x14ac:dyDescent="0.3">
      <c r="A26" t="s">
        <v>64</v>
      </c>
      <c r="B26" t="s">
        <v>345</v>
      </c>
      <c r="C26" t="s">
        <v>297</v>
      </c>
      <c r="D26" t="s">
        <v>346</v>
      </c>
      <c r="E26" t="s">
        <v>298</v>
      </c>
      <c r="G26">
        <v>4231318.6083120303</v>
      </c>
      <c r="H26">
        <v>4703764.5702067604</v>
      </c>
      <c r="I26">
        <v>3892442.9084608001</v>
      </c>
      <c r="J26">
        <v>3416298.9203141602</v>
      </c>
      <c r="K26">
        <v>3517130.4311093199</v>
      </c>
      <c r="L26">
        <v>2804372.12793459</v>
      </c>
      <c r="M26">
        <v>2848078.5616266602</v>
      </c>
      <c r="N26">
        <v>2457947.6349521</v>
      </c>
      <c r="O26">
        <v>2494668.3023872101</v>
      </c>
      <c r="P26">
        <v>2595007.0142647098</v>
      </c>
      <c r="Q26">
        <v>2961842.5973792602</v>
      </c>
      <c r="R26">
        <v>2946791.7410256802</v>
      </c>
      <c r="S26">
        <v>2987373.7561472701</v>
      </c>
      <c r="T26">
        <v>2823762.0155624701</v>
      </c>
      <c r="U26">
        <v>2579904.7484716899</v>
      </c>
      <c r="V26">
        <v>2650173.9969234299</v>
      </c>
      <c r="W26">
        <v>2719888.6153368</v>
      </c>
      <c r="X26">
        <v>2776067.72728658</v>
      </c>
      <c r="Y26">
        <v>2815870.0440964801</v>
      </c>
      <c r="Z26">
        <v>3098526.6142036798</v>
      </c>
      <c r="AA26">
        <v>3029635.5029997202</v>
      </c>
      <c r="AB26">
        <v>3082929.9833780699</v>
      </c>
      <c r="AC26">
        <v>2607007.8788818698</v>
      </c>
      <c r="AD26">
        <v>2523677.6910902499</v>
      </c>
      <c r="AE26">
        <v>2581224.8796755802</v>
      </c>
    </row>
    <row r="27" spans="1:31" x14ac:dyDescent="0.3">
      <c r="A27" t="s">
        <v>64</v>
      </c>
      <c r="B27" t="s">
        <v>347</v>
      </c>
      <c r="C27" t="s">
        <v>297</v>
      </c>
      <c r="D27" t="s">
        <v>348</v>
      </c>
      <c r="E27" t="s">
        <v>298</v>
      </c>
      <c r="G27">
        <v>4491599.3687208798</v>
      </c>
      <c r="H27">
        <v>3923676.3038226399</v>
      </c>
      <c r="I27">
        <v>4003514.4023370598</v>
      </c>
      <c r="J27">
        <v>3877510.0684978799</v>
      </c>
      <c r="K27">
        <v>4895378.9213785902</v>
      </c>
      <c r="L27">
        <v>4162797.0968183</v>
      </c>
      <c r="M27">
        <v>3838829.3357309699</v>
      </c>
      <c r="N27">
        <v>3743419.7807265301</v>
      </c>
      <c r="O27">
        <v>4439132.5117180301</v>
      </c>
      <c r="P27">
        <v>4443195.7071959898</v>
      </c>
      <c r="Q27">
        <v>4475860.21785504</v>
      </c>
      <c r="R27">
        <v>4065863.29253919</v>
      </c>
      <c r="S27">
        <v>3676256.65666783</v>
      </c>
      <c r="T27">
        <v>3485043.7590714698</v>
      </c>
      <c r="U27">
        <v>3604316.2672435502</v>
      </c>
      <c r="V27">
        <v>3817096.39820022</v>
      </c>
      <c r="W27">
        <v>4079549.1567488499</v>
      </c>
      <c r="X27">
        <v>4366618.9818578996</v>
      </c>
      <c r="Y27">
        <v>4572043.3444537697</v>
      </c>
      <c r="Z27">
        <v>4951682.07144407</v>
      </c>
      <c r="AA27">
        <v>5085430.4180121804</v>
      </c>
      <c r="AB27">
        <v>4807376.4508007802</v>
      </c>
      <c r="AC27">
        <v>4686869.5220397804</v>
      </c>
      <c r="AD27">
        <v>5066613.4696251899</v>
      </c>
      <c r="AE27">
        <v>4710572.6006434299</v>
      </c>
    </row>
    <row r="28" spans="1:31" x14ac:dyDescent="0.3">
      <c r="A28" t="s">
        <v>64</v>
      </c>
      <c r="B28" t="s">
        <v>349</v>
      </c>
      <c r="C28" t="s">
        <v>297</v>
      </c>
      <c r="D28" t="s">
        <v>350</v>
      </c>
      <c r="E28" t="s">
        <v>298</v>
      </c>
      <c r="G28">
        <v>9858515.9975000508</v>
      </c>
      <c r="H28">
        <v>9991150.4422100708</v>
      </c>
      <c r="I28">
        <v>8252554.5407058196</v>
      </c>
      <c r="J28">
        <v>8457525.1045533195</v>
      </c>
      <c r="K28">
        <v>7468680.8078082604</v>
      </c>
      <c r="L28">
        <v>7083657.8967947103</v>
      </c>
      <c r="M28">
        <v>6636498.3775105299</v>
      </c>
      <c r="N28">
        <v>7421842.02985596</v>
      </c>
      <c r="O28">
        <v>6762833.1440418996</v>
      </c>
      <c r="P28">
        <v>5930720.8122435501</v>
      </c>
      <c r="Q28">
        <v>5809616.33918544</v>
      </c>
      <c r="R28">
        <v>6832597.4160092203</v>
      </c>
      <c r="S28">
        <v>6650734.5010558702</v>
      </c>
      <c r="T28">
        <v>6666836.4070414398</v>
      </c>
      <c r="U28">
        <v>6209315.1712549599</v>
      </c>
      <c r="V28">
        <v>5852596.0016725501</v>
      </c>
      <c r="W28">
        <v>6703475.9925775602</v>
      </c>
      <c r="X28">
        <v>6494779.4731815504</v>
      </c>
      <c r="Y28">
        <v>6983385.4986115303</v>
      </c>
      <c r="Z28">
        <v>7058835.3803954404</v>
      </c>
      <c r="AA28">
        <v>7367654.3863440901</v>
      </c>
      <c r="AB28">
        <v>7716238.4151685303</v>
      </c>
      <c r="AC28">
        <v>8608032.0995009299</v>
      </c>
      <c r="AD28">
        <v>8640730.6598068606</v>
      </c>
      <c r="AE28">
        <v>8517148.5750376899</v>
      </c>
    </row>
    <row r="29" spans="1:31" x14ac:dyDescent="0.3">
      <c r="A29" t="s">
        <v>64</v>
      </c>
      <c r="B29" t="s">
        <v>351</v>
      </c>
      <c r="C29" t="s">
        <v>297</v>
      </c>
      <c r="D29" t="s">
        <v>352</v>
      </c>
      <c r="E29" t="s">
        <v>298</v>
      </c>
      <c r="G29">
        <v>4816389.5408979403</v>
      </c>
      <c r="H29">
        <v>5470659.5732746199</v>
      </c>
      <c r="I29">
        <v>3721198.48039346</v>
      </c>
      <c r="J29">
        <v>3473134.3657102701</v>
      </c>
      <c r="K29">
        <v>3507978.9708933099</v>
      </c>
      <c r="L29">
        <v>2918432.7104690499</v>
      </c>
      <c r="M29">
        <v>2957452.94816184</v>
      </c>
      <c r="N29">
        <v>3361062.0615701</v>
      </c>
      <c r="O29">
        <v>3158192.32885877</v>
      </c>
      <c r="P29">
        <v>3054950.2941267998</v>
      </c>
      <c r="Q29">
        <v>2806502.02637826</v>
      </c>
      <c r="R29">
        <v>2764644.5086650201</v>
      </c>
      <c r="S29">
        <v>2919709.2397891502</v>
      </c>
      <c r="T29">
        <v>2654762.96580943</v>
      </c>
      <c r="U29">
        <v>2890098.1662584399</v>
      </c>
      <c r="V29">
        <v>2946595.5062859501</v>
      </c>
      <c r="W29">
        <v>3159660.9867055202</v>
      </c>
      <c r="X29">
        <v>3317003.5067165</v>
      </c>
      <c r="Y29">
        <v>3434551.3422434898</v>
      </c>
      <c r="Z29">
        <v>3475864.1730727698</v>
      </c>
      <c r="AA29">
        <v>3577124.4366906299</v>
      </c>
      <c r="AB29">
        <v>3506967.43706347</v>
      </c>
      <c r="AC29">
        <v>4253015.3744931603</v>
      </c>
      <c r="AD29">
        <v>4775725.0666019302</v>
      </c>
      <c r="AE29">
        <v>4433367.9050324</v>
      </c>
    </row>
    <row r="30" spans="1:31" x14ac:dyDescent="0.3">
      <c r="A30" t="s">
        <v>64</v>
      </c>
      <c r="B30" t="s">
        <v>353</v>
      </c>
      <c r="C30" t="s">
        <v>297</v>
      </c>
      <c r="D30" t="s">
        <v>354</v>
      </c>
      <c r="E30" t="s">
        <v>298</v>
      </c>
      <c r="G30">
        <v>836599.64044270106</v>
      </c>
      <c r="H30">
        <v>531689.71266146901</v>
      </c>
      <c r="I30">
        <v>699309.57369035401</v>
      </c>
      <c r="J30">
        <v>620720.32319232798</v>
      </c>
      <c r="K30">
        <v>512096.01175954199</v>
      </c>
      <c r="L30">
        <v>698048.00115055998</v>
      </c>
      <c r="M30">
        <v>913167.97639042896</v>
      </c>
      <c r="N30">
        <v>1011672.39827436</v>
      </c>
      <c r="O30">
        <v>869596.76813600003</v>
      </c>
      <c r="P30">
        <v>386280.15551568399</v>
      </c>
      <c r="Q30">
        <v>382163.25107938203</v>
      </c>
      <c r="R30">
        <v>317573.021248031</v>
      </c>
      <c r="S30">
        <v>506472.10564694903</v>
      </c>
      <c r="T30">
        <v>679346.69766870898</v>
      </c>
      <c r="U30">
        <v>421937.99728413799</v>
      </c>
      <c r="V30">
        <v>536602.94288834103</v>
      </c>
      <c r="W30">
        <v>520864.98721202998</v>
      </c>
      <c r="X30">
        <v>552034.83212144405</v>
      </c>
      <c r="Y30">
        <v>516636.10470723797</v>
      </c>
      <c r="Z30">
        <v>609211.757762225</v>
      </c>
      <c r="AA30">
        <v>861816.101305141</v>
      </c>
      <c r="AB30">
        <v>946934.73943314096</v>
      </c>
      <c r="AC30">
        <v>883820.15450475097</v>
      </c>
      <c r="AD30">
        <v>667010.046612103</v>
      </c>
      <c r="AE30">
        <v>507951.47726219101</v>
      </c>
    </row>
    <row r="31" spans="1:31" x14ac:dyDescent="0.3">
      <c r="A31" t="s">
        <v>64</v>
      </c>
      <c r="B31" t="s">
        <v>355</v>
      </c>
      <c r="C31" t="s">
        <v>297</v>
      </c>
      <c r="D31" t="s">
        <v>356</v>
      </c>
      <c r="E31" t="s">
        <v>298</v>
      </c>
      <c r="G31">
        <v>439317.03381421597</v>
      </c>
      <c r="H31">
        <v>744738.64266065299</v>
      </c>
      <c r="I31">
        <v>509887.15191487799</v>
      </c>
      <c r="J31">
        <v>377036.90813773498</v>
      </c>
      <c r="K31">
        <v>400611.16934776498</v>
      </c>
      <c r="L31">
        <v>365721.55300632998</v>
      </c>
      <c r="M31">
        <v>326494.34800633299</v>
      </c>
      <c r="N31">
        <v>480291.07183552801</v>
      </c>
      <c r="O31">
        <v>481936.83690581803</v>
      </c>
      <c r="P31">
        <v>620439.19866880705</v>
      </c>
      <c r="Q31">
        <v>611982.51133040397</v>
      </c>
      <c r="R31">
        <v>932147.40111427906</v>
      </c>
      <c r="S31">
        <v>1388342.9065175001</v>
      </c>
      <c r="T31">
        <v>1152526.9134788199</v>
      </c>
      <c r="U31">
        <v>902155.76493216003</v>
      </c>
      <c r="V31">
        <v>493244.29941441503</v>
      </c>
      <c r="W31">
        <v>821303.82900828496</v>
      </c>
      <c r="X31">
        <v>911804.00834209099</v>
      </c>
      <c r="Y31">
        <v>818991.81959519698</v>
      </c>
      <c r="Z31">
        <v>787959.79673102102</v>
      </c>
      <c r="AA31">
        <v>900456.79508010403</v>
      </c>
      <c r="AB31">
        <v>1081650.78792238</v>
      </c>
      <c r="AC31">
        <v>972716.15735903603</v>
      </c>
      <c r="AD31">
        <v>921296.61658863502</v>
      </c>
      <c r="AE31">
        <v>1427540.4344842499</v>
      </c>
    </row>
    <row r="32" spans="1:31" x14ac:dyDescent="0.3">
      <c r="A32" t="s">
        <v>64</v>
      </c>
      <c r="B32" t="s">
        <v>357</v>
      </c>
      <c r="C32" t="s">
        <v>297</v>
      </c>
      <c r="D32" t="s">
        <v>358</v>
      </c>
      <c r="E32" t="s">
        <v>298</v>
      </c>
      <c r="G32">
        <v>3054775.1366982702</v>
      </c>
      <c r="H32">
        <v>2344141.2545498302</v>
      </c>
      <c r="I32">
        <v>2646620.14610733</v>
      </c>
      <c r="J32">
        <v>3156586.5649151602</v>
      </c>
      <c r="K32">
        <v>2487348.31572334</v>
      </c>
      <c r="L32">
        <v>2439864.3310790402</v>
      </c>
      <c r="M32">
        <v>1969058.9409861199</v>
      </c>
      <c r="N32">
        <v>2258827.9675425598</v>
      </c>
      <c r="O32">
        <v>1998190.7632436999</v>
      </c>
      <c r="P32">
        <v>1581546.4804184299</v>
      </c>
      <c r="Q32">
        <v>1463673.6125383801</v>
      </c>
      <c r="R32">
        <v>1544707.3330801099</v>
      </c>
      <c r="S32">
        <v>1697751.1551777399</v>
      </c>
      <c r="T32">
        <v>2044050.26499251</v>
      </c>
      <c r="U32">
        <v>1850923.6541354801</v>
      </c>
      <c r="V32">
        <v>1805396.6480188</v>
      </c>
      <c r="W32">
        <v>1988370.8002474699</v>
      </c>
      <c r="X32">
        <v>1626374.79284613</v>
      </c>
      <c r="Y32">
        <v>2100894.0895861699</v>
      </c>
      <c r="Z32">
        <v>1965721.7790970299</v>
      </c>
      <c r="AA32">
        <v>1870351.7218867801</v>
      </c>
      <c r="AB32">
        <v>2051807.30579979</v>
      </c>
      <c r="AC32">
        <v>2436877.7814628701</v>
      </c>
      <c r="AD32">
        <v>2233557.3202825198</v>
      </c>
      <c r="AE32">
        <v>2118306.32167992</v>
      </c>
    </row>
    <row r="33" spans="1:31" x14ac:dyDescent="0.3">
      <c r="A33" t="s">
        <v>64</v>
      </c>
      <c r="B33" t="s">
        <v>359</v>
      </c>
      <c r="C33" t="s">
        <v>297</v>
      </c>
      <c r="D33" t="s">
        <v>360</v>
      </c>
      <c r="E33" t="s">
        <v>298</v>
      </c>
      <c r="G33">
        <v>711434.64564693102</v>
      </c>
      <c r="H33">
        <v>899921.25906350696</v>
      </c>
      <c r="I33">
        <v>675539.18859980197</v>
      </c>
      <c r="J33">
        <v>830046.94259782997</v>
      </c>
      <c r="K33">
        <v>560646.34008431004</v>
      </c>
      <c r="L33">
        <v>661591.30108973302</v>
      </c>
      <c r="M33">
        <v>470324.16396581399</v>
      </c>
      <c r="N33">
        <v>309988.530633424</v>
      </c>
      <c r="O33">
        <v>254916.44689761</v>
      </c>
      <c r="P33">
        <v>287504.68351382797</v>
      </c>
      <c r="Q33">
        <v>545294.93785900797</v>
      </c>
      <c r="R33">
        <v>1273525.1519017799</v>
      </c>
      <c r="S33">
        <v>138459.093924527</v>
      </c>
      <c r="T33">
        <v>136149.56509197099</v>
      </c>
      <c r="U33">
        <v>144199.58864473799</v>
      </c>
      <c r="V33">
        <v>70756.605065038093</v>
      </c>
      <c r="W33">
        <v>213275.38940424801</v>
      </c>
      <c r="X33">
        <v>87562.333155389599</v>
      </c>
      <c r="Y33">
        <v>112312.142479428</v>
      </c>
      <c r="Z33">
        <v>220077.87373239599</v>
      </c>
      <c r="AA33">
        <v>157905.331381433</v>
      </c>
      <c r="AB33">
        <v>128878.14494975</v>
      </c>
      <c r="AC33">
        <v>61602.631681115701</v>
      </c>
      <c r="AD33">
        <v>43141.609721667301</v>
      </c>
      <c r="AE33">
        <v>29982.436578924098</v>
      </c>
    </row>
    <row r="34" spans="1:31" x14ac:dyDescent="0.3">
      <c r="A34" t="s">
        <v>64</v>
      </c>
      <c r="B34" t="s">
        <v>361</v>
      </c>
      <c r="C34" t="s">
        <v>297</v>
      </c>
      <c r="D34" t="s">
        <v>362</v>
      </c>
      <c r="E34" t="s">
        <v>298</v>
      </c>
      <c r="G34">
        <v>2200412.3859664099</v>
      </c>
      <c r="H34">
        <v>2034050.8955721101</v>
      </c>
      <c r="I34">
        <v>1742154.2522021199</v>
      </c>
      <c r="J34">
        <v>1870921.1474158501</v>
      </c>
      <c r="K34">
        <v>1902511.47864147</v>
      </c>
      <c r="L34">
        <v>1897471.6749767</v>
      </c>
      <c r="M34">
        <v>1635787.0876073099</v>
      </c>
      <c r="N34">
        <v>1251771.0099128899</v>
      </c>
      <c r="O34">
        <v>1362354.86043231</v>
      </c>
      <c r="P34">
        <v>1172199.6506105301</v>
      </c>
      <c r="Q34">
        <v>2323832.2915333202</v>
      </c>
      <c r="R34">
        <v>2397648.2449310701</v>
      </c>
      <c r="S34">
        <v>1776287.5240035299</v>
      </c>
      <c r="T34">
        <v>1323973.4338044999</v>
      </c>
      <c r="U34">
        <v>1241791.4503418601</v>
      </c>
      <c r="V34">
        <v>1222502.43254245</v>
      </c>
      <c r="W34">
        <v>1452839.78965302</v>
      </c>
      <c r="X34">
        <v>998757.80239384703</v>
      </c>
      <c r="Y34">
        <v>1320342.0350974801</v>
      </c>
      <c r="Z34">
        <v>1374235.51346195</v>
      </c>
      <c r="AA34">
        <v>1125187.48484535</v>
      </c>
      <c r="AB34">
        <v>1204437.9071014801</v>
      </c>
      <c r="AC34">
        <v>1170915.81538235</v>
      </c>
      <c r="AD34">
        <v>1022518.19814451</v>
      </c>
      <c r="AE34">
        <v>837338.18855689303</v>
      </c>
    </row>
    <row r="35" spans="1:31" x14ac:dyDescent="0.3">
      <c r="A35" t="s">
        <v>64</v>
      </c>
      <c r="B35" t="s">
        <v>363</v>
      </c>
      <c r="C35" t="s">
        <v>297</v>
      </c>
      <c r="D35" t="s">
        <v>364</v>
      </c>
      <c r="E35" t="s">
        <v>298</v>
      </c>
      <c r="G35">
        <v>6576027.0763245001</v>
      </c>
      <c r="H35">
        <v>6501016.7149342699</v>
      </c>
      <c r="I35">
        <v>6759284.4255844103</v>
      </c>
      <c r="J35">
        <v>6635040.0702613899</v>
      </c>
      <c r="K35">
        <v>7082749.3095999304</v>
      </c>
      <c r="L35">
        <v>6278167.5897173798</v>
      </c>
      <c r="M35">
        <v>5629209.98808592</v>
      </c>
      <c r="N35">
        <v>5454477.9673800496</v>
      </c>
      <c r="O35">
        <v>4879107.9309487604</v>
      </c>
      <c r="P35">
        <v>4605319.43923603</v>
      </c>
      <c r="Q35">
        <v>5073551.37452727</v>
      </c>
      <c r="R35">
        <v>4297638.2460770598</v>
      </c>
      <c r="S35">
        <v>4091625.62649603</v>
      </c>
      <c r="T35">
        <v>4181361.3670659899</v>
      </c>
      <c r="U35">
        <v>3834510.4222625601</v>
      </c>
      <c r="V35">
        <v>4019852.9779693801</v>
      </c>
      <c r="W35">
        <v>4212240.4231520602</v>
      </c>
      <c r="X35">
        <v>3923873.3157519</v>
      </c>
      <c r="Y35">
        <v>3580368.8912437102</v>
      </c>
      <c r="Z35">
        <v>3555934.17282162</v>
      </c>
      <c r="AA35">
        <v>3612857.4431255902</v>
      </c>
      <c r="AB35">
        <v>3614241.18013997</v>
      </c>
      <c r="AC35">
        <v>3685706.9460296901</v>
      </c>
      <c r="AD35">
        <v>3835359.7136861999</v>
      </c>
      <c r="AE35">
        <v>3890050.0939072198</v>
      </c>
    </row>
    <row r="36" spans="1:31" x14ac:dyDescent="0.3">
      <c r="A36" t="s">
        <v>64</v>
      </c>
      <c r="B36" t="s">
        <v>365</v>
      </c>
      <c r="C36" t="s">
        <v>297</v>
      </c>
      <c r="D36" t="s">
        <v>366</v>
      </c>
      <c r="E36" t="s">
        <v>298</v>
      </c>
      <c r="G36">
        <v>1564510.0097453101</v>
      </c>
      <c r="H36">
        <v>1156320.1375486001</v>
      </c>
      <c r="I36">
        <v>941905.95438570098</v>
      </c>
      <c r="J36">
        <v>1050637.46233796</v>
      </c>
      <c r="K36">
        <v>848793.47541312303</v>
      </c>
      <c r="L36">
        <v>912231.01530117402</v>
      </c>
      <c r="M36">
        <v>848147.329468715</v>
      </c>
      <c r="N36">
        <v>1150711.0894552399</v>
      </c>
      <c r="O36">
        <v>800931.81528230198</v>
      </c>
      <c r="P36">
        <v>878929.756394336</v>
      </c>
      <c r="Q36">
        <v>908071.60466892796</v>
      </c>
      <c r="R36">
        <v>702329.22463985696</v>
      </c>
      <c r="S36">
        <v>543356.74856398604</v>
      </c>
      <c r="T36">
        <v>664308.79460922303</v>
      </c>
      <c r="U36">
        <v>641137.24112515105</v>
      </c>
      <c r="V36">
        <v>630282.15364739602</v>
      </c>
      <c r="W36">
        <v>582489.83502665698</v>
      </c>
      <c r="X36">
        <v>583226.29314616497</v>
      </c>
      <c r="Y36">
        <v>564628.14865825605</v>
      </c>
      <c r="Z36">
        <v>470118.75796529301</v>
      </c>
      <c r="AA36">
        <v>484896.28055174398</v>
      </c>
      <c r="AB36">
        <v>475938.08841919003</v>
      </c>
      <c r="AC36">
        <v>433010.810776814</v>
      </c>
      <c r="AD36">
        <v>672270.54129819095</v>
      </c>
      <c r="AE36">
        <v>459676.81310807</v>
      </c>
    </row>
    <row r="37" spans="1:31" x14ac:dyDescent="0.3">
      <c r="A37" t="s">
        <v>64</v>
      </c>
      <c r="B37" t="s">
        <v>367</v>
      </c>
      <c r="C37" t="s">
        <v>297</v>
      </c>
      <c r="D37" t="s">
        <v>368</v>
      </c>
      <c r="E37" t="s">
        <v>298</v>
      </c>
      <c r="G37">
        <v>4641789.3205373399</v>
      </c>
      <c r="H37">
        <v>4970766.5827643704</v>
      </c>
      <c r="I37">
        <v>5396567.1352493903</v>
      </c>
      <c r="J37">
        <v>5211830.0857984498</v>
      </c>
      <c r="K37">
        <v>5647234.18752007</v>
      </c>
      <c r="L37">
        <v>4694876.20715883</v>
      </c>
      <c r="M37">
        <v>3951300.7719654399</v>
      </c>
      <c r="N37">
        <v>3331563.2634922201</v>
      </c>
      <c r="O37">
        <v>2873769.8909242498</v>
      </c>
      <c r="P37">
        <v>2821298.05866689</v>
      </c>
      <c r="Q37">
        <v>3341559.0244778199</v>
      </c>
      <c r="R37">
        <v>3123635.9162810999</v>
      </c>
      <c r="S37">
        <v>2967432.3913444998</v>
      </c>
      <c r="T37">
        <v>3114710.4748362699</v>
      </c>
      <c r="U37">
        <v>2659345.2622523298</v>
      </c>
      <c r="V37">
        <v>2941911.8096984201</v>
      </c>
      <c r="W37">
        <v>3295704.8222529702</v>
      </c>
      <c r="X37">
        <v>2975598.0671631698</v>
      </c>
      <c r="Y37">
        <v>2576159.1061557801</v>
      </c>
      <c r="Z37">
        <v>2433836.1056458801</v>
      </c>
      <c r="AA37">
        <v>2643140.3524691099</v>
      </c>
      <c r="AB37">
        <v>2661426.61554622</v>
      </c>
      <c r="AC37">
        <v>2315658.3001255202</v>
      </c>
      <c r="AD37">
        <v>2484498.5992349</v>
      </c>
      <c r="AE37">
        <v>2842638.21249113</v>
      </c>
    </row>
    <row r="38" spans="1:31" x14ac:dyDescent="0.3">
      <c r="A38" t="s">
        <v>64</v>
      </c>
      <c r="B38" t="s">
        <v>369</v>
      </c>
      <c r="C38" t="s">
        <v>297</v>
      </c>
      <c r="D38" t="s">
        <v>370</v>
      </c>
      <c r="E38" t="s">
        <v>298</v>
      </c>
      <c r="G38">
        <v>369727.74604185403</v>
      </c>
      <c r="H38">
        <v>373929.994621291</v>
      </c>
      <c r="I38">
        <v>420811.33594932099</v>
      </c>
      <c r="J38">
        <v>372572.52212498098</v>
      </c>
      <c r="K38">
        <v>586721.64666673297</v>
      </c>
      <c r="L38">
        <v>671060.36725738004</v>
      </c>
      <c r="M38">
        <v>829761.88665176695</v>
      </c>
      <c r="N38">
        <v>972203.61443259194</v>
      </c>
      <c r="O38">
        <v>1204406.22474221</v>
      </c>
      <c r="P38">
        <v>905091.62417480804</v>
      </c>
      <c r="Q38">
        <v>823920.74538052001</v>
      </c>
      <c r="R38">
        <v>471673.10515610297</v>
      </c>
      <c r="S38">
        <v>580836.48658754397</v>
      </c>
      <c r="T38">
        <v>402342.09762049699</v>
      </c>
      <c r="U38">
        <v>534027.91888507304</v>
      </c>
      <c r="V38">
        <v>447659.014623567</v>
      </c>
      <c r="W38">
        <v>334045.76587243099</v>
      </c>
      <c r="X38">
        <v>365048.95544256602</v>
      </c>
      <c r="Y38">
        <v>439581.63642966602</v>
      </c>
      <c r="Z38">
        <v>651979.30921044899</v>
      </c>
      <c r="AA38">
        <v>484820.81010474003</v>
      </c>
      <c r="AB38">
        <v>476876.47617455397</v>
      </c>
      <c r="AC38">
        <v>937037.83512735402</v>
      </c>
      <c r="AD38">
        <v>678590.57315311197</v>
      </c>
      <c r="AE38">
        <v>587735.06830801698</v>
      </c>
    </row>
    <row r="39" spans="1:31" x14ac:dyDescent="0.3">
      <c r="A39" t="s">
        <v>64</v>
      </c>
      <c r="B39" t="s">
        <v>371</v>
      </c>
      <c r="C39" t="s">
        <v>297</v>
      </c>
      <c r="D39" t="s">
        <v>372</v>
      </c>
      <c r="E39" t="s">
        <v>298</v>
      </c>
      <c r="G39">
        <v>1277461.91422202</v>
      </c>
      <c r="H39">
        <v>1172207.4184482901</v>
      </c>
      <c r="I39">
        <v>1235738.77480558</v>
      </c>
      <c r="J39">
        <v>999642.98667292204</v>
      </c>
      <c r="K39">
        <v>1004213.50978222</v>
      </c>
      <c r="L39">
        <v>1060842.7262200001</v>
      </c>
      <c r="M39">
        <v>976296.31987794198</v>
      </c>
      <c r="N39">
        <v>1073765.7108217699</v>
      </c>
      <c r="O39">
        <v>1117517.6886765901</v>
      </c>
      <c r="P39">
        <v>917153.04226746596</v>
      </c>
      <c r="Q39">
        <v>888693.91011657496</v>
      </c>
      <c r="R39">
        <v>948594.37562991004</v>
      </c>
      <c r="S39">
        <v>944094.52438878804</v>
      </c>
      <c r="T39">
        <v>977837.17634206696</v>
      </c>
      <c r="U39">
        <v>871736.38878790697</v>
      </c>
      <c r="V39">
        <v>770174.83714422595</v>
      </c>
      <c r="W39">
        <v>763187.23897755798</v>
      </c>
      <c r="X39">
        <v>802488.53443402098</v>
      </c>
      <c r="Y39">
        <v>982751.91968803701</v>
      </c>
      <c r="Z39">
        <v>906410.99895712303</v>
      </c>
      <c r="AA39">
        <v>846439.75012193702</v>
      </c>
      <c r="AB39">
        <v>881017.38277162996</v>
      </c>
      <c r="AC39">
        <v>837068.16902641405</v>
      </c>
      <c r="AD39">
        <v>772932.66856944503</v>
      </c>
      <c r="AE39">
        <v>832803.79551742901</v>
      </c>
    </row>
    <row r="40" spans="1:31" x14ac:dyDescent="0.3">
      <c r="A40" t="s">
        <v>64</v>
      </c>
      <c r="B40" t="s">
        <v>373</v>
      </c>
      <c r="C40" t="s">
        <v>297</v>
      </c>
      <c r="D40" t="s">
        <v>374</v>
      </c>
      <c r="E40" t="s">
        <v>298</v>
      </c>
      <c r="G40">
        <v>6286289.2859996501</v>
      </c>
      <c r="H40">
        <v>5532656.6951180501</v>
      </c>
      <c r="I40">
        <v>5385076.1468930999</v>
      </c>
      <c r="J40">
        <v>5202069.6005282197</v>
      </c>
      <c r="K40">
        <v>5243551.4930121303</v>
      </c>
      <c r="L40">
        <v>4956928.7845740998</v>
      </c>
      <c r="M40">
        <v>4472694.1117356401</v>
      </c>
      <c r="N40">
        <v>3782830.7093328699</v>
      </c>
      <c r="O40">
        <v>3426466.1174116801</v>
      </c>
      <c r="P40">
        <v>5041091.9418853801</v>
      </c>
      <c r="Q40">
        <v>4130376.20624201</v>
      </c>
      <c r="R40">
        <v>3578575.6674440801</v>
      </c>
      <c r="S40">
        <v>3662564.0252433098</v>
      </c>
      <c r="T40">
        <v>3628333.3139256001</v>
      </c>
      <c r="U40">
        <v>3778331.2848263499</v>
      </c>
      <c r="V40">
        <v>2988762.4076232901</v>
      </c>
      <c r="W40">
        <v>2999335.85839186</v>
      </c>
      <c r="X40">
        <v>3402000.4983670702</v>
      </c>
      <c r="Y40">
        <v>4543074.1719527999</v>
      </c>
      <c r="Z40">
        <v>5031820.27236945</v>
      </c>
      <c r="AA40">
        <v>4566800.0049490696</v>
      </c>
      <c r="AB40">
        <v>4429912.3165345602</v>
      </c>
      <c r="AC40">
        <v>5824347.5742689604</v>
      </c>
      <c r="AD40">
        <v>6548368.8094197204</v>
      </c>
      <c r="AE40">
        <v>6916010.0663276603</v>
      </c>
    </row>
    <row r="41" spans="1:31" x14ac:dyDescent="0.3">
      <c r="A41" t="s">
        <v>64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64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64</v>
      </c>
      <c r="B43" t="s">
        <v>379</v>
      </c>
      <c r="C43" t="s">
        <v>297</v>
      </c>
      <c r="D43" t="s">
        <v>380</v>
      </c>
      <c r="E43" t="s">
        <v>298</v>
      </c>
      <c r="G43">
        <v>2662094.4103981899</v>
      </c>
      <c r="H43">
        <v>3853922.6845666701</v>
      </c>
      <c r="I43">
        <v>2852765.4342035502</v>
      </c>
      <c r="J43">
        <v>1969639.5910382301</v>
      </c>
      <c r="K43">
        <v>1898384.9396655101</v>
      </c>
      <c r="L43">
        <v>2231096.0379624302</v>
      </c>
      <c r="M43">
        <v>3303290.06635815</v>
      </c>
      <c r="N43">
        <v>3565267.2304835301</v>
      </c>
      <c r="O43">
        <v>3736152.2111124001</v>
      </c>
      <c r="P43">
        <v>4033122.9792097001</v>
      </c>
      <c r="Q43">
        <v>6034191.4584864201</v>
      </c>
      <c r="R43">
        <v>4787009.0523846503</v>
      </c>
      <c r="S43">
        <v>3649892.7622674699</v>
      </c>
      <c r="T43">
        <v>3264264.45646415</v>
      </c>
      <c r="U43">
        <v>3301267.7214945401</v>
      </c>
      <c r="V43">
        <v>3580965.2794643599</v>
      </c>
      <c r="W43">
        <v>3562530.06301344</v>
      </c>
      <c r="X43">
        <v>3947375.74356547</v>
      </c>
      <c r="Y43">
        <v>3662924.7138453298</v>
      </c>
      <c r="Z43">
        <v>4295925.7856187597</v>
      </c>
      <c r="AA43">
        <v>4802872.9747945899</v>
      </c>
      <c r="AB43">
        <v>5307222.5295138499</v>
      </c>
      <c r="AC43">
        <v>5360735.1888915496</v>
      </c>
      <c r="AD43">
        <v>5694725.8078835001</v>
      </c>
      <c r="AE43">
        <v>4909215.6539527597</v>
      </c>
    </row>
    <row r="44" spans="1:31" x14ac:dyDescent="0.3">
      <c r="A44" t="s">
        <v>64</v>
      </c>
      <c r="B44" t="s">
        <v>381</v>
      </c>
      <c r="C44" t="s">
        <v>297</v>
      </c>
      <c r="D44" t="s">
        <v>382</v>
      </c>
      <c r="E44" t="s">
        <v>298</v>
      </c>
      <c r="G44">
        <v>79596983.464774206</v>
      </c>
      <c r="H44">
        <v>80296378.360366806</v>
      </c>
      <c r="I44">
        <v>76890994.918678001</v>
      </c>
      <c r="J44">
        <v>71265491.654124394</v>
      </c>
      <c r="K44">
        <v>72076540.917427897</v>
      </c>
      <c r="L44">
        <v>69069682.9040225</v>
      </c>
      <c r="M44">
        <v>61361825.5595714</v>
      </c>
      <c r="N44">
        <v>60818252.218070701</v>
      </c>
      <c r="O44">
        <v>60417280.5861817</v>
      </c>
      <c r="P44">
        <v>61576167.900479101</v>
      </c>
      <c r="Q44">
        <v>63703880.881393097</v>
      </c>
      <c r="R44">
        <v>64228373.040108502</v>
      </c>
      <c r="S44">
        <v>61682844.595031701</v>
      </c>
      <c r="T44">
        <v>52187578.126486197</v>
      </c>
      <c r="U44">
        <v>49307901.745356999</v>
      </c>
      <c r="V44">
        <v>50857162.744793102</v>
      </c>
      <c r="W44">
        <v>52912668.238331102</v>
      </c>
      <c r="X44">
        <v>53094161.503866397</v>
      </c>
      <c r="Y44">
        <v>54432428.689331397</v>
      </c>
      <c r="Z44">
        <v>58612030.997899897</v>
      </c>
      <c r="AA44">
        <v>60066667.018555596</v>
      </c>
      <c r="AB44">
        <v>61618476.569642201</v>
      </c>
      <c r="AC44">
        <v>63361914.5118571</v>
      </c>
      <c r="AD44">
        <v>62338793.428398497</v>
      </c>
      <c r="AE44">
        <v>58923906.674936302</v>
      </c>
    </row>
    <row r="45" spans="1:31" x14ac:dyDescent="0.3">
      <c r="A45" t="s">
        <v>64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64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64</v>
      </c>
      <c r="B47" t="s">
        <v>387</v>
      </c>
      <c r="C47" t="s">
        <v>297</v>
      </c>
      <c r="D47" t="s">
        <v>388</v>
      </c>
      <c r="E47" t="s">
        <v>298</v>
      </c>
      <c r="G47">
        <v>22366319.989886802</v>
      </c>
      <c r="H47">
        <v>20306411.241257999</v>
      </c>
      <c r="I47">
        <v>19585108.239615001</v>
      </c>
      <c r="J47">
        <v>21029031.646134399</v>
      </c>
      <c r="K47">
        <v>18426569.0331988</v>
      </c>
      <c r="L47">
        <v>17656442.375344001</v>
      </c>
      <c r="M47">
        <v>16756984.787257601</v>
      </c>
      <c r="N47">
        <v>14939630.5336223</v>
      </c>
      <c r="O47">
        <v>13323785.193254801</v>
      </c>
      <c r="P47">
        <v>12553901.715957399</v>
      </c>
      <c r="Q47">
        <v>11893741.8509512</v>
      </c>
      <c r="R47">
        <v>11356025.7675336</v>
      </c>
      <c r="S47">
        <v>10529196.270726999</v>
      </c>
      <c r="T47">
        <v>11806824.556961101</v>
      </c>
      <c r="U47">
        <v>11382365.4536689</v>
      </c>
      <c r="V47">
        <v>10795507.4065098</v>
      </c>
      <c r="W47">
        <v>11010844.830323201</v>
      </c>
      <c r="X47">
        <v>11792020.513800301</v>
      </c>
      <c r="Y47">
        <v>12356522.488131899</v>
      </c>
      <c r="Z47">
        <v>11985763.906759899</v>
      </c>
      <c r="AA47">
        <v>12758812.237043001</v>
      </c>
      <c r="AB47">
        <v>12922931.872994499</v>
      </c>
      <c r="AC47">
        <v>13407403.2115306</v>
      </c>
      <c r="AD47">
        <v>14058275.758796001</v>
      </c>
      <c r="AE47">
        <v>14909684.5891628</v>
      </c>
    </row>
    <row r="48" spans="1:31" x14ac:dyDescent="0.3">
      <c r="A48" t="s">
        <v>64</v>
      </c>
      <c r="B48" t="s">
        <v>389</v>
      </c>
      <c r="C48" t="s">
        <v>297</v>
      </c>
      <c r="D48" t="s">
        <v>390</v>
      </c>
      <c r="E48" t="s">
        <v>298</v>
      </c>
      <c r="G48">
        <v>29789685.730057001</v>
      </c>
      <c r="H48">
        <v>27294398.992040701</v>
      </c>
      <c r="I48">
        <v>26821880.467506599</v>
      </c>
      <c r="J48">
        <v>28428299.2866682</v>
      </c>
      <c r="K48">
        <v>25213117.631003302</v>
      </c>
      <c r="L48">
        <v>24214782.223533899</v>
      </c>
      <c r="M48">
        <v>23446158.653188501</v>
      </c>
      <c r="N48">
        <v>21064704.2111472</v>
      </c>
      <c r="O48">
        <v>19823988.681632798</v>
      </c>
      <c r="P48">
        <v>19159178.323209301</v>
      </c>
      <c r="Q48">
        <v>18079183.956445601</v>
      </c>
      <c r="R48">
        <v>17185295.726653799</v>
      </c>
      <c r="S48">
        <v>15955796.246121</v>
      </c>
      <c r="T48">
        <v>17721241.143566798</v>
      </c>
      <c r="U48">
        <v>18130242.682039902</v>
      </c>
      <c r="V48">
        <v>17695435.305309899</v>
      </c>
      <c r="W48">
        <v>17885633.447180301</v>
      </c>
      <c r="X48">
        <v>19328302.478555799</v>
      </c>
      <c r="Y48">
        <v>19762881.074346699</v>
      </c>
      <c r="Z48">
        <v>18808148.7524754</v>
      </c>
      <c r="AA48">
        <v>19462801.403129999</v>
      </c>
      <c r="AB48">
        <v>19789042.2951991</v>
      </c>
      <c r="AC48">
        <v>19448182.1632558</v>
      </c>
      <c r="AD48">
        <v>20441317.698129501</v>
      </c>
      <c r="AE48">
        <v>21291762.749184102</v>
      </c>
    </row>
    <row r="49" spans="1:31" x14ac:dyDescent="0.3">
      <c r="A49" t="s">
        <v>64</v>
      </c>
      <c r="B49" t="s">
        <v>391</v>
      </c>
      <c r="C49" t="s">
        <v>297</v>
      </c>
      <c r="D49" t="s">
        <v>392</v>
      </c>
      <c r="E49" t="s">
        <v>298</v>
      </c>
      <c r="G49">
        <v>2786526.73169376</v>
      </c>
      <c r="H49">
        <v>2570716.59460914</v>
      </c>
      <c r="I49">
        <v>2616500.3415197101</v>
      </c>
      <c r="J49">
        <v>2503856.2471298398</v>
      </c>
      <c r="K49">
        <v>2172212.6818454801</v>
      </c>
      <c r="L49">
        <v>2230274.9649883499</v>
      </c>
      <c r="M49">
        <v>2113615.5943962801</v>
      </c>
      <c r="N49">
        <v>2045501.3848500999</v>
      </c>
      <c r="O49">
        <v>2065207.4815738101</v>
      </c>
      <c r="P49">
        <v>2195615.6057903301</v>
      </c>
      <c r="Q49">
        <v>2112388.7483874601</v>
      </c>
      <c r="R49">
        <v>1999627.5833086099</v>
      </c>
      <c r="S49">
        <v>1964290.37805225</v>
      </c>
      <c r="T49">
        <v>2391818.8545711599</v>
      </c>
      <c r="U49">
        <v>2392489.3200123301</v>
      </c>
      <c r="V49">
        <v>2110074.2895327201</v>
      </c>
      <c r="W49">
        <v>2157535.8730371702</v>
      </c>
      <c r="X49">
        <v>2540787.1208079201</v>
      </c>
      <c r="Y49">
        <v>2409353.3410122301</v>
      </c>
      <c r="Z49">
        <v>2252991.1314271302</v>
      </c>
      <c r="AA49">
        <v>2072289.7664141001</v>
      </c>
      <c r="AB49">
        <v>1940621.7263740599</v>
      </c>
      <c r="AC49">
        <v>1773671.52590577</v>
      </c>
      <c r="AD49">
        <v>2008990.6380896501</v>
      </c>
      <c r="AE49">
        <v>2178015.4138607802</v>
      </c>
    </row>
    <row r="50" spans="1:31" x14ac:dyDescent="0.3">
      <c r="A50" t="s">
        <v>64</v>
      </c>
      <c r="B50" t="s">
        <v>393</v>
      </c>
      <c r="C50" t="s">
        <v>297</v>
      </c>
      <c r="D50" t="s">
        <v>394</v>
      </c>
      <c r="E50" t="s">
        <v>298</v>
      </c>
      <c r="G50">
        <v>4636839.0084764902</v>
      </c>
      <c r="H50">
        <v>4417271.1561735403</v>
      </c>
      <c r="I50">
        <v>4620271.8863718398</v>
      </c>
      <c r="J50">
        <v>4895411.3934039604</v>
      </c>
      <c r="K50">
        <v>4614335.9159590304</v>
      </c>
      <c r="L50">
        <v>4328064.8832015796</v>
      </c>
      <c r="M50">
        <v>4575558.2715346897</v>
      </c>
      <c r="N50">
        <v>4079572.2926748702</v>
      </c>
      <c r="O50">
        <v>4434996.0068041999</v>
      </c>
      <c r="P50">
        <v>4409661.0014615301</v>
      </c>
      <c r="Q50">
        <v>4073053.3571069501</v>
      </c>
      <c r="R50">
        <v>3829642.3758116099</v>
      </c>
      <c r="S50">
        <v>3462309.5973417899</v>
      </c>
      <c r="T50">
        <v>3522597.7320345999</v>
      </c>
      <c r="U50">
        <v>4355387.9083587397</v>
      </c>
      <c r="V50">
        <v>4789853.6092674099</v>
      </c>
      <c r="W50">
        <v>4717252.7438199297</v>
      </c>
      <c r="X50">
        <v>4995494.8439475698</v>
      </c>
      <c r="Y50">
        <v>4997005.2452026103</v>
      </c>
      <c r="Z50">
        <v>4569393.7142883297</v>
      </c>
      <c r="AA50">
        <v>4631699.3996729199</v>
      </c>
      <c r="AB50">
        <v>4925488.6958305398</v>
      </c>
      <c r="AC50">
        <v>4267107.4258193998</v>
      </c>
      <c r="AD50">
        <v>4374051.3012437997</v>
      </c>
      <c r="AE50">
        <v>4204062.74616051</v>
      </c>
    </row>
    <row r="51" spans="1:31" x14ac:dyDescent="0.3">
      <c r="A51" t="s">
        <v>64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64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64</v>
      </c>
      <c r="B53" t="s">
        <v>399</v>
      </c>
      <c r="C53" t="s">
        <v>297</v>
      </c>
      <c r="D53" t="s">
        <v>400</v>
      </c>
      <c r="E53" t="s">
        <v>298</v>
      </c>
      <c r="G53">
        <v>2762414.3541768198</v>
      </c>
      <c r="H53">
        <v>3069575.8017825298</v>
      </c>
      <c r="I53">
        <v>2642697.7629622999</v>
      </c>
      <c r="J53">
        <v>2561774.84944078</v>
      </c>
      <c r="K53">
        <v>2926979.5312419799</v>
      </c>
      <c r="L53">
        <v>3445643.9097087402</v>
      </c>
      <c r="M53">
        <v>2859640.7221720801</v>
      </c>
      <c r="N53">
        <v>3198235.1747001698</v>
      </c>
      <c r="O53">
        <v>3435294.38156127</v>
      </c>
      <c r="P53">
        <v>3265692.32529748</v>
      </c>
      <c r="Q53">
        <v>3219303.4173936802</v>
      </c>
      <c r="R53">
        <v>2461553.5702892798</v>
      </c>
      <c r="S53">
        <v>2829165.3998576798</v>
      </c>
      <c r="T53">
        <v>2148841.0703875902</v>
      </c>
      <c r="U53">
        <v>2027142.12652405</v>
      </c>
      <c r="V53">
        <v>1933332.04915591</v>
      </c>
      <c r="W53">
        <v>1892255.40024606</v>
      </c>
      <c r="X53">
        <v>2050206.6634587899</v>
      </c>
      <c r="Y53">
        <v>2029995.8516900099</v>
      </c>
      <c r="Z53">
        <v>2140692.2593689198</v>
      </c>
      <c r="AA53">
        <v>1845539.5375023</v>
      </c>
      <c r="AB53">
        <v>1748463.0777690699</v>
      </c>
      <c r="AC53">
        <v>2045147.6097897999</v>
      </c>
      <c r="AD53">
        <v>1908410.2514285501</v>
      </c>
      <c r="AE53">
        <v>1082409.50274488</v>
      </c>
    </row>
    <row r="54" spans="1:31" x14ac:dyDescent="0.3">
      <c r="A54" t="s">
        <v>64</v>
      </c>
      <c r="B54" t="s">
        <v>401</v>
      </c>
      <c r="C54" t="s">
        <v>297</v>
      </c>
      <c r="D54" t="s">
        <v>402</v>
      </c>
      <c r="E54" t="s">
        <v>298</v>
      </c>
      <c r="G54">
        <v>4166014.3639926598</v>
      </c>
      <c r="H54">
        <v>4520858.50652654</v>
      </c>
      <c r="I54">
        <v>3917285.6522406898</v>
      </c>
      <c r="J54">
        <v>4199736.5371184004</v>
      </c>
      <c r="K54">
        <v>4589312.1242273496</v>
      </c>
      <c r="L54">
        <v>4891617.1918858597</v>
      </c>
      <c r="M54">
        <v>3878020.00829334</v>
      </c>
      <c r="N54">
        <v>4531238.8998180199</v>
      </c>
      <c r="O54">
        <v>5172579.6609231904</v>
      </c>
      <c r="P54">
        <v>4823154.4563384801</v>
      </c>
      <c r="Q54">
        <v>4523922.0630583502</v>
      </c>
      <c r="R54">
        <v>3733543.71389515</v>
      </c>
      <c r="S54">
        <v>4370713.2688691402</v>
      </c>
      <c r="T54">
        <v>3241758.6901114499</v>
      </c>
      <c r="U54">
        <v>3092944.6540224799</v>
      </c>
      <c r="V54">
        <v>2844188.08366023</v>
      </c>
      <c r="W54">
        <v>2694421.3218545499</v>
      </c>
      <c r="X54">
        <v>3126465.7357647</v>
      </c>
      <c r="Y54">
        <v>3044628.4398376402</v>
      </c>
      <c r="Z54">
        <v>3123925.7967955801</v>
      </c>
      <c r="AA54">
        <v>2782072.7973474502</v>
      </c>
      <c r="AB54">
        <v>2790416.5841810601</v>
      </c>
      <c r="AC54">
        <v>3092601.2080367799</v>
      </c>
      <c r="AD54">
        <v>2850706.7109288601</v>
      </c>
      <c r="AE54">
        <v>2217511.1569552599</v>
      </c>
    </row>
    <row r="55" spans="1:31" x14ac:dyDescent="0.3">
      <c r="A55" t="s">
        <v>64</v>
      </c>
      <c r="B55" t="s">
        <v>403</v>
      </c>
      <c r="C55" t="s">
        <v>297</v>
      </c>
      <c r="D55" t="s">
        <v>404</v>
      </c>
      <c r="E55" t="s">
        <v>298</v>
      </c>
      <c r="G55">
        <v>1403600.0098158401</v>
      </c>
      <c r="H55">
        <v>1451282.70474401</v>
      </c>
      <c r="I55">
        <v>1274587.88927839</v>
      </c>
      <c r="J55">
        <v>1637961.68767762</v>
      </c>
      <c r="K55">
        <v>1662332.59298537</v>
      </c>
      <c r="L55">
        <v>1445973.28217711</v>
      </c>
      <c r="M55">
        <v>1018379.28612126</v>
      </c>
      <c r="N55">
        <v>1333003.7251178499</v>
      </c>
      <c r="O55">
        <v>1737285.27936192</v>
      </c>
      <c r="P55">
        <v>1557462.1310409999</v>
      </c>
      <c r="Q55">
        <v>1304618.6456646801</v>
      </c>
      <c r="R55">
        <v>1271990.14360587</v>
      </c>
      <c r="S55">
        <v>1541547.8690114601</v>
      </c>
      <c r="T55">
        <v>1092917.6197238599</v>
      </c>
      <c r="U55">
        <v>1065802.5274984301</v>
      </c>
      <c r="V55">
        <v>910856.03450431302</v>
      </c>
      <c r="W55">
        <v>802165.92160848295</v>
      </c>
      <c r="X55">
        <v>1076259.0723059201</v>
      </c>
      <c r="Y55">
        <v>1014632.58814763</v>
      </c>
      <c r="Z55">
        <v>983233.53742666205</v>
      </c>
      <c r="AA55">
        <v>936533.25984514598</v>
      </c>
      <c r="AB55">
        <v>1041953.50641199</v>
      </c>
      <c r="AC55">
        <v>1047453.59824699</v>
      </c>
      <c r="AD55">
        <v>942296.45950031001</v>
      </c>
      <c r="AE55">
        <v>1135101.65421038</v>
      </c>
    </row>
    <row r="56" spans="1:31" x14ac:dyDescent="0.3">
      <c r="A56" t="s">
        <v>64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64</v>
      </c>
      <c r="B57" t="s">
        <v>407</v>
      </c>
      <c r="C57" t="s">
        <v>297</v>
      </c>
      <c r="D57" t="s">
        <v>408</v>
      </c>
      <c r="E57" t="s">
        <v>298</v>
      </c>
      <c r="G57">
        <v>115672958.480831</v>
      </c>
      <c r="H57">
        <v>113123434.047526</v>
      </c>
      <c r="I57">
        <v>109097951.533078</v>
      </c>
      <c r="J57">
        <v>104895860.54132099</v>
      </c>
      <c r="K57">
        <v>102533210.04144301</v>
      </c>
      <c r="L57">
        <v>98241393.912130401</v>
      </c>
      <c r="M57">
        <v>89280678.324495599</v>
      </c>
      <c r="N57">
        <v>85665787.138550803</v>
      </c>
      <c r="O57">
        <v>83667735.385226205</v>
      </c>
      <c r="P57">
        <v>85776438.165573806</v>
      </c>
      <c r="Q57">
        <v>85913441.044080704</v>
      </c>
      <c r="R57">
        <v>84992244.434206396</v>
      </c>
      <c r="S57">
        <v>81301204.866395995</v>
      </c>
      <c r="T57">
        <v>73537152.583978698</v>
      </c>
      <c r="U57">
        <v>71216475.712223306</v>
      </c>
      <c r="V57">
        <v>71541360.4577263</v>
      </c>
      <c r="W57">
        <v>73797637.543903202</v>
      </c>
      <c r="X57">
        <v>75824464.480789199</v>
      </c>
      <c r="Y57">
        <v>78738383.935631007</v>
      </c>
      <c r="Z57">
        <v>82452000.022744805</v>
      </c>
      <c r="AA57">
        <v>84096268.426634595</v>
      </c>
      <c r="AB57">
        <v>85837431.181375906</v>
      </c>
      <c r="AC57">
        <v>88634444.2493819</v>
      </c>
      <c r="AD57">
        <v>89328479.935947701</v>
      </c>
      <c r="AE57">
        <v>87131679.490447998</v>
      </c>
    </row>
    <row r="58" spans="1:31" x14ac:dyDescent="0.3">
      <c r="A58" t="s">
        <v>64</v>
      </c>
      <c r="B58" t="s">
        <v>409</v>
      </c>
      <c r="C58" t="s">
        <v>297</v>
      </c>
      <c r="D58" t="s">
        <v>410</v>
      </c>
      <c r="E58" t="s">
        <v>298</v>
      </c>
      <c r="G58">
        <v>115672958.480831</v>
      </c>
      <c r="H58">
        <v>113123434.047526</v>
      </c>
      <c r="I58">
        <v>109097951.533078</v>
      </c>
      <c r="J58">
        <v>104895860.54132099</v>
      </c>
      <c r="K58">
        <v>102533210.04144301</v>
      </c>
      <c r="L58">
        <v>98241393.912130401</v>
      </c>
      <c r="M58">
        <v>89280678.324495599</v>
      </c>
      <c r="N58">
        <v>85665787.138550803</v>
      </c>
      <c r="O58">
        <v>83667735.385226205</v>
      </c>
      <c r="P58">
        <v>85776438.165573806</v>
      </c>
      <c r="Q58">
        <v>85913441.044080704</v>
      </c>
      <c r="R58">
        <v>84992244.434206396</v>
      </c>
      <c r="S58">
        <v>81301204.866395995</v>
      </c>
      <c r="T58">
        <v>73537152.583978698</v>
      </c>
      <c r="U58">
        <v>71216475.712223306</v>
      </c>
      <c r="V58">
        <v>71541360.4577263</v>
      </c>
      <c r="W58">
        <v>73797637.543903202</v>
      </c>
      <c r="X58">
        <v>75824464.480789199</v>
      </c>
      <c r="Y58">
        <v>78738383.935631007</v>
      </c>
      <c r="Z58">
        <v>82452000.022744805</v>
      </c>
      <c r="AA58">
        <v>84096268.426634595</v>
      </c>
      <c r="AB58">
        <v>85837431.181375906</v>
      </c>
      <c r="AC58">
        <v>88634444.2493819</v>
      </c>
      <c r="AD58">
        <v>89328479.935947701</v>
      </c>
      <c r="AE58">
        <v>87131679.490447998</v>
      </c>
    </row>
    <row r="59" spans="1:31" x14ac:dyDescent="0.3">
      <c r="A59" t="s">
        <v>64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66</v>
      </c>
      <c r="B2" t="s">
        <v>295</v>
      </c>
      <c r="C2" t="s">
        <v>297</v>
      </c>
      <c r="D2" t="s">
        <v>296</v>
      </c>
      <c r="E2" t="s">
        <v>298</v>
      </c>
      <c r="G2">
        <v>3439026.1045937701</v>
      </c>
      <c r="H2">
        <v>3421299.3252795599</v>
      </c>
      <c r="I2">
        <v>3492781.3000310902</v>
      </c>
      <c r="J2">
        <v>3134770.8799618999</v>
      </c>
      <c r="K2">
        <v>2603443.5163292899</v>
      </c>
      <c r="L2">
        <v>2444884.0632690201</v>
      </c>
      <c r="M2">
        <v>2182831.77085084</v>
      </c>
      <c r="N2">
        <v>2095102.4786842901</v>
      </c>
      <c r="O2">
        <v>2074086.7348355299</v>
      </c>
      <c r="P2">
        <v>2001513.7047166701</v>
      </c>
      <c r="Q2">
        <v>1600124.80498135</v>
      </c>
      <c r="R2">
        <v>1512952.2835633401</v>
      </c>
      <c r="S2">
        <v>1506051.45032627</v>
      </c>
      <c r="T2">
        <v>1383804.06864742</v>
      </c>
      <c r="U2">
        <v>1379014.0261534101</v>
      </c>
      <c r="V2">
        <v>1277994.7920746</v>
      </c>
      <c r="W2">
        <v>1444259.8511685899</v>
      </c>
      <c r="X2">
        <v>1604918.6828568201</v>
      </c>
      <c r="Y2">
        <v>1443929.1419534499</v>
      </c>
      <c r="Z2">
        <v>1633509.6902018499</v>
      </c>
      <c r="AA2">
        <v>1437366.5079360399</v>
      </c>
      <c r="AB2">
        <v>2017508.69290227</v>
      </c>
      <c r="AC2">
        <v>1613387.80228558</v>
      </c>
      <c r="AD2">
        <v>1428229.21052025</v>
      </c>
      <c r="AE2">
        <v>1440919.8483605899</v>
      </c>
    </row>
    <row r="3" spans="1:32" x14ac:dyDescent="0.3">
      <c r="A3" t="s">
        <v>66</v>
      </c>
      <c r="B3" t="s">
        <v>299</v>
      </c>
      <c r="C3" t="s">
        <v>297</v>
      </c>
      <c r="D3" t="s">
        <v>300</v>
      </c>
      <c r="E3" t="s">
        <v>298</v>
      </c>
      <c r="G3">
        <v>147994.63664700501</v>
      </c>
      <c r="H3">
        <v>146163.67629526599</v>
      </c>
      <c r="I3">
        <v>147081.88401812501</v>
      </c>
      <c r="J3">
        <v>106892.268869035</v>
      </c>
      <c r="K3">
        <v>141544.595791728</v>
      </c>
      <c r="L3">
        <v>115439.596220356</v>
      </c>
      <c r="M3">
        <v>157425.02276309201</v>
      </c>
      <c r="N3">
        <v>98591.188346602896</v>
      </c>
      <c r="O3">
        <v>92348.214696537703</v>
      </c>
      <c r="P3">
        <v>93383.980530571294</v>
      </c>
      <c r="Q3">
        <v>111816.58757873499</v>
      </c>
      <c r="R3">
        <v>135496.43928764801</v>
      </c>
      <c r="S3">
        <v>153228.59281560799</v>
      </c>
      <c r="T3">
        <v>129679.42591711201</v>
      </c>
      <c r="U3">
        <v>106192.404129173</v>
      </c>
      <c r="V3">
        <v>114162.647489139</v>
      </c>
      <c r="W3">
        <v>109156.05619483</v>
      </c>
      <c r="X3">
        <v>180482.46132996201</v>
      </c>
      <c r="Y3">
        <v>199453.11379659799</v>
      </c>
      <c r="Z3">
        <v>201155.647501812</v>
      </c>
      <c r="AA3">
        <v>180933.51771779</v>
      </c>
      <c r="AB3">
        <v>241464.24480940201</v>
      </c>
      <c r="AC3">
        <v>132424.760305462</v>
      </c>
      <c r="AD3">
        <v>107544.890539841</v>
      </c>
      <c r="AE3">
        <v>83661.192826145896</v>
      </c>
    </row>
    <row r="4" spans="1:32" x14ac:dyDescent="0.3">
      <c r="A4" t="s">
        <v>66</v>
      </c>
      <c r="B4" t="s">
        <v>301</v>
      </c>
      <c r="C4" t="s">
        <v>297</v>
      </c>
      <c r="D4" t="s">
        <v>302</v>
      </c>
      <c r="E4" t="s">
        <v>298</v>
      </c>
      <c r="G4">
        <v>21800739.4370597</v>
      </c>
      <c r="H4">
        <v>22555416.826460298</v>
      </c>
      <c r="I4">
        <v>23580441.1999126</v>
      </c>
      <c r="J4">
        <v>19779617.752524901</v>
      </c>
      <c r="K4">
        <v>21342756.366712701</v>
      </c>
      <c r="L4">
        <v>21595484.571092699</v>
      </c>
      <c r="M4">
        <v>17292905.898432098</v>
      </c>
      <c r="N4">
        <v>17518987.491278</v>
      </c>
      <c r="O4">
        <v>18319497.434005599</v>
      </c>
      <c r="P4">
        <v>21230659.247357499</v>
      </c>
      <c r="Q4">
        <v>20945730.938394502</v>
      </c>
      <c r="R4">
        <v>23109119.511796001</v>
      </c>
      <c r="S4">
        <v>22590354.144812301</v>
      </c>
      <c r="T4">
        <v>15779970.3024597</v>
      </c>
      <c r="U4">
        <v>14361514.312333399</v>
      </c>
      <c r="V4">
        <v>16145533.472701101</v>
      </c>
      <c r="W4">
        <v>16417076.804820901</v>
      </c>
      <c r="X4">
        <v>15290434.2404946</v>
      </c>
      <c r="Y4">
        <v>16121086.221657399</v>
      </c>
      <c r="Z4">
        <v>18283696.0815867</v>
      </c>
      <c r="AA4">
        <v>19318125.5776962</v>
      </c>
      <c r="AB4">
        <v>19345854.117921598</v>
      </c>
      <c r="AC4">
        <v>20855311.185357999</v>
      </c>
      <c r="AD4">
        <v>19860790.4738607</v>
      </c>
      <c r="AE4">
        <v>18000303.995935299</v>
      </c>
    </row>
    <row r="5" spans="1:32" x14ac:dyDescent="0.3">
      <c r="A5" t="s">
        <v>66</v>
      </c>
      <c r="B5" t="s">
        <v>303</v>
      </c>
      <c r="C5" t="s">
        <v>297</v>
      </c>
      <c r="D5" t="s">
        <v>304</v>
      </c>
      <c r="E5" t="s">
        <v>298</v>
      </c>
      <c r="G5">
        <v>2036077.7249151899</v>
      </c>
      <c r="H5">
        <v>2080793.9129592599</v>
      </c>
      <c r="I5">
        <v>2170818.6706153699</v>
      </c>
      <c r="J5">
        <v>1927685.7253723</v>
      </c>
      <c r="K5">
        <v>1978456.83848244</v>
      </c>
      <c r="L5">
        <v>1988301.9657880799</v>
      </c>
      <c r="M5">
        <v>1910297.9695806601</v>
      </c>
      <c r="N5">
        <v>1608962.17929827</v>
      </c>
      <c r="O5">
        <v>1647474.2064553499</v>
      </c>
      <c r="P5">
        <v>1907148.83341955</v>
      </c>
      <c r="Q5">
        <v>1840539.2515842</v>
      </c>
      <c r="R5">
        <v>1926471.5559562801</v>
      </c>
      <c r="S5">
        <v>1622721.4734535001</v>
      </c>
      <c r="T5">
        <v>1547595.8950927099</v>
      </c>
      <c r="U5">
        <v>1512185.31272966</v>
      </c>
      <c r="V5">
        <v>1856507.53589618</v>
      </c>
      <c r="W5">
        <v>1728064.30919107</v>
      </c>
      <c r="X5">
        <v>1517416.00688281</v>
      </c>
      <c r="Y5">
        <v>1630678.4293793701</v>
      </c>
      <c r="Z5">
        <v>1640578.03547896</v>
      </c>
      <c r="AA5">
        <v>1891039.9754612499</v>
      </c>
      <c r="AB5">
        <v>2066804.85110214</v>
      </c>
      <c r="AC5">
        <v>2071020.28331211</v>
      </c>
      <c r="AD5">
        <v>1939374.53543876</v>
      </c>
      <c r="AE5">
        <v>1650636.35868629</v>
      </c>
    </row>
    <row r="6" spans="1:32" x14ac:dyDescent="0.3">
      <c r="A6" t="s">
        <v>66</v>
      </c>
      <c r="B6" t="s">
        <v>305</v>
      </c>
      <c r="C6" t="s">
        <v>297</v>
      </c>
      <c r="D6" t="s">
        <v>306</v>
      </c>
      <c r="E6" t="s">
        <v>298</v>
      </c>
      <c r="G6">
        <v>469203.87239755702</v>
      </c>
      <c r="H6">
        <v>504885.05357328698</v>
      </c>
      <c r="I6">
        <v>488928.75879360997</v>
      </c>
      <c r="J6">
        <v>355573.08067835699</v>
      </c>
      <c r="K6">
        <v>322347.64460654999</v>
      </c>
      <c r="L6">
        <v>319002.74396388099</v>
      </c>
      <c r="M6">
        <v>270221.98555659398</v>
      </c>
      <c r="N6">
        <v>205642.55823131799</v>
      </c>
      <c r="O6">
        <v>217941.3257434</v>
      </c>
      <c r="P6">
        <v>286607.48039049603</v>
      </c>
      <c r="Q6">
        <v>231230.845860273</v>
      </c>
      <c r="R6">
        <v>275698.98479409702</v>
      </c>
      <c r="S6">
        <v>264917.18991296698</v>
      </c>
      <c r="T6">
        <v>153697.266266505</v>
      </c>
      <c r="U6">
        <v>163937.02578793501</v>
      </c>
      <c r="V6">
        <v>209645.61208351</v>
      </c>
      <c r="W6">
        <v>154726.182844736</v>
      </c>
      <c r="X6">
        <v>180123.92584619799</v>
      </c>
      <c r="Y6">
        <v>169484.86804168101</v>
      </c>
      <c r="Z6">
        <v>210014.455944043</v>
      </c>
      <c r="AA6">
        <v>196976.238757335</v>
      </c>
      <c r="AB6">
        <v>188144.72238046699</v>
      </c>
      <c r="AC6">
        <v>168178.02233038101</v>
      </c>
      <c r="AD6">
        <v>196003.93888131899</v>
      </c>
      <c r="AE6">
        <v>139683.96890829399</v>
      </c>
    </row>
    <row r="7" spans="1:32" x14ac:dyDescent="0.3">
      <c r="A7" t="s">
        <v>66</v>
      </c>
      <c r="B7" t="s">
        <v>307</v>
      </c>
      <c r="C7" t="s">
        <v>297</v>
      </c>
      <c r="D7" t="s">
        <v>308</v>
      </c>
      <c r="E7" t="s">
        <v>298</v>
      </c>
      <c r="G7">
        <v>1423314.1437415001</v>
      </c>
      <c r="H7">
        <v>1526190.4261367</v>
      </c>
      <c r="I7">
        <v>1463350.93503833</v>
      </c>
      <c r="J7">
        <v>1128500.9153549499</v>
      </c>
      <c r="K7">
        <v>1174622.2949973999</v>
      </c>
      <c r="L7">
        <v>1125438.28788357</v>
      </c>
      <c r="M7">
        <v>968882.85753066198</v>
      </c>
      <c r="N7">
        <v>897227.36599380895</v>
      </c>
      <c r="O7">
        <v>831565.69000959501</v>
      </c>
      <c r="P7">
        <v>1103632.19345048</v>
      </c>
      <c r="Q7">
        <v>1099438.2079856901</v>
      </c>
      <c r="R7">
        <v>1258043.6771696401</v>
      </c>
      <c r="S7">
        <v>1018810.60619072</v>
      </c>
      <c r="T7">
        <v>738309.42945908103</v>
      </c>
      <c r="U7">
        <v>745824.497051046</v>
      </c>
      <c r="V7">
        <v>747903.05429846398</v>
      </c>
      <c r="W7">
        <v>678677.51584016997</v>
      </c>
      <c r="X7">
        <v>798045.10051148699</v>
      </c>
      <c r="Y7">
        <v>813742.51400838397</v>
      </c>
      <c r="Z7">
        <v>869116.338107049</v>
      </c>
      <c r="AA7">
        <v>909400.34174166003</v>
      </c>
      <c r="AB7">
        <v>788321.73738967802</v>
      </c>
      <c r="AC7">
        <v>811543.01509357896</v>
      </c>
      <c r="AD7">
        <v>759546.12160016096</v>
      </c>
      <c r="AE7">
        <v>790079.32417882397</v>
      </c>
    </row>
    <row r="8" spans="1:32" x14ac:dyDescent="0.3">
      <c r="A8" t="s">
        <v>66</v>
      </c>
      <c r="B8" t="s">
        <v>309</v>
      </c>
      <c r="C8" t="s">
        <v>297</v>
      </c>
      <c r="D8" t="s">
        <v>310</v>
      </c>
      <c r="E8" t="s">
        <v>298</v>
      </c>
      <c r="G8">
        <v>534884.41594529105</v>
      </c>
      <c r="H8">
        <v>333928.54519307701</v>
      </c>
      <c r="I8">
        <v>384287.45769738901</v>
      </c>
      <c r="J8">
        <v>271933.43868638598</v>
      </c>
      <c r="K8">
        <v>182600.93052092899</v>
      </c>
      <c r="L8">
        <v>160825.46550331599</v>
      </c>
      <c r="M8">
        <v>241079.36841028201</v>
      </c>
      <c r="N8">
        <v>235551.49429942999</v>
      </c>
      <c r="O8">
        <v>272302.49593719997</v>
      </c>
      <c r="P8">
        <v>261704.806859098</v>
      </c>
      <c r="Q8">
        <v>373619.655480902</v>
      </c>
      <c r="R8">
        <v>341101.30739545199</v>
      </c>
      <c r="S8">
        <v>414795.23031228798</v>
      </c>
      <c r="T8">
        <v>340896.45111501199</v>
      </c>
      <c r="U8">
        <v>230800.96085149801</v>
      </c>
      <c r="V8">
        <v>122755.754199389</v>
      </c>
      <c r="W8">
        <v>185563.499178653</v>
      </c>
      <c r="X8">
        <v>213976.04978309601</v>
      </c>
      <c r="Y8">
        <v>225077.51404743001</v>
      </c>
      <c r="Z8">
        <v>285179.356480685</v>
      </c>
      <c r="AA8">
        <v>229083.04150053399</v>
      </c>
      <c r="AB8">
        <v>262248.63340173202</v>
      </c>
      <c r="AC8">
        <v>228535.339114225</v>
      </c>
      <c r="AD8">
        <v>194397.409938</v>
      </c>
      <c r="AE8">
        <v>257225.21551804501</v>
      </c>
    </row>
    <row r="9" spans="1:32" x14ac:dyDescent="0.3">
      <c r="A9" t="s">
        <v>66</v>
      </c>
      <c r="B9" t="s">
        <v>311</v>
      </c>
      <c r="C9" t="s">
        <v>297</v>
      </c>
      <c r="D9" t="s">
        <v>312</v>
      </c>
      <c r="E9" t="s">
        <v>298</v>
      </c>
      <c r="G9">
        <v>1593180.2030809401</v>
      </c>
      <c r="H9">
        <v>1698999.2468308799</v>
      </c>
      <c r="I9">
        <v>1866718.6423921899</v>
      </c>
      <c r="J9">
        <v>1478788.87395423</v>
      </c>
      <c r="K9">
        <v>1470398.0515266201</v>
      </c>
      <c r="L9">
        <v>1586735.5372003701</v>
      </c>
      <c r="M9">
        <v>1393722.1466358299</v>
      </c>
      <c r="N9">
        <v>1357136.06737568</v>
      </c>
      <c r="O9">
        <v>1166403.27578014</v>
      </c>
      <c r="P9">
        <v>1550935.38651132</v>
      </c>
      <c r="Q9">
        <v>1351121.59347779</v>
      </c>
      <c r="R9">
        <v>1527102.39210893</v>
      </c>
      <c r="S9">
        <v>1836828.35694096</v>
      </c>
      <c r="T9">
        <v>1317591.80824387</v>
      </c>
      <c r="U9">
        <v>1268070.49047947</v>
      </c>
      <c r="V9">
        <v>1304512.3052711301</v>
      </c>
      <c r="W9">
        <v>1048946.05320741</v>
      </c>
      <c r="X9">
        <v>919805.96063193399</v>
      </c>
      <c r="Y9">
        <v>927350.08485868794</v>
      </c>
      <c r="Z9">
        <v>993053.42423527502</v>
      </c>
      <c r="AA9">
        <v>971881.57272151997</v>
      </c>
      <c r="AB9">
        <v>1012873.48802635</v>
      </c>
      <c r="AC9">
        <v>1357580.42473811</v>
      </c>
      <c r="AD9">
        <v>1571377.61175901</v>
      </c>
      <c r="AE9">
        <v>1345760.6447534501</v>
      </c>
    </row>
    <row r="10" spans="1:32" x14ac:dyDescent="0.3">
      <c r="A10" t="s">
        <v>66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66</v>
      </c>
      <c r="B11" t="s">
        <v>315</v>
      </c>
      <c r="C11" t="s">
        <v>297</v>
      </c>
      <c r="D11" t="s">
        <v>316</v>
      </c>
      <c r="E11" t="s">
        <v>298</v>
      </c>
      <c r="G11">
        <v>618935.39387212996</v>
      </c>
      <c r="H11">
        <v>704347.05877645395</v>
      </c>
      <c r="I11">
        <v>683106.37082450802</v>
      </c>
      <c r="J11">
        <v>601707.84048231703</v>
      </c>
      <c r="K11">
        <v>686970.61025390995</v>
      </c>
      <c r="L11">
        <v>752899.67983199004</v>
      </c>
      <c r="M11">
        <v>752652.29473983601</v>
      </c>
      <c r="N11">
        <v>731312.41978560796</v>
      </c>
      <c r="O11">
        <v>665598.98193644104</v>
      </c>
      <c r="P11">
        <v>689147.08566762903</v>
      </c>
      <c r="Q11">
        <v>723957.19589806499</v>
      </c>
      <c r="R11">
        <v>686116.95211733598</v>
      </c>
      <c r="S11">
        <v>627078.49073150998</v>
      </c>
      <c r="T11">
        <v>659629.79983206198</v>
      </c>
      <c r="U11">
        <v>532125.655003455</v>
      </c>
      <c r="V11">
        <v>670359.21349345904</v>
      </c>
      <c r="W11">
        <v>1079134.6078322099</v>
      </c>
      <c r="X11">
        <v>1097133.9881875101</v>
      </c>
      <c r="Y11">
        <v>1015469.71942105</v>
      </c>
      <c r="Z11">
        <v>926301.39185180503</v>
      </c>
      <c r="AA11">
        <v>1349410.25522323</v>
      </c>
      <c r="AB11">
        <v>1206990.3382910099</v>
      </c>
      <c r="AC11">
        <v>1172267.90682865</v>
      </c>
      <c r="AD11">
        <v>1101584.1454311199</v>
      </c>
      <c r="AE11">
        <v>1148480.81818644</v>
      </c>
    </row>
    <row r="12" spans="1:32" x14ac:dyDescent="0.3">
      <c r="A12" t="s">
        <v>66</v>
      </c>
      <c r="B12" t="s">
        <v>317</v>
      </c>
      <c r="C12" t="s">
        <v>297</v>
      </c>
      <c r="D12" t="s">
        <v>318</v>
      </c>
      <c r="E12" t="s">
        <v>298</v>
      </c>
      <c r="G12">
        <v>1793908.6722311201</v>
      </c>
      <c r="H12">
        <v>1853165.3554781401</v>
      </c>
      <c r="I12">
        <v>1851302.1622901901</v>
      </c>
      <c r="J12">
        <v>1462250.4445635499</v>
      </c>
      <c r="K12">
        <v>1657147.4396277701</v>
      </c>
      <c r="L12">
        <v>1709727.9298684001</v>
      </c>
      <c r="M12">
        <v>1265594.0769426301</v>
      </c>
      <c r="N12">
        <v>1588355.1733752801</v>
      </c>
      <c r="O12">
        <v>1614665.8164083301</v>
      </c>
      <c r="P12">
        <v>1757406.33265874</v>
      </c>
      <c r="Q12">
        <v>1939854.4674051099</v>
      </c>
      <c r="R12">
        <v>1909764.8620949399</v>
      </c>
      <c r="S12">
        <v>1728051.8655173499</v>
      </c>
      <c r="T12">
        <v>1333461.6987018499</v>
      </c>
      <c r="U12">
        <v>1218420.9705513101</v>
      </c>
      <c r="V12">
        <v>1288375.8908037201</v>
      </c>
      <c r="W12">
        <v>1332064.2196140101</v>
      </c>
      <c r="X12">
        <v>1342246.7143375699</v>
      </c>
      <c r="Y12">
        <v>1366111.86732303</v>
      </c>
      <c r="Z12">
        <v>1478841.0470308899</v>
      </c>
      <c r="AA12">
        <v>1418224.2705912699</v>
      </c>
      <c r="AB12">
        <v>1469122.32154441</v>
      </c>
      <c r="AC12">
        <v>1648397.58654371</v>
      </c>
      <c r="AD12">
        <v>1558161.03302185</v>
      </c>
      <c r="AE12">
        <v>1501257.3933234499</v>
      </c>
    </row>
    <row r="13" spans="1:32" x14ac:dyDescent="0.3">
      <c r="A13" t="s">
        <v>66</v>
      </c>
      <c r="B13" t="s">
        <v>319</v>
      </c>
      <c r="C13" t="s">
        <v>297</v>
      </c>
      <c r="D13" t="s">
        <v>320</v>
      </c>
      <c r="E13" t="s">
        <v>298</v>
      </c>
      <c r="G13">
        <v>2830068.96533914</v>
      </c>
      <c r="H13">
        <v>2683411.6998014399</v>
      </c>
      <c r="I13">
        <v>2558931.9561061398</v>
      </c>
      <c r="J13">
        <v>2232094.05439856</v>
      </c>
      <c r="K13">
        <v>2510298.03372915</v>
      </c>
      <c r="L13">
        <v>2590146.8070505899</v>
      </c>
      <c r="M13">
        <v>1909697.2043297701</v>
      </c>
      <c r="N13">
        <v>1601051.63018526</v>
      </c>
      <c r="O13">
        <v>1781005.89262906</v>
      </c>
      <c r="P13">
        <v>2146158.9641083302</v>
      </c>
      <c r="Q13">
        <v>2407755.4496470899</v>
      </c>
      <c r="R13">
        <v>2925227.98289034</v>
      </c>
      <c r="S13">
        <v>2936614.5475495001</v>
      </c>
      <c r="T13">
        <v>2217040.4923441401</v>
      </c>
      <c r="U13">
        <v>2111619.8715937501</v>
      </c>
      <c r="V13">
        <v>2200844.7298389398</v>
      </c>
      <c r="W13">
        <v>2191034.49342974</v>
      </c>
      <c r="X13">
        <v>1842471.9881986401</v>
      </c>
      <c r="Y13">
        <v>2075129.67667066</v>
      </c>
      <c r="Z13">
        <v>2182382.41631254</v>
      </c>
      <c r="AA13">
        <v>2248175.91988962</v>
      </c>
      <c r="AB13">
        <v>2749538.69945502</v>
      </c>
      <c r="AC13">
        <v>2545777.2971083699</v>
      </c>
      <c r="AD13">
        <v>2639107.1264946498</v>
      </c>
      <c r="AE13">
        <v>2303744.1029858198</v>
      </c>
    </row>
    <row r="14" spans="1:32" x14ac:dyDescent="0.3">
      <c r="A14" t="s">
        <v>66</v>
      </c>
      <c r="B14" t="s">
        <v>321</v>
      </c>
      <c r="C14" t="s">
        <v>297</v>
      </c>
      <c r="D14" t="s">
        <v>322</v>
      </c>
      <c r="E14" t="s">
        <v>298</v>
      </c>
      <c r="G14">
        <v>3367197.4950081599</v>
      </c>
      <c r="H14">
        <v>3349768.65622437</v>
      </c>
      <c r="I14">
        <v>3731519.3398074098</v>
      </c>
      <c r="J14">
        <v>3195917.99803006</v>
      </c>
      <c r="K14">
        <v>4102501.9470146</v>
      </c>
      <c r="L14">
        <v>3975752.99128637</v>
      </c>
      <c r="M14">
        <v>2478062.8800010001</v>
      </c>
      <c r="N14">
        <v>2519421.2716045198</v>
      </c>
      <c r="O14">
        <v>3214047.1048774002</v>
      </c>
      <c r="P14">
        <v>3124276.5634696302</v>
      </c>
      <c r="Q14">
        <v>3406366.7643009098</v>
      </c>
      <c r="R14">
        <v>3420122.4327112199</v>
      </c>
      <c r="S14">
        <v>3644793.8236000701</v>
      </c>
      <c r="T14">
        <v>2109614.6082144598</v>
      </c>
      <c r="U14">
        <v>2015798.4573013999</v>
      </c>
      <c r="V14">
        <v>2349293.4121102402</v>
      </c>
      <c r="W14">
        <v>2346646.7027238901</v>
      </c>
      <c r="X14">
        <v>1831645.10243297</v>
      </c>
      <c r="Y14">
        <v>2117203.49334533</v>
      </c>
      <c r="Z14">
        <v>2735136.4546282599</v>
      </c>
      <c r="AA14">
        <v>2530648.1899746899</v>
      </c>
      <c r="AB14">
        <v>2489297.0426503401</v>
      </c>
      <c r="AC14">
        <v>3293022.23864607</v>
      </c>
      <c r="AD14">
        <v>2903473.54186679</v>
      </c>
      <c r="AE14">
        <v>2816684.9522361602</v>
      </c>
    </row>
    <row r="15" spans="1:32" x14ac:dyDescent="0.3">
      <c r="A15" t="s">
        <v>66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66</v>
      </c>
      <c r="B16" t="s">
        <v>325</v>
      </c>
      <c r="C16" t="s">
        <v>297</v>
      </c>
      <c r="D16" t="s">
        <v>326</v>
      </c>
      <c r="E16" t="s">
        <v>298</v>
      </c>
      <c r="G16">
        <v>2038435.5792545101</v>
      </c>
      <c r="H16">
        <v>2126171.3209417202</v>
      </c>
      <c r="I16">
        <v>2004840.52270068</v>
      </c>
      <c r="J16">
        <v>1851752.43077416</v>
      </c>
      <c r="K16">
        <v>2114685.57672875</v>
      </c>
      <c r="L16">
        <v>1985140.5235545</v>
      </c>
      <c r="M16">
        <v>1414277.72378007</v>
      </c>
      <c r="N16">
        <v>1465781.9138859699</v>
      </c>
      <c r="O16">
        <v>1567582.0460015</v>
      </c>
      <c r="P16">
        <v>1605003.2960560599</v>
      </c>
      <c r="Q16">
        <v>1598979.3803983801</v>
      </c>
      <c r="R16">
        <v>1761527.9334793</v>
      </c>
      <c r="S16">
        <v>1469210.09451477</v>
      </c>
      <c r="T16">
        <v>938103.22742969904</v>
      </c>
      <c r="U16">
        <v>1028803.42435114</v>
      </c>
      <c r="V16">
        <v>1244596.44812412</v>
      </c>
      <c r="W16">
        <v>1143641.96672522</v>
      </c>
      <c r="X16">
        <v>1064471.4722180599</v>
      </c>
      <c r="Y16">
        <v>1110948.22160254</v>
      </c>
      <c r="Z16">
        <v>1212178.3784143999</v>
      </c>
      <c r="AA16">
        <v>1385843.3550381199</v>
      </c>
      <c r="AB16">
        <v>1569939.4686032999</v>
      </c>
      <c r="AC16">
        <v>1465051.4047588501</v>
      </c>
      <c r="AD16">
        <v>1241711.46570057</v>
      </c>
      <c r="AE16">
        <v>1202576.06188464</v>
      </c>
    </row>
    <row r="17" spans="1:31" x14ac:dyDescent="0.3">
      <c r="A17" t="s">
        <v>66</v>
      </c>
      <c r="B17" t="s">
        <v>327</v>
      </c>
      <c r="C17" t="s">
        <v>297</v>
      </c>
      <c r="D17" t="s">
        <v>328</v>
      </c>
      <c r="E17" t="s">
        <v>298</v>
      </c>
      <c r="G17">
        <v>1875539.6143407901</v>
      </c>
      <c r="H17">
        <v>1939662.95021586</v>
      </c>
      <c r="I17">
        <v>2206937.7540176501</v>
      </c>
      <c r="J17">
        <v>1800770.5031296799</v>
      </c>
      <c r="K17">
        <v>1944299.9152238599</v>
      </c>
      <c r="L17">
        <v>1852421.02213505</v>
      </c>
      <c r="M17">
        <v>1497210.94674052</v>
      </c>
      <c r="N17">
        <v>1538938.3168123499</v>
      </c>
      <c r="O17">
        <v>1934269.85085986</v>
      </c>
      <c r="P17">
        <v>2340180.4786305302</v>
      </c>
      <c r="Q17">
        <v>1914356.5255483401</v>
      </c>
      <c r="R17">
        <v>2627219.3902342101</v>
      </c>
      <c r="S17">
        <v>2752866.0107906698</v>
      </c>
      <c r="T17">
        <v>1690204.3991244601</v>
      </c>
      <c r="U17">
        <v>1236930.8549552199</v>
      </c>
      <c r="V17">
        <v>1573045.1601420101</v>
      </c>
      <c r="W17">
        <v>1761698.88591266</v>
      </c>
      <c r="X17">
        <v>1456559.76451783</v>
      </c>
      <c r="Y17">
        <v>1533801.1126451101</v>
      </c>
      <c r="Z17">
        <v>1915067.0255912901</v>
      </c>
      <c r="AA17">
        <v>1815209.47082521</v>
      </c>
      <c r="AB17">
        <v>1505044.2598246301</v>
      </c>
      <c r="AC17">
        <v>1947477.9517787099</v>
      </c>
      <c r="AD17">
        <v>1877748.32097739</v>
      </c>
      <c r="AE17">
        <v>1394813.4683673801</v>
      </c>
    </row>
    <row r="18" spans="1:31" x14ac:dyDescent="0.3">
      <c r="A18" t="s">
        <v>66</v>
      </c>
      <c r="B18" t="s">
        <v>329</v>
      </c>
      <c r="C18" t="s">
        <v>297</v>
      </c>
      <c r="D18" t="s">
        <v>330</v>
      </c>
      <c r="E18" t="s">
        <v>298</v>
      </c>
      <c r="G18">
        <v>2714284.4292080998</v>
      </c>
      <c r="H18">
        <v>3245215.0796373799</v>
      </c>
      <c r="I18">
        <v>3619344.5677362601</v>
      </c>
      <c r="J18">
        <v>3030431.0406873301</v>
      </c>
      <c r="K18">
        <v>2835237.5483341198</v>
      </c>
      <c r="L18">
        <v>3097423.7887398601</v>
      </c>
      <c r="M18">
        <v>2875410.1839164398</v>
      </c>
      <c r="N18">
        <v>3324718.9055657098</v>
      </c>
      <c r="O18">
        <v>3033442.0440504001</v>
      </c>
      <c r="P18">
        <v>3951919.3634468098</v>
      </c>
      <c r="Q18">
        <v>3563888.3443819098</v>
      </c>
      <c r="R18">
        <v>3923411.4514187798</v>
      </c>
      <c r="S18">
        <v>3847299.5123979398</v>
      </c>
      <c r="T18">
        <v>2371160.73895468</v>
      </c>
      <c r="U18">
        <v>1893890.6912541401</v>
      </c>
      <c r="V18">
        <v>2123921.0709129502</v>
      </c>
      <c r="W18">
        <v>2399084.9516571402</v>
      </c>
      <c r="X18">
        <v>2617541.9700892498</v>
      </c>
      <c r="Y18">
        <v>2742725.64698087</v>
      </c>
      <c r="Z18">
        <v>3329872.5046010199</v>
      </c>
      <c r="AA18">
        <v>3898336.60306051</v>
      </c>
      <c r="AB18">
        <v>3686112.8689675</v>
      </c>
      <c r="AC18">
        <v>3805687.3893237598</v>
      </c>
      <c r="AD18">
        <v>3503257.75737654</v>
      </c>
      <c r="AE18">
        <v>3106139.9768197201</v>
      </c>
    </row>
    <row r="19" spans="1:31" x14ac:dyDescent="0.3">
      <c r="A19" t="s">
        <v>66</v>
      </c>
      <c r="B19" t="s">
        <v>331</v>
      </c>
      <c r="C19" t="s">
        <v>297</v>
      </c>
      <c r="D19" t="s">
        <v>332</v>
      </c>
      <c r="E19" t="s">
        <v>298</v>
      </c>
      <c r="G19">
        <v>505708.92772525799</v>
      </c>
      <c r="H19">
        <v>508877.52069168101</v>
      </c>
      <c r="I19">
        <v>550354.06189284602</v>
      </c>
      <c r="J19">
        <v>442211.40641301603</v>
      </c>
      <c r="K19">
        <v>363189.535666582</v>
      </c>
      <c r="L19">
        <v>451667.82828667999</v>
      </c>
      <c r="M19">
        <v>315796.26026778203</v>
      </c>
      <c r="N19">
        <v>444888.19486482098</v>
      </c>
      <c r="O19">
        <v>373198.70331691898</v>
      </c>
      <c r="P19">
        <v>506538.462688801</v>
      </c>
      <c r="Q19">
        <v>494623.25642586203</v>
      </c>
      <c r="R19">
        <v>527310.58942541596</v>
      </c>
      <c r="S19">
        <v>426366.94290005602</v>
      </c>
      <c r="T19">
        <v>362664.48768120399</v>
      </c>
      <c r="U19">
        <v>403106.10042335402</v>
      </c>
      <c r="V19">
        <v>453773.28552700701</v>
      </c>
      <c r="W19">
        <v>367793.41666395997</v>
      </c>
      <c r="X19">
        <v>408996.19685729302</v>
      </c>
      <c r="Y19">
        <v>393363.073333268</v>
      </c>
      <c r="Z19">
        <v>505975.25291051797</v>
      </c>
      <c r="AA19">
        <v>473896.342911296</v>
      </c>
      <c r="AB19">
        <v>351415.68628498103</v>
      </c>
      <c r="AC19">
        <v>340772.32578144397</v>
      </c>
      <c r="AD19">
        <v>375047.46537454898</v>
      </c>
      <c r="AE19">
        <v>343221.71008675097</v>
      </c>
    </row>
    <row r="20" spans="1:31" x14ac:dyDescent="0.3">
      <c r="A20" t="s">
        <v>66</v>
      </c>
      <c r="B20" t="s">
        <v>333</v>
      </c>
      <c r="C20" t="s">
        <v>297</v>
      </c>
      <c r="D20" t="s">
        <v>334</v>
      </c>
      <c r="E20" t="s">
        <v>298</v>
      </c>
      <c r="G20">
        <v>9831302.9968527406</v>
      </c>
      <c r="H20">
        <v>9211086.9245380107</v>
      </c>
      <c r="I20">
        <v>9095406.6357864607</v>
      </c>
      <c r="J20">
        <v>8957081.6636752691</v>
      </c>
      <c r="K20">
        <v>7945683.3360494096</v>
      </c>
      <c r="L20">
        <v>7525824.2259986801</v>
      </c>
      <c r="M20">
        <v>6607824.66610613</v>
      </c>
      <c r="N20">
        <v>6138143.3489536503</v>
      </c>
      <c r="O20">
        <v>5024765.0509692598</v>
      </c>
      <c r="P20">
        <v>5087657.1090278002</v>
      </c>
      <c r="Q20">
        <v>4633438.2677138904</v>
      </c>
      <c r="R20">
        <v>4788075.8005317403</v>
      </c>
      <c r="S20">
        <v>5016348.4288654504</v>
      </c>
      <c r="T20">
        <v>4887480.60597945</v>
      </c>
      <c r="U20">
        <v>4678029.8930047899</v>
      </c>
      <c r="V20">
        <v>4433640.4016561499</v>
      </c>
      <c r="W20">
        <v>4494673.9765133299</v>
      </c>
      <c r="X20">
        <v>4425069.8987240801</v>
      </c>
      <c r="Y20">
        <v>4464668.6940668197</v>
      </c>
      <c r="Z20">
        <v>4839163.5269559501</v>
      </c>
      <c r="AA20">
        <v>4939263.09078578</v>
      </c>
      <c r="AB20">
        <v>4758266.4792977404</v>
      </c>
      <c r="AC20">
        <v>5076595.24932463</v>
      </c>
      <c r="AD20">
        <v>4452876.1205726899</v>
      </c>
      <c r="AE20">
        <v>4311137.1102075102</v>
      </c>
    </row>
    <row r="21" spans="1:31" x14ac:dyDescent="0.3">
      <c r="A21" t="s">
        <v>66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66</v>
      </c>
      <c r="B22" t="s">
        <v>337</v>
      </c>
      <c r="C22" t="s">
        <v>297</v>
      </c>
      <c r="D22" t="s">
        <v>338</v>
      </c>
      <c r="E22" t="s">
        <v>298</v>
      </c>
      <c r="G22">
        <v>4685499.4661451802</v>
      </c>
      <c r="H22">
        <v>4440278.2538187802</v>
      </c>
      <c r="I22">
        <v>4704651.93880744</v>
      </c>
      <c r="J22">
        <v>4564437.17528784</v>
      </c>
      <c r="K22">
        <v>3950369.4201322501</v>
      </c>
      <c r="L22">
        <v>3767652.7505240599</v>
      </c>
      <c r="M22">
        <v>3598155.6043656599</v>
      </c>
      <c r="N22">
        <v>3198891.4563574502</v>
      </c>
      <c r="O22">
        <v>2583486.7131686001</v>
      </c>
      <c r="P22">
        <v>2245969.56318413</v>
      </c>
      <c r="Q22">
        <v>2030597.3027375599</v>
      </c>
      <c r="R22">
        <v>1699125.3159787799</v>
      </c>
      <c r="S22">
        <v>1703216.1003338499</v>
      </c>
      <c r="T22">
        <v>1956683.9957349401</v>
      </c>
      <c r="U22">
        <v>1836485.16559626</v>
      </c>
      <c r="V22">
        <v>2010626.63610739</v>
      </c>
      <c r="W22">
        <v>2117372.3324990398</v>
      </c>
      <c r="X22">
        <v>2502358.3406599802</v>
      </c>
      <c r="Y22">
        <v>2388580.9385523801</v>
      </c>
      <c r="Z22">
        <v>2522647.42779571</v>
      </c>
      <c r="AA22">
        <v>2882137.78400396</v>
      </c>
      <c r="AB22">
        <v>2651287.3324095998</v>
      </c>
      <c r="AC22">
        <v>2678133.0394710801</v>
      </c>
      <c r="AD22">
        <v>2848165.8356306101</v>
      </c>
      <c r="AE22">
        <v>3295077.4938530801</v>
      </c>
    </row>
    <row r="23" spans="1:31" x14ac:dyDescent="0.3">
      <c r="A23" t="s">
        <v>66</v>
      </c>
      <c r="B23" t="s">
        <v>339</v>
      </c>
      <c r="C23" t="s">
        <v>297</v>
      </c>
      <c r="D23" t="s">
        <v>340</v>
      </c>
      <c r="E23" t="s">
        <v>298</v>
      </c>
      <c r="G23">
        <v>3630123.8036218202</v>
      </c>
      <c r="H23">
        <v>3224204.9901008699</v>
      </c>
      <c r="I23">
        <v>2920638.2113706898</v>
      </c>
      <c r="J23">
        <v>2806137.3769264501</v>
      </c>
      <c r="K23">
        <v>3087120.8439793</v>
      </c>
      <c r="L23">
        <v>2648853.6010116101</v>
      </c>
      <c r="M23">
        <v>2368902.0728688301</v>
      </c>
      <c r="N23">
        <v>1804249.26010951</v>
      </c>
      <c r="O23">
        <v>1794382.70857457</v>
      </c>
      <c r="P23">
        <v>1778363.81861934</v>
      </c>
      <c r="Q23">
        <v>1722242.75272695</v>
      </c>
      <c r="R23">
        <v>2537789.8564391299</v>
      </c>
      <c r="S23">
        <v>1891020.3047559501</v>
      </c>
      <c r="T23">
        <v>1615828.80540383</v>
      </c>
      <c r="U23">
        <v>1998354.01249153</v>
      </c>
      <c r="V23">
        <v>1934235.69970932</v>
      </c>
      <c r="W23">
        <v>1966154.53932637</v>
      </c>
      <c r="X23">
        <v>2443075.7392846802</v>
      </c>
      <c r="Y23">
        <v>2527703.7320838501</v>
      </c>
      <c r="Z23">
        <v>2510524.32909051</v>
      </c>
      <c r="AA23">
        <v>2460051.1626917101</v>
      </c>
      <c r="AB23">
        <v>2969426.3649842502</v>
      </c>
      <c r="AC23">
        <v>2782760.4398100302</v>
      </c>
      <c r="AD23">
        <v>2818328.1500474499</v>
      </c>
      <c r="AE23">
        <v>3046326.0975477998</v>
      </c>
    </row>
    <row r="24" spans="1:31" x14ac:dyDescent="0.3">
      <c r="A24" t="s">
        <v>66</v>
      </c>
      <c r="B24" t="s">
        <v>341</v>
      </c>
      <c r="C24" t="s">
        <v>297</v>
      </c>
      <c r="D24" t="s">
        <v>342</v>
      </c>
      <c r="E24" t="s">
        <v>298</v>
      </c>
      <c r="G24">
        <v>9287547.2607335094</v>
      </c>
      <c r="H24">
        <v>9185973.3790632207</v>
      </c>
      <c r="I24">
        <v>8157103.4587624604</v>
      </c>
      <c r="J24">
        <v>7743390.2906670598</v>
      </c>
      <c r="K24">
        <v>9013944.8268073797</v>
      </c>
      <c r="L24">
        <v>7486574.0040255897</v>
      </c>
      <c r="M24">
        <v>7046854.1489612404</v>
      </c>
      <c r="N24">
        <v>6627636.0183566203</v>
      </c>
      <c r="O24">
        <v>7457690.8771305997</v>
      </c>
      <c r="P24">
        <v>7612308.8590277098</v>
      </c>
      <c r="Q24">
        <v>7953096.8896723101</v>
      </c>
      <c r="R24">
        <v>7397966.6819659304</v>
      </c>
      <c r="S24">
        <v>7290945.2931065001</v>
      </c>
      <c r="T24">
        <v>6742969.2955063097</v>
      </c>
      <c r="U24">
        <v>6365350.8781500598</v>
      </c>
      <c r="V24">
        <v>6620054.8944008797</v>
      </c>
      <c r="W24">
        <v>6942229.01524649</v>
      </c>
      <c r="X24">
        <v>7319007.4253190896</v>
      </c>
      <c r="Y24">
        <v>7672844.5583403902</v>
      </c>
      <c r="Z24">
        <v>8264419.29406955</v>
      </c>
      <c r="AA24">
        <v>8275604.54114505</v>
      </c>
      <c r="AB24">
        <v>8076004.4684086302</v>
      </c>
      <c r="AC24">
        <v>7417207.1033484796</v>
      </c>
      <c r="AD24">
        <v>7953002.7245466504</v>
      </c>
      <c r="AE24">
        <v>7481898.7737086797</v>
      </c>
    </row>
    <row r="25" spans="1:31" x14ac:dyDescent="0.3">
      <c r="A25" t="s">
        <v>66</v>
      </c>
      <c r="B25" t="s">
        <v>343</v>
      </c>
      <c r="C25" t="s">
        <v>297</v>
      </c>
      <c r="D25" t="s">
        <v>344</v>
      </c>
      <c r="E25" t="s">
        <v>298</v>
      </c>
      <c r="G25">
        <v>564629.28370061098</v>
      </c>
      <c r="H25">
        <v>558532.50503381295</v>
      </c>
      <c r="I25">
        <v>261146.14796460501</v>
      </c>
      <c r="J25">
        <v>449581.30185502698</v>
      </c>
      <c r="K25">
        <v>601435.47431945801</v>
      </c>
      <c r="L25">
        <v>519404.77927269699</v>
      </c>
      <c r="M25">
        <v>359946.25160360901</v>
      </c>
      <c r="N25">
        <v>426268.60267798702</v>
      </c>
      <c r="O25">
        <v>523890.063025365</v>
      </c>
      <c r="P25">
        <v>574106.13756700803</v>
      </c>
      <c r="Q25">
        <v>515394.07443800999</v>
      </c>
      <c r="R25">
        <v>385311.64840106299</v>
      </c>
      <c r="S25">
        <v>627314.88029140595</v>
      </c>
      <c r="T25">
        <v>434163.52087237098</v>
      </c>
      <c r="U25">
        <v>181129.86243482499</v>
      </c>
      <c r="V25">
        <v>152784.49927723099</v>
      </c>
      <c r="W25">
        <v>142791.24316084699</v>
      </c>
      <c r="X25">
        <v>176320.71617461799</v>
      </c>
      <c r="Y25">
        <v>284931.16979014</v>
      </c>
      <c r="Z25">
        <v>214210.608421799</v>
      </c>
      <c r="AA25">
        <v>160538.62013315101</v>
      </c>
      <c r="AB25">
        <v>185698.03422977499</v>
      </c>
      <c r="AC25">
        <v>123329.70242682401</v>
      </c>
      <c r="AD25">
        <v>362711.563831217</v>
      </c>
      <c r="AE25">
        <v>190101.293389664</v>
      </c>
    </row>
    <row r="26" spans="1:31" x14ac:dyDescent="0.3">
      <c r="A26" t="s">
        <v>66</v>
      </c>
      <c r="B26" t="s">
        <v>345</v>
      </c>
      <c r="C26" t="s">
        <v>297</v>
      </c>
      <c r="D26" t="s">
        <v>346</v>
      </c>
      <c r="E26" t="s">
        <v>298</v>
      </c>
      <c r="G26">
        <v>4231318.6083120303</v>
      </c>
      <c r="H26">
        <v>4703764.5702067604</v>
      </c>
      <c r="I26">
        <v>3892442.9084608001</v>
      </c>
      <c r="J26">
        <v>3416298.9203141602</v>
      </c>
      <c r="K26">
        <v>3517130.4311093199</v>
      </c>
      <c r="L26">
        <v>2804372.12793459</v>
      </c>
      <c r="M26">
        <v>2848078.5616266602</v>
      </c>
      <c r="N26">
        <v>2457947.6349521</v>
      </c>
      <c r="O26">
        <v>2494668.3023872101</v>
      </c>
      <c r="P26">
        <v>2595007.0142647098</v>
      </c>
      <c r="Q26">
        <v>2961842.5973792602</v>
      </c>
      <c r="R26">
        <v>2946791.7410256802</v>
      </c>
      <c r="S26">
        <v>2987373.7561472701</v>
      </c>
      <c r="T26">
        <v>2823762.0155624701</v>
      </c>
      <c r="U26">
        <v>2579904.7484716899</v>
      </c>
      <c r="V26">
        <v>2650173.9969234299</v>
      </c>
      <c r="W26">
        <v>2719888.6153368</v>
      </c>
      <c r="X26">
        <v>2776067.72728658</v>
      </c>
      <c r="Y26">
        <v>2815870.0440964801</v>
      </c>
      <c r="Z26">
        <v>3098526.6142036798</v>
      </c>
      <c r="AA26">
        <v>3029635.5029997202</v>
      </c>
      <c r="AB26">
        <v>3082929.9833780699</v>
      </c>
      <c r="AC26">
        <v>2607007.8788818698</v>
      </c>
      <c r="AD26">
        <v>2523677.6910902499</v>
      </c>
      <c r="AE26">
        <v>2581224.8796755802</v>
      </c>
    </row>
    <row r="27" spans="1:31" x14ac:dyDescent="0.3">
      <c r="A27" t="s">
        <v>66</v>
      </c>
      <c r="B27" t="s">
        <v>347</v>
      </c>
      <c r="C27" t="s">
        <v>297</v>
      </c>
      <c r="D27" t="s">
        <v>348</v>
      </c>
      <c r="E27" t="s">
        <v>298</v>
      </c>
      <c r="G27">
        <v>4491599.3687208798</v>
      </c>
      <c r="H27">
        <v>3923676.3038226399</v>
      </c>
      <c r="I27">
        <v>4003514.4023370598</v>
      </c>
      <c r="J27">
        <v>3877510.0684978799</v>
      </c>
      <c r="K27">
        <v>4895378.9213785902</v>
      </c>
      <c r="L27">
        <v>4162797.0968183</v>
      </c>
      <c r="M27">
        <v>3838829.3357309699</v>
      </c>
      <c r="N27">
        <v>3743419.7807265301</v>
      </c>
      <c r="O27">
        <v>4439132.5117180301</v>
      </c>
      <c r="P27">
        <v>4443195.7071959898</v>
      </c>
      <c r="Q27">
        <v>4475860.21785504</v>
      </c>
      <c r="R27">
        <v>4065863.29253919</v>
      </c>
      <c r="S27">
        <v>3676256.65666783</v>
      </c>
      <c r="T27">
        <v>3485043.7590714698</v>
      </c>
      <c r="U27">
        <v>3604316.2672435502</v>
      </c>
      <c r="V27">
        <v>3817096.39820022</v>
      </c>
      <c r="W27">
        <v>4079549.1567488499</v>
      </c>
      <c r="X27">
        <v>4366618.9818578996</v>
      </c>
      <c r="Y27">
        <v>4572043.3444537697</v>
      </c>
      <c r="Z27">
        <v>4951682.07144407</v>
      </c>
      <c r="AA27">
        <v>5085430.4180121804</v>
      </c>
      <c r="AB27">
        <v>4807376.4508007802</v>
      </c>
      <c r="AC27">
        <v>4686869.5220397804</v>
      </c>
      <c r="AD27">
        <v>5066613.4696251899</v>
      </c>
      <c r="AE27">
        <v>4710572.6006434299</v>
      </c>
    </row>
    <row r="28" spans="1:31" x14ac:dyDescent="0.3">
      <c r="A28" t="s">
        <v>66</v>
      </c>
      <c r="B28" t="s">
        <v>349</v>
      </c>
      <c r="C28" t="s">
        <v>297</v>
      </c>
      <c r="D28" t="s">
        <v>350</v>
      </c>
      <c r="E28" t="s">
        <v>298</v>
      </c>
      <c r="G28">
        <v>9858515.9975000508</v>
      </c>
      <c r="H28">
        <v>9991150.4422100708</v>
      </c>
      <c r="I28">
        <v>8252554.5407058196</v>
      </c>
      <c r="J28">
        <v>8457525.1045533195</v>
      </c>
      <c r="K28">
        <v>7468680.8078082604</v>
      </c>
      <c r="L28">
        <v>7083657.8967947103</v>
      </c>
      <c r="M28">
        <v>6636498.3775105299</v>
      </c>
      <c r="N28">
        <v>7421842.02985596</v>
      </c>
      <c r="O28">
        <v>6762833.1440418996</v>
      </c>
      <c r="P28">
        <v>5930720.8122435501</v>
      </c>
      <c r="Q28">
        <v>5809616.33918544</v>
      </c>
      <c r="R28">
        <v>6832597.4160092203</v>
      </c>
      <c r="S28">
        <v>6650734.5010558702</v>
      </c>
      <c r="T28">
        <v>6666836.4070414398</v>
      </c>
      <c r="U28">
        <v>6209315.1712549599</v>
      </c>
      <c r="V28">
        <v>5852596.0016725501</v>
      </c>
      <c r="W28">
        <v>6703475.9925775602</v>
      </c>
      <c r="X28">
        <v>6494779.4731815504</v>
      </c>
      <c r="Y28">
        <v>6983385.4986115303</v>
      </c>
      <c r="Z28">
        <v>7058835.3803954404</v>
      </c>
      <c r="AA28">
        <v>7367654.3863440901</v>
      </c>
      <c r="AB28">
        <v>7716238.4151685303</v>
      </c>
      <c r="AC28">
        <v>8608032.0995009299</v>
      </c>
      <c r="AD28">
        <v>8640730.6598068606</v>
      </c>
      <c r="AE28">
        <v>8517148.5750376899</v>
      </c>
    </row>
    <row r="29" spans="1:31" x14ac:dyDescent="0.3">
      <c r="A29" t="s">
        <v>66</v>
      </c>
      <c r="B29" t="s">
        <v>351</v>
      </c>
      <c r="C29" t="s">
        <v>297</v>
      </c>
      <c r="D29" t="s">
        <v>352</v>
      </c>
      <c r="E29" t="s">
        <v>298</v>
      </c>
      <c r="G29">
        <v>4816389.5408979403</v>
      </c>
      <c r="H29">
        <v>5470659.5732746199</v>
      </c>
      <c r="I29">
        <v>3721198.48039346</v>
      </c>
      <c r="J29">
        <v>3473134.3657102701</v>
      </c>
      <c r="K29">
        <v>3507978.9708933099</v>
      </c>
      <c r="L29">
        <v>2918432.7104690499</v>
      </c>
      <c r="M29">
        <v>2957452.94816184</v>
      </c>
      <c r="N29">
        <v>3361062.0615701</v>
      </c>
      <c r="O29">
        <v>3158192.32885877</v>
      </c>
      <c r="P29">
        <v>3054950.2941267998</v>
      </c>
      <c r="Q29">
        <v>2806502.02637826</v>
      </c>
      <c r="R29">
        <v>2764644.5086650201</v>
      </c>
      <c r="S29">
        <v>2919709.2397891502</v>
      </c>
      <c r="T29">
        <v>2654762.96580943</v>
      </c>
      <c r="U29">
        <v>2890098.1662584399</v>
      </c>
      <c r="V29">
        <v>2946595.5062859501</v>
      </c>
      <c r="W29">
        <v>3159660.9867055202</v>
      </c>
      <c r="X29">
        <v>3317003.5067165</v>
      </c>
      <c r="Y29">
        <v>3434551.3422434898</v>
      </c>
      <c r="Z29">
        <v>3475864.1730727698</v>
      </c>
      <c r="AA29">
        <v>3577124.4366906299</v>
      </c>
      <c r="AB29">
        <v>3506967.43706347</v>
      </c>
      <c r="AC29">
        <v>4253015.3744931603</v>
      </c>
      <c r="AD29">
        <v>4775725.0666019302</v>
      </c>
      <c r="AE29">
        <v>4433367.9050324</v>
      </c>
    </row>
    <row r="30" spans="1:31" x14ac:dyDescent="0.3">
      <c r="A30" t="s">
        <v>66</v>
      </c>
      <c r="B30" t="s">
        <v>353</v>
      </c>
      <c r="C30" t="s">
        <v>297</v>
      </c>
      <c r="D30" t="s">
        <v>354</v>
      </c>
      <c r="E30" t="s">
        <v>298</v>
      </c>
      <c r="G30">
        <v>836599.64044270106</v>
      </c>
      <c r="H30">
        <v>531689.71266146901</v>
      </c>
      <c r="I30">
        <v>699309.57369035401</v>
      </c>
      <c r="J30">
        <v>620720.32319232798</v>
      </c>
      <c r="K30">
        <v>512096.01175954199</v>
      </c>
      <c r="L30">
        <v>698048.00115055998</v>
      </c>
      <c r="M30">
        <v>913167.97639042896</v>
      </c>
      <c r="N30">
        <v>1011672.39827436</v>
      </c>
      <c r="O30">
        <v>869596.76813600003</v>
      </c>
      <c r="P30">
        <v>386280.15551568399</v>
      </c>
      <c r="Q30">
        <v>382163.25107938203</v>
      </c>
      <c r="R30">
        <v>317573.021248031</v>
      </c>
      <c r="S30">
        <v>506472.10564694903</v>
      </c>
      <c r="T30">
        <v>679346.69766870898</v>
      </c>
      <c r="U30">
        <v>421937.99728413799</v>
      </c>
      <c r="V30">
        <v>536602.94288834103</v>
      </c>
      <c r="W30">
        <v>520864.98721202998</v>
      </c>
      <c r="X30">
        <v>552034.83212144405</v>
      </c>
      <c r="Y30">
        <v>516636.10470723797</v>
      </c>
      <c r="Z30">
        <v>609211.757762225</v>
      </c>
      <c r="AA30">
        <v>861816.101305141</v>
      </c>
      <c r="AB30">
        <v>946934.73943314096</v>
      </c>
      <c r="AC30">
        <v>883820.15450475097</v>
      </c>
      <c r="AD30">
        <v>667010.046612103</v>
      </c>
      <c r="AE30">
        <v>507951.47726219101</v>
      </c>
    </row>
    <row r="31" spans="1:31" x14ac:dyDescent="0.3">
      <c r="A31" t="s">
        <v>66</v>
      </c>
      <c r="B31" t="s">
        <v>355</v>
      </c>
      <c r="C31" t="s">
        <v>297</v>
      </c>
      <c r="D31" t="s">
        <v>356</v>
      </c>
      <c r="E31" t="s">
        <v>298</v>
      </c>
      <c r="G31">
        <v>439317.03381421597</v>
      </c>
      <c r="H31">
        <v>744738.64266065299</v>
      </c>
      <c r="I31">
        <v>509887.15191487799</v>
      </c>
      <c r="J31">
        <v>377036.90813773498</v>
      </c>
      <c r="K31">
        <v>400611.16934776498</v>
      </c>
      <c r="L31">
        <v>365721.55300632998</v>
      </c>
      <c r="M31">
        <v>326494.34800633299</v>
      </c>
      <c r="N31">
        <v>480291.07183552801</v>
      </c>
      <c r="O31">
        <v>481936.83690581803</v>
      </c>
      <c r="P31">
        <v>620439.19866880705</v>
      </c>
      <c r="Q31">
        <v>611982.51133040397</v>
      </c>
      <c r="R31">
        <v>932147.40111427906</v>
      </c>
      <c r="S31">
        <v>1388342.9065175001</v>
      </c>
      <c r="T31">
        <v>1152526.9134788199</v>
      </c>
      <c r="U31">
        <v>902155.76493216003</v>
      </c>
      <c r="V31">
        <v>493244.29941441503</v>
      </c>
      <c r="W31">
        <v>821303.82900828496</v>
      </c>
      <c r="X31">
        <v>911804.00834209099</v>
      </c>
      <c r="Y31">
        <v>818991.81959519698</v>
      </c>
      <c r="Z31">
        <v>787959.79673102102</v>
      </c>
      <c r="AA31">
        <v>900456.79508010403</v>
      </c>
      <c r="AB31">
        <v>1081650.78792238</v>
      </c>
      <c r="AC31">
        <v>972716.15735903603</v>
      </c>
      <c r="AD31">
        <v>921296.61658863502</v>
      </c>
      <c r="AE31">
        <v>1427540.4344842499</v>
      </c>
    </row>
    <row r="32" spans="1:31" x14ac:dyDescent="0.3">
      <c r="A32" t="s">
        <v>66</v>
      </c>
      <c r="B32" t="s">
        <v>357</v>
      </c>
      <c r="C32" t="s">
        <v>297</v>
      </c>
      <c r="D32" t="s">
        <v>358</v>
      </c>
      <c r="E32" t="s">
        <v>298</v>
      </c>
      <c r="G32">
        <v>3054775.1366982702</v>
      </c>
      <c r="H32">
        <v>2344141.2545498302</v>
      </c>
      <c r="I32">
        <v>2646620.14610733</v>
      </c>
      <c r="J32">
        <v>3156586.5649151602</v>
      </c>
      <c r="K32">
        <v>2487348.31572334</v>
      </c>
      <c r="L32">
        <v>2439864.3310790402</v>
      </c>
      <c r="M32">
        <v>1969058.9409861199</v>
      </c>
      <c r="N32">
        <v>2258827.9675425598</v>
      </c>
      <c r="O32">
        <v>1998190.7632436999</v>
      </c>
      <c r="P32">
        <v>1581546.4804184299</v>
      </c>
      <c r="Q32">
        <v>1463673.6125383801</v>
      </c>
      <c r="R32">
        <v>1544707.3330801099</v>
      </c>
      <c r="S32">
        <v>1697751.1551777399</v>
      </c>
      <c r="T32">
        <v>2044050.26499251</v>
      </c>
      <c r="U32">
        <v>1850923.6541354801</v>
      </c>
      <c r="V32">
        <v>1805396.6480188</v>
      </c>
      <c r="W32">
        <v>1988370.8002474699</v>
      </c>
      <c r="X32">
        <v>1626374.79284613</v>
      </c>
      <c r="Y32">
        <v>2100894.0895861699</v>
      </c>
      <c r="Z32">
        <v>1965721.7790970299</v>
      </c>
      <c r="AA32">
        <v>1870351.7218867801</v>
      </c>
      <c r="AB32">
        <v>2051807.30579979</v>
      </c>
      <c r="AC32">
        <v>2436877.7814628701</v>
      </c>
      <c r="AD32">
        <v>2233557.3202825198</v>
      </c>
      <c r="AE32">
        <v>2118306.32167992</v>
      </c>
    </row>
    <row r="33" spans="1:31" x14ac:dyDescent="0.3">
      <c r="A33" t="s">
        <v>66</v>
      </c>
      <c r="B33" t="s">
        <v>359</v>
      </c>
      <c r="C33" t="s">
        <v>297</v>
      </c>
      <c r="D33" t="s">
        <v>360</v>
      </c>
      <c r="E33" t="s">
        <v>298</v>
      </c>
      <c r="G33">
        <v>711434.64564693102</v>
      </c>
      <c r="H33">
        <v>899921.25906350696</v>
      </c>
      <c r="I33">
        <v>675539.18859980197</v>
      </c>
      <c r="J33">
        <v>830046.94259782997</v>
      </c>
      <c r="K33">
        <v>560646.34008431004</v>
      </c>
      <c r="L33">
        <v>661591.30108973302</v>
      </c>
      <c r="M33">
        <v>470324.16396581399</v>
      </c>
      <c r="N33">
        <v>309988.530633424</v>
      </c>
      <c r="O33">
        <v>254916.44689761</v>
      </c>
      <c r="P33">
        <v>287504.68351382797</v>
      </c>
      <c r="Q33">
        <v>545294.93785900797</v>
      </c>
      <c r="R33">
        <v>1273525.1519017799</v>
      </c>
      <c r="S33">
        <v>138459.093924527</v>
      </c>
      <c r="T33">
        <v>136149.56509197099</v>
      </c>
      <c r="U33">
        <v>144199.58864473799</v>
      </c>
      <c r="V33">
        <v>70756.605065038093</v>
      </c>
      <c r="W33">
        <v>213275.38940424801</v>
      </c>
      <c r="X33">
        <v>87562.333155389599</v>
      </c>
      <c r="Y33">
        <v>112312.142479428</v>
      </c>
      <c r="Z33">
        <v>220077.87373239599</v>
      </c>
      <c r="AA33">
        <v>157905.331381433</v>
      </c>
      <c r="AB33">
        <v>128878.14494975</v>
      </c>
      <c r="AC33">
        <v>61602.631681115701</v>
      </c>
      <c r="AD33">
        <v>43141.609721667301</v>
      </c>
      <c r="AE33">
        <v>29982.436578924098</v>
      </c>
    </row>
    <row r="34" spans="1:31" x14ac:dyDescent="0.3">
      <c r="A34" t="s">
        <v>66</v>
      </c>
      <c r="B34" t="s">
        <v>361</v>
      </c>
      <c r="C34" t="s">
        <v>297</v>
      </c>
      <c r="D34" t="s">
        <v>362</v>
      </c>
      <c r="E34" t="s">
        <v>298</v>
      </c>
      <c r="G34">
        <v>2200412.3859664099</v>
      </c>
      <c r="H34">
        <v>2034050.8955721101</v>
      </c>
      <c r="I34">
        <v>1742154.2522021199</v>
      </c>
      <c r="J34">
        <v>1870921.1474158501</v>
      </c>
      <c r="K34">
        <v>1902511.47864147</v>
      </c>
      <c r="L34">
        <v>1897471.6749767</v>
      </c>
      <c r="M34">
        <v>1635787.0876073099</v>
      </c>
      <c r="N34">
        <v>1251771.0099128899</v>
      </c>
      <c r="O34">
        <v>1362354.86043231</v>
      </c>
      <c r="P34">
        <v>1172199.6506105301</v>
      </c>
      <c r="Q34">
        <v>2323832.2915333202</v>
      </c>
      <c r="R34">
        <v>2397648.2449310701</v>
      </c>
      <c r="S34">
        <v>1776287.5240035299</v>
      </c>
      <c r="T34">
        <v>1323973.4338044999</v>
      </c>
      <c r="U34">
        <v>1241791.4503418601</v>
      </c>
      <c r="V34">
        <v>1222502.43254245</v>
      </c>
      <c r="W34">
        <v>1452839.78965302</v>
      </c>
      <c r="X34">
        <v>998757.80239384703</v>
      </c>
      <c r="Y34">
        <v>1320342.0350974801</v>
      </c>
      <c r="Z34">
        <v>1374235.51346195</v>
      </c>
      <c r="AA34">
        <v>1125187.48484535</v>
      </c>
      <c r="AB34">
        <v>1204437.9071014801</v>
      </c>
      <c r="AC34">
        <v>1170915.81538235</v>
      </c>
      <c r="AD34">
        <v>1022518.19814451</v>
      </c>
      <c r="AE34">
        <v>837338.18855689303</v>
      </c>
    </row>
    <row r="35" spans="1:31" x14ac:dyDescent="0.3">
      <c r="A35" t="s">
        <v>66</v>
      </c>
      <c r="B35" t="s">
        <v>363</v>
      </c>
      <c r="C35" t="s">
        <v>297</v>
      </c>
      <c r="D35" t="s">
        <v>364</v>
      </c>
      <c r="E35" t="s">
        <v>298</v>
      </c>
      <c r="G35">
        <v>6576027.0763245001</v>
      </c>
      <c r="H35">
        <v>6501016.7149342699</v>
      </c>
      <c r="I35">
        <v>6759284.4255844103</v>
      </c>
      <c r="J35">
        <v>6635040.0702613899</v>
      </c>
      <c r="K35">
        <v>7082749.3095999304</v>
      </c>
      <c r="L35">
        <v>6278167.5897173798</v>
      </c>
      <c r="M35">
        <v>5629209.98808592</v>
      </c>
      <c r="N35">
        <v>5454477.9673800496</v>
      </c>
      <c r="O35">
        <v>4879107.9309487604</v>
      </c>
      <c r="P35">
        <v>4605319.43923603</v>
      </c>
      <c r="Q35">
        <v>5073551.37452727</v>
      </c>
      <c r="R35">
        <v>4297638.2460770598</v>
      </c>
      <c r="S35">
        <v>4091625.62649603</v>
      </c>
      <c r="T35">
        <v>4181361.3670659899</v>
      </c>
      <c r="U35">
        <v>3834510.4222625601</v>
      </c>
      <c r="V35">
        <v>4019852.9779693801</v>
      </c>
      <c r="W35">
        <v>4212240.4231520602</v>
      </c>
      <c r="X35">
        <v>3923873.3157519</v>
      </c>
      <c r="Y35">
        <v>3580368.8912437102</v>
      </c>
      <c r="Z35">
        <v>3555934.17282162</v>
      </c>
      <c r="AA35">
        <v>3612857.4431255902</v>
      </c>
      <c r="AB35">
        <v>3614241.18013997</v>
      </c>
      <c r="AC35">
        <v>3685706.9460296901</v>
      </c>
      <c r="AD35">
        <v>3835359.7136861999</v>
      </c>
      <c r="AE35">
        <v>3890050.0939072198</v>
      </c>
    </row>
    <row r="36" spans="1:31" x14ac:dyDescent="0.3">
      <c r="A36" t="s">
        <v>66</v>
      </c>
      <c r="B36" t="s">
        <v>365</v>
      </c>
      <c r="C36" t="s">
        <v>297</v>
      </c>
      <c r="D36" t="s">
        <v>366</v>
      </c>
      <c r="E36" t="s">
        <v>298</v>
      </c>
      <c r="G36">
        <v>1564510.0097453101</v>
      </c>
      <c r="H36">
        <v>1156320.1375486001</v>
      </c>
      <c r="I36">
        <v>941905.95438570098</v>
      </c>
      <c r="J36">
        <v>1050637.46233796</v>
      </c>
      <c r="K36">
        <v>848793.47541312303</v>
      </c>
      <c r="L36">
        <v>912231.01530117402</v>
      </c>
      <c r="M36">
        <v>848147.329468715</v>
      </c>
      <c r="N36">
        <v>1150711.0894552399</v>
      </c>
      <c r="O36">
        <v>800931.81528230198</v>
      </c>
      <c r="P36">
        <v>878929.756394336</v>
      </c>
      <c r="Q36">
        <v>908071.60466892796</v>
      </c>
      <c r="R36">
        <v>702329.22463985696</v>
      </c>
      <c r="S36">
        <v>543356.74856398604</v>
      </c>
      <c r="T36">
        <v>664308.79460922303</v>
      </c>
      <c r="U36">
        <v>641137.24112515105</v>
      </c>
      <c r="V36">
        <v>630282.15364739602</v>
      </c>
      <c r="W36">
        <v>582489.83502665698</v>
      </c>
      <c r="X36">
        <v>583226.29314616497</v>
      </c>
      <c r="Y36">
        <v>564628.14865825605</v>
      </c>
      <c r="Z36">
        <v>470118.75796529301</v>
      </c>
      <c r="AA36">
        <v>484896.28055174398</v>
      </c>
      <c r="AB36">
        <v>475938.08841919003</v>
      </c>
      <c r="AC36">
        <v>433010.810776814</v>
      </c>
      <c r="AD36">
        <v>672270.54129819095</v>
      </c>
      <c r="AE36">
        <v>459676.81310807</v>
      </c>
    </row>
    <row r="37" spans="1:31" x14ac:dyDescent="0.3">
      <c r="A37" t="s">
        <v>66</v>
      </c>
      <c r="B37" t="s">
        <v>367</v>
      </c>
      <c r="C37" t="s">
        <v>297</v>
      </c>
      <c r="D37" t="s">
        <v>368</v>
      </c>
      <c r="E37" t="s">
        <v>298</v>
      </c>
      <c r="G37">
        <v>4641789.3205373399</v>
      </c>
      <c r="H37">
        <v>4970766.5827643704</v>
      </c>
      <c r="I37">
        <v>5396567.1352493903</v>
      </c>
      <c r="J37">
        <v>5211830.0857984498</v>
      </c>
      <c r="K37">
        <v>5647234.18752007</v>
      </c>
      <c r="L37">
        <v>4694876.20715883</v>
      </c>
      <c r="M37">
        <v>3951300.7719654399</v>
      </c>
      <c r="N37">
        <v>3331563.2634922201</v>
      </c>
      <c r="O37">
        <v>2873769.8909242498</v>
      </c>
      <c r="P37">
        <v>2821298.05866689</v>
      </c>
      <c r="Q37">
        <v>3341559.0244778199</v>
      </c>
      <c r="R37">
        <v>3123635.9162810999</v>
      </c>
      <c r="S37">
        <v>2967432.3913444998</v>
      </c>
      <c r="T37">
        <v>3114710.4748362699</v>
      </c>
      <c r="U37">
        <v>2659345.2622523298</v>
      </c>
      <c r="V37">
        <v>2941911.8096984201</v>
      </c>
      <c r="W37">
        <v>3295704.8222529702</v>
      </c>
      <c r="X37">
        <v>2975598.0671631698</v>
      </c>
      <c r="Y37">
        <v>2576159.1061557801</v>
      </c>
      <c r="Z37">
        <v>2433836.1056458801</v>
      </c>
      <c r="AA37">
        <v>2643140.3524691099</v>
      </c>
      <c r="AB37">
        <v>2661426.61554622</v>
      </c>
      <c r="AC37">
        <v>2315658.3001255202</v>
      </c>
      <c r="AD37">
        <v>2484498.5992349</v>
      </c>
      <c r="AE37">
        <v>2842638.21249113</v>
      </c>
    </row>
    <row r="38" spans="1:31" x14ac:dyDescent="0.3">
      <c r="A38" t="s">
        <v>66</v>
      </c>
      <c r="B38" t="s">
        <v>369</v>
      </c>
      <c r="C38" t="s">
        <v>297</v>
      </c>
      <c r="D38" t="s">
        <v>370</v>
      </c>
      <c r="E38" t="s">
        <v>298</v>
      </c>
      <c r="G38">
        <v>369727.74604185403</v>
      </c>
      <c r="H38">
        <v>373929.994621291</v>
      </c>
      <c r="I38">
        <v>420811.33594932099</v>
      </c>
      <c r="J38">
        <v>372572.52212498098</v>
      </c>
      <c r="K38">
        <v>586721.64666673297</v>
      </c>
      <c r="L38">
        <v>671060.36725738004</v>
      </c>
      <c r="M38">
        <v>829761.88665176695</v>
      </c>
      <c r="N38">
        <v>972203.61443259194</v>
      </c>
      <c r="O38">
        <v>1204406.22474221</v>
      </c>
      <c r="P38">
        <v>905091.62417480804</v>
      </c>
      <c r="Q38">
        <v>823920.74538052001</v>
      </c>
      <c r="R38">
        <v>471673.10515610297</v>
      </c>
      <c r="S38">
        <v>580836.48658754397</v>
      </c>
      <c r="T38">
        <v>402342.09762049699</v>
      </c>
      <c r="U38">
        <v>534027.91888507304</v>
      </c>
      <c r="V38">
        <v>447659.014623567</v>
      </c>
      <c r="W38">
        <v>334045.76587243099</v>
      </c>
      <c r="X38">
        <v>365048.95544256602</v>
      </c>
      <c r="Y38">
        <v>439581.63642966602</v>
      </c>
      <c r="Z38">
        <v>651979.30921044899</v>
      </c>
      <c r="AA38">
        <v>484820.81010474003</v>
      </c>
      <c r="AB38">
        <v>476876.47617455397</v>
      </c>
      <c r="AC38">
        <v>937037.83512735402</v>
      </c>
      <c r="AD38">
        <v>678590.57315311197</v>
      </c>
      <c r="AE38">
        <v>587735.06830801698</v>
      </c>
    </row>
    <row r="39" spans="1:31" x14ac:dyDescent="0.3">
      <c r="A39" t="s">
        <v>66</v>
      </c>
      <c r="B39" t="s">
        <v>371</v>
      </c>
      <c r="C39" t="s">
        <v>297</v>
      </c>
      <c r="D39" t="s">
        <v>372</v>
      </c>
      <c r="E39" t="s">
        <v>298</v>
      </c>
      <c r="G39">
        <v>1277461.91422202</v>
      </c>
      <c r="H39">
        <v>1172207.4184482901</v>
      </c>
      <c r="I39">
        <v>1235738.77480558</v>
      </c>
      <c r="J39">
        <v>999642.98667292204</v>
      </c>
      <c r="K39">
        <v>1004213.50978222</v>
      </c>
      <c r="L39">
        <v>1060842.7262200001</v>
      </c>
      <c r="M39">
        <v>976296.31987794198</v>
      </c>
      <c r="N39">
        <v>1073765.7108217699</v>
      </c>
      <c r="O39">
        <v>1117517.6886765901</v>
      </c>
      <c r="P39">
        <v>917153.04226746596</v>
      </c>
      <c r="Q39">
        <v>888693.91011657496</v>
      </c>
      <c r="R39">
        <v>948594.37562991004</v>
      </c>
      <c r="S39">
        <v>944094.52438878804</v>
      </c>
      <c r="T39">
        <v>977837.17634206696</v>
      </c>
      <c r="U39">
        <v>871736.38878790697</v>
      </c>
      <c r="V39">
        <v>770174.83714422595</v>
      </c>
      <c r="W39">
        <v>763187.23897755798</v>
      </c>
      <c r="X39">
        <v>802488.53443402098</v>
      </c>
      <c r="Y39">
        <v>982751.91968803701</v>
      </c>
      <c r="Z39">
        <v>906410.99895712303</v>
      </c>
      <c r="AA39">
        <v>846439.75012193702</v>
      </c>
      <c r="AB39">
        <v>881017.38277162996</v>
      </c>
      <c r="AC39">
        <v>837068.16902641405</v>
      </c>
      <c r="AD39">
        <v>772932.66856944503</v>
      </c>
      <c r="AE39">
        <v>832803.79551742901</v>
      </c>
    </row>
    <row r="40" spans="1:31" x14ac:dyDescent="0.3">
      <c r="A40" t="s">
        <v>66</v>
      </c>
      <c r="B40" t="s">
        <v>373</v>
      </c>
      <c r="C40" t="s">
        <v>297</v>
      </c>
      <c r="D40" t="s">
        <v>374</v>
      </c>
      <c r="E40" t="s">
        <v>298</v>
      </c>
      <c r="G40">
        <v>40031544.090047501</v>
      </c>
      <c r="H40">
        <v>36270727.658913396</v>
      </c>
      <c r="I40">
        <v>32430622.402303498</v>
      </c>
      <c r="J40">
        <v>31698517.6182351</v>
      </c>
      <c r="K40">
        <v>31527578.178249098</v>
      </c>
      <c r="L40">
        <v>30359031.320156001</v>
      </c>
      <c r="M40">
        <v>28912159.174958099</v>
      </c>
      <c r="N40">
        <v>27691416.372873899</v>
      </c>
      <c r="O40">
        <v>27888415.3209529</v>
      </c>
      <c r="P40">
        <v>29411254.167204998</v>
      </c>
      <c r="Q40">
        <v>28588545.063568301</v>
      </c>
      <c r="R40">
        <v>26003417.610622101</v>
      </c>
      <c r="S40">
        <v>25079268.980435099</v>
      </c>
      <c r="T40">
        <v>21816874.1298251</v>
      </c>
      <c r="U40">
        <v>21313835.954819299</v>
      </c>
      <c r="V40">
        <v>21484062.415808398</v>
      </c>
      <c r="W40">
        <v>21901050.565766301</v>
      </c>
      <c r="X40">
        <v>23796719.128916401</v>
      </c>
      <c r="Y40">
        <v>24819930.612413298</v>
      </c>
      <c r="Z40">
        <v>25935744.1005941</v>
      </c>
      <c r="AA40">
        <v>26469400.0049491</v>
      </c>
      <c r="AB40">
        <v>26184309.971150901</v>
      </c>
      <c r="AC40">
        <v>26529333.695379298</v>
      </c>
      <c r="AD40">
        <v>28366234.649927001</v>
      </c>
      <c r="AE40">
        <v>27288776.162610602</v>
      </c>
    </row>
    <row r="41" spans="1:31" x14ac:dyDescent="0.3">
      <c r="A41" t="s">
        <v>66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66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66</v>
      </c>
      <c r="B43" t="s">
        <v>379</v>
      </c>
      <c r="C43" t="s">
        <v>297</v>
      </c>
      <c r="D43" t="s">
        <v>380</v>
      </c>
      <c r="E43" t="s">
        <v>298</v>
      </c>
      <c r="G43">
        <v>2662094.4103981899</v>
      </c>
      <c r="H43">
        <v>3853922.6845666701</v>
      </c>
      <c r="I43">
        <v>2852765.4342035502</v>
      </c>
      <c r="J43">
        <v>1969639.5910382301</v>
      </c>
      <c r="K43">
        <v>1898384.9396655101</v>
      </c>
      <c r="L43">
        <v>2231096.0379624302</v>
      </c>
      <c r="M43">
        <v>3303290.06635815</v>
      </c>
      <c r="N43">
        <v>3565267.2304835301</v>
      </c>
      <c r="O43">
        <v>3736152.2111124001</v>
      </c>
      <c r="P43">
        <v>4033122.9792097001</v>
      </c>
      <c r="Q43">
        <v>6034191.4584864201</v>
      </c>
      <c r="R43">
        <v>4787009.0523846503</v>
      </c>
      <c r="S43">
        <v>3649892.7622674699</v>
      </c>
      <c r="T43">
        <v>3264264.45646415</v>
      </c>
      <c r="U43">
        <v>3301267.7214945401</v>
      </c>
      <c r="V43">
        <v>3580965.2794643599</v>
      </c>
      <c r="W43">
        <v>3562530.06301344</v>
      </c>
      <c r="X43">
        <v>3947375.74356547</v>
      </c>
      <c r="Y43">
        <v>3662924.7138453298</v>
      </c>
      <c r="Z43">
        <v>4295925.7856187597</v>
      </c>
      <c r="AA43">
        <v>4802872.9747945899</v>
      </c>
      <c r="AB43">
        <v>5307222.5295138499</v>
      </c>
      <c r="AC43">
        <v>5360735.1888915496</v>
      </c>
      <c r="AD43">
        <v>5694725.8078835001</v>
      </c>
      <c r="AE43">
        <v>4909215.6539527597</v>
      </c>
    </row>
    <row r="44" spans="1:31" x14ac:dyDescent="0.3">
      <c r="A44" t="s">
        <v>66</v>
      </c>
      <c r="B44" t="s">
        <v>381</v>
      </c>
      <c r="C44" t="s">
        <v>297</v>
      </c>
      <c r="D44" t="s">
        <v>382</v>
      </c>
      <c r="E44" t="s">
        <v>298</v>
      </c>
      <c r="G44">
        <v>79596983.464774206</v>
      </c>
      <c r="H44">
        <v>80296378.360366806</v>
      </c>
      <c r="I44">
        <v>76890994.918678001</v>
      </c>
      <c r="J44">
        <v>71265491.654124394</v>
      </c>
      <c r="K44">
        <v>72076540.917427897</v>
      </c>
      <c r="L44">
        <v>69069682.9040225</v>
      </c>
      <c r="M44">
        <v>61361825.5595714</v>
      </c>
      <c r="N44">
        <v>60818252.218070701</v>
      </c>
      <c r="O44">
        <v>60417280.5861817</v>
      </c>
      <c r="P44">
        <v>61576167.900479101</v>
      </c>
      <c r="Q44">
        <v>63703880.881393097</v>
      </c>
      <c r="R44">
        <v>64228373.040108502</v>
      </c>
      <c r="S44">
        <v>61682844.595031701</v>
      </c>
      <c r="T44">
        <v>52187578.126486197</v>
      </c>
      <c r="U44">
        <v>49307901.745356999</v>
      </c>
      <c r="V44">
        <v>50857162.744793102</v>
      </c>
      <c r="W44">
        <v>52912668.238331102</v>
      </c>
      <c r="X44">
        <v>53094161.503866397</v>
      </c>
      <c r="Y44">
        <v>54432428.689331397</v>
      </c>
      <c r="Z44">
        <v>58612030.997899897</v>
      </c>
      <c r="AA44">
        <v>60066667.018555596</v>
      </c>
      <c r="AB44">
        <v>61618476.569642201</v>
      </c>
      <c r="AC44">
        <v>63361914.5118571</v>
      </c>
      <c r="AD44">
        <v>62338793.428398497</v>
      </c>
      <c r="AE44">
        <v>58923906.674936302</v>
      </c>
    </row>
    <row r="45" spans="1:31" x14ac:dyDescent="0.3">
      <c r="A45" t="s">
        <v>66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66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66</v>
      </c>
      <c r="B47" t="s">
        <v>387</v>
      </c>
      <c r="C47" t="s">
        <v>297</v>
      </c>
      <c r="D47" t="s">
        <v>388</v>
      </c>
      <c r="E47" t="s">
        <v>298</v>
      </c>
      <c r="G47">
        <v>22366319.989886802</v>
      </c>
      <c r="H47">
        <v>20306411.241257999</v>
      </c>
      <c r="I47">
        <v>19585108.239615001</v>
      </c>
      <c r="J47">
        <v>21029031.646134399</v>
      </c>
      <c r="K47">
        <v>18426569.0331988</v>
      </c>
      <c r="L47">
        <v>17656442.375344001</v>
      </c>
      <c r="M47">
        <v>16756984.787257601</v>
      </c>
      <c r="N47">
        <v>14939630.5336223</v>
      </c>
      <c r="O47">
        <v>13323785.193254801</v>
      </c>
      <c r="P47">
        <v>12553901.715957399</v>
      </c>
      <c r="Q47">
        <v>11893741.8509512</v>
      </c>
      <c r="R47">
        <v>11356025.7675336</v>
      </c>
      <c r="S47">
        <v>10529196.270726999</v>
      </c>
      <c r="T47">
        <v>11806824.556961101</v>
      </c>
      <c r="U47">
        <v>11382365.4536689</v>
      </c>
      <c r="V47">
        <v>10795507.4065098</v>
      </c>
      <c r="W47">
        <v>11010844.830323201</v>
      </c>
      <c r="X47">
        <v>11792020.513800301</v>
      </c>
      <c r="Y47">
        <v>12356522.488131899</v>
      </c>
      <c r="Z47">
        <v>11985763.906759899</v>
      </c>
      <c r="AA47">
        <v>12758812.237043001</v>
      </c>
      <c r="AB47">
        <v>12922931.872994499</v>
      </c>
      <c r="AC47">
        <v>13407403.2115306</v>
      </c>
      <c r="AD47">
        <v>14058275.758796001</v>
      </c>
      <c r="AE47">
        <v>14909684.5891628</v>
      </c>
    </row>
    <row r="48" spans="1:31" x14ac:dyDescent="0.3">
      <c r="A48" t="s">
        <v>66</v>
      </c>
      <c r="B48" t="s">
        <v>389</v>
      </c>
      <c r="C48" t="s">
        <v>297</v>
      </c>
      <c r="D48" t="s">
        <v>390</v>
      </c>
      <c r="E48" t="s">
        <v>298</v>
      </c>
      <c r="G48">
        <v>29789685.730057001</v>
      </c>
      <c r="H48">
        <v>27294398.992040701</v>
      </c>
      <c r="I48">
        <v>26821880.467506599</v>
      </c>
      <c r="J48">
        <v>28428299.2866682</v>
      </c>
      <c r="K48">
        <v>25213117.631003302</v>
      </c>
      <c r="L48">
        <v>24214782.223533899</v>
      </c>
      <c r="M48">
        <v>23446158.653188501</v>
      </c>
      <c r="N48">
        <v>21064704.2111472</v>
      </c>
      <c r="O48">
        <v>19823988.681632798</v>
      </c>
      <c r="P48">
        <v>19159178.323209301</v>
      </c>
      <c r="Q48">
        <v>18079183.956445601</v>
      </c>
      <c r="R48">
        <v>17185295.726653799</v>
      </c>
      <c r="S48">
        <v>15955796.246121</v>
      </c>
      <c r="T48">
        <v>17721241.143566798</v>
      </c>
      <c r="U48">
        <v>18130242.682039902</v>
      </c>
      <c r="V48">
        <v>17695435.305309899</v>
      </c>
      <c r="W48">
        <v>17885633.447180301</v>
      </c>
      <c r="X48">
        <v>19328302.478555799</v>
      </c>
      <c r="Y48">
        <v>19762881.074346699</v>
      </c>
      <c r="Z48">
        <v>18808148.7524754</v>
      </c>
      <c r="AA48">
        <v>19462801.403129999</v>
      </c>
      <c r="AB48">
        <v>19789042.2951991</v>
      </c>
      <c r="AC48">
        <v>19448182.1632558</v>
      </c>
      <c r="AD48">
        <v>20441317.698129501</v>
      </c>
      <c r="AE48">
        <v>21291762.749184102</v>
      </c>
    </row>
    <row r="49" spans="1:31" x14ac:dyDescent="0.3">
      <c r="A49" t="s">
        <v>66</v>
      </c>
      <c r="B49" t="s">
        <v>391</v>
      </c>
      <c r="C49" t="s">
        <v>297</v>
      </c>
      <c r="D49" t="s">
        <v>392</v>
      </c>
      <c r="E49" t="s">
        <v>298</v>
      </c>
      <c r="G49">
        <v>2786526.73169376</v>
      </c>
      <c r="H49">
        <v>2570716.59460914</v>
      </c>
      <c r="I49">
        <v>2616500.3415197101</v>
      </c>
      <c r="J49">
        <v>2503856.2471298398</v>
      </c>
      <c r="K49">
        <v>2172212.6818454801</v>
      </c>
      <c r="L49">
        <v>2230274.9649883499</v>
      </c>
      <c r="M49">
        <v>2113615.5943962801</v>
      </c>
      <c r="N49">
        <v>2045501.3848500999</v>
      </c>
      <c r="O49">
        <v>2065207.4815738101</v>
      </c>
      <c r="P49">
        <v>2195615.6057903301</v>
      </c>
      <c r="Q49">
        <v>2112388.7483874601</v>
      </c>
      <c r="R49">
        <v>1999627.5833086099</v>
      </c>
      <c r="S49">
        <v>1964290.37805225</v>
      </c>
      <c r="T49">
        <v>2391818.8545711599</v>
      </c>
      <c r="U49">
        <v>2392489.3200123301</v>
      </c>
      <c r="V49">
        <v>2110074.2895327201</v>
      </c>
      <c r="W49">
        <v>2157535.8730371702</v>
      </c>
      <c r="X49">
        <v>2540787.1208079201</v>
      </c>
      <c r="Y49">
        <v>2409353.3410122301</v>
      </c>
      <c r="Z49">
        <v>2252991.1314271302</v>
      </c>
      <c r="AA49">
        <v>2072289.7664141001</v>
      </c>
      <c r="AB49">
        <v>1940621.7263740599</v>
      </c>
      <c r="AC49">
        <v>1773671.52590577</v>
      </c>
      <c r="AD49">
        <v>2008990.6380896501</v>
      </c>
      <c r="AE49">
        <v>2178015.4138607802</v>
      </c>
    </row>
    <row r="50" spans="1:31" x14ac:dyDescent="0.3">
      <c r="A50" t="s">
        <v>66</v>
      </c>
      <c r="B50" t="s">
        <v>393</v>
      </c>
      <c r="C50" t="s">
        <v>297</v>
      </c>
      <c r="D50" t="s">
        <v>394</v>
      </c>
      <c r="E50" t="s">
        <v>298</v>
      </c>
      <c r="G50">
        <v>4636839.0084764902</v>
      </c>
      <c r="H50">
        <v>4417271.1561735403</v>
      </c>
      <c r="I50">
        <v>4620271.8863718398</v>
      </c>
      <c r="J50">
        <v>4895411.3934039604</v>
      </c>
      <c r="K50">
        <v>4614335.9159590304</v>
      </c>
      <c r="L50">
        <v>4328064.8832015796</v>
      </c>
      <c r="M50">
        <v>4575558.2715346897</v>
      </c>
      <c r="N50">
        <v>4079572.2926748702</v>
      </c>
      <c r="O50">
        <v>4434996.0068041999</v>
      </c>
      <c r="P50">
        <v>4409661.0014615301</v>
      </c>
      <c r="Q50">
        <v>4073053.3571069501</v>
      </c>
      <c r="R50">
        <v>3829642.3758116099</v>
      </c>
      <c r="S50">
        <v>3462309.5973417899</v>
      </c>
      <c r="T50">
        <v>3522597.7320345999</v>
      </c>
      <c r="U50">
        <v>4355387.9083587397</v>
      </c>
      <c r="V50">
        <v>4789853.6092674099</v>
      </c>
      <c r="W50">
        <v>4717252.7438199297</v>
      </c>
      <c r="X50">
        <v>4995494.8439475698</v>
      </c>
      <c r="Y50">
        <v>4997005.2452026103</v>
      </c>
      <c r="Z50">
        <v>4569393.7142883297</v>
      </c>
      <c r="AA50">
        <v>4631699.3996729199</v>
      </c>
      <c r="AB50">
        <v>4925488.6958305398</v>
      </c>
      <c r="AC50">
        <v>4267107.4258193998</v>
      </c>
      <c r="AD50">
        <v>4374051.3012437997</v>
      </c>
      <c r="AE50">
        <v>4204062.74616051</v>
      </c>
    </row>
    <row r="51" spans="1:31" x14ac:dyDescent="0.3">
      <c r="A51" t="s">
        <v>66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66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66</v>
      </c>
      <c r="B53" t="s">
        <v>399</v>
      </c>
      <c r="C53" t="s">
        <v>297</v>
      </c>
      <c r="D53" t="s">
        <v>400</v>
      </c>
      <c r="E53" t="s">
        <v>298</v>
      </c>
      <c r="G53">
        <v>2762414.3541768198</v>
      </c>
      <c r="H53">
        <v>3069575.8017825298</v>
      </c>
      <c r="I53">
        <v>2642697.7629622999</v>
      </c>
      <c r="J53">
        <v>2561774.84944078</v>
      </c>
      <c r="K53">
        <v>2926979.5312419799</v>
      </c>
      <c r="L53">
        <v>3445643.9097087402</v>
      </c>
      <c r="M53">
        <v>2859640.7221720801</v>
      </c>
      <c r="N53">
        <v>3198235.1747001698</v>
      </c>
      <c r="O53">
        <v>3435294.38156127</v>
      </c>
      <c r="P53">
        <v>3265692.32529748</v>
      </c>
      <c r="Q53">
        <v>3219303.4173936802</v>
      </c>
      <c r="R53">
        <v>2461553.5702892798</v>
      </c>
      <c r="S53">
        <v>2829165.3998576798</v>
      </c>
      <c r="T53">
        <v>2148841.0703875902</v>
      </c>
      <c r="U53">
        <v>2027142.12652405</v>
      </c>
      <c r="V53">
        <v>1933332.04915591</v>
      </c>
      <c r="W53">
        <v>1892255.40024606</v>
      </c>
      <c r="X53">
        <v>2050206.6634587899</v>
      </c>
      <c r="Y53">
        <v>2029995.8516900099</v>
      </c>
      <c r="Z53">
        <v>2140692.2593689198</v>
      </c>
      <c r="AA53">
        <v>1845539.5375023</v>
      </c>
      <c r="AB53">
        <v>1748463.0777690699</v>
      </c>
      <c r="AC53">
        <v>2045147.6097897999</v>
      </c>
      <c r="AD53">
        <v>1908410.2514285501</v>
      </c>
      <c r="AE53">
        <v>1082409.50274488</v>
      </c>
    </row>
    <row r="54" spans="1:31" x14ac:dyDescent="0.3">
      <c r="A54" t="s">
        <v>66</v>
      </c>
      <c r="B54" t="s">
        <v>401</v>
      </c>
      <c r="C54" t="s">
        <v>297</v>
      </c>
      <c r="D54" t="s">
        <v>402</v>
      </c>
      <c r="E54" t="s">
        <v>298</v>
      </c>
      <c r="G54">
        <v>4166014.3639926598</v>
      </c>
      <c r="H54">
        <v>4520858.50652654</v>
      </c>
      <c r="I54">
        <v>3917285.6522406898</v>
      </c>
      <c r="J54">
        <v>4199736.5371184004</v>
      </c>
      <c r="K54">
        <v>4589312.1242273496</v>
      </c>
      <c r="L54">
        <v>4891617.1918858597</v>
      </c>
      <c r="M54">
        <v>3878020.00829334</v>
      </c>
      <c r="N54">
        <v>4531238.8998180199</v>
      </c>
      <c r="O54">
        <v>5172579.6609231904</v>
      </c>
      <c r="P54">
        <v>4823154.4563384801</v>
      </c>
      <c r="Q54">
        <v>4523922.0630583502</v>
      </c>
      <c r="R54">
        <v>3733543.71389515</v>
      </c>
      <c r="S54">
        <v>4370713.2688691402</v>
      </c>
      <c r="T54">
        <v>3241758.6901114499</v>
      </c>
      <c r="U54">
        <v>3092944.6540224799</v>
      </c>
      <c r="V54">
        <v>2844188.08366023</v>
      </c>
      <c r="W54">
        <v>2694421.3218545499</v>
      </c>
      <c r="X54">
        <v>3126465.7357647</v>
      </c>
      <c r="Y54">
        <v>3044628.4398376402</v>
      </c>
      <c r="Z54">
        <v>3123925.7967955801</v>
      </c>
      <c r="AA54">
        <v>2782072.7973474502</v>
      </c>
      <c r="AB54">
        <v>2790416.5841810601</v>
      </c>
      <c r="AC54">
        <v>3092601.2080367799</v>
      </c>
      <c r="AD54">
        <v>2850706.7109288601</v>
      </c>
      <c r="AE54">
        <v>2217511.1569552599</v>
      </c>
    </row>
    <row r="55" spans="1:31" x14ac:dyDescent="0.3">
      <c r="A55" t="s">
        <v>66</v>
      </c>
      <c r="B55" t="s">
        <v>403</v>
      </c>
      <c r="C55" t="s">
        <v>297</v>
      </c>
      <c r="D55" t="s">
        <v>404</v>
      </c>
      <c r="E55" t="s">
        <v>298</v>
      </c>
      <c r="G55">
        <v>1403600.0098158401</v>
      </c>
      <c r="H55">
        <v>1451282.70474401</v>
      </c>
      <c r="I55">
        <v>1274587.88927839</v>
      </c>
      <c r="J55">
        <v>1637961.68767762</v>
      </c>
      <c r="K55">
        <v>1662332.59298537</v>
      </c>
      <c r="L55">
        <v>1445973.28217711</v>
      </c>
      <c r="M55">
        <v>1018379.28612126</v>
      </c>
      <c r="N55">
        <v>1333003.7251178499</v>
      </c>
      <c r="O55">
        <v>1737285.27936192</v>
      </c>
      <c r="P55">
        <v>1557462.1310409999</v>
      </c>
      <c r="Q55">
        <v>1304618.6456646801</v>
      </c>
      <c r="R55">
        <v>1271990.14360587</v>
      </c>
      <c r="S55">
        <v>1541547.8690114601</v>
      </c>
      <c r="T55">
        <v>1092917.6197238599</v>
      </c>
      <c r="U55">
        <v>1065802.5274984301</v>
      </c>
      <c r="V55">
        <v>910856.03450431302</v>
      </c>
      <c r="W55">
        <v>802165.92160848295</v>
      </c>
      <c r="X55">
        <v>1076259.0723059201</v>
      </c>
      <c r="Y55">
        <v>1014632.58814763</v>
      </c>
      <c r="Z55">
        <v>983233.53742666205</v>
      </c>
      <c r="AA55">
        <v>936533.25984514598</v>
      </c>
      <c r="AB55">
        <v>1041953.50641199</v>
      </c>
      <c r="AC55">
        <v>1047453.59824699</v>
      </c>
      <c r="AD55">
        <v>942296.45950031001</v>
      </c>
      <c r="AE55">
        <v>1135101.65421038</v>
      </c>
    </row>
    <row r="56" spans="1:31" x14ac:dyDescent="0.3">
      <c r="A56" t="s">
        <v>66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66</v>
      </c>
      <c r="B57" t="s">
        <v>407</v>
      </c>
      <c r="C57" t="s">
        <v>297</v>
      </c>
      <c r="D57" t="s">
        <v>408</v>
      </c>
      <c r="E57" t="s">
        <v>298</v>
      </c>
      <c r="G57">
        <v>149418213.284879</v>
      </c>
      <c r="H57">
        <v>143861505.01132101</v>
      </c>
      <c r="I57">
        <v>136143497.788488</v>
      </c>
      <c r="J57">
        <v>131392308.559028</v>
      </c>
      <c r="K57">
        <v>128817236.72668</v>
      </c>
      <c r="L57">
        <v>123643496.447712</v>
      </c>
      <c r="M57">
        <v>113720143.38771801</v>
      </c>
      <c r="N57">
        <v>109574372.802092</v>
      </c>
      <c r="O57">
        <v>108129684.58876701</v>
      </c>
      <c r="P57">
        <v>110146600.390893</v>
      </c>
      <c r="Q57">
        <v>110371609.901407</v>
      </c>
      <c r="R57">
        <v>107417086.37738401</v>
      </c>
      <c r="S57">
        <v>102717909.82158799</v>
      </c>
      <c r="T57">
        <v>91725693.3998781</v>
      </c>
      <c r="U57">
        <v>88751980.3822162</v>
      </c>
      <c r="V57">
        <v>90036660.465911493</v>
      </c>
      <c r="W57">
        <v>92699352.2512777</v>
      </c>
      <c r="X57">
        <v>96219183.111338496</v>
      </c>
      <c r="Y57">
        <v>99015240.376091406</v>
      </c>
      <c r="Z57">
        <v>103355923.85097</v>
      </c>
      <c r="AA57">
        <v>105998868.426635</v>
      </c>
      <c r="AB57">
        <v>107591828.83599199</v>
      </c>
      <c r="AC57">
        <v>109339430.370492</v>
      </c>
      <c r="AD57">
        <v>111146345.776455</v>
      </c>
      <c r="AE57">
        <v>107504445.586731</v>
      </c>
    </row>
    <row r="58" spans="1:31" x14ac:dyDescent="0.3">
      <c r="A58" t="s">
        <v>66</v>
      </c>
      <c r="B58" t="s">
        <v>409</v>
      </c>
      <c r="C58" t="s">
        <v>297</v>
      </c>
      <c r="D58" t="s">
        <v>410</v>
      </c>
      <c r="E58" t="s">
        <v>298</v>
      </c>
      <c r="G58">
        <v>149418213.284879</v>
      </c>
      <c r="H58">
        <v>143861505.01132101</v>
      </c>
      <c r="I58">
        <v>136143497.788488</v>
      </c>
      <c r="J58">
        <v>131392308.559028</v>
      </c>
      <c r="K58">
        <v>128817236.72668</v>
      </c>
      <c r="L58">
        <v>123643496.447712</v>
      </c>
      <c r="M58">
        <v>113720143.38771801</v>
      </c>
      <c r="N58">
        <v>109574372.802092</v>
      </c>
      <c r="O58">
        <v>108129684.58876701</v>
      </c>
      <c r="P58">
        <v>110146600.390893</v>
      </c>
      <c r="Q58">
        <v>110371609.901407</v>
      </c>
      <c r="R58">
        <v>107417086.37738401</v>
      </c>
      <c r="S58">
        <v>102717909.82158799</v>
      </c>
      <c r="T58">
        <v>91725693.3998781</v>
      </c>
      <c r="U58">
        <v>88751980.3822162</v>
      </c>
      <c r="V58">
        <v>90036660.465911493</v>
      </c>
      <c r="W58">
        <v>92699352.2512777</v>
      </c>
      <c r="X58">
        <v>96219183.111338496</v>
      </c>
      <c r="Y58">
        <v>99015240.376091406</v>
      </c>
      <c r="Z58">
        <v>103355923.85097</v>
      </c>
      <c r="AA58">
        <v>105998868.426635</v>
      </c>
      <c r="AB58">
        <v>107591828.83599199</v>
      </c>
      <c r="AC58">
        <v>109339430.370492</v>
      </c>
      <c r="AD58">
        <v>111146345.776455</v>
      </c>
      <c r="AE58">
        <v>107504445.586731</v>
      </c>
    </row>
    <row r="59" spans="1:31" x14ac:dyDescent="0.3">
      <c r="A59" t="s">
        <v>66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68</v>
      </c>
      <c r="B2" t="s">
        <v>295</v>
      </c>
      <c r="C2" t="s">
        <v>297</v>
      </c>
      <c r="D2" t="s">
        <v>296</v>
      </c>
      <c r="E2" t="s">
        <v>298</v>
      </c>
      <c r="F2">
        <v>9109503</v>
      </c>
      <c r="G2">
        <v>9504094.8646805491</v>
      </c>
      <c r="H2">
        <v>9023541.9009266496</v>
      </c>
      <c r="I2">
        <v>8811986.7977712993</v>
      </c>
      <c r="J2">
        <v>8887411.0917454306</v>
      </c>
      <c r="K2">
        <v>9267499.6131891608</v>
      </c>
      <c r="L2">
        <v>7829899.2734806398</v>
      </c>
      <c r="M2">
        <v>8034042.3305279696</v>
      </c>
      <c r="N2">
        <v>6863471.2900552098</v>
      </c>
      <c r="O2">
        <v>6442295.2528665597</v>
      </c>
      <c r="P2">
        <v>6814742.5376351997</v>
      </c>
      <c r="Q2">
        <v>6178583.3553252099</v>
      </c>
      <c r="R2">
        <v>6511202.8093420602</v>
      </c>
      <c r="S2">
        <v>6524477.1710649095</v>
      </c>
      <c r="T2">
        <v>5549768.8017871603</v>
      </c>
      <c r="U2">
        <v>5514579.7622587299</v>
      </c>
      <c r="V2">
        <v>6105099.0799406199</v>
      </c>
      <c r="W2">
        <v>5741762.1220894698</v>
      </c>
      <c r="X2">
        <v>5937036.4529451998</v>
      </c>
      <c r="Y2">
        <v>5529050.2618423002</v>
      </c>
      <c r="Z2">
        <v>5381854.9929114701</v>
      </c>
      <c r="AA2">
        <v>5573478.2976064999</v>
      </c>
      <c r="AB2">
        <v>6649546.3359530997</v>
      </c>
      <c r="AC2">
        <v>6277049.36152572</v>
      </c>
      <c r="AD2">
        <v>6553716.6624096502</v>
      </c>
      <c r="AE2">
        <v>5888204.0679056896</v>
      </c>
      <c r="AF2">
        <v>6301639.1963955201</v>
      </c>
    </row>
    <row r="3" spans="1:32" x14ac:dyDescent="0.3">
      <c r="A3" t="s">
        <v>68</v>
      </c>
      <c r="B3" t="s">
        <v>299</v>
      </c>
      <c r="C3" t="s">
        <v>297</v>
      </c>
      <c r="D3" t="s">
        <v>300</v>
      </c>
      <c r="E3" t="s">
        <v>298</v>
      </c>
      <c r="F3">
        <v>804958</v>
      </c>
      <c r="G3">
        <v>914360.43280773005</v>
      </c>
      <c r="H3">
        <v>821696.66922839405</v>
      </c>
      <c r="I3">
        <v>761096.10141435196</v>
      </c>
      <c r="J3">
        <v>722898.95214687102</v>
      </c>
      <c r="K3">
        <v>712919.84641292598</v>
      </c>
      <c r="L3">
        <v>656462.09066407499</v>
      </c>
      <c r="M3">
        <v>568354.80107842304</v>
      </c>
      <c r="N3">
        <v>522067.79439227702</v>
      </c>
      <c r="O3">
        <v>423190.206466923</v>
      </c>
      <c r="P3">
        <v>429523.54422038002</v>
      </c>
      <c r="Q3">
        <v>406971.71010198997</v>
      </c>
      <c r="R3">
        <v>377491.68481161899</v>
      </c>
      <c r="S3">
        <v>354274.51554100501</v>
      </c>
      <c r="T3">
        <v>209757.42743811701</v>
      </c>
      <c r="U3">
        <v>315778.27594312601</v>
      </c>
      <c r="V3">
        <v>325349.60937901202</v>
      </c>
      <c r="W3">
        <v>305508.11370025302</v>
      </c>
      <c r="X3">
        <v>360115.75203206501</v>
      </c>
      <c r="Y3">
        <v>375254.78877057403</v>
      </c>
      <c r="Z3">
        <v>387937.49342536501</v>
      </c>
      <c r="AA3">
        <v>385258.31962337397</v>
      </c>
      <c r="AB3">
        <v>401999.71049091301</v>
      </c>
      <c r="AC3">
        <v>386238.43610811298</v>
      </c>
      <c r="AD3">
        <v>372256.775121335</v>
      </c>
      <c r="AE3">
        <v>373383.93237854401</v>
      </c>
      <c r="AF3">
        <v>370781.86280536902</v>
      </c>
    </row>
    <row r="4" spans="1:32" x14ac:dyDescent="0.3">
      <c r="A4" t="s">
        <v>68</v>
      </c>
      <c r="B4" t="s">
        <v>301</v>
      </c>
      <c r="C4" t="s">
        <v>297</v>
      </c>
      <c r="D4" t="s">
        <v>302</v>
      </c>
      <c r="E4" t="s">
        <v>298</v>
      </c>
      <c r="F4">
        <v>126341190</v>
      </c>
      <c r="G4">
        <v>132833707.62307601</v>
      </c>
      <c r="H4">
        <v>133557534.97837999</v>
      </c>
      <c r="I4">
        <v>127354221.841308</v>
      </c>
      <c r="J4">
        <v>126659308.216784</v>
      </c>
      <c r="K4">
        <v>129875062.879584</v>
      </c>
      <c r="L4">
        <v>119556838.968099</v>
      </c>
      <c r="M4">
        <v>116216933.12100101</v>
      </c>
      <c r="N4">
        <v>118785117.16044401</v>
      </c>
      <c r="O4">
        <v>120577122.698728</v>
      </c>
      <c r="P4">
        <v>122207177.07227799</v>
      </c>
      <c r="Q4">
        <v>123126297.722583</v>
      </c>
      <c r="R4">
        <v>124839501.432549</v>
      </c>
      <c r="S4">
        <v>122025356.43519901</v>
      </c>
      <c r="T4">
        <v>95771810.827342704</v>
      </c>
      <c r="U4">
        <v>113099441.170839</v>
      </c>
      <c r="V4">
        <v>105023307.987619</v>
      </c>
      <c r="W4">
        <v>102483548.223672</v>
      </c>
      <c r="X4">
        <v>101211899.847758</v>
      </c>
      <c r="Y4">
        <v>104065994.193113</v>
      </c>
      <c r="Z4">
        <v>108356365.040342</v>
      </c>
      <c r="AA4">
        <v>113924551.833125</v>
      </c>
      <c r="AB4">
        <v>118667197.312951</v>
      </c>
      <c r="AC4">
        <v>120415016.411604</v>
      </c>
      <c r="AD4">
        <v>116291290.535492</v>
      </c>
      <c r="AE4">
        <v>109230536.76949</v>
      </c>
      <c r="AF4">
        <v>119120831.280118</v>
      </c>
    </row>
    <row r="5" spans="1:32" x14ac:dyDescent="0.3">
      <c r="A5" t="s">
        <v>68</v>
      </c>
      <c r="B5" t="s">
        <v>303</v>
      </c>
      <c r="C5" t="s">
        <v>297</v>
      </c>
      <c r="D5" t="s">
        <v>304</v>
      </c>
      <c r="E5" t="s">
        <v>298</v>
      </c>
      <c r="F5">
        <v>14411341</v>
      </c>
      <c r="G5">
        <v>14359347.4995536</v>
      </c>
      <c r="H5">
        <v>13966120.0449543</v>
      </c>
      <c r="I5">
        <v>14543836.039631501</v>
      </c>
      <c r="J5">
        <v>14527230.2814945</v>
      </c>
      <c r="K5">
        <v>14929135.3634938</v>
      </c>
      <c r="L5">
        <v>15303790.791755401</v>
      </c>
      <c r="M5">
        <v>14880554.996541001</v>
      </c>
      <c r="N5">
        <v>14864574.7656778</v>
      </c>
      <c r="O5">
        <v>14617783.055646701</v>
      </c>
      <c r="P5">
        <v>14061177.2283537</v>
      </c>
      <c r="Q5">
        <v>13650527.673597099</v>
      </c>
      <c r="R5">
        <v>13588132.068169899</v>
      </c>
      <c r="S5">
        <v>12716842.045902301</v>
      </c>
      <c r="T5">
        <v>12122454.9672147</v>
      </c>
      <c r="U5">
        <v>13347488.7931091</v>
      </c>
      <c r="V5">
        <v>12445499.482094301</v>
      </c>
      <c r="W5">
        <v>12843548.950151499</v>
      </c>
      <c r="X5">
        <v>12895162.792082099</v>
      </c>
      <c r="Y5">
        <v>12748981.16089</v>
      </c>
      <c r="Z5">
        <v>13464577.7804619</v>
      </c>
      <c r="AA5">
        <v>14159985.7272247</v>
      </c>
      <c r="AB5">
        <v>14650963.4689348</v>
      </c>
      <c r="AC5">
        <v>14257700.054341501</v>
      </c>
      <c r="AD5">
        <v>14159636.9031177</v>
      </c>
      <c r="AE5">
        <v>13279247.962021699</v>
      </c>
      <c r="AF5">
        <v>13987520.3566043</v>
      </c>
    </row>
    <row r="6" spans="1:32" x14ac:dyDescent="0.3">
      <c r="A6" t="s">
        <v>68</v>
      </c>
      <c r="B6" t="s">
        <v>305</v>
      </c>
      <c r="C6" t="s">
        <v>297</v>
      </c>
      <c r="D6" t="s">
        <v>306</v>
      </c>
      <c r="E6" t="s">
        <v>298</v>
      </c>
      <c r="F6">
        <v>4777742</v>
      </c>
      <c r="G6">
        <v>4707146.2553242501</v>
      </c>
      <c r="H6">
        <v>4300038.0957036298</v>
      </c>
      <c r="I6">
        <v>3989179.2346096099</v>
      </c>
      <c r="J6">
        <v>3456722.9284472298</v>
      </c>
      <c r="K6">
        <v>3218604.6537821102</v>
      </c>
      <c r="L6">
        <v>2764371.9111970002</v>
      </c>
      <c r="M6">
        <v>2435453.6132028699</v>
      </c>
      <c r="N6">
        <v>2316761.1316454699</v>
      </c>
      <c r="O6">
        <v>2112387.07044345</v>
      </c>
      <c r="P6">
        <v>1879317.1362741699</v>
      </c>
      <c r="Q6">
        <v>1817187.3402114499</v>
      </c>
      <c r="R6">
        <v>1812082.5430997701</v>
      </c>
      <c r="S6">
        <v>1753130.72236954</v>
      </c>
      <c r="T6">
        <v>1359270.59812832</v>
      </c>
      <c r="U6">
        <v>1385559.8785948399</v>
      </c>
      <c r="V6">
        <v>1394600.2492551201</v>
      </c>
      <c r="W6">
        <v>1339528.5412595</v>
      </c>
      <c r="X6">
        <v>1318437.6208681499</v>
      </c>
      <c r="Y6">
        <v>1312089.5079455699</v>
      </c>
      <c r="Z6">
        <v>1507054.8073291001</v>
      </c>
      <c r="AA6">
        <v>1305866.24063964</v>
      </c>
      <c r="AB6">
        <v>1329444.3957327399</v>
      </c>
      <c r="AC6">
        <v>1380360.5104018899</v>
      </c>
      <c r="AD6">
        <v>1349571.8034240999</v>
      </c>
      <c r="AE6">
        <v>1247984.1267331201</v>
      </c>
      <c r="AF6">
        <v>1156053.2050109799</v>
      </c>
    </row>
    <row r="7" spans="1:32" x14ac:dyDescent="0.3">
      <c r="A7" t="s">
        <v>68</v>
      </c>
      <c r="B7" t="s">
        <v>307</v>
      </c>
      <c r="C7" t="s">
        <v>297</v>
      </c>
      <c r="D7" t="s">
        <v>308</v>
      </c>
      <c r="E7" t="s">
        <v>298</v>
      </c>
      <c r="F7">
        <v>9009507</v>
      </c>
      <c r="G7">
        <v>9476334.0168416798</v>
      </c>
      <c r="H7">
        <v>9320514.9906198904</v>
      </c>
      <c r="I7">
        <v>9375921.6585810501</v>
      </c>
      <c r="J7">
        <v>8652463.3749346603</v>
      </c>
      <c r="K7">
        <v>8903922.4769857898</v>
      </c>
      <c r="L7">
        <v>8527374.3944991492</v>
      </c>
      <c r="M7">
        <v>8058539.9896636195</v>
      </c>
      <c r="N7">
        <v>7807955.1741796397</v>
      </c>
      <c r="O7">
        <v>7749053.1764003299</v>
      </c>
      <c r="P7">
        <v>7999903.4347645296</v>
      </c>
      <c r="Q7">
        <v>7417728.0153950397</v>
      </c>
      <c r="R7">
        <v>6927982.60865058</v>
      </c>
      <c r="S7">
        <v>6569646.6157443402</v>
      </c>
      <c r="T7">
        <v>5706220.4533363096</v>
      </c>
      <c r="U7">
        <v>6371659.9788373699</v>
      </c>
      <c r="V7">
        <v>5815943.1578953099</v>
      </c>
      <c r="W7">
        <v>5519548.8235502597</v>
      </c>
      <c r="X7">
        <v>5722140.6420582496</v>
      </c>
      <c r="Y7">
        <v>5608958.8784891795</v>
      </c>
      <c r="Z7">
        <v>6200339.8025998902</v>
      </c>
      <c r="AA7">
        <v>6091057.21688361</v>
      </c>
      <c r="AB7">
        <v>6356298.3333487101</v>
      </c>
      <c r="AC7">
        <v>6141978.6320200497</v>
      </c>
      <c r="AD7">
        <v>5988286.9847316798</v>
      </c>
      <c r="AE7">
        <v>5536627.9583376702</v>
      </c>
      <c r="AF7">
        <v>5764129.7145956503</v>
      </c>
    </row>
    <row r="8" spans="1:32" x14ac:dyDescent="0.3">
      <c r="A8" t="s">
        <v>68</v>
      </c>
      <c r="B8" t="s">
        <v>309</v>
      </c>
      <c r="C8" t="s">
        <v>297</v>
      </c>
      <c r="D8" t="s">
        <v>310</v>
      </c>
      <c r="E8" t="s">
        <v>298</v>
      </c>
      <c r="F8">
        <v>5450807</v>
      </c>
      <c r="G8">
        <v>6365942.3130132696</v>
      </c>
      <c r="H8">
        <v>6256873.0742966998</v>
      </c>
      <c r="I8">
        <v>5491311.7821350005</v>
      </c>
      <c r="J8">
        <v>5409468.9494219702</v>
      </c>
      <c r="K8">
        <v>5769754.9447421702</v>
      </c>
      <c r="L8">
        <v>5148451.8709287401</v>
      </c>
      <c r="M8">
        <v>4979714.3583344799</v>
      </c>
      <c r="N8">
        <v>5019650.2836897401</v>
      </c>
      <c r="O8">
        <v>4863778.11901771</v>
      </c>
      <c r="P8">
        <v>5198764.1587642003</v>
      </c>
      <c r="Q8">
        <v>5363987.8673460996</v>
      </c>
      <c r="R8">
        <v>4998825.3068039799</v>
      </c>
      <c r="S8">
        <v>4930410.00650784</v>
      </c>
      <c r="T8">
        <v>5233326.4936721697</v>
      </c>
      <c r="U8">
        <v>4850424.9550706102</v>
      </c>
      <c r="V8">
        <v>4837233.1490972303</v>
      </c>
      <c r="W8">
        <v>4867928.1074936297</v>
      </c>
      <c r="X8">
        <v>5768078.8632559497</v>
      </c>
      <c r="Y8">
        <v>4623792.6367191998</v>
      </c>
      <c r="Z8">
        <v>4142942.0322664301</v>
      </c>
      <c r="AA8">
        <v>5361093.18954542</v>
      </c>
      <c r="AB8">
        <v>5809376.9980782997</v>
      </c>
      <c r="AC8">
        <v>5866496.2770986399</v>
      </c>
      <c r="AD8">
        <v>5643542.2786009395</v>
      </c>
      <c r="AE8">
        <v>5609565.18614427</v>
      </c>
      <c r="AF8">
        <v>6646235.9874808304</v>
      </c>
    </row>
    <row r="9" spans="1:32" x14ac:dyDescent="0.3">
      <c r="A9" t="s">
        <v>68</v>
      </c>
      <c r="B9" t="s">
        <v>311</v>
      </c>
      <c r="C9" t="s">
        <v>297</v>
      </c>
      <c r="D9" t="s">
        <v>312</v>
      </c>
      <c r="E9" t="s">
        <v>298</v>
      </c>
      <c r="F9">
        <v>7519705</v>
      </c>
      <c r="G9">
        <v>8697405.03018374</v>
      </c>
      <c r="H9">
        <v>8577107.3318482507</v>
      </c>
      <c r="I9">
        <v>7981915.7412912799</v>
      </c>
      <c r="J9">
        <v>8282646.0178510305</v>
      </c>
      <c r="K9">
        <v>7375865.7686883695</v>
      </c>
      <c r="L9">
        <v>7401792.2662153598</v>
      </c>
      <c r="M9">
        <v>7350434.3648631498</v>
      </c>
      <c r="N9">
        <v>7135449.31704209</v>
      </c>
      <c r="O9">
        <v>6801584.9985781498</v>
      </c>
      <c r="P9">
        <v>6878698.8348110598</v>
      </c>
      <c r="Q9">
        <v>6678769.9504947597</v>
      </c>
      <c r="R9">
        <v>6554789.68628198</v>
      </c>
      <c r="S9">
        <v>6325081.5802383795</v>
      </c>
      <c r="T9">
        <v>5507327.2986568203</v>
      </c>
      <c r="U9">
        <v>6501991.7244573096</v>
      </c>
      <c r="V9">
        <v>6086935.7324187998</v>
      </c>
      <c r="W9">
        <v>6302155.3075267198</v>
      </c>
      <c r="X9">
        <v>6229312.4061095696</v>
      </c>
      <c r="Y9">
        <v>6210863.2630524104</v>
      </c>
      <c r="Z9">
        <v>7011401.7913066903</v>
      </c>
      <c r="AA9">
        <v>8108401.5328037702</v>
      </c>
      <c r="AB9">
        <v>7873315.3080091598</v>
      </c>
      <c r="AC9">
        <v>8097472.5801939201</v>
      </c>
      <c r="AD9">
        <v>8558616.6185910292</v>
      </c>
      <c r="AE9">
        <v>8224885.0501196804</v>
      </c>
      <c r="AF9">
        <v>8113040.9481081404</v>
      </c>
    </row>
    <row r="10" spans="1:32" x14ac:dyDescent="0.3">
      <c r="A10" t="s">
        <v>68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730339.92738351098</v>
      </c>
      <c r="H10">
        <v>740523.69063175796</v>
      </c>
      <c r="I10">
        <v>795385.34917702805</v>
      </c>
      <c r="J10">
        <v>772090.01791289204</v>
      </c>
      <c r="K10">
        <v>822936.48789159104</v>
      </c>
      <c r="L10">
        <v>875145.03070643498</v>
      </c>
      <c r="M10">
        <v>851684.06983123499</v>
      </c>
      <c r="N10">
        <v>837914.88818043505</v>
      </c>
      <c r="O10">
        <v>797070.23225998098</v>
      </c>
      <c r="P10">
        <v>777659.875965746</v>
      </c>
      <c r="Q10">
        <v>743734.02338104905</v>
      </c>
      <c r="R10">
        <v>716509.63444167003</v>
      </c>
      <c r="S10">
        <v>703181.53945402103</v>
      </c>
      <c r="T10">
        <v>629256.83339842001</v>
      </c>
      <c r="U10">
        <v>552602.13902169396</v>
      </c>
      <c r="V10">
        <v>541694.21925947897</v>
      </c>
      <c r="W10">
        <v>541763.66746406106</v>
      </c>
      <c r="X10">
        <v>545875.95824551198</v>
      </c>
      <c r="Y10">
        <v>572784.51371186797</v>
      </c>
      <c r="Z10">
        <v>662946.15461057296</v>
      </c>
      <c r="AA10">
        <v>680550.12177659303</v>
      </c>
      <c r="AB10">
        <v>671581.16497805598</v>
      </c>
      <c r="AC10">
        <v>603355.19307361695</v>
      </c>
      <c r="AD10">
        <v>623816.49080822605</v>
      </c>
      <c r="AE10">
        <v>593747.46845105896</v>
      </c>
      <c r="AF10">
        <v>602693.37323021295</v>
      </c>
    </row>
    <row r="11" spans="1:32" x14ac:dyDescent="0.3">
      <c r="A11" t="s">
        <v>68</v>
      </c>
      <c r="B11" t="s">
        <v>315</v>
      </c>
      <c r="C11" t="s">
        <v>297</v>
      </c>
      <c r="D11" t="s">
        <v>316</v>
      </c>
      <c r="E11" t="s">
        <v>298</v>
      </c>
      <c r="F11">
        <v>3799380</v>
      </c>
      <c r="G11">
        <v>4108313.89719977</v>
      </c>
      <c r="H11">
        <v>4089344.35878351</v>
      </c>
      <c r="I11">
        <v>4144550.6078857402</v>
      </c>
      <c r="J11">
        <v>4258463.0000618696</v>
      </c>
      <c r="K11">
        <v>4760120.7192032197</v>
      </c>
      <c r="L11">
        <v>4588818.7644910701</v>
      </c>
      <c r="M11">
        <v>4783823.7049680799</v>
      </c>
      <c r="N11">
        <v>4913937.57113834</v>
      </c>
      <c r="O11">
        <v>4937503.2336818296</v>
      </c>
      <c r="P11">
        <v>4667187.0411546901</v>
      </c>
      <c r="Q11">
        <v>4972802.07288629</v>
      </c>
      <c r="R11">
        <v>4679527.94815969</v>
      </c>
      <c r="S11">
        <v>4858593.9592156503</v>
      </c>
      <c r="T11">
        <v>4553371.5347416</v>
      </c>
      <c r="U11">
        <v>5223929.4145643897</v>
      </c>
      <c r="V11">
        <v>4943732.4868406802</v>
      </c>
      <c r="W11">
        <v>4793444.35993734</v>
      </c>
      <c r="X11">
        <v>4636815.5521359397</v>
      </c>
      <c r="Y11">
        <v>4421140.2506594602</v>
      </c>
      <c r="Z11">
        <v>4530465.3633038802</v>
      </c>
      <c r="AA11">
        <v>5095451.58897282</v>
      </c>
      <c r="AB11">
        <v>5015519.8569688899</v>
      </c>
      <c r="AC11">
        <v>5155162.6128797</v>
      </c>
      <c r="AD11">
        <v>4762930.8722171905</v>
      </c>
      <c r="AE11">
        <v>5245862.41833138</v>
      </c>
      <c r="AF11">
        <v>5053538.4251220804</v>
      </c>
    </row>
    <row r="12" spans="1:32" x14ac:dyDescent="0.3">
      <c r="A12" t="s">
        <v>68</v>
      </c>
      <c r="B12" t="s">
        <v>317</v>
      </c>
      <c r="C12" t="s">
        <v>297</v>
      </c>
      <c r="D12" t="s">
        <v>318</v>
      </c>
      <c r="E12" t="s">
        <v>298</v>
      </c>
      <c r="F12">
        <v>10159414</v>
      </c>
      <c r="G12">
        <v>10325974.163215499</v>
      </c>
      <c r="H12">
        <v>10104256.3494142</v>
      </c>
      <c r="I12">
        <v>9516702.5388421193</v>
      </c>
      <c r="J12">
        <v>9198899.2099504396</v>
      </c>
      <c r="K12">
        <v>9774029.2300858591</v>
      </c>
      <c r="L12">
        <v>8936761.2302808706</v>
      </c>
      <c r="M12">
        <v>8514471.0685894005</v>
      </c>
      <c r="N12">
        <v>8814930.3399100807</v>
      </c>
      <c r="O12">
        <v>9293601.9861692693</v>
      </c>
      <c r="P12">
        <v>9036595.1913931891</v>
      </c>
      <c r="Q12">
        <v>8858630.1961187702</v>
      </c>
      <c r="R12">
        <v>9363351.8434461802</v>
      </c>
      <c r="S12">
        <v>8908307.3385994099</v>
      </c>
      <c r="T12">
        <v>6344500.57879542</v>
      </c>
      <c r="U12">
        <v>8329062.3722264199</v>
      </c>
      <c r="V12">
        <v>8213738.1243627798</v>
      </c>
      <c r="W12">
        <v>7617583.8500748901</v>
      </c>
      <c r="X12">
        <v>7964259.9331416097</v>
      </c>
      <c r="Y12">
        <v>7993696.8248715</v>
      </c>
      <c r="Z12">
        <v>8314428.66064722</v>
      </c>
      <c r="AA12">
        <v>8557043.7184140999</v>
      </c>
      <c r="AB12">
        <v>9330912.6869549006</v>
      </c>
      <c r="AC12">
        <v>9257616.5607093703</v>
      </c>
      <c r="AD12">
        <v>8907635.1063983403</v>
      </c>
      <c r="AE12">
        <v>8976475.5649224892</v>
      </c>
      <c r="AF12">
        <v>10045221.2809649</v>
      </c>
    </row>
    <row r="13" spans="1:32" x14ac:dyDescent="0.3">
      <c r="A13" t="s">
        <v>68</v>
      </c>
      <c r="B13" t="s">
        <v>319</v>
      </c>
      <c r="C13" t="s">
        <v>297</v>
      </c>
      <c r="D13" t="s">
        <v>320</v>
      </c>
      <c r="E13" t="s">
        <v>298</v>
      </c>
      <c r="F13">
        <v>15593631</v>
      </c>
      <c r="G13">
        <v>16133026.3610595</v>
      </c>
      <c r="H13">
        <v>16286532.2880874</v>
      </c>
      <c r="I13">
        <v>14594973.372391799</v>
      </c>
      <c r="J13">
        <v>14225858.790939899</v>
      </c>
      <c r="K13">
        <v>14696605.6388941</v>
      </c>
      <c r="L13">
        <v>13615401.6441883</v>
      </c>
      <c r="M13">
        <v>12447736.4758709</v>
      </c>
      <c r="N13">
        <v>12451296.846204299</v>
      </c>
      <c r="O13">
        <v>12912169.467901399</v>
      </c>
      <c r="P13">
        <v>14167627.858730599</v>
      </c>
      <c r="Q13">
        <v>15204602.7512777</v>
      </c>
      <c r="R13">
        <v>15234488.587330099</v>
      </c>
      <c r="S13">
        <v>15170708.2243388</v>
      </c>
      <c r="T13">
        <v>11773709.803194599</v>
      </c>
      <c r="U13">
        <v>15459844.9964428</v>
      </c>
      <c r="V13">
        <v>12711493.5299058</v>
      </c>
      <c r="W13">
        <v>13580145.682202701</v>
      </c>
      <c r="X13">
        <v>14154753.7291373</v>
      </c>
      <c r="Y13">
        <v>14188858.4220741</v>
      </c>
      <c r="Z13">
        <v>14670803.8166003</v>
      </c>
      <c r="AA13">
        <v>15379486.228313601</v>
      </c>
      <c r="AB13">
        <v>15955328.962773399</v>
      </c>
      <c r="AC13">
        <v>15497711.211472601</v>
      </c>
      <c r="AD13">
        <v>15313472.065312801</v>
      </c>
      <c r="AE13">
        <v>13949351.202131599</v>
      </c>
      <c r="AF13">
        <v>16042045.8907841</v>
      </c>
    </row>
    <row r="14" spans="1:32" x14ac:dyDescent="0.3">
      <c r="A14" t="s">
        <v>68</v>
      </c>
      <c r="B14" t="s">
        <v>321</v>
      </c>
      <c r="C14" t="s">
        <v>297</v>
      </c>
      <c r="D14" t="s">
        <v>322</v>
      </c>
      <c r="E14" t="s">
        <v>298</v>
      </c>
      <c r="F14">
        <v>17728783</v>
      </c>
      <c r="G14">
        <v>19444606.340970799</v>
      </c>
      <c r="H14">
        <v>19910350.656349599</v>
      </c>
      <c r="I14">
        <v>18347368.0778265</v>
      </c>
      <c r="J14">
        <v>19082854.366383199</v>
      </c>
      <c r="K14">
        <v>20748313.6286132</v>
      </c>
      <c r="L14">
        <v>17086670.534442201</v>
      </c>
      <c r="M14">
        <v>16450606.6773827</v>
      </c>
      <c r="N14">
        <v>18172281.0666238</v>
      </c>
      <c r="O14">
        <v>18206536.8128598</v>
      </c>
      <c r="P14">
        <v>17637115.9313218</v>
      </c>
      <c r="Q14">
        <v>17642943.0599292</v>
      </c>
      <c r="R14">
        <v>18485520.626021899</v>
      </c>
      <c r="S14">
        <v>17555296.763975501</v>
      </c>
      <c r="T14">
        <v>13264500.7420143</v>
      </c>
      <c r="U14">
        <v>15048656.8982781</v>
      </c>
      <c r="V14">
        <v>13346297.6305224</v>
      </c>
      <c r="W14">
        <v>11286961.225642901</v>
      </c>
      <c r="X14">
        <v>10155326.1441072</v>
      </c>
      <c r="Y14">
        <v>11173856.446207</v>
      </c>
      <c r="Z14">
        <v>11386877.3297351</v>
      </c>
      <c r="AA14">
        <v>11627601.541807599</v>
      </c>
      <c r="AB14">
        <v>10978723.6754655</v>
      </c>
      <c r="AC14">
        <v>12276347.2681491</v>
      </c>
      <c r="AD14">
        <v>11373575.7239078</v>
      </c>
      <c r="AE14">
        <v>11053749.1531152</v>
      </c>
      <c r="AF14">
        <v>12481251.6374627</v>
      </c>
    </row>
    <row r="15" spans="1:32" x14ac:dyDescent="0.3">
      <c r="A15" t="s">
        <v>68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865945.912207947</v>
      </c>
      <c r="H15">
        <v>893227.32934396702</v>
      </c>
      <c r="I15">
        <v>898662.32243134698</v>
      </c>
      <c r="J15">
        <v>843647.97951817897</v>
      </c>
      <c r="K15">
        <v>924868.74621868995</v>
      </c>
      <c r="L15">
        <v>923274.47998980002</v>
      </c>
      <c r="M15">
        <v>818117.420320843</v>
      </c>
      <c r="N15">
        <v>798716.62622879201</v>
      </c>
      <c r="O15">
        <v>734665.47803774697</v>
      </c>
      <c r="P15">
        <v>737829.63749980496</v>
      </c>
      <c r="Q15">
        <v>698291.25183150906</v>
      </c>
      <c r="R15">
        <v>624870.62517247105</v>
      </c>
      <c r="S15">
        <v>600811.72744755005</v>
      </c>
      <c r="T15">
        <v>485084.86053126602</v>
      </c>
      <c r="U15">
        <v>458635.29628830601</v>
      </c>
      <c r="V15">
        <v>419746.20531039702</v>
      </c>
      <c r="W15">
        <v>413941.343280281</v>
      </c>
      <c r="X15">
        <v>423237.54326877999</v>
      </c>
      <c r="Y15">
        <v>446050.67511839198</v>
      </c>
      <c r="Z15">
        <v>482642.58186058101</v>
      </c>
      <c r="AA15">
        <v>459983.86778174603</v>
      </c>
      <c r="AB15">
        <v>444507.015827019</v>
      </c>
      <c r="AC15">
        <v>440255.4273636</v>
      </c>
      <c r="AD15">
        <v>439819.41226113797</v>
      </c>
      <c r="AE15">
        <v>408561.53835105099</v>
      </c>
      <c r="AF15">
        <v>418008.79739765002</v>
      </c>
    </row>
    <row r="16" spans="1:32" x14ac:dyDescent="0.3">
      <c r="A16" t="s">
        <v>68</v>
      </c>
      <c r="B16" t="s">
        <v>325</v>
      </c>
      <c r="C16" t="s">
        <v>297</v>
      </c>
      <c r="D16" t="s">
        <v>326</v>
      </c>
      <c r="E16" t="s">
        <v>298</v>
      </c>
      <c r="F16">
        <v>9747658</v>
      </c>
      <c r="G16">
        <v>9604043.5712371208</v>
      </c>
      <c r="H16">
        <v>9855511.6729944106</v>
      </c>
      <c r="I16">
        <v>9214050.2446048204</v>
      </c>
      <c r="J16">
        <v>8652865.6131349895</v>
      </c>
      <c r="K16">
        <v>9072028.1176054999</v>
      </c>
      <c r="L16">
        <v>8056544.9455475695</v>
      </c>
      <c r="M16">
        <v>7456192.7429381702</v>
      </c>
      <c r="N16">
        <v>7756894.5596049801</v>
      </c>
      <c r="O16">
        <v>7836719.6651779097</v>
      </c>
      <c r="P16">
        <v>7840966.7061780104</v>
      </c>
      <c r="Q16">
        <v>8271029.1919023199</v>
      </c>
      <c r="R16">
        <v>8254391.9991505602</v>
      </c>
      <c r="S16">
        <v>7588611.9634720003</v>
      </c>
      <c r="T16">
        <v>5951238.1185169797</v>
      </c>
      <c r="U16">
        <v>7186979.3980102204</v>
      </c>
      <c r="V16">
        <v>6759162.5747880004</v>
      </c>
      <c r="W16">
        <v>6361438.1176373595</v>
      </c>
      <c r="X16">
        <v>6101321.3991615903</v>
      </c>
      <c r="Y16">
        <v>6903336.2289114203</v>
      </c>
      <c r="Z16">
        <v>6750246.25212551</v>
      </c>
      <c r="AA16">
        <v>6886976.3259741804</v>
      </c>
      <c r="AB16">
        <v>7633678.34036153</v>
      </c>
      <c r="AC16">
        <v>7942895.1592145199</v>
      </c>
      <c r="AD16">
        <v>7649405.6883533597</v>
      </c>
      <c r="AE16">
        <v>6971701.38523586</v>
      </c>
      <c r="AF16">
        <v>7255486.1599349799</v>
      </c>
    </row>
    <row r="17" spans="1:32" x14ac:dyDescent="0.3">
      <c r="A17" t="s">
        <v>68</v>
      </c>
      <c r="B17" t="s">
        <v>327</v>
      </c>
      <c r="C17" t="s">
        <v>297</v>
      </c>
      <c r="D17" t="s">
        <v>328</v>
      </c>
      <c r="E17" t="s">
        <v>298</v>
      </c>
      <c r="F17">
        <v>12032779</v>
      </c>
      <c r="G17">
        <v>13009015.6866208</v>
      </c>
      <c r="H17">
        <v>13698365.0346897</v>
      </c>
      <c r="I17">
        <v>12963748.8934345</v>
      </c>
      <c r="J17">
        <v>12573589.8306945</v>
      </c>
      <c r="K17">
        <v>12973301.138741201</v>
      </c>
      <c r="L17">
        <v>11789664.677903101</v>
      </c>
      <c r="M17">
        <v>10719546.376878301</v>
      </c>
      <c r="N17">
        <v>11477418.502458001</v>
      </c>
      <c r="O17">
        <v>12410354.1367309</v>
      </c>
      <c r="P17">
        <v>12858326.810138</v>
      </c>
      <c r="Q17">
        <v>13723879.5390635</v>
      </c>
      <c r="R17">
        <v>14418675.8012593</v>
      </c>
      <c r="S17">
        <v>14870196.3882946</v>
      </c>
      <c r="T17">
        <v>9774653.0223121103</v>
      </c>
      <c r="U17">
        <v>11661001.810641401</v>
      </c>
      <c r="V17">
        <v>12639743.074319599</v>
      </c>
      <c r="W17">
        <v>11882896.532726901</v>
      </c>
      <c r="X17">
        <v>11629765.202687601</v>
      </c>
      <c r="Y17">
        <v>12343506.999437099</v>
      </c>
      <c r="Z17">
        <v>13246305.9953162</v>
      </c>
      <c r="AA17">
        <v>13380401.257327899</v>
      </c>
      <c r="AB17">
        <v>15085658.299525199</v>
      </c>
      <c r="AC17">
        <v>15792284.7246028</v>
      </c>
      <c r="AD17">
        <v>14986063.9297904</v>
      </c>
      <c r="AE17">
        <v>13478973.347764401</v>
      </c>
      <c r="AF17">
        <v>15601232.9025661</v>
      </c>
    </row>
    <row r="18" spans="1:32" x14ac:dyDescent="0.3">
      <c r="A18" t="s">
        <v>68</v>
      </c>
      <c r="B18" t="s">
        <v>329</v>
      </c>
      <c r="C18" t="s">
        <v>297</v>
      </c>
      <c r="D18" t="s">
        <v>330</v>
      </c>
      <c r="E18" t="s">
        <v>298</v>
      </c>
      <c r="F18">
        <v>12874070</v>
      </c>
      <c r="G18">
        <v>12900168.280999601</v>
      </c>
      <c r="H18">
        <v>13363517.506957499</v>
      </c>
      <c r="I18">
        <v>13792199.6272052</v>
      </c>
      <c r="J18">
        <v>14897527.848471999</v>
      </c>
      <c r="K18">
        <v>14396028.415557999</v>
      </c>
      <c r="L18">
        <v>13353904.3569063</v>
      </c>
      <c r="M18">
        <v>15190044.9231313</v>
      </c>
      <c r="N18">
        <v>15320662.2745682</v>
      </c>
      <c r="O18">
        <v>16259309.2184806</v>
      </c>
      <c r="P18">
        <v>17390124.8109648</v>
      </c>
      <c r="Q18">
        <v>17079195.731939498</v>
      </c>
      <c r="R18">
        <v>18107510.681085799</v>
      </c>
      <c r="S18">
        <v>18413422.918477301</v>
      </c>
      <c r="T18">
        <v>12396070.7225454</v>
      </c>
      <c r="U18">
        <v>15723351.6196678</v>
      </c>
      <c r="V18">
        <v>13835225.929580599</v>
      </c>
      <c r="W18">
        <v>14205462.0746914</v>
      </c>
      <c r="X18">
        <v>12648094.099221099</v>
      </c>
      <c r="Y18">
        <v>14479393.7457397</v>
      </c>
      <c r="Z18">
        <v>15063389.476862701</v>
      </c>
      <c r="AA18">
        <v>16020031.2226499</v>
      </c>
      <c r="AB18">
        <v>16399003.149219099</v>
      </c>
      <c r="AC18">
        <v>16429954.8357487</v>
      </c>
      <c r="AD18">
        <v>15292612.276394499</v>
      </c>
      <c r="AE18">
        <v>13455658.5088291</v>
      </c>
      <c r="AF18">
        <v>14238426.286248101</v>
      </c>
    </row>
    <row r="19" spans="1:32" x14ac:dyDescent="0.3">
      <c r="A19" t="s">
        <v>68</v>
      </c>
      <c r="B19" t="s">
        <v>331</v>
      </c>
      <c r="C19" t="s">
        <v>297</v>
      </c>
      <c r="D19" t="s">
        <v>332</v>
      </c>
      <c r="E19" t="s">
        <v>298</v>
      </c>
      <c r="F19">
        <v>3236373</v>
      </c>
      <c r="G19">
        <v>3702384.20685622</v>
      </c>
      <c r="H19">
        <v>3829003.57368069</v>
      </c>
      <c r="I19">
        <v>3398464.0228686701</v>
      </c>
      <c r="J19">
        <v>3440718.0049978602</v>
      </c>
      <c r="K19">
        <v>3257352.7831910499</v>
      </c>
      <c r="L19">
        <v>2983291.5797435399</v>
      </c>
      <c r="M19">
        <v>2949813.8286374598</v>
      </c>
      <c r="N19">
        <v>2733305.3277015602</v>
      </c>
      <c r="O19">
        <v>2576341.7576403301</v>
      </c>
      <c r="P19">
        <v>2591371.9294295898</v>
      </c>
      <c r="Q19">
        <v>2445014.3324208301</v>
      </c>
      <c r="R19">
        <v>2414221.7330895802</v>
      </c>
      <c r="S19">
        <v>2365107.9080631002</v>
      </c>
      <c r="T19">
        <v>1785166.4942139699</v>
      </c>
      <c r="U19">
        <v>2009489.3309388801</v>
      </c>
      <c r="V19">
        <v>1993702.86653878</v>
      </c>
      <c r="W19">
        <v>1882906.6507772401</v>
      </c>
      <c r="X19">
        <v>1988431.4637914901</v>
      </c>
      <c r="Y19">
        <v>2057519.8281161</v>
      </c>
      <c r="Z19">
        <v>2067531.9317866899</v>
      </c>
      <c r="AA19">
        <v>1951156.04256777</v>
      </c>
      <c r="AB19">
        <v>2248973.83757855</v>
      </c>
      <c r="AC19">
        <v>2319035.9847708801</v>
      </c>
      <c r="AD19">
        <v>2305940.2846521898</v>
      </c>
      <c r="AE19">
        <v>2200454.90580309</v>
      </c>
      <c r="AF19">
        <v>2736648.4852346601</v>
      </c>
    </row>
    <row r="20" spans="1:32" x14ac:dyDescent="0.3">
      <c r="A20" t="s">
        <v>68</v>
      </c>
      <c r="B20" t="s">
        <v>333</v>
      </c>
      <c r="C20" t="s">
        <v>297</v>
      </c>
      <c r="D20" t="s">
        <v>334</v>
      </c>
      <c r="E20" t="s">
        <v>298</v>
      </c>
      <c r="F20">
        <v>10786279</v>
      </c>
      <c r="G20">
        <v>11923586.906850601</v>
      </c>
      <c r="H20">
        <v>11370512.624973699</v>
      </c>
      <c r="I20">
        <v>12185589.801526301</v>
      </c>
      <c r="J20">
        <v>12166756.1589895</v>
      </c>
      <c r="K20">
        <v>12177646.812926</v>
      </c>
      <c r="L20">
        <v>11884703.5510196</v>
      </c>
      <c r="M20">
        <v>11622431.8215313</v>
      </c>
      <c r="N20">
        <v>11077268.597691599</v>
      </c>
      <c r="O20">
        <v>10949394.8481599</v>
      </c>
      <c r="P20">
        <v>11332236.8754883</v>
      </c>
      <c r="Q20">
        <v>9514157.4209181201</v>
      </c>
      <c r="R20">
        <v>8057884.45660304</v>
      </c>
      <c r="S20">
        <v>8434235.8301083893</v>
      </c>
      <c r="T20">
        <v>4548916.4459611503</v>
      </c>
      <c r="U20">
        <v>9777521.6775080599</v>
      </c>
      <c r="V20">
        <v>6477489.3602549396</v>
      </c>
      <c r="W20">
        <v>3875379.85556554</v>
      </c>
      <c r="X20">
        <v>5195913.7827906702</v>
      </c>
      <c r="Y20">
        <v>5657429.22468617</v>
      </c>
      <c r="Z20">
        <v>6182331.9999457402</v>
      </c>
      <c r="AA20">
        <v>8407344.3843703791</v>
      </c>
      <c r="AB20">
        <v>9684119.7651422303</v>
      </c>
      <c r="AC20">
        <v>8998823.2044018507</v>
      </c>
      <c r="AD20">
        <v>8343573.4191149296</v>
      </c>
      <c r="AE20">
        <v>8741369.7830034606</v>
      </c>
      <c r="AF20">
        <v>9459058.1706090309</v>
      </c>
    </row>
    <row r="21" spans="1:32" x14ac:dyDescent="0.3">
      <c r="A21" t="s">
        <v>68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268186.58016858698</v>
      </c>
      <c r="H21">
        <v>275388.39111284702</v>
      </c>
      <c r="I21">
        <v>298989.76068556297</v>
      </c>
      <c r="J21">
        <v>301754.13748489198</v>
      </c>
      <c r="K21">
        <v>303861.65187736298</v>
      </c>
      <c r="L21">
        <v>294615.49391199998</v>
      </c>
      <c r="M21">
        <v>291529.78308128798</v>
      </c>
      <c r="N21">
        <v>290127.98561008699</v>
      </c>
      <c r="O21">
        <v>347030.88942238898</v>
      </c>
      <c r="P21">
        <v>349416.91678970802</v>
      </c>
      <c r="Q21">
        <v>337700.61284607701</v>
      </c>
      <c r="R21">
        <v>348231.92079852498</v>
      </c>
      <c r="S21">
        <v>334198.55342327</v>
      </c>
      <c r="T21">
        <v>345475.55702886003</v>
      </c>
      <c r="U21">
        <v>305621.90945717302</v>
      </c>
      <c r="V21">
        <v>288498.234186452</v>
      </c>
      <c r="W21">
        <v>273910.25542005198</v>
      </c>
      <c r="X21">
        <v>237164.48355367201</v>
      </c>
      <c r="Y21">
        <v>226537.79494417101</v>
      </c>
      <c r="Z21">
        <v>232648.43590548099</v>
      </c>
      <c r="AA21">
        <v>231830.149620096</v>
      </c>
      <c r="AB21">
        <v>214027.48866194201</v>
      </c>
      <c r="AC21">
        <v>212940.03806249201</v>
      </c>
      <c r="AD21">
        <v>232955.065536629</v>
      </c>
      <c r="AE21">
        <v>232269.35212190499</v>
      </c>
      <c r="AF21">
        <v>241044.19604766401</v>
      </c>
    </row>
    <row r="22" spans="1:32" x14ac:dyDescent="0.3">
      <c r="A22" t="s">
        <v>68</v>
      </c>
      <c r="B22" t="s">
        <v>337</v>
      </c>
      <c r="C22" t="s">
        <v>297</v>
      </c>
      <c r="D22" t="s">
        <v>338</v>
      </c>
      <c r="E22" t="s">
        <v>298</v>
      </c>
      <c r="F22">
        <v>5344700</v>
      </c>
      <c r="G22">
        <v>5661983.67331798</v>
      </c>
      <c r="H22">
        <v>5872626.7661391301</v>
      </c>
      <c r="I22">
        <v>6164514.9591592802</v>
      </c>
      <c r="J22">
        <v>6418508.9784953604</v>
      </c>
      <c r="K22">
        <v>6336913.8389513502</v>
      </c>
      <c r="L22">
        <v>6383867.9428924499</v>
      </c>
      <c r="M22">
        <v>6421046.9615500299</v>
      </c>
      <c r="N22">
        <v>6564631.3879184797</v>
      </c>
      <c r="O22">
        <v>6592057.0412624897</v>
      </c>
      <c r="P22">
        <v>6667294.0413013604</v>
      </c>
      <c r="Q22">
        <v>6659455.1919279601</v>
      </c>
      <c r="R22">
        <v>6761351.4641954899</v>
      </c>
      <c r="S22">
        <v>6760593.7233148804</v>
      </c>
      <c r="T22">
        <v>6644687.1110677104</v>
      </c>
      <c r="U22">
        <v>6631951.2319491096</v>
      </c>
      <c r="V22">
        <v>6716985.8739315104</v>
      </c>
      <c r="W22">
        <v>6615945.3998545101</v>
      </c>
      <c r="X22">
        <v>6685540.7007630104</v>
      </c>
      <c r="Y22">
        <v>6856832.5702579999</v>
      </c>
      <c r="Z22">
        <v>6971182.4359597396</v>
      </c>
      <c r="AA22">
        <v>7150990.7652497198</v>
      </c>
      <c r="AB22">
        <v>7680983.7235197099</v>
      </c>
      <c r="AC22">
        <v>7866507.8336606501</v>
      </c>
      <c r="AD22">
        <v>7903425.6464216998</v>
      </c>
      <c r="AE22">
        <v>7927986.5691184504</v>
      </c>
      <c r="AF22">
        <v>8399689.0254386291</v>
      </c>
    </row>
    <row r="23" spans="1:32" x14ac:dyDescent="0.3">
      <c r="A23" t="s">
        <v>68</v>
      </c>
      <c r="B23" t="s">
        <v>339</v>
      </c>
      <c r="C23" t="s">
        <v>297</v>
      </c>
      <c r="D23" t="s">
        <v>340</v>
      </c>
      <c r="E23" t="s">
        <v>298</v>
      </c>
      <c r="F23">
        <v>39512178</v>
      </c>
      <c r="G23">
        <v>45766389.096023798</v>
      </c>
      <c r="H23">
        <v>43298112.845557399</v>
      </c>
      <c r="I23">
        <v>43071645.260618702</v>
      </c>
      <c r="J23">
        <v>41688894.239449598</v>
      </c>
      <c r="K23">
        <v>39621934.632918999</v>
      </c>
      <c r="L23">
        <v>38689737.5947202</v>
      </c>
      <c r="M23">
        <v>36535585.513417497</v>
      </c>
      <c r="N23">
        <v>34491273.594195403</v>
      </c>
      <c r="O23">
        <v>33611001.842214003</v>
      </c>
      <c r="P23">
        <v>32703172.644435201</v>
      </c>
      <c r="Q23">
        <v>32340395.875005402</v>
      </c>
      <c r="R23">
        <v>30478187.926138699</v>
      </c>
      <c r="S23">
        <v>29022504.3148527</v>
      </c>
      <c r="T23">
        <v>29184905.6801828</v>
      </c>
      <c r="U23">
        <v>26938260.9241441</v>
      </c>
      <c r="V23">
        <v>27092319.356151901</v>
      </c>
      <c r="W23">
        <v>27039554.478328802</v>
      </c>
      <c r="X23">
        <v>29021338.604025699</v>
      </c>
      <c r="Y23">
        <v>29396747.248030901</v>
      </c>
      <c r="Z23">
        <v>31125356.638015501</v>
      </c>
      <c r="AA23">
        <v>33083956.510770001</v>
      </c>
      <c r="AB23">
        <v>33564989.794097498</v>
      </c>
      <c r="AC23">
        <v>33829471.184120201</v>
      </c>
      <c r="AD23">
        <v>34378275.094895698</v>
      </c>
      <c r="AE23">
        <v>34952986.194066197</v>
      </c>
      <c r="AF23">
        <v>34855124.608927302</v>
      </c>
    </row>
    <row r="24" spans="1:32" x14ac:dyDescent="0.3">
      <c r="A24" t="s">
        <v>68</v>
      </c>
      <c r="B24" t="s">
        <v>341</v>
      </c>
      <c r="C24" t="s">
        <v>297</v>
      </c>
      <c r="D24" t="s">
        <v>342</v>
      </c>
      <c r="E24" t="s">
        <v>298</v>
      </c>
      <c r="F24">
        <v>76865269</v>
      </c>
      <c r="G24">
        <v>80673196.269036099</v>
      </c>
      <c r="H24">
        <v>80925404.396745697</v>
      </c>
      <c r="I24">
        <v>80177473.206966996</v>
      </c>
      <c r="J24">
        <v>80021025.2029569</v>
      </c>
      <c r="K24">
        <v>78197964.497553602</v>
      </c>
      <c r="L24">
        <v>79931333.141197994</v>
      </c>
      <c r="M24">
        <v>78734860.554065093</v>
      </c>
      <c r="N24">
        <v>77260933.038898796</v>
      </c>
      <c r="O24">
        <v>80039848.820655793</v>
      </c>
      <c r="P24">
        <v>81570857.664297104</v>
      </c>
      <c r="Q24">
        <v>78300147.2828179</v>
      </c>
      <c r="R24">
        <v>76363090.043826595</v>
      </c>
      <c r="S24">
        <v>75179837.364680693</v>
      </c>
      <c r="T24">
        <v>73039390.422258705</v>
      </c>
      <c r="U24">
        <v>71949479.637119293</v>
      </c>
      <c r="V24">
        <v>72870409.220237002</v>
      </c>
      <c r="W24">
        <v>74744633.102296099</v>
      </c>
      <c r="X24">
        <v>75348149.439117104</v>
      </c>
      <c r="Y24">
        <v>72178333.597068995</v>
      </c>
      <c r="Z24">
        <v>75237972.709620297</v>
      </c>
      <c r="AA24">
        <v>74427729.842088401</v>
      </c>
      <c r="AB24">
        <v>77364541.649720296</v>
      </c>
      <c r="AC24">
        <v>75048525.133243799</v>
      </c>
      <c r="AD24">
        <v>73352577.882638007</v>
      </c>
      <c r="AE24">
        <v>70964187.4227525</v>
      </c>
      <c r="AF24">
        <v>78199507.200486407</v>
      </c>
    </row>
    <row r="25" spans="1:32" x14ac:dyDescent="0.3">
      <c r="A25" t="s">
        <v>68</v>
      </c>
      <c r="B25" t="s">
        <v>343</v>
      </c>
      <c r="C25" t="s">
        <v>297</v>
      </c>
      <c r="D25" t="s">
        <v>344</v>
      </c>
      <c r="E25" t="s">
        <v>298</v>
      </c>
      <c r="F25">
        <v>3851941</v>
      </c>
      <c r="G25">
        <v>4350345.9638010999</v>
      </c>
      <c r="H25">
        <v>4283981.4092055</v>
      </c>
      <c r="I25">
        <v>4417430.7351452596</v>
      </c>
      <c r="J25">
        <v>4840976.6864759997</v>
      </c>
      <c r="K25">
        <v>5086278.3455331204</v>
      </c>
      <c r="L25">
        <v>4543593.8730642796</v>
      </c>
      <c r="M25">
        <v>4359410.8083539298</v>
      </c>
      <c r="N25">
        <v>4323672.0264069103</v>
      </c>
      <c r="O25">
        <v>4411140.3149154596</v>
      </c>
      <c r="P25">
        <v>3675186.02651938</v>
      </c>
      <c r="Q25">
        <v>3433260.2513190601</v>
      </c>
      <c r="R25">
        <v>3075683.6218500701</v>
      </c>
      <c r="S25">
        <v>2598491.6172943301</v>
      </c>
      <c r="T25">
        <v>1981400.45528405</v>
      </c>
      <c r="U25">
        <v>1917443.0200360101</v>
      </c>
      <c r="V25">
        <v>1530249.6614731101</v>
      </c>
      <c r="W25">
        <v>1641328.0995877699</v>
      </c>
      <c r="X25">
        <v>1809824.2514833801</v>
      </c>
      <c r="Y25">
        <v>1997638.45928488</v>
      </c>
      <c r="Z25">
        <v>2185827.2586499499</v>
      </c>
      <c r="AA25">
        <v>2197105.2444262202</v>
      </c>
      <c r="AB25">
        <v>2463847.4174769502</v>
      </c>
      <c r="AC25">
        <v>2477511.8640899202</v>
      </c>
      <c r="AD25">
        <v>2454571.8409794001</v>
      </c>
      <c r="AE25">
        <v>2404341.08965061</v>
      </c>
      <c r="AF25">
        <v>2393147.1155900499</v>
      </c>
    </row>
    <row r="26" spans="1:32" x14ac:dyDescent="0.3">
      <c r="A26" t="s">
        <v>68</v>
      </c>
      <c r="B26" t="s">
        <v>345</v>
      </c>
      <c r="C26" t="s">
        <v>297</v>
      </c>
      <c r="D26" t="s">
        <v>346</v>
      </c>
      <c r="E26" t="s">
        <v>298</v>
      </c>
      <c r="F26">
        <v>43833552</v>
      </c>
      <c r="G26">
        <v>46067621.348312996</v>
      </c>
      <c r="H26">
        <v>47670917.222667798</v>
      </c>
      <c r="I26">
        <v>48005578.499898598</v>
      </c>
      <c r="J26">
        <v>47480225.549455598</v>
      </c>
      <c r="K26">
        <v>45527570.984474503</v>
      </c>
      <c r="L26">
        <v>46502008.734501399</v>
      </c>
      <c r="M26">
        <v>45257369.041143097</v>
      </c>
      <c r="N26">
        <v>44034030.293904103</v>
      </c>
      <c r="O26">
        <v>47311631.962862097</v>
      </c>
      <c r="P26">
        <v>51524757.318745203</v>
      </c>
      <c r="Q26">
        <v>49746719.612412699</v>
      </c>
      <c r="R26">
        <v>47670958.4442112</v>
      </c>
      <c r="S26">
        <v>47312967.217176497</v>
      </c>
      <c r="T26">
        <v>43945357.660148501</v>
      </c>
      <c r="U26">
        <v>42707334.7940813</v>
      </c>
      <c r="V26">
        <v>44088143.061428398</v>
      </c>
      <c r="W26">
        <v>43860531.662575603</v>
      </c>
      <c r="X26">
        <v>42396430.551060997</v>
      </c>
      <c r="Y26">
        <v>38664495.103477001</v>
      </c>
      <c r="Z26">
        <v>39185829.779609904</v>
      </c>
      <c r="AA26">
        <v>38363027.329035603</v>
      </c>
      <c r="AB26">
        <v>40401424.2911992</v>
      </c>
      <c r="AC26">
        <v>39282855.328878</v>
      </c>
      <c r="AD26">
        <v>37012515.424519703</v>
      </c>
      <c r="AE26">
        <v>35592993.094069198</v>
      </c>
      <c r="AF26">
        <v>40926821.354392499</v>
      </c>
    </row>
    <row r="27" spans="1:32" x14ac:dyDescent="0.3">
      <c r="A27" t="s">
        <v>68</v>
      </c>
      <c r="B27" t="s">
        <v>347</v>
      </c>
      <c r="C27" t="s">
        <v>297</v>
      </c>
      <c r="D27" t="s">
        <v>348</v>
      </c>
      <c r="E27" t="s">
        <v>298</v>
      </c>
      <c r="F27">
        <v>29179776</v>
      </c>
      <c r="G27">
        <v>30255228.956922099</v>
      </c>
      <c r="H27">
        <v>28970505.764872398</v>
      </c>
      <c r="I27">
        <v>27754463.971923001</v>
      </c>
      <c r="J27">
        <v>27699822.967025299</v>
      </c>
      <c r="K27">
        <v>27584115.1675459</v>
      </c>
      <c r="L27">
        <v>28885730.533632301</v>
      </c>
      <c r="M27">
        <v>29118080.704567999</v>
      </c>
      <c r="N27">
        <v>28903230.718587801</v>
      </c>
      <c r="O27">
        <v>28317076.542878199</v>
      </c>
      <c r="P27">
        <v>26370914.319032598</v>
      </c>
      <c r="Q27">
        <v>25120167.419086099</v>
      </c>
      <c r="R27">
        <v>25616447.977765299</v>
      </c>
      <c r="S27">
        <v>25268378.530209899</v>
      </c>
      <c r="T27">
        <v>27112632.3068261</v>
      </c>
      <c r="U27">
        <v>27324701.823001999</v>
      </c>
      <c r="V27">
        <v>27252016.4973354</v>
      </c>
      <c r="W27">
        <v>29242773.340132799</v>
      </c>
      <c r="X27">
        <v>31141894.636572801</v>
      </c>
      <c r="Y27">
        <v>31516200.0343072</v>
      </c>
      <c r="Z27">
        <v>33866315.671360403</v>
      </c>
      <c r="AA27">
        <v>33867597.268626601</v>
      </c>
      <c r="AB27">
        <v>34499269.9410441</v>
      </c>
      <c r="AC27">
        <v>33288157.9402759</v>
      </c>
      <c r="AD27">
        <v>33885490.6171389</v>
      </c>
      <c r="AE27">
        <v>32966853.239032701</v>
      </c>
      <c r="AF27">
        <v>34879538.730503902</v>
      </c>
    </row>
    <row r="28" spans="1:32" x14ac:dyDescent="0.3">
      <c r="A28" t="s">
        <v>68</v>
      </c>
      <c r="B28" t="s">
        <v>349</v>
      </c>
      <c r="C28" t="s">
        <v>297</v>
      </c>
      <c r="D28" t="s">
        <v>350</v>
      </c>
      <c r="E28" t="s">
        <v>298</v>
      </c>
      <c r="F28">
        <v>28664600</v>
      </c>
      <c r="G28">
        <v>27805728.7282608</v>
      </c>
      <c r="H28">
        <v>27789739.5289125</v>
      </c>
      <c r="I28">
        <v>26622655.399451401</v>
      </c>
      <c r="J28">
        <v>26571273.889636301</v>
      </c>
      <c r="K28">
        <v>26928113.691739701</v>
      </c>
      <c r="L28">
        <v>26700083.827379499</v>
      </c>
      <c r="M28">
        <v>26860378.3323639</v>
      </c>
      <c r="N28">
        <v>27234776.941006601</v>
      </c>
      <c r="O28">
        <v>27981516.139552299</v>
      </c>
      <c r="P28">
        <v>27783313.854719698</v>
      </c>
      <c r="Q28">
        <v>29083080.017557301</v>
      </c>
      <c r="R28">
        <v>29604282.1132023</v>
      </c>
      <c r="S28">
        <v>28725155.988533098</v>
      </c>
      <c r="T28">
        <v>24800277.7023229</v>
      </c>
      <c r="U28">
        <v>26487348.126500901</v>
      </c>
      <c r="V28">
        <v>25799924.193348099</v>
      </c>
      <c r="W28">
        <v>26307542.982001599</v>
      </c>
      <c r="X28">
        <v>26723122.704651002</v>
      </c>
      <c r="Y28">
        <v>27311020.312091298</v>
      </c>
      <c r="Z28">
        <v>27650445.769049</v>
      </c>
      <c r="AA28">
        <v>28777084.144246802</v>
      </c>
      <c r="AB28">
        <v>29859088.4613031</v>
      </c>
      <c r="AC28">
        <v>29356867.483154699</v>
      </c>
      <c r="AD28">
        <v>29749105.365397699</v>
      </c>
      <c r="AE28">
        <v>22035841.477514699</v>
      </c>
      <c r="AF28">
        <v>23571872.886595</v>
      </c>
    </row>
    <row r="29" spans="1:32" x14ac:dyDescent="0.3">
      <c r="A29" t="s">
        <v>68</v>
      </c>
      <c r="B29" t="s">
        <v>351</v>
      </c>
      <c r="C29" t="s">
        <v>297</v>
      </c>
      <c r="D29" t="s">
        <v>352</v>
      </c>
      <c r="E29" t="s">
        <v>298</v>
      </c>
      <c r="F29">
        <v>20725941</v>
      </c>
      <c r="G29">
        <v>20042762.637979299</v>
      </c>
      <c r="H29">
        <v>20127958.5827359</v>
      </c>
      <c r="I29">
        <v>19352925.949717201</v>
      </c>
      <c r="J29">
        <v>19698197.6640669</v>
      </c>
      <c r="K29">
        <v>20271141.432631601</v>
      </c>
      <c r="L29">
        <v>20370504.8306702</v>
      </c>
      <c r="M29">
        <v>20444292.2589311</v>
      </c>
      <c r="N29">
        <v>20822085.467297502</v>
      </c>
      <c r="O29">
        <v>21116328.625913899</v>
      </c>
      <c r="P29">
        <v>20972908.502533</v>
      </c>
      <c r="Q29">
        <v>21757716.5438319</v>
      </c>
      <c r="R29">
        <v>22114754.057117701</v>
      </c>
      <c r="S29">
        <v>21512339.208399002</v>
      </c>
      <c r="T29">
        <v>18804296.5280926</v>
      </c>
      <c r="U29">
        <v>20109435.743531801</v>
      </c>
      <c r="V29">
        <v>19406923.685261302</v>
      </c>
      <c r="W29">
        <v>19947472.639602099</v>
      </c>
      <c r="X29">
        <v>20158811.456172101</v>
      </c>
      <c r="Y29">
        <v>20552425.421546299</v>
      </c>
      <c r="Z29">
        <v>20702796.541567001</v>
      </c>
      <c r="AA29">
        <v>21510750.539755899</v>
      </c>
      <c r="AB29">
        <v>22763555.913912699</v>
      </c>
      <c r="AC29">
        <v>22775070.945958201</v>
      </c>
      <c r="AD29">
        <v>23159946.4373115</v>
      </c>
      <c r="AE29">
        <v>17413867.059004899</v>
      </c>
      <c r="AF29">
        <v>19108854.699397199</v>
      </c>
    </row>
    <row r="30" spans="1:32" x14ac:dyDescent="0.3">
      <c r="A30" t="s">
        <v>68</v>
      </c>
      <c r="B30" t="s">
        <v>353</v>
      </c>
      <c r="C30" t="s">
        <v>297</v>
      </c>
      <c r="D30" t="s">
        <v>354</v>
      </c>
      <c r="E30" t="s">
        <v>298</v>
      </c>
      <c r="F30">
        <v>2783454</v>
      </c>
      <c r="G30">
        <v>2068583.6376491699</v>
      </c>
      <c r="H30">
        <v>2321610.06230273</v>
      </c>
      <c r="I30">
        <v>2496886.9465285302</v>
      </c>
      <c r="J30">
        <v>2326199.0334746302</v>
      </c>
      <c r="K30">
        <v>2068489.7141971299</v>
      </c>
      <c r="L30">
        <v>1967340.52770617</v>
      </c>
      <c r="M30">
        <v>2093400.0057731699</v>
      </c>
      <c r="N30">
        <v>2242839.5289957202</v>
      </c>
      <c r="O30">
        <v>2269552.2177450499</v>
      </c>
      <c r="P30">
        <v>2065955.3286724701</v>
      </c>
      <c r="Q30">
        <v>2372398.8307109801</v>
      </c>
      <c r="R30">
        <v>2732155.9957580701</v>
      </c>
      <c r="S30">
        <v>2786280.4574699402</v>
      </c>
      <c r="T30">
        <v>2373798.3399930401</v>
      </c>
      <c r="U30">
        <v>1995836.8454199401</v>
      </c>
      <c r="V30">
        <v>2083437.61349111</v>
      </c>
      <c r="W30">
        <v>1690418.29402939</v>
      </c>
      <c r="X30">
        <v>1540442.04521823</v>
      </c>
      <c r="Y30">
        <v>1974069.31819754</v>
      </c>
      <c r="Z30">
        <v>2127865.46199243</v>
      </c>
      <c r="AA30">
        <v>2525937.40549776</v>
      </c>
      <c r="AB30">
        <v>1918288.9842060001</v>
      </c>
      <c r="AC30">
        <v>1546972.1666798701</v>
      </c>
      <c r="AD30">
        <v>1468254.4763817401</v>
      </c>
      <c r="AE30">
        <v>1469360.0781932999</v>
      </c>
      <c r="AF30">
        <v>1492030.0547644901</v>
      </c>
    </row>
    <row r="31" spans="1:32" x14ac:dyDescent="0.3">
      <c r="A31" t="s">
        <v>68</v>
      </c>
      <c r="B31" t="s">
        <v>355</v>
      </c>
      <c r="C31" t="s">
        <v>297</v>
      </c>
      <c r="D31" t="s">
        <v>356</v>
      </c>
      <c r="E31" t="s">
        <v>298</v>
      </c>
      <c r="F31">
        <v>1677158</v>
      </c>
      <c r="G31">
        <v>1847693.58915347</v>
      </c>
      <c r="H31">
        <v>1815978.1591230801</v>
      </c>
      <c r="I31">
        <v>1645023.6369827799</v>
      </c>
      <c r="J31">
        <v>1707729.64463401</v>
      </c>
      <c r="K31">
        <v>1917035.8228438101</v>
      </c>
      <c r="L31">
        <v>1669578.13436097</v>
      </c>
      <c r="M31">
        <v>1636578.8541485299</v>
      </c>
      <c r="N31">
        <v>1477705.32678593</v>
      </c>
      <c r="O31">
        <v>1609042.7682374001</v>
      </c>
      <c r="P31">
        <v>1655269.9466474699</v>
      </c>
      <c r="Q31">
        <v>1823523.3661279799</v>
      </c>
      <c r="R31">
        <v>1733568.2612075701</v>
      </c>
      <c r="S31">
        <v>1474120.3101449599</v>
      </c>
      <c r="T31">
        <v>1018689.1268118999</v>
      </c>
      <c r="U31">
        <v>1497337.07916979</v>
      </c>
      <c r="V31">
        <v>1486143.8665976101</v>
      </c>
      <c r="W31">
        <v>1564747.2693650499</v>
      </c>
      <c r="X31">
        <v>1754686.99951342</v>
      </c>
      <c r="Y31">
        <v>1503256.3868583001</v>
      </c>
      <c r="Z31">
        <v>1357809.36705719</v>
      </c>
      <c r="AA31">
        <v>1352932.24195162</v>
      </c>
      <c r="AB31">
        <v>1490669.80438067</v>
      </c>
      <c r="AC31">
        <v>1376222.48817613</v>
      </c>
      <c r="AD31">
        <v>1419908.6281791399</v>
      </c>
      <c r="AE31">
        <v>330875.25391266</v>
      </c>
      <c r="AF31">
        <v>108774.262190932</v>
      </c>
    </row>
    <row r="32" spans="1:32" x14ac:dyDescent="0.3">
      <c r="A32" t="s">
        <v>68</v>
      </c>
      <c r="B32" t="s">
        <v>357</v>
      </c>
      <c r="C32" t="s">
        <v>297</v>
      </c>
      <c r="D32" t="s">
        <v>358</v>
      </c>
      <c r="E32" t="s">
        <v>298</v>
      </c>
      <c r="F32">
        <v>1805178</v>
      </c>
      <c r="G32">
        <v>2103658.37117923</v>
      </c>
      <c r="H32">
        <v>1786792.9854939801</v>
      </c>
      <c r="I32">
        <v>1422228.5942348801</v>
      </c>
      <c r="J32">
        <v>1191896.87289302</v>
      </c>
      <c r="K32">
        <v>1007669.42611364</v>
      </c>
      <c r="L32">
        <v>1025686.2808488</v>
      </c>
      <c r="M32">
        <v>1050647.8064025999</v>
      </c>
      <c r="N32">
        <v>1089555.3575002099</v>
      </c>
      <c r="O32">
        <v>1360675.19888987</v>
      </c>
      <c r="P32">
        <v>1483090.9533088</v>
      </c>
      <c r="Q32">
        <v>1487321.3455074199</v>
      </c>
      <c r="R32">
        <v>1415955.2633728399</v>
      </c>
      <c r="S32">
        <v>1474026.1362395301</v>
      </c>
      <c r="T32">
        <v>1160371.94106127</v>
      </c>
      <c r="U32">
        <v>1495475.7977833401</v>
      </c>
      <c r="V32">
        <v>1404387.1999497099</v>
      </c>
      <c r="W32">
        <v>1737256.40770945</v>
      </c>
      <c r="X32">
        <v>1898266.74903692</v>
      </c>
      <c r="Y32">
        <v>1941237.91583532</v>
      </c>
      <c r="Z32">
        <v>2109090.50301127</v>
      </c>
      <c r="AA32">
        <v>2010351.8390917301</v>
      </c>
      <c r="AB32">
        <v>2281517.0321034198</v>
      </c>
      <c r="AC32">
        <v>2181269.9900506302</v>
      </c>
      <c r="AD32">
        <v>2176763.0359085798</v>
      </c>
      <c r="AE32">
        <v>1305555.85417085</v>
      </c>
      <c r="AF32">
        <v>1337527.74022138</v>
      </c>
    </row>
    <row r="33" spans="1:32" x14ac:dyDescent="0.3">
      <c r="A33" t="s">
        <v>68</v>
      </c>
      <c r="B33" t="s">
        <v>359</v>
      </c>
      <c r="C33" t="s">
        <v>297</v>
      </c>
      <c r="D33" t="s">
        <v>360</v>
      </c>
      <c r="E33" t="s">
        <v>298</v>
      </c>
      <c r="F33">
        <v>1672869</v>
      </c>
      <c r="G33">
        <v>1743030.4922997199</v>
      </c>
      <c r="H33">
        <v>1737399.7392567699</v>
      </c>
      <c r="I33">
        <v>1705590.2719880801</v>
      </c>
      <c r="J33">
        <v>1647250.6745676501</v>
      </c>
      <c r="K33">
        <v>1663777.2959535399</v>
      </c>
      <c r="L33">
        <v>1666974.0537934201</v>
      </c>
      <c r="M33">
        <v>1635459.40710842</v>
      </c>
      <c r="N33">
        <v>1602591.2604272701</v>
      </c>
      <c r="O33">
        <v>1625917.3287661099</v>
      </c>
      <c r="P33">
        <v>1606089.1235579399</v>
      </c>
      <c r="Q33">
        <v>1642119.9313789799</v>
      </c>
      <c r="R33">
        <v>1607848.5357461199</v>
      </c>
      <c r="S33">
        <v>1478389.87627962</v>
      </c>
      <c r="T33">
        <v>1443121.7663640899</v>
      </c>
      <c r="U33">
        <v>1389262.660596</v>
      </c>
      <c r="V33">
        <v>1419031.8280484299</v>
      </c>
      <c r="W33">
        <v>1367648.3712955799</v>
      </c>
      <c r="X33">
        <v>1370915.4547103001</v>
      </c>
      <c r="Y33">
        <v>1340031.2696539001</v>
      </c>
      <c r="Z33">
        <v>1352883.8954210901</v>
      </c>
      <c r="AA33">
        <v>1377112.11794974</v>
      </c>
      <c r="AB33">
        <v>1405056.7267002999</v>
      </c>
      <c r="AC33">
        <v>1477331.8922899</v>
      </c>
      <c r="AD33">
        <v>1524232.7876168001</v>
      </c>
      <c r="AE33">
        <v>1516183.23223301</v>
      </c>
      <c r="AF33">
        <v>1524686.13002095</v>
      </c>
    </row>
    <row r="34" spans="1:32" x14ac:dyDescent="0.3">
      <c r="A34" t="s">
        <v>68</v>
      </c>
      <c r="B34" t="s">
        <v>361</v>
      </c>
      <c r="C34" t="s">
        <v>297</v>
      </c>
      <c r="D34" t="s">
        <v>362</v>
      </c>
      <c r="E34" t="s">
        <v>298</v>
      </c>
      <c r="F34">
        <v>15753007</v>
      </c>
      <c r="G34">
        <v>16869029.398699101</v>
      </c>
      <c r="H34">
        <v>17042257.293793701</v>
      </c>
      <c r="I34">
        <v>17660384.894591201</v>
      </c>
      <c r="J34">
        <v>17463539.1020918</v>
      </c>
      <c r="K34">
        <v>17082377.579583399</v>
      </c>
      <c r="L34">
        <v>17127328.552542198</v>
      </c>
      <c r="M34">
        <v>16558178.1963119</v>
      </c>
      <c r="N34">
        <v>16044486.7077689</v>
      </c>
      <c r="O34">
        <v>15544193.617910299</v>
      </c>
      <c r="P34">
        <v>14868144.185132099</v>
      </c>
      <c r="Q34">
        <v>14816252.849820901</v>
      </c>
      <c r="R34">
        <v>15046196.3756555</v>
      </c>
      <c r="S34">
        <v>14194892.198011201</v>
      </c>
      <c r="T34">
        <v>13076484.8209837</v>
      </c>
      <c r="U34">
        <v>13523663.019236</v>
      </c>
      <c r="V34">
        <v>13062977.9972411</v>
      </c>
      <c r="W34">
        <v>12345881.279607801</v>
      </c>
      <c r="X34">
        <v>13162546.147412101</v>
      </c>
      <c r="Y34">
        <v>12989128.942466101</v>
      </c>
      <c r="Z34">
        <v>12414299.047580799</v>
      </c>
      <c r="AA34">
        <v>13549913.095907601</v>
      </c>
      <c r="AB34">
        <v>14629911.9126385</v>
      </c>
      <c r="AC34">
        <v>14550536.9966994</v>
      </c>
      <c r="AD34">
        <v>13752906.4491747</v>
      </c>
      <c r="AE34">
        <v>9164080.0385631099</v>
      </c>
      <c r="AF34">
        <v>8188845.4485371998</v>
      </c>
    </row>
    <row r="35" spans="1:32" x14ac:dyDescent="0.3">
      <c r="A35" t="s">
        <v>68</v>
      </c>
      <c r="B35" t="s">
        <v>363</v>
      </c>
      <c r="C35" t="s">
        <v>297</v>
      </c>
      <c r="D35" t="s">
        <v>364</v>
      </c>
      <c r="E35" t="s">
        <v>298</v>
      </c>
      <c r="F35">
        <v>17708241</v>
      </c>
      <c r="G35">
        <v>21376700.9525222</v>
      </c>
      <c r="H35">
        <v>23432634.6453944</v>
      </c>
      <c r="I35">
        <v>25394847.9415709</v>
      </c>
      <c r="J35">
        <v>25726503.2447294</v>
      </c>
      <c r="K35">
        <v>27358606.388244901</v>
      </c>
      <c r="L35">
        <v>28678956.8931171</v>
      </c>
      <c r="M35">
        <v>28680139.510961398</v>
      </c>
      <c r="N35">
        <v>28795641.9890281</v>
      </c>
      <c r="O35">
        <v>28105383.343780398</v>
      </c>
      <c r="P35">
        <v>28852783.1165177</v>
      </c>
      <c r="Q35">
        <v>29032645.7869309</v>
      </c>
      <c r="R35">
        <v>28833220.996279798</v>
      </c>
      <c r="S35">
        <v>28814747.8381746</v>
      </c>
      <c r="T35">
        <v>27642538.2078114</v>
      </c>
      <c r="U35">
        <v>27043036.781590201</v>
      </c>
      <c r="V35">
        <v>26442665.605991598</v>
      </c>
      <c r="W35">
        <v>26353675.716291402</v>
      </c>
      <c r="X35">
        <v>27157162.763573401</v>
      </c>
      <c r="Y35">
        <v>26834275.109978501</v>
      </c>
      <c r="Z35">
        <v>28151197.188927699</v>
      </c>
      <c r="AA35">
        <v>28371780.284245498</v>
      </c>
      <c r="AB35">
        <v>28701579.504113201</v>
      </c>
      <c r="AC35">
        <v>28892056.210845798</v>
      </c>
      <c r="AD35">
        <v>29001206.861014999</v>
      </c>
      <c r="AE35">
        <v>28840342.727710798</v>
      </c>
      <c r="AF35">
        <v>29759094.879623301</v>
      </c>
    </row>
    <row r="36" spans="1:32" x14ac:dyDescent="0.3">
      <c r="A36" t="s">
        <v>68</v>
      </c>
      <c r="B36" t="s">
        <v>365</v>
      </c>
      <c r="C36" t="s">
        <v>297</v>
      </c>
      <c r="D36" t="s">
        <v>366</v>
      </c>
      <c r="E36" t="s">
        <v>298</v>
      </c>
      <c r="F36">
        <v>4910562</v>
      </c>
      <c r="G36">
        <v>5535564.5813396201</v>
      </c>
      <c r="H36">
        <v>5532240.13819791</v>
      </c>
      <c r="I36">
        <v>5706728.7572951997</v>
      </c>
      <c r="J36">
        <v>5695359.1648180503</v>
      </c>
      <c r="K36">
        <v>5953313.40647515</v>
      </c>
      <c r="L36">
        <v>5915919.5472663501</v>
      </c>
      <c r="M36">
        <v>5968221.4761097403</v>
      </c>
      <c r="N36">
        <v>5932392.1102349795</v>
      </c>
      <c r="O36">
        <v>5886155.7798741404</v>
      </c>
      <c r="P36">
        <v>6285909.7662931699</v>
      </c>
      <c r="Q36">
        <v>6151702.4054232202</v>
      </c>
      <c r="R36">
        <v>5992103.4715096997</v>
      </c>
      <c r="S36">
        <v>5635972.2445553597</v>
      </c>
      <c r="T36">
        <v>5276318.4959984301</v>
      </c>
      <c r="U36">
        <v>5072359.9125497201</v>
      </c>
      <c r="V36">
        <v>4819440.5447260505</v>
      </c>
      <c r="W36">
        <v>4751176.0552288601</v>
      </c>
      <c r="X36">
        <v>5036665.31035838</v>
      </c>
      <c r="Y36">
        <v>5141637.14947215</v>
      </c>
      <c r="Z36">
        <v>5697733.8667740403</v>
      </c>
      <c r="AA36">
        <v>5544057.6807880504</v>
      </c>
      <c r="AB36">
        <v>5505729.6974274097</v>
      </c>
      <c r="AC36">
        <v>5514890.7321373904</v>
      </c>
      <c r="AD36">
        <v>5515097.7275543502</v>
      </c>
      <c r="AE36">
        <v>5370825.2819709703</v>
      </c>
      <c r="AF36">
        <v>5119598.8454877799</v>
      </c>
    </row>
    <row r="37" spans="1:32" x14ac:dyDescent="0.3">
      <c r="A37" t="s">
        <v>68</v>
      </c>
      <c r="B37" t="s">
        <v>367</v>
      </c>
      <c r="C37" t="s">
        <v>297</v>
      </c>
      <c r="D37" t="s">
        <v>368</v>
      </c>
      <c r="E37" t="s">
        <v>298</v>
      </c>
      <c r="F37">
        <v>7737679</v>
      </c>
      <c r="G37">
        <v>9635483.4874115102</v>
      </c>
      <c r="H37">
        <v>11114811.274115499</v>
      </c>
      <c r="I37">
        <v>11198428.4586806</v>
      </c>
      <c r="J37">
        <v>10698518.8186082</v>
      </c>
      <c r="K37">
        <v>11110455.7052682</v>
      </c>
      <c r="L37">
        <v>11225033.134158799</v>
      </c>
      <c r="M37">
        <v>10550669.621219</v>
      </c>
      <c r="N37">
        <v>10322948.4324793</v>
      </c>
      <c r="O37">
        <v>9816273.38695243</v>
      </c>
      <c r="P37">
        <v>9592300.2007021103</v>
      </c>
      <c r="Q37">
        <v>9606342.44176271</v>
      </c>
      <c r="R37">
        <v>9364591.9434515703</v>
      </c>
      <c r="S37">
        <v>9570293.1218691505</v>
      </c>
      <c r="T37">
        <v>9429922.3807926401</v>
      </c>
      <c r="U37">
        <v>9827910.2778293807</v>
      </c>
      <c r="V37">
        <v>9680381.9444750194</v>
      </c>
      <c r="W37">
        <v>9615131.0302543994</v>
      </c>
      <c r="X37">
        <v>9941011.4704414606</v>
      </c>
      <c r="Y37">
        <v>9825459.47979936</v>
      </c>
      <c r="Z37">
        <v>10120545.0059017</v>
      </c>
      <c r="AA37">
        <v>10519568.920720801</v>
      </c>
      <c r="AB37">
        <v>10469174.1473951</v>
      </c>
      <c r="AC37">
        <v>10442104.5432996</v>
      </c>
      <c r="AD37">
        <v>10079043.684991799</v>
      </c>
      <c r="AE37">
        <v>10538635.419252399</v>
      </c>
      <c r="AF37">
        <v>10570740.6932803</v>
      </c>
    </row>
    <row r="38" spans="1:32" x14ac:dyDescent="0.3">
      <c r="A38" t="s">
        <v>68</v>
      </c>
      <c r="B38" t="s">
        <v>369</v>
      </c>
      <c r="C38" t="s">
        <v>297</v>
      </c>
      <c r="D38" t="s">
        <v>370</v>
      </c>
      <c r="E38" t="s">
        <v>298</v>
      </c>
      <c r="F38">
        <v>5060000</v>
      </c>
      <c r="G38">
        <v>6205652.88377102</v>
      </c>
      <c r="H38">
        <v>6785583.2330809403</v>
      </c>
      <c r="I38">
        <v>8489690.7255951408</v>
      </c>
      <c r="J38">
        <v>9332625.2613031194</v>
      </c>
      <c r="K38">
        <v>10294837.2765016</v>
      </c>
      <c r="L38">
        <v>11538004.211692</v>
      </c>
      <c r="M38">
        <v>12161248.4136327</v>
      </c>
      <c r="N38">
        <v>12540301.4463138</v>
      </c>
      <c r="O38">
        <v>12402954.176953901</v>
      </c>
      <c r="P38">
        <v>12974573.1495224</v>
      </c>
      <c r="Q38">
        <v>13274600.939744901</v>
      </c>
      <c r="R38">
        <v>13476525.5813185</v>
      </c>
      <c r="S38">
        <v>13608482.471750099</v>
      </c>
      <c r="T38">
        <v>12936297.3310204</v>
      </c>
      <c r="U38">
        <v>12142766.591211099</v>
      </c>
      <c r="V38">
        <v>11942843.1167906</v>
      </c>
      <c r="W38">
        <v>11987368.630808201</v>
      </c>
      <c r="X38">
        <v>12179485.9827735</v>
      </c>
      <c r="Y38">
        <v>11867178.4807069</v>
      </c>
      <c r="Z38">
        <v>12332918.316252001</v>
      </c>
      <c r="AA38">
        <v>12308153.6827367</v>
      </c>
      <c r="AB38">
        <v>12726675.659290699</v>
      </c>
      <c r="AC38">
        <v>12935060.9354087</v>
      </c>
      <c r="AD38">
        <v>13407065.448468801</v>
      </c>
      <c r="AE38">
        <v>12930882.026487401</v>
      </c>
      <c r="AF38">
        <v>14068755.3408552</v>
      </c>
    </row>
    <row r="39" spans="1:32" x14ac:dyDescent="0.3">
      <c r="A39" t="s">
        <v>68</v>
      </c>
      <c r="B39" t="s">
        <v>371</v>
      </c>
      <c r="C39" t="s">
        <v>297</v>
      </c>
      <c r="D39" t="s">
        <v>372</v>
      </c>
      <c r="E39" t="s">
        <v>298</v>
      </c>
      <c r="F39">
        <v>25900987</v>
      </c>
      <c r="G39">
        <v>28312397.780055799</v>
      </c>
      <c r="H39">
        <v>30085150.1671618</v>
      </c>
      <c r="I39">
        <v>28700056.894886602</v>
      </c>
      <c r="J39">
        <v>28042304.507901698</v>
      </c>
      <c r="K39">
        <v>28121983.2851923</v>
      </c>
      <c r="L39">
        <v>27589140.4603316</v>
      </c>
      <c r="M39">
        <v>30441665.297795199</v>
      </c>
      <c r="N39">
        <v>33061443.23226</v>
      </c>
      <c r="O39">
        <v>33640732.795865498</v>
      </c>
      <c r="P39">
        <v>34331006.175657898</v>
      </c>
      <c r="Q39">
        <v>33879453.231583402</v>
      </c>
      <c r="R39">
        <v>34199949.537020303</v>
      </c>
      <c r="S39">
        <v>28383985.547902301</v>
      </c>
      <c r="T39">
        <v>27601072.696715999</v>
      </c>
      <c r="U39">
        <v>26127918.4359474</v>
      </c>
      <c r="V39">
        <v>25304502.706966098</v>
      </c>
      <c r="W39">
        <v>25027853.278834801</v>
      </c>
      <c r="X39">
        <v>25602614.626536801</v>
      </c>
      <c r="Y39">
        <v>24344305.576831501</v>
      </c>
      <c r="Z39">
        <v>24795389.149446301</v>
      </c>
      <c r="AA39">
        <v>23891732.240794402</v>
      </c>
      <c r="AB39">
        <v>24034088.149306599</v>
      </c>
      <c r="AC39">
        <v>23710697.176006299</v>
      </c>
      <c r="AD39">
        <v>23751677.206126899</v>
      </c>
      <c r="AE39">
        <v>25022230.325340301</v>
      </c>
      <c r="AF39">
        <v>25785002.553914301</v>
      </c>
    </row>
    <row r="40" spans="1:32" x14ac:dyDescent="0.3">
      <c r="A40" t="s">
        <v>68</v>
      </c>
      <c r="B40" t="s">
        <v>373</v>
      </c>
      <c r="C40" t="s">
        <v>297</v>
      </c>
      <c r="D40" t="s">
        <v>374</v>
      </c>
      <c r="E40" t="s">
        <v>298</v>
      </c>
      <c r="F40">
        <v>53104817</v>
      </c>
      <c r="G40">
        <v>55547981.007331498</v>
      </c>
      <c r="H40">
        <v>56184005.8310697</v>
      </c>
      <c r="I40">
        <v>56708155.673725396</v>
      </c>
      <c r="J40">
        <v>57945817.744520001</v>
      </c>
      <c r="K40">
        <v>59456690.129639901</v>
      </c>
      <c r="L40">
        <v>59865768.218805797</v>
      </c>
      <c r="M40">
        <v>59325293.407679401</v>
      </c>
      <c r="N40">
        <v>59037258.758950099</v>
      </c>
      <c r="O40">
        <v>59283637.507437401</v>
      </c>
      <c r="P40">
        <v>60106187.578947403</v>
      </c>
      <c r="Q40">
        <v>61286495.2497807</v>
      </c>
      <c r="R40">
        <v>61740307.480038002</v>
      </c>
      <c r="S40">
        <v>62675535.0298144</v>
      </c>
      <c r="T40">
        <v>63193477.382641301</v>
      </c>
      <c r="U40">
        <v>64206967.310034201</v>
      </c>
      <c r="V40">
        <v>64218453.869528703</v>
      </c>
      <c r="W40">
        <v>64062364.978046998</v>
      </c>
      <c r="X40">
        <v>64805765.165952303</v>
      </c>
      <c r="Y40">
        <v>65280261.993633702</v>
      </c>
      <c r="Z40">
        <v>65692607.996745303</v>
      </c>
      <c r="AA40">
        <v>65937793.233027101</v>
      </c>
      <c r="AB40">
        <v>66459062.911044203</v>
      </c>
      <c r="AC40">
        <v>66627271.076608397</v>
      </c>
      <c r="AD40">
        <v>67046543.162889101</v>
      </c>
      <c r="AE40">
        <v>66407931.374669902</v>
      </c>
      <c r="AF40">
        <v>66318671.285392404</v>
      </c>
    </row>
    <row r="41" spans="1:32" x14ac:dyDescent="0.3">
      <c r="A41" t="s">
        <v>68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68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68</v>
      </c>
      <c r="B43" t="s">
        <v>379</v>
      </c>
      <c r="C43" t="s">
        <v>297</v>
      </c>
      <c r="D43" t="s">
        <v>380</v>
      </c>
      <c r="E43" t="s">
        <v>298</v>
      </c>
      <c r="F43">
        <v>23285425</v>
      </c>
      <c r="G43">
        <v>26496970.990288701</v>
      </c>
      <c r="H43">
        <v>27073593.091107801</v>
      </c>
      <c r="I43">
        <v>28238622.8917199</v>
      </c>
      <c r="J43">
        <v>28125700.324876901</v>
      </c>
      <c r="K43">
        <v>31004872.7599032</v>
      </c>
      <c r="L43">
        <v>32179740.518433299</v>
      </c>
      <c r="M43">
        <v>32190768.258186702</v>
      </c>
      <c r="N43">
        <v>32723937.996070299</v>
      </c>
      <c r="O43">
        <v>33398938.4868345</v>
      </c>
      <c r="P43">
        <v>35085739.6190347</v>
      </c>
      <c r="Q43">
        <v>36801901.271034002</v>
      </c>
      <c r="R43">
        <v>39428403.263778001</v>
      </c>
      <c r="S43">
        <v>41540812.371059999</v>
      </c>
      <c r="T43">
        <v>39434791.109262601</v>
      </c>
      <c r="U43">
        <v>38952723.279767498</v>
      </c>
      <c r="V43">
        <v>39751996.211464301</v>
      </c>
      <c r="W43">
        <v>39794651.052287497</v>
      </c>
      <c r="X43">
        <v>40842441.270886302</v>
      </c>
      <c r="Y43">
        <v>41188737.182181902</v>
      </c>
      <c r="Z43">
        <v>43678995.0185996</v>
      </c>
      <c r="AA43">
        <v>46034817.7066826</v>
      </c>
      <c r="AB43">
        <v>45667502.099480398</v>
      </c>
      <c r="AC43">
        <v>46558531.667560801</v>
      </c>
      <c r="AD43">
        <v>48006116.994489104</v>
      </c>
      <c r="AE43">
        <v>48075421.416311599</v>
      </c>
      <c r="AF43">
        <v>49852738.1852009</v>
      </c>
    </row>
    <row r="44" spans="1:32" x14ac:dyDescent="0.3">
      <c r="A44" t="s">
        <v>68</v>
      </c>
      <c r="B44" t="s">
        <v>381</v>
      </c>
      <c r="C44" t="s">
        <v>297</v>
      </c>
      <c r="D44" t="s">
        <v>382</v>
      </c>
      <c r="E44" t="s">
        <v>298</v>
      </c>
      <c r="F44">
        <v>398927651</v>
      </c>
      <c r="G44">
        <v>427922003.86456698</v>
      </c>
      <c r="H44">
        <v>429942749.02053398</v>
      </c>
      <c r="I44">
        <v>425253708.49129403</v>
      </c>
      <c r="J44">
        <v>422509850.78625602</v>
      </c>
      <c r="K44">
        <v>427782984.31837898</v>
      </c>
      <c r="L44">
        <v>417669900.02032602</v>
      </c>
      <c r="M44">
        <v>413827727.11887997</v>
      </c>
      <c r="N44">
        <v>414393219.38277203</v>
      </c>
      <c r="O44">
        <v>418083334.36267698</v>
      </c>
      <c r="P44">
        <v>423857905.432356</v>
      </c>
      <c r="Q44">
        <v>421483301.17789102</v>
      </c>
      <c r="R44">
        <v>421759746.46608001</v>
      </c>
      <c r="S44">
        <v>410704103.29136801</v>
      </c>
      <c r="T44">
        <v>367321312.25691497</v>
      </c>
      <c r="U44">
        <v>385891447.58725798</v>
      </c>
      <c r="V44">
        <v>374431808.749327</v>
      </c>
      <c r="W44">
        <v>369815524.45130998</v>
      </c>
      <c r="X44">
        <v>376083495.55394399</v>
      </c>
      <c r="Y44">
        <v>375031040.23345202</v>
      </c>
      <c r="Z44">
        <v>388433031.26382899</v>
      </c>
      <c r="AA44">
        <v>401183234.671413</v>
      </c>
      <c r="AB44">
        <v>414848037.15236503</v>
      </c>
      <c r="AC44">
        <v>413606036.44250101</v>
      </c>
      <c r="AD44">
        <v>409250979.13251501</v>
      </c>
      <c r="AE44">
        <v>386375977.774472</v>
      </c>
      <c r="AF44">
        <v>409531338.092538</v>
      </c>
    </row>
    <row r="45" spans="1:32" x14ac:dyDescent="0.3">
      <c r="A45" t="s">
        <v>68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68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68</v>
      </c>
      <c r="B47" t="s">
        <v>387</v>
      </c>
      <c r="C47" t="s">
        <v>297</v>
      </c>
      <c r="D47" t="s">
        <v>388</v>
      </c>
      <c r="E47" t="s">
        <v>298</v>
      </c>
      <c r="F47">
        <v>24560438</v>
      </c>
      <c r="G47">
        <v>25933442.0306664</v>
      </c>
      <c r="H47">
        <v>26705738.6552638</v>
      </c>
      <c r="I47">
        <v>27309578.332710799</v>
      </c>
      <c r="J47">
        <v>27604608.5945655</v>
      </c>
      <c r="K47">
        <v>28005366.245351899</v>
      </c>
      <c r="L47">
        <v>27573574.5324306</v>
      </c>
      <c r="M47">
        <v>27855388.017284401</v>
      </c>
      <c r="N47">
        <v>28424700.625326999</v>
      </c>
      <c r="O47">
        <v>27795717.035517398</v>
      </c>
      <c r="P47">
        <v>27487690.843508799</v>
      </c>
      <c r="Q47">
        <v>27715442.7459528</v>
      </c>
      <c r="R47">
        <v>28068523.001881398</v>
      </c>
      <c r="S47">
        <v>28067442.118883401</v>
      </c>
      <c r="T47">
        <v>27658275.1164154</v>
      </c>
      <c r="U47">
        <v>27001633.5906085</v>
      </c>
      <c r="V47">
        <v>27124651.986964699</v>
      </c>
      <c r="W47">
        <v>26909569.119018499</v>
      </c>
      <c r="X47">
        <v>26512288.832246698</v>
      </c>
      <c r="Y47">
        <v>26240258.736707699</v>
      </c>
      <c r="Z47">
        <v>26737862.217672199</v>
      </c>
      <c r="AA47">
        <v>27156732.018954799</v>
      </c>
      <c r="AB47">
        <v>27839985.706396099</v>
      </c>
      <c r="AC47">
        <v>28106994.424437001</v>
      </c>
      <c r="AD47">
        <v>28525257.297720701</v>
      </c>
      <c r="AE47">
        <v>29046307.808708798</v>
      </c>
      <c r="AF47">
        <v>28990312.643972501</v>
      </c>
    </row>
    <row r="48" spans="1:32" x14ac:dyDescent="0.3">
      <c r="A48" t="s">
        <v>68</v>
      </c>
      <c r="B48" t="s">
        <v>389</v>
      </c>
      <c r="C48" t="s">
        <v>297</v>
      </c>
      <c r="D48" t="s">
        <v>390</v>
      </c>
      <c r="E48" t="s">
        <v>298</v>
      </c>
      <c r="F48">
        <v>65051175</v>
      </c>
      <c r="G48">
        <v>68834905.974972293</v>
      </c>
      <c r="H48">
        <v>71264133.550423101</v>
      </c>
      <c r="I48">
        <v>73218819.914822295</v>
      </c>
      <c r="J48">
        <v>74959280.077244893</v>
      </c>
      <c r="K48">
        <v>74343846.378752694</v>
      </c>
      <c r="L48">
        <v>76835085.808820397</v>
      </c>
      <c r="M48">
        <v>77797463.531678706</v>
      </c>
      <c r="N48">
        <v>78988605.320776299</v>
      </c>
      <c r="O48">
        <v>78499247.473129705</v>
      </c>
      <c r="P48">
        <v>78739228.823491797</v>
      </c>
      <c r="Q48">
        <v>79583969.562844902</v>
      </c>
      <c r="R48">
        <v>80478436.201685205</v>
      </c>
      <c r="S48">
        <v>80298191.515018404</v>
      </c>
      <c r="T48">
        <v>80538766.570435807</v>
      </c>
      <c r="U48">
        <v>80705055.735166401</v>
      </c>
      <c r="V48">
        <v>81833181.332486793</v>
      </c>
      <c r="W48">
        <v>83375155.574634597</v>
      </c>
      <c r="X48">
        <v>84063954.539879903</v>
      </c>
      <c r="Y48">
        <v>83803079.6320173</v>
      </c>
      <c r="Z48">
        <v>86774226.007138401</v>
      </c>
      <c r="AA48">
        <v>89011503.3283685</v>
      </c>
      <c r="AB48">
        <v>90037772.052662596</v>
      </c>
      <c r="AC48">
        <v>91477055.810586303</v>
      </c>
      <c r="AD48">
        <v>92883598.918752804</v>
      </c>
      <c r="AE48">
        <v>93610456.0318629</v>
      </c>
      <c r="AF48">
        <v>95602397.179750696</v>
      </c>
    </row>
    <row r="49" spans="1:32" x14ac:dyDescent="0.3">
      <c r="A49" t="s">
        <v>68</v>
      </c>
      <c r="B49" t="s">
        <v>391</v>
      </c>
      <c r="C49" t="s">
        <v>297</v>
      </c>
      <c r="D49" t="s">
        <v>392</v>
      </c>
      <c r="E49" t="s">
        <v>298</v>
      </c>
      <c r="F49">
        <v>18960869</v>
      </c>
      <c r="G49">
        <v>19748056.813929498</v>
      </c>
      <c r="H49">
        <v>20061771.685174402</v>
      </c>
      <c r="I49">
        <v>20407031.077808298</v>
      </c>
      <c r="J49">
        <v>20691871.031145401</v>
      </c>
      <c r="K49">
        <v>20501763.659194801</v>
      </c>
      <c r="L49">
        <v>20392683.645996399</v>
      </c>
      <c r="M49">
        <v>20614692.117816798</v>
      </c>
      <c r="N49">
        <v>20662615.143449001</v>
      </c>
      <c r="O49">
        <v>20204011.8771437</v>
      </c>
      <c r="P49">
        <v>20149060.6295508</v>
      </c>
      <c r="Q49">
        <v>20217244.919210602</v>
      </c>
      <c r="R49">
        <v>20298311.340384599</v>
      </c>
      <c r="S49">
        <v>20265499.9515232</v>
      </c>
      <c r="T49">
        <v>20264417.989685599</v>
      </c>
      <c r="U49">
        <v>19720023.936108101</v>
      </c>
      <c r="V49">
        <v>19960707.024041001</v>
      </c>
      <c r="W49">
        <v>19809588.581418701</v>
      </c>
      <c r="X49">
        <v>19403055.685079899</v>
      </c>
      <c r="Y49">
        <v>19127097.207233999</v>
      </c>
      <c r="Z49">
        <v>19362913.122184101</v>
      </c>
      <c r="AA49">
        <v>19594150.767223001</v>
      </c>
      <c r="AB49">
        <v>19792504.355730299</v>
      </c>
      <c r="AC49">
        <v>19835355.752313599</v>
      </c>
      <c r="AD49">
        <v>20062444.674521599</v>
      </c>
      <c r="AE49">
        <v>20045815.0047374</v>
      </c>
      <c r="AF49">
        <v>19966931.353057001</v>
      </c>
    </row>
    <row r="50" spans="1:32" x14ac:dyDescent="0.3">
      <c r="A50" t="s">
        <v>68</v>
      </c>
      <c r="B50" t="s">
        <v>393</v>
      </c>
      <c r="C50" t="s">
        <v>297</v>
      </c>
      <c r="D50" t="s">
        <v>394</v>
      </c>
      <c r="E50" t="s">
        <v>298</v>
      </c>
      <c r="F50">
        <v>21529868</v>
      </c>
      <c r="G50">
        <v>23153407.130376399</v>
      </c>
      <c r="H50">
        <v>24496623.209984899</v>
      </c>
      <c r="I50">
        <v>25502210.504303198</v>
      </c>
      <c r="J50">
        <v>26662800.451533999</v>
      </c>
      <c r="K50">
        <v>25836716.474206001</v>
      </c>
      <c r="L50">
        <v>28868827.630393401</v>
      </c>
      <c r="M50">
        <v>29327383.3965775</v>
      </c>
      <c r="N50">
        <v>29901289.552000199</v>
      </c>
      <c r="O50">
        <v>30499518.560468599</v>
      </c>
      <c r="P50">
        <v>31102477.350432198</v>
      </c>
      <c r="Q50">
        <v>31651281.8976814</v>
      </c>
      <c r="R50">
        <v>32111601.859419201</v>
      </c>
      <c r="S50">
        <v>31965249.444611799</v>
      </c>
      <c r="T50">
        <v>32616073.464334801</v>
      </c>
      <c r="U50">
        <v>33983398.208449803</v>
      </c>
      <c r="V50">
        <v>34747822.321480997</v>
      </c>
      <c r="W50">
        <v>36655997.874197401</v>
      </c>
      <c r="X50">
        <v>38148610.022553399</v>
      </c>
      <c r="Y50">
        <v>38435723.688075699</v>
      </c>
      <c r="Z50">
        <v>40673450.667282097</v>
      </c>
      <c r="AA50">
        <v>42260620.542190701</v>
      </c>
      <c r="AB50">
        <v>42405281.990536198</v>
      </c>
      <c r="AC50">
        <v>43534705.6338358</v>
      </c>
      <c r="AD50">
        <v>44295896.946510501</v>
      </c>
      <c r="AE50">
        <v>44518333.218416698</v>
      </c>
      <c r="AF50">
        <v>46645153.182721198</v>
      </c>
    </row>
    <row r="51" spans="1:32" x14ac:dyDescent="0.3">
      <c r="A51" t="s">
        <v>68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68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68</v>
      </c>
      <c r="B53" t="s">
        <v>399</v>
      </c>
      <c r="C53" t="s">
        <v>297</v>
      </c>
      <c r="D53" t="s">
        <v>400</v>
      </c>
      <c r="E53" t="s">
        <v>298</v>
      </c>
      <c r="F53">
        <v>8539901</v>
      </c>
      <c r="G53">
        <v>8695659.6531381402</v>
      </c>
      <c r="H53">
        <v>8269053.49052002</v>
      </c>
      <c r="I53">
        <v>8123810.5537542701</v>
      </c>
      <c r="J53">
        <v>7803823.3260391299</v>
      </c>
      <c r="K53">
        <v>8098124.1018896597</v>
      </c>
      <c r="L53">
        <v>7533631.1169459503</v>
      </c>
      <c r="M53">
        <v>7707500.2865452897</v>
      </c>
      <c r="N53">
        <v>7435529.7742424998</v>
      </c>
      <c r="O53">
        <v>7291666.3458644096</v>
      </c>
      <c r="P53">
        <v>7468402.0555263404</v>
      </c>
      <c r="Q53">
        <v>7513209.4282744098</v>
      </c>
      <c r="R53">
        <v>7192638.17765419</v>
      </c>
      <c r="S53">
        <v>7076143.5130971</v>
      </c>
      <c r="T53">
        <v>6917858.8934074696</v>
      </c>
      <c r="U53">
        <v>6790705.8191189999</v>
      </c>
      <c r="V53">
        <v>6650610.4864432001</v>
      </c>
      <c r="W53">
        <v>7030197.7866043197</v>
      </c>
      <c r="X53">
        <v>7250553.04785793</v>
      </c>
      <c r="Y53">
        <v>7125230.8641060498</v>
      </c>
      <c r="Z53">
        <v>7042765.9574324898</v>
      </c>
      <c r="AA53">
        <v>6687871.2381133996</v>
      </c>
      <c r="AB53">
        <v>6723894.8498295704</v>
      </c>
      <c r="AC53">
        <v>6669993.99818312</v>
      </c>
      <c r="AD53">
        <v>6449740.9125208398</v>
      </c>
      <c r="AE53">
        <v>5115286.2159935599</v>
      </c>
      <c r="AF53">
        <v>5456264.1429588702</v>
      </c>
    </row>
    <row r="54" spans="1:32" x14ac:dyDescent="0.3">
      <c r="A54" t="s">
        <v>68</v>
      </c>
      <c r="B54" t="s">
        <v>401</v>
      </c>
      <c r="C54" t="s">
        <v>297</v>
      </c>
      <c r="D54" t="s">
        <v>402</v>
      </c>
      <c r="E54" t="s">
        <v>298</v>
      </c>
      <c r="F54">
        <v>18851314</v>
      </c>
      <c r="G54">
        <v>19826059.250503201</v>
      </c>
      <c r="H54">
        <v>19700363.214812499</v>
      </c>
      <c r="I54">
        <v>20164088.664702602</v>
      </c>
      <c r="J54">
        <v>20071392.724132098</v>
      </c>
      <c r="K54">
        <v>21148293.794227801</v>
      </c>
      <c r="L54">
        <v>20518142.053148299</v>
      </c>
      <c r="M54">
        <v>21031328.435901899</v>
      </c>
      <c r="N54">
        <v>21027493.911162999</v>
      </c>
      <c r="O54">
        <v>20843393.335496798</v>
      </c>
      <c r="P54">
        <v>21280926.760551699</v>
      </c>
      <c r="Q54">
        <v>21422708.278139301</v>
      </c>
      <c r="R54">
        <v>21349389.6770771</v>
      </c>
      <c r="S54">
        <v>20839758.306373101</v>
      </c>
      <c r="T54">
        <v>19902193.832258899</v>
      </c>
      <c r="U54">
        <v>19614914.360509701</v>
      </c>
      <c r="V54">
        <v>19551846.1691489</v>
      </c>
      <c r="W54">
        <v>19264592.534074299</v>
      </c>
      <c r="X54">
        <v>18908195.986107301</v>
      </c>
      <c r="Y54">
        <v>18367255.419275701</v>
      </c>
      <c r="Z54">
        <v>18155788.561381299</v>
      </c>
      <c r="AA54">
        <v>17657089.8978424</v>
      </c>
      <c r="AB54">
        <v>17994425.6713425</v>
      </c>
      <c r="AC54">
        <v>17768812.518515602</v>
      </c>
      <c r="AD54">
        <v>17853930.762667101</v>
      </c>
      <c r="AE54">
        <v>15213504.583701201</v>
      </c>
      <c r="AF54">
        <v>15724679.377810899</v>
      </c>
    </row>
    <row r="55" spans="1:32" x14ac:dyDescent="0.3">
      <c r="A55" t="s">
        <v>68</v>
      </c>
      <c r="B55" t="s">
        <v>403</v>
      </c>
      <c r="C55" t="s">
        <v>297</v>
      </c>
      <c r="D55" t="s">
        <v>404</v>
      </c>
      <c r="E55" t="s">
        <v>298</v>
      </c>
      <c r="F55">
        <v>10311413</v>
      </c>
      <c r="G55">
        <v>11130399.597364999</v>
      </c>
      <c r="H55">
        <v>11431309.7242925</v>
      </c>
      <c r="I55">
        <v>12040278.110948401</v>
      </c>
      <c r="J55">
        <v>12267569.398092899</v>
      </c>
      <c r="K55">
        <v>13050169.6923382</v>
      </c>
      <c r="L55">
        <v>12984510.936202301</v>
      </c>
      <c r="M55">
        <v>13323828.1493566</v>
      </c>
      <c r="N55">
        <v>13591964.136920501</v>
      </c>
      <c r="O55">
        <v>13551726.9896324</v>
      </c>
      <c r="P55">
        <v>13812524.705025399</v>
      </c>
      <c r="Q55">
        <v>13909498.8498649</v>
      </c>
      <c r="R55">
        <v>14156751.4994229</v>
      </c>
      <c r="S55">
        <v>13763614.793276001</v>
      </c>
      <c r="T55">
        <v>12984334.938851399</v>
      </c>
      <c r="U55">
        <v>12824208.5413907</v>
      </c>
      <c r="V55">
        <v>12901235.6827057</v>
      </c>
      <c r="W55">
        <v>12234394.7474699</v>
      </c>
      <c r="X55">
        <v>11657642.9382494</v>
      </c>
      <c r="Y55">
        <v>11242024.555169599</v>
      </c>
      <c r="Z55">
        <v>11113022.6039488</v>
      </c>
      <c r="AA55">
        <v>10969218.659729</v>
      </c>
      <c r="AB55">
        <v>11270530.8215129</v>
      </c>
      <c r="AC55">
        <v>11098818.5203325</v>
      </c>
      <c r="AD55">
        <v>11404189.850146299</v>
      </c>
      <c r="AE55">
        <v>10098218.367707601</v>
      </c>
      <c r="AF55">
        <v>10268415.2348521</v>
      </c>
    </row>
    <row r="56" spans="1:32" x14ac:dyDescent="0.3">
      <c r="A56" t="s">
        <v>68</v>
      </c>
      <c r="B56" t="s">
        <v>405</v>
      </c>
      <c r="C56" t="s">
        <v>297</v>
      </c>
      <c r="D56" t="s">
        <v>406</v>
      </c>
      <c r="E56" t="s">
        <v>298</v>
      </c>
      <c r="F56">
        <v>3899101</v>
      </c>
      <c r="G56">
        <v>3555098</v>
      </c>
      <c r="H56">
        <v>3245114</v>
      </c>
      <c r="I56">
        <v>2867907</v>
      </c>
      <c r="J56">
        <v>2653792</v>
      </c>
      <c r="K56">
        <v>2258980</v>
      </c>
      <c r="L56">
        <v>2017479</v>
      </c>
      <c r="M56">
        <v>1921302</v>
      </c>
      <c r="N56">
        <v>1827538</v>
      </c>
      <c r="O56">
        <v>1784183</v>
      </c>
      <c r="P56">
        <v>1533191</v>
      </c>
      <c r="Q56">
        <v>1634136</v>
      </c>
      <c r="R56">
        <v>1797966</v>
      </c>
      <c r="S56">
        <v>2314952</v>
      </c>
      <c r="T56">
        <v>2186110</v>
      </c>
      <c r="U56">
        <v>2095889</v>
      </c>
      <c r="V56">
        <v>2217789</v>
      </c>
      <c r="W56">
        <v>2135214</v>
      </c>
      <c r="X56">
        <v>1658620</v>
      </c>
      <c r="Y56">
        <v>1912485</v>
      </c>
      <c r="Z56">
        <v>1851696</v>
      </c>
      <c r="AA56">
        <v>2338896</v>
      </c>
      <c r="AB56">
        <v>1782339</v>
      </c>
      <c r="AC56">
        <v>2012687</v>
      </c>
      <c r="AD56">
        <v>2229736</v>
      </c>
      <c r="AE56">
        <v>2173415</v>
      </c>
      <c r="AF56">
        <v>1930278</v>
      </c>
    </row>
    <row r="57" spans="1:32" x14ac:dyDescent="0.3">
      <c r="A57" t="s">
        <v>68</v>
      </c>
      <c r="B57" t="s">
        <v>407</v>
      </c>
      <c r="C57" t="s">
        <v>297</v>
      </c>
      <c r="D57" t="s">
        <v>408</v>
      </c>
      <c r="E57" t="s">
        <v>298</v>
      </c>
      <c r="F57">
        <v>520982744</v>
      </c>
      <c r="G57">
        <v>555902190.94842601</v>
      </c>
      <c r="H57">
        <v>560686421.50462604</v>
      </c>
      <c r="I57">
        <v>558102067.24423504</v>
      </c>
      <c r="J57">
        <v>558124406.45570099</v>
      </c>
      <c r="K57">
        <v>563893706.12881994</v>
      </c>
      <c r="L57">
        <v>556444567.89465201</v>
      </c>
      <c r="M57">
        <v>552939772.07405102</v>
      </c>
      <c r="N57">
        <v>554305945.72061896</v>
      </c>
      <c r="O57">
        <v>557716136.41036105</v>
      </c>
      <c r="P57">
        <v>564305525.49370897</v>
      </c>
      <c r="Q57">
        <v>564066650.80637002</v>
      </c>
      <c r="R57">
        <v>565866861.46220303</v>
      </c>
      <c r="S57">
        <v>556089310.14964795</v>
      </c>
      <c r="T57">
        <v>513324949.03847098</v>
      </c>
      <c r="U57">
        <v>532984528.72851402</v>
      </c>
      <c r="V57">
        <v>522794297.57369</v>
      </c>
      <c r="W57">
        <v>519473262.69128603</v>
      </c>
      <c r="X57">
        <v>526684417.78443098</v>
      </c>
      <c r="Y57">
        <v>526090191.05224597</v>
      </c>
      <c r="Z57">
        <v>542807646.049088</v>
      </c>
      <c r="AA57">
        <v>558523919.88394797</v>
      </c>
      <c r="AB57">
        <v>573179148.05376601</v>
      </c>
      <c r="AC57">
        <v>573776147.50464106</v>
      </c>
      <c r="AD57">
        <v>571469937.736606</v>
      </c>
      <c r="AE57">
        <v>548621877.71438897</v>
      </c>
      <c r="AF57">
        <v>573440211.14160502</v>
      </c>
    </row>
    <row r="58" spans="1:32" x14ac:dyDescent="0.3">
      <c r="A58" t="s">
        <v>68</v>
      </c>
      <c r="B58" t="s">
        <v>409</v>
      </c>
      <c r="C58" t="s">
        <v>297</v>
      </c>
      <c r="D58" t="s">
        <v>410</v>
      </c>
      <c r="E58" t="s">
        <v>298</v>
      </c>
      <c r="F58">
        <v>517083643</v>
      </c>
      <c r="G58">
        <v>552304890.84687102</v>
      </c>
      <c r="H58">
        <v>557390888.40202701</v>
      </c>
      <c r="I58">
        <v>555180684.07984197</v>
      </c>
      <c r="J58">
        <v>555414948.60801995</v>
      </c>
      <c r="K58">
        <v>561583520.82677102</v>
      </c>
      <c r="L58">
        <v>554370754.04795301</v>
      </c>
      <c r="M58">
        <v>550950484.05823803</v>
      </c>
      <c r="N58">
        <v>552419083.46249902</v>
      </c>
      <c r="O58">
        <v>555866219.34324396</v>
      </c>
      <c r="P58">
        <v>562703321.834795</v>
      </c>
      <c r="Q58">
        <v>562353765.99051595</v>
      </c>
      <c r="R58">
        <v>563978490.14780295</v>
      </c>
      <c r="S58">
        <v>553677829.83620095</v>
      </c>
      <c r="T58">
        <v>511053556.20999199</v>
      </c>
      <c r="U58">
        <v>530803470.63245797</v>
      </c>
      <c r="V58">
        <v>520483443.951343</v>
      </c>
      <c r="W58">
        <v>517253045.00399202</v>
      </c>
      <c r="X58">
        <v>524953215.25977701</v>
      </c>
      <c r="Y58">
        <v>524114381.85910302</v>
      </c>
      <c r="Z58">
        <v>540899865.267712</v>
      </c>
      <c r="AA58">
        <v>556132531.23280799</v>
      </c>
      <c r="AB58">
        <v>571344872.11607206</v>
      </c>
      <c r="AC58">
        <v>571710363.32969606</v>
      </c>
      <c r="AD58">
        <v>569181121.21415699</v>
      </c>
      <c r="AE58">
        <v>546394365.181005</v>
      </c>
      <c r="AF58">
        <v>571452406.55768204</v>
      </c>
    </row>
    <row r="59" spans="1:32" x14ac:dyDescent="0.3">
      <c r="A59" t="s">
        <v>68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70</v>
      </c>
      <c r="B2" t="s">
        <v>295</v>
      </c>
      <c r="C2" t="s">
        <v>297</v>
      </c>
      <c r="D2" t="s">
        <v>296</v>
      </c>
      <c r="E2" t="s">
        <v>298</v>
      </c>
      <c r="F2">
        <v>9109503</v>
      </c>
      <c r="G2">
        <v>9309966</v>
      </c>
      <c r="H2">
        <v>8852367</v>
      </c>
      <c r="I2">
        <v>8595381</v>
      </c>
      <c r="J2">
        <v>8707828</v>
      </c>
      <c r="K2">
        <v>9070226</v>
      </c>
      <c r="L2">
        <v>7647013</v>
      </c>
      <c r="M2">
        <v>7847658</v>
      </c>
      <c r="N2">
        <v>6668003</v>
      </c>
      <c r="O2">
        <v>6260784</v>
      </c>
      <c r="P2">
        <v>6674233</v>
      </c>
      <c r="Q2">
        <v>6033088</v>
      </c>
      <c r="R2">
        <v>6361455</v>
      </c>
      <c r="S2">
        <v>6336763</v>
      </c>
      <c r="T2">
        <v>5365990</v>
      </c>
      <c r="U2">
        <v>5318339</v>
      </c>
      <c r="V2">
        <v>5933458</v>
      </c>
      <c r="W2">
        <v>5568288</v>
      </c>
      <c r="X2">
        <v>5783360</v>
      </c>
      <c r="Y2">
        <v>5386684</v>
      </c>
      <c r="Z2">
        <v>5240094</v>
      </c>
      <c r="AA2">
        <v>5419880</v>
      </c>
      <c r="AB2">
        <v>6495302</v>
      </c>
      <c r="AC2">
        <v>6143505</v>
      </c>
      <c r="AD2">
        <v>6409565</v>
      </c>
      <c r="AE2">
        <v>5746269</v>
      </c>
      <c r="AF2">
        <v>6176911</v>
      </c>
    </row>
    <row r="3" spans="1:32" x14ac:dyDescent="0.3">
      <c r="A3" t="s">
        <v>70</v>
      </c>
      <c r="B3" t="s">
        <v>299</v>
      </c>
      <c r="C3" t="s">
        <v>297</v>
      </c>
      <c r="D3" t="s">
        <v>300</v>
      </c>
      <c r="E3" t="s">
        <v>298</v>
      </c>
      <c r="F3">
        <v>804958</v>
      </c>
      <c r="G3">
        <v>896684</v>
      </c>
      <c r="H3">
        <v>804543</v>
      </c>
      <c r="I3">
        <v>743690</v>
      </c>
      <c r="J3">
        <v>707324</v>
      </c>
      <c r="K3">
        <v>698141</v>
      </c>
      <c r="L3">
        <v>641577</v>
      </c>
      <c r="M3">
        <v>554426</v>
      </c>
      <c r="N3">
        <v>508817</v>
      </c>
      <c r="O3">
        <v>411177</v>
      </c>
      <c r="P3">
        <v>418219</v>
      </c>
      <c r="Q3">
        <v>397005</v>
      </c>
      <c r="R3">
        <v>367634</v>
      </c>
      <c r="S3">
        <v>344928</v>
      </c>
      <c r="T3">
        <v>200206</v>
      </c>
      <c r="U3">
        <v>306731</v>
      </c>
      <c r="V3">
        <v>317706</v>
      </c>
      <c r="W3">
        <v>297836</v>
      </c>
      <c r="X3">
        <v>352619</v>
      </c>
      <c r="Y3">
        <v>366950</v>
      </c>
      <c r="Z3">
        <v>378725</v>
      </c>
      <c r="AA3">
        <v>376054</v>
      </c>
      <c r="AB3">
        <v>392854</v>
      </c>
      <c r="AC3">
        <v>377704</v>
      </c>
      <c r="AD3">
        <v>363297</v>
      </c>
      <c r="AE3">
        <v>364036</v>
      </c>
      <c r="AF3">
        <v>362074</v>
      </c>
    </row>
    <row r="4" spans="1:32" x14ac:dyDescent="0.3">
      <c r="A4" t="s">
        <v>70</v>
      </c>
      <c r="B4" t="s">
        <v>301</v>
      </c>
      <c r="C4" t="s">
        <v>297</v>
      </c>
      <c r="D4" t="s">
        <v>302</v>
      </c>
      <c r="E4" t="s">
        <v>298</v>
      </c>
      <c r="F4">
        <v>126341190</v>
      </c>
      <c r="G4">
        <v>127837646</v>
      </c>
      <c r="H4">
        <v>128521927</v>
      </c>
      <c r="I4">
        <v>122206333</v>
      </c>
      <c r="J4">
        <v>121828694</v>
      </c>
      <c r="K4">
        <v>124810198</v>
      </c>
      <c r="L4">
        <v>114355520</v>
      </c>
      <c r="M4">
        <v>111113490</v>
      </c>
      <c r="N4">
        <v>113722024</v>
      </c>
      <c r="O4">
        <v>115854421</v>
      </c>
      <c r="P4">
        <v>117609357</v>
      </c>
      <c r="Q4">
        <v>118765815</v>
      </c>
      <c r="R4">
        <v>120753786</v>
      </c>
      <c r="S4">
        <v>117988610</v>
      </c>
      <c r="T4">
        <v>92437727</v>
      </c>
      <c r="U4">
        <v>109978744</v>
      </c>
      <c r="V4">
        <v>102107324</v>
      </c>
      <c r="W4">
        <v>99495670</v>
      </c>
      <c r="X4">
        <v>98150176</v>
      </c>
      <c r="Y4">
        <v>100869021</v>
      </c>
      <c r="Z4">
        <v>104877022</v>
      </c>
      <c r="AA4">
        <v>110498762</v>
      </c>
      <c r="AB4">
        <v>115305219</v>
      </c>
      <c r="AC4">
        <v>117171655</v>
      </c>
      <c r="AD4">
        <v>112979784</v>
      </c>
      <c r="AE4">
        <v>106262042</v>
      </c>
      <c r="AF4">
        <v>116130594</v>
      </c>
    </row>
    <row r="5" spans="1:32" x14ac:dyDescent="0.3">
      <c r="A5" t="s">
        <v>70</v>
      </c>
      <c r="B5" t="s">
        <v>303</v>
      </c>
      <c r="C5" t="s">
        <v>297</v>
      </c>
      <c r="D5" t="s">
        <v>304</v>
      </c>
      <c r="E5" t="s">
        <v>298</v>
      </c>
      <c r="F5">
        <v>14411341</v>
      </c>
      <c r="G5">
        <v>13819482</v>
      </c>
      <c r="H5">
        <v>13434203</v>
      </c>
      <c r="I5">
        <v>13973811</v>
      </c>
      <c r="J5">
        <v>13963820</v>
      </c>
      <c r="K5">
        <v>14350341</v>
      </c>
      <c r="L5">
        <v>14697829</v>
      </c>
      <c r="M5">
        <v>14253614</v>
      </c>
      <c r="N5">
        <v>14278560</v>
      </c>
      <c r="O5">
        <v>14054129</v>
      </c>
      <c r="P5">
        <v>13528581</v>
      </c>
      <c r="Q5">
        <v>13161880</v>
      </c>
      <c r="R5">
        <v>13120124</v>
      </c>
      <c r="S5">
        <v>12244882</v>
      </c>
      <c r="T5">
        <v>11648360</v>
      </c>
      <c r="U5">
        <v>12909748</v>
      </c>
      <c r="V5">
        <v>12044176</v>
      </c>
      <c r="W5">
        <v>12435428</v>
      </c>
      <c r="X5">
        <v>12467433</v>
      </c>
      <c r="Y5">
        <v>12320602</v>
      </c>
      <c r="Z5">
        <v>13032506</v>
      </c>
      <c r="AA5">
        <v>13722530</v>
      </c>
      <c r="AB5">
        <v>14230263</v>
      </c>
      <c r="AC5">
        <v>13840487</v>
      </c>
      <c r="AD5">
        <v>13737976</v>
      </c>
      <c r="AE5">
        <v>12899801</v>
      </c>
      <c r="AF5">
        <v>13622409</v>
      </c>
    </row>
    <row r="6" spans="1:32" x14ac:dyDescent="0.3">
      <c r="A6" t="s">
        <v>70</v>
      </c>
      <c r="B6" t="s">
        <v>305</v>
      </c>
      <c r="C6" t="s">
        <v>297</v>
      </c>
      <c r="D6" t="s">
        <v>306</v>
      </c>
      <c r="E6" t="s">
        <v>298</v>
      </c>
      <c r="F6">
        <v>4777742</v>
      </c>
      <c r="G6">
        <v>4436589</v>
      </c>
      <c r="H6">
        <v>4050158</v>
      </c>
      <c r="I6">
        <v>3753776</v>
      </c>
      <c r="J6">
        <v>3234151</v>
      </c>
      <c r="K6">
        <v>3014307</v>
      </c>
      <c r="L6">
        <v>2581757</v>
      </c>
      <c r="M6">
        <v>2271250</v>
      </c>
      <c r="N6">
        <v>2163882</v>
      </c>
      <c r="O6">
        <v>1992580</v>
      </c>
      <c r="P6">
        <v>1765434</v>
      </c>
      <c r="Q6">
        <v>1713737</v>
      </c>
      <c r="R6">
        <v>1717549</v>
      </c>
      <c r="S6">
        <v>1657104</v>
      </c>
      <c r="T6">
        <v>1277071</v>
      </c>
      <c r="U6">
        <v>1312093</v>
      </c>
      <c r="V6">
        <v>1321355</v>
      </c>
      <c r="W6">
        <v>1272778</v>
      </c>
      <c r="X6">
        <v>1252662</v>
      </c>
      <c r="Y6">
        <v>1246884</v>
      </c>
      <c r="Z6">
        <v>1432737</v>
      </c>
      <c r="AA6">
        <v>1235475</v>
      </c>
      <c r="AB6">
        <v>1261184</v>
      </c>
      <c r="AC6">
        <v>1314786</v>
      </c>
      <c r="AD6">
        <v>1283296</v>
      </c>
      <c r="AE6">
        <v>1183104</v>
      </c>
      <c r="AF6">
        <v>1099813</v>
      </c>
    </row>
    <row r="7" spans="1:32" x14ac:dyDescent="0.3">
      <c r="A7" t="s">
        <v>70</v>
      </c>
      <c r="B7" t="s">
        <v>307</v>
      </c>
      <c r="C7" t="s">
        <v>297</v>
      </c>
      <c r="D7" t="s">
        <v>308</v>
      </c>
      <c r="E7" t="s">
        <v>298</v>
      </c>
      <c r="F7">
        <v>9009507</v>
      </c>
      <c r="G7">
        <v>9011417</v>
      </c>
      <c r="H7">
        <v>8859679</v>
      </c>
      <c r="I7">
        <v>8892625</v>
      </c>
      <c r="J7">
        <v>8175612</v>
      </c>
      <c r="K7">
        <v>8431925</v>
      </c>
      <c r="L7">
        <v>8033991</v>
      </c>
      <c r="M7">
        <v>7548675</v>
      </c>
      <c r="N7">
        <v>7283195</v>
      </c>
      <c r="O7">
        <v>7280606</v>
      </c>
      <c r="P7">
        <v>7553912</v>
      </c>
      <c r="Q7">
        <v>7024972</v>
      </c>
      <c r="R7">
        <v>6571091</v>
      </c>
      <c r="S7">
        <v>6228608</v>
      </c>
      <c r="T7">
        <v>5422017</v>
      </c>
      <c r="U7">
        <v>6121558</v>
      </c>
      <c r="V7">
        <v>5594537</v>
      </c>
      <c r="W7">
        <v>5305625</v>
      </c>
      <c r="X7">
        <v>5513578</v>
      </c>
      <c r="Y7">
        <v>5401186</v>
      </c>
      <c r="Z7">
        <v>5983903</v>
      </c>
      <c r="AA7">
        <v>5891589</v>
      </c>
      <c r="AB7">
        <v>6156317</v>
      </c>
      <c r="AC7">
        <v>5947073</v>
      </c>
      <c r="AD7">
        <v>5789457</v>
      </c>
      <c r="AE7">
        <v>5354212</v>
      </c>
      <c r="AF7">
        <v>5578686</v>
      </c>
    </row>
    <row r="8" spans="1:32" x14ac:dyDescent="0.3">
      <c r="A8" t="s">
        <v>70</v>
      </c>
      <c r="B8" t="s">
        <v>309</v>
      </c>
      <c r="C8" t="s">
        <v>297</v>
      </c>
      <c r="D8" t="s">
        <v>310</v>
      </c>
      <c r="E8" t="s">
        <v>298</v>
      </c>
      <c r="F8">
        <v>5450807</v>
      </c>
      <c r="G8">
        <v>6280547</v>
      </c>
      <c r="H8">
        <v>6206312</v>
      </c>
      <c r="I8">
        <v>5458046</v>
      </c>
      <c r="J8">
        <v>5379308</v>
      </c>
      <c r="K8">
        <v>5742023</v>
      </c>
      <c r="L8">
        <v>5117030</v>
      </c>
      <c r="M8">
        <v>4947920</v>
      </c>
      <c r="N8">
        <v>4984823</v>
      </c>
      <c r="O8">
        <v>4836090</v>
      </c>
      <c r="P8">
        <v>5170290</v>
      </c>
      <c r="Q8">
        <v>5334950</v>
      </c>
      <c r="R8">
        <v>4970800</v>
      </c>
      <c r="S8">
        <v>4904236</v>
      </c>
      <c r="T8">
        <v>5190222</v>
      </c>
      <c r="U8">
        <v>4816240</v>
      </c>
      <c r="V8">
        <v>4810421</v>
      </c>
      <c r="W8">
        <v>4834517</v>
      </c>
      <c r="X8">
        <v>5738216</v>
      </c>
      <c r="Y8">
        <v>4561657</v>
      </c>
      <c r="Z8">
        <v>4081183</v>
      </c>
      <c r="AA8">
        <v>5327368</v>
      </c>
      <c r="AB8">
        <v>5781087</v>
      </c>
      <c r="AC8">
        <v>5836996</v>
      </c>
      <c r="AD8">
        <v>5592465</v>
      </c>
      <c r="AE8">
        <v>5584188</v>
      </c>
      <c r="AF8">
        <v>6628242</v>
      </c>
    </row>
    <row r="9" spans="1:32" x14ac:dyDescent="0.3">
      <c r="A9" t="s">
        <v>70</v>
      </c>
      <c r="B9" t="s">
        <v>311</v>
      </c>
      <c r="C9" t="s">
        <v>297</v>
      </c>
      <c r="D9" t="s">
        <v>312</v>
      </c>
      <c r="E9" t="s">
        <v>298</v>
      </c>
      <c r="F9">
        <v>7519705</v>
      </c>
      <c r="G9">
        <v>8242714</v>
      </c>
      <c r="H9">
        <v>8120187</v>
      </c>
      <c r="I9">
        <v>7500831</v>
      </c>
      <c r="J9">
        <v>7821331</v>
      </c>
      <c r="K9">
        <v>6901110</v>
      </c>
      <c r="L9">
        <v>6890146</v>
      </c>
      <c r="M9">
        <v>6858794</v>
      </c>
      <c r="N9">
        <v>6656749</v>
      </c>
      <c r="O9">
        <v>6345304</v>
      </c>
      <c r="P9">
        <v>6430588</v>
      </c>
      <c r="Q9">
        <v>6259207</v>
      </c>
      <c r="R9">
        <v>6133980</v>
      </c>
      <c r="S9">
        <v>5917672</v>
      </c>
      <c r="T9">
        <v>5165352</v>
      </c>
      <c r="U9">
        <v>6214215</v>
      </c>
      <c r="V9">
        <v>5797783</v>
      </c>
      <c r="W9">
        <v>6015979</v>
      </c>
      <c r="X9">
        <v>5941068</v>
      </c>
      <c r="Y9">
        <v>5903128</v>
      </c>
      <c r="Z9">
        <v>6652887</v>
      </c>
      <c r="AA9">
        <v>7743358</v>
      </c>
      <c r="AB9">
        <v>7511558</v>
      </c>
      <c r="AC9">
        <v>7771167</v>
      </c>
      <c r="AD9">
        <v>8208437</v>
      </c>
      <c r="AE9">
        <v>7907817</v>
      </c>
      <c r="AF9">
        <v>7783095</v>
      </c>
    </row>
    <row r="10" spans="1:32" x14ac:dyDescent="0.3">
      <c r="A10" t="s">
        <v>70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70</v>
      </c>
      <c r="B11" t="s">
        <v>315</v>
      </c>
      <c r="C11" t="s">
        <v>297</v>
      </c>
      <c r="D11" t="s">
        <v>316</v>
      </c>
      <c r="E11" t="s">
        <v>298</v>
      </c>
      <c r="F11">
        <v>3799380</v>
      </c>
      <c r="G11">
        <v>3832665</v>
      </c>
      <c r="H11">
        <v>3805741</v>
      </c>
      <c r="I11">
        <v>3830250</v>
      </c>
      <c r="J11">
        <v>3947688</v>
      </c>
      <c r="K11">
        <v>4411940</v>
      </c>
      <c r="L11">
        <v>4225320</v>
      </c>
      <c r="M11">
        <v>4423780</v>
      </c>
      <c r="N11">
        <v>4554723</v>
      </c>
      <c r="O11">
        <v>4596714</v>
      </c>
      <c r="P11">
        <v>4337638</v>
      </c>
      <c r="Q11">
        <v>4648631</v>
      </c>
      <c r="R11">
        <v>4383828</v>
      </c>
      <c r="S11">
        <v>4562822</v>
      </c>
      <c r="T11">
        <v>4266090</v>
      </c>
      <c r="U11">
        <v>4959104</v>
      </c>
      <c r="V11">
        <v>4691191</v>
      </c>
      <c r="W11">
        <v>4537857</v>
      </c>
      <c r="X11">
        <v>4379184</v>
      </c>
      <c r="Y11">
        <v>4156091</v>
      </c>
      <c r="Z11">
        <v>4226034</v>
      </c>
      <c r="AA11">
        <v>4779945</v>
      </c>
      <c r="AB11">
        <v>4705696</v>
      </c>
      <c r="AC11">
        <v>4878113</v>
      </c>
      <c r="AD11">
        <v>4489294</v>
      </c>
      <c r="AE11">
        <v>4969183</v>
      </c>
      <c r="AF11">
        <v>4780791</v>
      </c>
    </row>
    <row r="12" spans="1:32" x14ac:dyDescent="0.3">
      <c r="A12" t="s">
        <v>70</v>
      </c>
      <c r="B12" t="s">
        <v>317</v>
      </c>
      <c r="C12" t="s">
        <v>297</v>
      </c>
      <c r="D12" t="s">
        <v>318</v>
      </c>
      <c r="E12" t="s">
        <v>298</v>
      </c>
      <c r="F12">
        <v>10159414</v>
      </c>
      <c r="G12">
        <v>9951275</v>
      </c>
      <c r="H12">
        <v>9734619</v>
      </c>
      <c r="I12">
        <v>9131991</v>
      </c>
      <c r="J12">
        <v>8830228</v>
      </c>
      <c r="K12">
        <v>9407015</v>
      </c>
      <c r="L12">
        <v>8538395</v>
      </c>
      <c r="M12">
        <v>8092780</v>
      </c>
      <c r="N12">
        <v>8376166</v>
      </c>
      <c r="O12">
        <v>8887347</v>
      </c>
      <c r="P12">
        <v>8638617</v>
      </c>
      <c r="Q12">
        <v>8481428</v>
      </c>
      <c r="R12">
        <v>9015006</v>
      </c>
      <c r="S12">
        <v>8568965</v>
      </c>
      <c r="T12">
        <v>6058037</v>
      </c>
      <c r="U12">
        <v>8058597</v>
      </c>
      <c r="V12">
        <v>7953840</v>
      </c>
      <c r="W12">
        <v>7360498</v>
      </c>
      <c r="X12">
        <v>7695031</v>
      </c>
      <c r="Y12">
        <v>7713656</v>
      </c>
      <c r="Z12">
        <v>8012900</v>
      </c>
      <c r="AA12">
        <v>8266897</v>
      </c>
      <c r="AB12">
        <v>9052911</v>
      </c>
      <c r="AC12">
        <v>8987013</v>
      </c>
      <c r="AD12">
        <v>8639882</v>
      </c>
      <c r="AE12">
        <v>8734033</v>
      </c>
      <c r="AF12">
        <v>9783285</v>
      </c>
    </row>
    <row r="13" spans="1:32" x14ac:dyDescent="0.3">
      <c r="A13" t="s">
        <v>70</v>
      </c>
      <c r="B13" t="s">
        <v>319</v>
      </c>
      <c r="C13" t="s">
        <v>297</v>
      </c>
      <c r="D13" t="s">
        <v>320</v>
      </c>
      <c r="E13" t="s">
        <v>298</v>
      </c>
      <c r="F13">
        <v>15593631</v>
      </c>
      <c r="G13">
        <v>15674823</v>
      </c>
      <c r="H13">
        <v>15819071</v>
      </c>
      <c r="I13">
        <v>14114383</v>
      </c>
      <c r="J13">
        <v>13795564</v>
      </c>
      <c r="K13">
        <v>14267761</v>
      </c>
      <c r="L13">
        <v>13186747</v>
      </c>
      <c r="M13">
        <v>12013748</v>
      </c>
      <c r="N13">
        <v>12046473</v>
      </c>
      <c r="O13">
        <v>12540048</v>
      </c>
      <c r="P13">
        <v>13799234</v>
      </c>
      <c r="Q13">
        <v>14859058</v>
      </c>
      <c r="R13">
        <v>14905958</v>
      </c>
      <c r="S13">
        <v>14835750</v>
      </c>
      <c r="T13">
        <v>11501682</v>
      </c>
      <c r="U13">
        <v>15208093</v>
      </c>
      <c r="V13">
        <v>12475120</v>
      </c>
      <c r="W13">
        <v>13313034</v>
      </c>
      <c r="X13">
        <v>13889680</v>
      </c>
      <c r="Y13">
        <v>13925536</v>
      </c>
      <c r="Z13">
        <v>14381298</v>
      </c>
      <c r="AA13">
        <v>15092133</v>
      </c>
      <c r="AB13">
        <v>15682980</v>
      </c>
      <c r="AC13">
        <v>15232625</v>
      </c>
      <c r="AD13">
        <v>15045143</v>
      </c>
      <c r="AE13">
        <v>13718815</v>
      </c>
      <c r="AF13">
        <v>15812876</v>
      </c>
    </row>
    <row r="14" spans="1:32" x14ac:dyDescent="0.3">
      <c r="A14" t="s">
        <v>70</v>
      </c>
      <c r="B14" t="s">
        <v>321</v>
      </c>
      <c r="C14" t="s">
        <v>297</v>
      </c>
      <c r="D14" t="s">
        <v>322</v>
      </c>
      <c r="E14" t="s">
        <v>298</v>
      </c>
      <c r="F14">
        <v>17728783</v>
      </c>
      <c r="G14">
        <v>18863940</v>
      </c>
      <c r="H14">
        <v>19303103</v>
      </c>
      <c r="I14">
        <v>17732249</v>
      </c>
      <c r="J14">
        <v>18499305</v>
      </c>
      <c r="K14">
        <v>20111567</v>
      </c>
      <c r="L14">
        <v>16468912</v>
      </c>
      <c r="M14">
        <v>15904090</v>
      </c>
      <c r="N14">
        <v>17633152</v>
      </c>
      <c r="O14">
        <v>17715329</v>
      </c>
      <c r="P14">
        <v>17155421</v>
      </c>
      <c r="Q14">
        <v>17189397</v>
      </c>
      <c r="R14">
        <v>18070823</v>
      </c>
      <c r="S14">
        <v>17148701</v>
      </c>
      <c r="T14">
        <v>12943344</v>
      </c>
      <c r="U14">
        <v>14747186</v>
      </c>
      <c r="V14">
        <v>13073487</v>
      </c>
      <c r="W14">
        <v>11029516</v>
      </c>
      <c r="X14">
        <v>9895721</v>
      </c>
      <c r="Y14">
        <v>10897635</v>
      </c>
      <c r="Z14">
        <v>11085768</v>
      </c>
      <c r="AA14">
        <v>11344198</v>
      </c>
      <c r="AB14">
        <v>10702534</v>
      </c>
      <c r="AC14">
        <v>12007879</v>
      </c>
      <c r="AD14">
        <v>11106521</v>
      </c>
      <c r="AE14">
        <v>10804595</v>
      </c>
      <c r="AF14">
        <v>12221331</v>
      </c>
    </row>
    <row r="15" spans="1:32" x14ac:dyDescent="0.3">
      <c r="A15" t="s">
        <v>70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70</v>
      </c>
      <c r="B16" t="s">
        <v>325</v>
      </c>
      <c r="C16" t="s">
        <v>297</v>
      </c>
      <c r="D16" t="s">
        <v>326</v>
      </c>
      <c r="E16" t="s">
        <v>298</v>
      </c>
      <c r="F16">
        <v>9747658</v>
      </c>
      <c r="G16">
        <v>9318764</v>
      </c>
      <c r="H16">
        <v>9569532</v>
      </c>
      <c r="I16">
        <v>8930507</v>
      </c>
      <c r="J16">
        <v>8392767</v>
      </c>
      <c r="K16">
        <v>8783906</v>
      </c>
      <c r="L16">
        <v>7751029</v>
      </c>
      <c r="M16">
        <v>7184592</v>
      </c>
      <c r="N16">
        <v>7497307</v>
      </c>
      <c r="O16">
        <v>7593262</v>
      </c>
      <c r="P16">
        <v>7584832</v>
      </c>
      <c r="Q16">
        <v>8026284</v>
      </c>
      <c r="R16">
        <v>8044219</v>
      </c>
      <c r="S16">
        <v>7394396</v>
      </c>
      <c r="T16">
        <v>5787310</v>
      </c>
      <c r="U16">
        <v>7029815</v>
      </c>
      <c r="V16">
        <v>6612227</v>
      </c>
      <c r="W16">
        <v>6204942</v>
      </c>
      <c r="X16">
        <v>5937689</v>
      </c>
      <c r="Y16">
        <v>6733507</v>
      </c>
      <c r="Z16">
        <v>6568713</v>
      </c>
      <c r="AA16">
        <v>6710396</v>
      </c>
      <c r="AB16">
        <v>7465361</v>
      </c>
      <c r="AC16">
        <v>7771108</v>
      </c>
      <c r="AD16">
        <v>7476641</v>
      </c>
      <c r="AE16">
        <v>6812294</v>
      </c>
      <c r="AF16">
        <v>7097398</v>
      </c>
    </row>
    <row r="17" spans="1:32" x14ac:dyDescent="0.3">
      <c r="A17" t="s">
        <v>70</v>
      </c>
      <c r="B17" t="s">
        <v>327</v>
      </c>
      <c r="C17" t="s">
        <v>297</v>
      </c>
      <c r="D17" t="s">
        <v>328</v>
      </c>
      <c r="E17" t="s">
        <v>298</v>
      </c>
      <c r="F17">
        <v>12032779</v>
      </c>
      <c r="G17">
        <v>12524807</v>
      </c>
      <c r="H17">
        <v>13178932</v>
      </c>
      <c r="I17">
        <v>12428068</v>
      </c>
      <c r="J17">
        <v>12104240</v>
      </c>
      <c r="K17">
        <v>12459044</v>
      </c>
      <c r="L17">
        <v>11293900</v>
      </c>
      <c r="M17">
        <v>10246993</v>
      </c>
      <c r="N17">
        <v>10989252</v>
      </c>
      <c r="O17">
        <v>11934314</v>
      </c>
      <c r="P17">
        <v>12365189</v>
      </c>
      <c r="Q17">
        <v>13240759</v>
      </c>
      <c r="R17">
        <v>13960806</v>
      </c>
      <c r="S17">
        <v>14427482</v>
      </c>
      <c r="T17">
        <v>9450527</v>
      </c>
      <c r="U17">
        <v>11333507</v>
      </c>
      <c r="V17">
        <v>12334614</v>
      </c>
      <c r="W17">
        <v>11572966</v>
      </c>
      <c r="X17">
        <v>11320227</v>
      </c>
      <c r="Y17">
        <v>12023432</v>
      </c>
      <c r="Z17">
        <v>12895195</v>
      </c>
      <c r="AA17">
        <v>13024242</v>
      </c>
      <c r="AB17">
        <v>14712685</v>
      </c>
      <c r="AC17">
        <v>15429393</v>
      </c>
      <c r="AD17">
        <v>14636905</v>
      </c>
      <c r="AE17">
        <v>13159452</v>
      </c>
      <c r="AF17">
        <v>15265647</v>
      </c>
    </row>
    <row r="18" spans="1:32" x14ac:dyDescent="0.3">
      <c r="A18" t="s">
        <v>70</v>
      </c>
      <c r="B18" t="s">
        <v>329</v>
      </c>
      <c r="C18" t="s">
        <v>297</v>
      </c>
      <c r="D18" t="s">
        <v>330</v>
      </c>
      <c r="E18" t="s">
        <v>298</v>
      </c>
      <c r="F18">
        <v>12874070</v>
      </c>
      <c r="G18">
        <v>12373054</v>
      </c>
      <c r="H18">
        <v>12804641</v>
      </c>
      <c r="I18">
        <v>13264742</v>
      </c>
      <c r="J18">
        <v>14429420</v>
      </c>
      <c r="K18">
        <v>13857413</v>
      </c>
      <c r="L18">
        <v>12774713</v>
      </c>
      <c r="M18">
        <v>14590147</v>
      </c>
      <c r="N18">
        <v>14682263</v>
      </c>
      <c r="O18">
        <v>15641262</v>
      </c>
      <c r="P18">
        <v>16824339</v>
      </c>
      <c r="Q18">
        <v>16510784</v>
      </c>
      <c r="R18">
        <v>17563040</v>
      </c>
      <c r="S18">
        <v>17847765</v>
      </c>
      <c r="T18">
        <v>12035116</v>
      </c>
      <c r="U18">
        <v>15341606</v>
      </c>
      <c r="V18">
        <v>13485768</v>
      </c>
      <c r="W18">
        <v>13809624</v>
      </c>
      <c r="X18">
        <v>12212425</v>
      </c>
      <c r="Y18">
        <v>14011792</v>
      </c>
      <c r="Z18">
        <v>14547342</v>
      </c>
      <c r="AA18">
        <v>15496261</v>
      </c>
      <c r="AB18">
        <v>15880177</v>
      </c>
      <c r="AC18">
        <v>15918760</v>
      </c>
      <c r="AD18">
        <v>14752736</v>
      </c>
      <c r="AE18">
        <v>13012025</v>
      </c>
      <c r="AF18">
        <v>13804377</v>
      </c>
    </row>
    <row r="19" spans="1:32" x14ac:dyDescent="0.3">
      <c r="A19" t="s">
        <v>70</v>
      </c>
      <c r="B19" t="s">
        <v>331</v>
      </c>
      <c r="C19" t="s">
        <v>297</v>
      </c>
      <c r="D19" t="s">
        <v>332</v>
      </c>
      <c r="E19" t="s">
        <v>298</v>
      </c>
      <c r="F19">
        <v>3236373</v>
      </c>
      <c r="G19">
        <v>3507569</v>
      </c>
      <c r="H19">
        <v>3635749</v>
      </c>
      <c r="I19">
        <v>3195054</v>
      </c>
      <c r="J19">
        <v>3255260</v>
      </c>
      <c r="K19">
        <v>3071846</v>
      </c>
      <c r="L19">
        <v>2795751</v>
      </c>
      <c r="M19">
        <v>2777107</v>
      </c>
      <c r="N19">
        <v>2575479</v>
      </c>
      <c r="O19">
        <v>2437436</v>
      </c>
      <c r="P19">
        <v>2455282</v>
      </c>
      <c r="Q19">
        <v>2314728</v>
      </c>
      <c r="R19">
        <v>2296562</v>
      </c>
      <c r="S19">
        <v>2250227</v>
      </c>
      <c r="T19">
        <v>1692599</v>
      </c>
      <c r="U19">
        <v>1926982</v>
      </c>
      <c r="V19">
        <v>1912805</v>
      </c>
      <c r="W19">
        <v>1802906</v>
      </c>
      <c r="X19">
        <v>1907262</v>
      </c>
      <c r="Y19">
        <v>1973915</v>
      </c>
      <c r="Z19">
        <v>1976556</v>
      </c>
      <c r="AA19">
        <v>1864370</v>
      </c>
      <c r="AB19">
        <v>2162466</v>
      </c>
      <c r="AC19">
        <v>2236255</v>
      </c>
      <c r="AD19">
        <v>2221031</v>
      </c>
      <c r="AE19">
        <v>2122523</v>
      </c>
      <c r="AF19">
        <v>2652644</v>
      </c>
    </row>
    <row r="20" spans="1:32" x14ac:dyDescent="0.3">
      <c r="A20" t="s">
        <v>70</v>
      </c>
      <c r="B20" t="s">
        <v>333</v>
      </c>
      <c r="C20" t="s">
        <v>297</v>
      </c>
      <c r="D20" t="s">
        <v>334</v>
      </c>
      <c r="E20" t="s">
        <v>298</v>
      </c>
      <c r="F20">
        <v>10786279</v>
      </c>
      <c r="G20">
        <v>11765108</v>
      </c>
      <c r="H20">
        <v>11214897</v>
      </c>
      <c r="I20">
        <v>12020346</v>
      </c>
      <c r="J20">
        <v>12007212</v>
      </c>
      <c r="K20">
        <v>12020700</v>
      </c>
      <c r="L20">
        <v>11734963</v>
      </c>
      <c r="M20">
        <v>11474588</v>
      </c>
      <c r="N20">
        <v>10933100</v>
      </c>
      <c r="O20">
        <v>10759082</v>
      </c>
      <c r="P20">
        <v>11148655</v>
      </c>
      <c r="Q20">
        <v>9343273</v>
      </c>
      <c r="R20">
        <v>7868609</v>
      </c>
      <c r="S20">
        <v>8260230</v>
      </c>
      <c r="T20">
        <v>4363173</v>
      </c>
      <c r="U20">
        <v>9622010</v>
      </c>
      <c r="V20">
        <v>6325399</v>
      </c>
      <c r="W20">
        <v>3722939</v>
      </c>
      <c r="X20">
        <v>5070102</v>
      </c>
      <c r="Y20">
        <v>5537464</v>
      </c>
      <c r="Z20">
        <v>6055661</v>
      </c>
      <c r="AA20">
        <v>8285481</v>
      </c>
      <c r="AB20">
        <v>9577712</v>
      </c>
      <c r="AC20">
        <v>8892716</v>
      </c>
      <c r="AD20">
        <v>8222319</v>
      </c>
      <c r="AE20">
        <v>8619736</v>
      </c>
      <c r="AF20">
        <v>9333451</v>
      </c>
    </row>
    <row r="21" spans="1:32" x14ac:dyDescent="0.3">
      <c r="A21" t="s">
        <v>70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70</v>
      </c>
      <c r="B22" t="s">
        <v>337</v>
      </c>
      <c r="C22" t="s">
        <v>297</v>
      </c>
      <c r="D22" t="s">
        <v>338</v>
      </c>
      <c r="E22" t="s">
        <v>298</v>
      </c>
      <c r="F22">
        <v>5344700</v>
      </c>
      <c r="G22">
        <v>5552276</v>
      </c>
      <c r="H22">
        <v>5752854</v>
      </c>
      <c r="I22">
        <v>6030769</v>
      </c>
      <c r="J22">
        <v>6276299</v>
      </c>
      <c r="K22">
        <v>6189999</v>
      </c>
      <c r="L22">
        <v>6238993</v>
      </c>
      <c r="M22">
        <v>6277361</v>
      </c>
      <c r="N22">
        <v>6418672</v>
      </c>
      <c r="O22">
        <v>6435339</v>
      </c>
      <c r="P22">
        <v>6501459</v>
      </c>
      <c r="Q22">
        <v>6492639</v>
      </c>
      <c r="R22">
        <v>6602395</v>
      </c>
      <c r="S22">
        <v>6600401</v>
      </c>
      <c r="T22">
        <v>6484955</v>
      </c>
      <c r="U22">
        <v>6481841</v>
      </c>
      <c r="V22">
        <v>6580578</v>
      </c>
      <c r="W22">
        <v>6494476</v>
      </c>
      <c r="X22">
        <v>6574188</v>
      </c>
      <c r="Y22">
        <v>6750260</v>
      </c>
      <c r="Z22">
        <v>6865205</v>
      </c>
      <c r="AA22">
        <v>7041024</v>
      </c>
      <c r="AB22">
        <v>7573364</v>
      </c>
      <c r="AC22">
        <v>7759675</v>
      </c>
      <c r="AD22">
        <v>7791725</v>
      </c>
      <c r="AE22">
        <v>7817351</v>
      </c>
      <c r="AF22">
        <v>8284252</v>
      </c>
    </row>
    <row r="23" spans="1:32" x14ac:dyDescent="0.3">
      <c r="A23" t="s">
        <v>70</v>
      </c>
      <c r="B23" t="s">
        <v>339</v>
      </c>
      <c r="C23" t="s">
        <v>297</v>
      </c>
      <c r="D23" t="s">
        <v>340</v>
      </c>
      <c r="E23" t="s">
        <v>298</v>
      </c>
      <c r="F23">
        <v>39512178</v>
      </c>
      <c r="G23">
        <v>40674464</v>
      </c>
      <c r="H23">
        <v>38393394</v>
      </c>
      <c r="I23">
        <v>38332632</v>
      </c>
      <c r="J23">
        <v>37286892</v>
      </c>
      <c r="K23">
        <v>35312621</v>
      </c>
      <c r="L23">
        <v>34500105</v>
      </c>
      <c r="M23">
        <v>32459925</v>
      </c>
      <c r="N23">
        <v>30523725</v>
      </c>
      <c r="O23">
        <v>29733457</v>
      </c>
      <c r="P23">
        <v>28820887</v>
      </c>
      <c r="Q23">
        <v>28573768</v>
      </c>
      <c r="R23">
        <v>26659827</v>
      </c>
      <c r="S23">
        <v>25142471</v>
      </c>
      <c r="T23">
        <v>25462710</v>
      </c>
      <c r="U23">
        <v>23653889</v>
      </c>
      <c r="V23">
        <v>23642449</v>
      </c>
      <c r="W23">
        <v>23483693</v>
      </c>
      <c r="X23">
        <v>25291629</v>
      </c>
      <c r="Y23">
        <v>25828316</v>
      </c>
      <c r="Z23">
        <v>27318629</v>
      </c>
      <c r="AA23">
        <v>29182742</v>
      </c>
      <c r="AB23">
        <v>29910414</v>
      </c>
      <c r="AC23">
        <v>29917997</v>
      </c>
      <c r="AD23">
        <v>29771606</v>
      </c>
      <c r="AE23">
        <v>30245690</v>
      </c>
      <c r="AF23">
        <v>29933004</v>
      </c>
    </row>
    <row r="24" spans="1:32" x14ac:dyDescent="0.3">
      <c r="A24" t="s">
        <v>70</v>
      </c>
      <c r="B24" t="s">
        <v>341</v>
      </c>
      <c r="C24" t="s">
        <v>297</v>
      </c>
      <c r="D24" t="s">
        <v>342</v>
      </c>
      <c r="E24" t="s">
        <v>298</v>
      </c>
      <c r="F24">
        <v>76865269</v>
      </c>
      <c r="G24">
        <v>77459793</v>
      </c>
      <c r="H24">
        <v>77664536</v>
      </c>
      <c r="I24">
        <v>76844358</v>
      </c>
      <c r="J24">
        <v>76720847</v>
      </c>
      <c r="K24">
        <v>74838973</v>
      </c>
      <c r="L24">
        <v>76561460</v>
      </c>
      <c r="M24">
        <v>75446386</v>
      </c>
      <c r="N24">
        <v>74044217</v>
      </c>
      <c r="O24">
        <v>76781626</v>
      </c>
      <c r="P24">
        <v>78091728</v>
      </c>
      <c r="Q24">
        <v>75001135</v>
      </c>
      <c r="R24">
        <v>73216044</v>
      </c>
      <c r="S24">
        <v>72139320</v>
      </c>
      <c r="T24">
        <v>70417577</v>
      </c>
      <c r="U24">
        <v>69397577</v>
      </c>
      <c r="V24">
        <v>70430342</v>
      </c>
      <c r="W24">
        <v>72223104</v>
      </c>
      <c r="X24">
        <v>72762681</v>
      </c>
      <c r="Y24">
        <v>69689514</v>
      </c>
      <c r="Z24">
        <v>72699736</v>
      </c>
      <c r="AA24">
        <v>71838148</v>
      </c>
      <c r="AB24">
        <v>74859576</v>
      </c>
      <c r="AC24">
        <v>72608110</v>
      </c>
      <c r="AD24">
        <v>70851994</v>
      </c>
      <c r="AE24">
        <v>68692533</v>
      </c>
      <c r="AF24">
        <v>75843574</v>
      </c>
    </row>
    <row r="25" spans="1:32" x14ac:dyDescent="0.3">
      <c r="A25" t="s">
        <v>70</v>
      </c>
      <c r="B25" t="s">
        <v>343</v>
      </c>
      <c r="C25" t="s">
        <v>297</v>
      </c>
      <c r="D25" t="s">
        <v>344</v>
      </c>
      <c r="E25" t="s">
        <v>298</v>
      </c>
      <c r="F25">
        <v>3851941</v>
      </c>
      <c r="G25">
        <v>4251554</v>
      </c>
      <c r="H25">
        <v>4179375</v>
      </c>
      <c r="I25">
        <v>4307731</v>
      </c>
      <c r="J25">
        <v>4734192</v>
      </c>
      <c r="K25">
        <v>4978289</v>
      </c>
      <c r="L25">
        <v>4442604</v>
      </c>
      <c r="M25">
        <v>4257287</v>
      </c>
      <c r="N25">
        <v>4221985</v>
      </c>
      <c r="O25">
        <v>4304703</v>
      </c>
      <c r="P25">
        <v>3574678</v>
      </c>
      <c r="Q25">
        <v>3341020</v>
      </c>
      <c r="R25">
        <v>2995323</v>
      </c>
      <c r="S25">
        <v>2530613</v>
      </c>
      <c r="T25">
        <v>1927390</v>
      </c>
      <c r="U25">
        <v>1867991</v>
      </c>
      <c r="V25">
        <v>1489542</v>
      </c>
      <c r="W25">
        <v>1596556</v>
      </c>
      <c r="X25">
        <v>1759042</v>
      </c>
      <c r="Y25">
        <v>1942641</v>
      </c>
      <c r="Z25">
        <v>2125853</v>
      </c>
      <c r="AA25">
        <v>2136968</v>
      </c>
      <c r="AB25">
        <v>2403248</v>
      </c>
      <c r="AC25">
        <v>2420477</v>
      </c>
      <c r="AD25">
        <v>2396147</v>
      </c>
      <c r="AE25">
        <v>2349454</v>
      </c>
      <c r="AF25">
        <v>2340816</v>
      </c>
    </row>
    <row r="26" spans="1:32" x14ac:dyDescent="0.3">
      <c r="A26" t="s">
        <v>70</v>
      </c>
      <c r="B26" t="s">
        <v>345</v>
      </c>
      <c r="C26" t="s">
        <v>297</v>
      </c>
      <c r="D26" t="s">
        <v>346</v>
      </c>
      <c r="E26" t="s">
        <v>298</v>
      </c>
      <c r="F26">
        <v>43833552</v>
      </c>
      <c r="G26">
        <v>44363905</v>
      </c>
      <c r="H26">
        <v>45889148</v>
      </c>
      <c r="I26">
        <v>46216192</v>
      </c>
      <c r="J26">
        <v>45653168</v>
      </c>
      <c r="K26">
        <v>43668221</v>
      </c>
      <c r="L26">
        <v>44660587</v>
      </c>
      <c r="M26">
        <v>43406040</v>
      </c>
      <c r="N26">
        <v>42226382</v>
      </c>
      <c r="O26">
        <v>45475897</v>
      </c>
      <c r="P26">
        <v>49410366</v>
      </c>
      <c r="Q26">
        <v>47753100</v>
      </c>
      <c r="R26">
        <v>45823674</v>
      </c>
      <c r="S26">
        <v>45547279</v>
      </c>
      <c r="T26">
        <v>42557743</v>
      </c>
      <c r="U26">
        <v>41378064</v>
      </c>
      <c r="V26">
        <v>42815857</v>
      </c>
      <c r="W26">
        <v>42614377</v>
      </c>
      <c r="X26">
        <v>41172118</v>
      </c>
      <c r="Y26">
        <v>37560996</v>
      </c>
      <c r="Z26">
        <v>38152188</v>
      </c>
      <c r="AA26">
        <v>37346737</v>
      </c>
      <c r="AB26">
        <v>39388435</v>
      </c>
      <c r="AC26">
        <v>38298379</v>
      </c>
      <c r="AD26">
        <v>36030465</v>
      </c>
      <c r="AE26">
        <v>34730761</v>
      </c>
      <c r="AF26">
        <v>39965282</v>
      </c>
    </row>
    <row r="27" spans="1:32" x14ac:dyDescent="0.3">
      <c r="A27" t="s">
        <v>70</v>
      </c>
      <c r="B27" t="s">
        <v>347</v>
      </c>
      <c r="C27" t="s">
        <v>297</v>
      </c>
      <c r="D27" t="s">
        <v>348</v>
      </c>
      <c r="E27" t="s">
        <v>298</v>
      </c>
      <c r="F27">
        <v>29179776</v>
      </c>
      <c r="G27">
        <v>28844334</v>
      </c>
      <c r="H27">
        <v>27596013</v>
      </c>
      <c r="I27">
        <v>26320435</v>
      </c>
      <c r="J27">
        <v>26333487</v>
      </c>
      <c r="K27">
        <v>26192463</v>
      </c>
      <c r="L27">
        <v>27458269</v>
      </c>
      <c r="M27">
        <v>27783059</v>
      </c>
      <c r="N27">
        <v>27595850</v>
      </c>
      <c r="O27">
        <v>27001026</v>
      </c>
      <c r="P27">
        <v>25106684</v>
      </c>
      <c r="Q27">
        <v>23907015</v>
      </c>
      <c r="R27">
        <v>24397047</v>
      </c>
      <c r="S27">
        <v>24061428</v>
      </c>
      <c r="T27">
        <v>25932444</v>
      </c>
      <c r="U27">
        <v>26151522</v>
      </c>
      <c r="V27">
        <v>26124943</v>
      </c>
      <c r="W27">
        <v>28012171</v>
      </c>
      <c r="X27">
        <v>29831521</v>
      </c>
      <c r="Y27">
        <v>30185877</v>
      </c>
      <c r="Z27">
        <v>32421695</v>
      </c>
      <c r="AA27">
        <v>32354443</v>
      </c>
      <c r="AB27">
        <v>33067893</v>
      </c>
      <c r="AC27">
        <v>31889254</v>
      </c>
      <c r="AD27">
        <v>32425382</v>
      </c>
      <c r="AE27">
        <v>31612318</v>
      </c>
      <c r="AF27">
        <v>33537476</v>
      </c>
    </row>
    <row r="28" spans="1:32" x14ac:dyDescent="0.3">
      <c r="A28" t="s">
        <v>70</v>
      </c>
      <c r="B28" t="s">
        <v>349</v>
      </c>
      <c r="C28" t="s">
        <v>297</v>
      </c>
      <c r="D28" t="s">
        <v>350</v>
      </c>
      <c r="E28" t="s">
        <v>298</v>
      </c>
      <c r="F28">
        <v>28664600</v>
      </c>
      <c r="G28">
        <v>27386380</v>
      </c>
      <c r="H28">
        <v>27366333</v>
      </c>
      <c r="I28">
        <v>26183691</v>
      </c>
      <c r="J28">
        <v>26141364</v>
      </c>
      <c r="K28">
        <v>26495854</v>
      </c>
      <c r="L28">
        <v>26283386</v>
      </c>
      <c r="M28">
        <v>26444657</v>
      </c>
      <c r="N28">
        <v>26810476</v>
      </c>
      <c r="O28">
        <v>27473587</v>
      </c>
      <c r="P28">
        <v>27300418</v>
      </c>
      <c r="Q28">
        <v>28635748</v>
      </c>
      <c r="R28">
        <v>29166252</v>
      </c>
      <c r="S28">
        <v>28300617</v>
      </c>
      <c r="T28">
        <v>24416468</v>
      </c>
      <c r="U28">
        <v>26124634</v>
      </c>
      <c r="V28">
        <v>25476840</v>
      </c>
      <c r="W28">
        <v>25970185</v>
      </c>
      <c r="X28">
        <v>26380198</v>
      </c>
      <c r="Y28">
        <v>26956968</v>
      </c>
      <c r="Z28">
        <v>27275531</v>
      </c>
      <c r="AA28">
        <v>28376331</v>
      </c>
      <c r="AB28">
        <v>29452084</v>
      </c>
      <c r="AC28">
        <v>28958225</v>
      </c>
      <c r="AD28">
        <v>29341147</v>
      </c>
      <c r="AE28">
        <v>21689533</v>
      </c>
      <c r="AF28">
        <v>23234957</v>
      </c>
    </row>
    <row r="29" spans="1:32" x14ac:dyDescent="0.3">
      <c r="A29" t="s">
        <v>70</v>
      </c>
      <c r="B29" t="s">
        <v>351</v>
      </c>
      <c r="C29" t="s">
        <v>297</v>
      </c>
      <c r="D29" t="s">
        <v>352</v>
      </c>
      <c r="E29" t="s">
        <v>298</v>
      </c>
      <c r="F29">
        <v>20725941</v>
      </c>
      <c r="G29">
        <v>19795405</v>
      </c>
      <c r="H29">
        <v>19882022</v>
      </c>
      <c r="I29">
        <v>19107605</v>
      </c>
      <c r="J29">
        <v>19447470</v>
      </c>
      <c r="K29">
        <v>20015541</v>
      </c>
      <c r="L29">
        <v>20128568</v>
      </c>
      <c r="M29">
        <v>20199499</v>
      </c>
      <c r="N29">
        <v>20567586</v>
      </c>
      <c r="O29">
        <v>20793871</v>
      </c>
      <c r="P29">
        <v>20686394</v>
      </c>
      <c r="Q29">
        <v>21504215</v>
      </c>
      <c r="R29">
        <v>21858779</v>
      </c>
      <c r="S29">
        <v>21258235</v>
      </c>
      <c r="T29">
        <v>18569557</v>
      </c>
      <c r="U29">
        <v>19888364</v>
      </c>
      <c r="V29">
        <v>19214475</v>
      </c>
      <c r="W29">
        <v>19751393</v>
      </c>
      <c r="X29">
        <v>19957781</v>
      </c>
      <c r="Y29">
        <v>20350022</v>
      </c>
      <c r="Z29">
        <v>20493576</v>
      </c>
      <c r="AA29">
        <v>21283667</v>
      </c>
      <c r="AB29">
        <v>22528144</v>
      </c>
      <c r="AC29">
        <v>22540641</v>
      </c>
      <c r="AD29">
        <v>22916294</v>
      </c>
      <c r="AE29">
        <v>17198069</v>
      </c>
      <c r="AF29">
        <v>18896730</v>
      </c>
    </row>
    <row r="30" spans="1:32" x14ac:dyDescent="0.3">
      <c r="A30" t="s">
        <v>70</v>
      </c>
      <c r="B30" t="s">
        <v>353</v>
      </c>
      <c r="C30" t="s">
        <v>297</v>
      </c>
      <c r="D30" t="s">
        <v>354</v>
      </c>
      <c r="E30" t="s">
        <v>298</v>
      </c>
      <c r="F30">
        <v>2783454</v>
      </c>
      <c r="G30">
        <v>2039771</v>
      </c>
      <c r="H30">
        <v>2291715</v>
      </c>
      <c r="I30">
        <v>2463417</v>
      </c>
      <c r="J30">
        <v>2298769</v>
      </c>
      <c r="K30">
        <v>2040813</v>
      </c>
      <c r="L30">
        <v>1939055</v>
      </c>
      <c r="M30">
        <v>2066013</v>
      </c>
      <c r="N30">
        <v>2215274</v>
      </c>
      <c r="O30">
        <v>2242437</v>
      </c>
      <c r="P30">
        <v>2036632</v>
      </c>
      <c r="Q30">
        <v>2341003</v>
      </c>
      <c r="R30">
        <v>2700812</v>
      </c>
      <c r="S30">
        <v>2756843</v>
      </c>
      <c r="T30">
        <v>2348271</v>
      </c>
      <c r="U30">
        <v>1968068</v>
      </c>
      <c r="V30">
        <v>2058049</v>
      </c>
      <c r="W30">
        <v>1666075</v>
      </c>
      <c r="X30">
        <v>1519903</v>
      </c>
      <c r="Y30">
        <v>1953611</v>
      </c>
      <c r="Z30">
        <v>2106844</v>
      </c>
      <c r="AA30">
        <v>2504226</v>
      </c>
      <c r="AB30">
        <v>1897387</v>
      </c>
      <c r="AC30">
        <v>1529146</v>
      </c>
      <c r="AD30">
        <v>1452561</v>
      </c>
      <c r="AE30">
        <v>1455146</v>
      </c>
      <c r="AF30">
        <v>1480155</v>
      </c>
    </row>
    <row r="31" spans="1:32" x14ac:dyDescent="0.3">
      <c r="A31" t="s">
        <v>70</v>
      </c>
      <c r="B31" t="s">
        <v>355</v>
      </c>
      <c r="C31" t="s">
        <v>297</v>
      </c>
      <c r="D31" t="s">
        <v>356</v>
      </c>
      <c r="E31" t="s">
        <v>298</v>
      </c>
      <c r="F31">
        <v>1677158</v>
      </c>
      <c r="G31">
        <v>1816902</v>
      </c>
      <c r="H31">
        <v>1783903</v>
      </c>
      <c r="I31">
        <v>1611269</v>
      </c>
      <c r="J31">
        <v>1676935</v>
      </c>
      <c r="K31">
        <v>1883972</v>
      </c>
      <c r="L31">
        <v>1635793</v>
      </c>
      <c r="M31">
        <v>1602695</v>
      </c>
      <c r="N31">
        <v>1444829</v>
      </c>
      <c r="O31">
        <v>1571062</v>
      </c>
      <c r="P31">
        <v>1613024</v>
      </c>
      <c r="Q31">
        <v>1783489</v>
      </c>
      <c r="R31">
        <v>1696718</v>
      </c>
      <c r="S31">
        <v>1442645</v>
      </c>
      <c r="T31">
        <v>992385</v>
      </c>
      <c r="U31">
        <v>1475707</v>
      </c>
      <c r="V31">
        <v>1468286</v>
      </c>
      <c r="W31">
        <v>1545725</v>
      </c>
      <c r="X31">
        <v>1737382</v>
      </c>
      <c r="Y31">
        <v>1486158</v>
      </c>
      <c r="Z31">
        <v>1339737</v>
      </c>
      <c r="AA31">
        <v>1332494</v>
      </c>
      <c r="AB31">
        <v>1471219</v>
      </c>
      <c r="AC31">
        <v>1356974</v>
      </c>
      <c r="AD31">
        <v>1400761</v>
      </c>
      <c r="AE31">
        <v>320619</v>
      </c>
      <c r="AF31">
        <v>97062</v>
      </c>
    </row>
    <row r="32" spans="1:32" x14ac:dyDescent="0.3">
      <c r="A32" t="s">
        <v>70</v>
      </c>
      <c r="B32" t="s">
        <v>357</v>
      </c>
      <c r="C32" t="s">
        <v>297</v>
      </c>
      <c r="D32" t="s">
        <v>358</v>
      </c>
      <c r="E32" t="s">
        <v>298</v>
      </c>
      <c r="F32">
        <v>1805178</v>
      </c>
      <c r="G32">
        <v>2010671</v>
      </c>
      <c r="H32">
        <v>1691001</v>
      </c>
      <c r="I32">
        <v>1316131</v>
      </c>
      <c r="J32">
        <v>1090537</v>
      </c>
      <c r="K32">
        <v>909720</v>
      </c>
      <c r="L32">
        <v>929380</v>
      </c>
      <c r="M32">
        <v>961559</v>
      </c>
      <c r="N32">
        <v>1004475</v>
      </c>
      <c r="O32">
        <v>1271297</v>
      </c>
      <c r="P32">
        <v>1390719</v>
      </c>
      <c r="Q32">
        <v>1395722</v>
      </c>
      <c r="R32">
        <v>1330472</v>
      </c>
      <c r="S32">
        <v>1391690</v>
      </c>
      <c r="T32">
        <v>1090005</v>
      </c>
      <c r="U32">
        <v>1429222</v>
      </c>
      <c r="V32">
        <v>1341677</v>
      </c>
      <c r="W32">
        <v>1662742</v>
      </c>
      <c r="X32">
        <v>1818437</v>
      </c>
      <c r="Y32">
        <v>1851118</v>
      </c>
      <c r="Z32">
        <v>2007557</v>
      </c>
      <c r="AA32">
        <v>1903962</v>
      </c>
      <c r="AB32">
        <v>2175114</v>
      </c>
      <c r="AC32">
        <v>2077446</v>
      </c>
      <c r="AD32">
        <v>2069694</v>
      </c>
      <c r="AE32">
        <v>1219794</v>
      </c>
      <c r="AF32">
        <v>1255796</v>
      </c>
    </row>
    <row r="33" spans="1:32" x14ac:dyDescent="0.3">
      <c r="A33" t="s">
        <v>70</v>
      </c>
      <c r="B33" t="s">
        <v>359</v>
      </c>
      <c r="C33" t="s">
        <v>297</v>
      </c>
      <c r="D33" t="s">
        <v>360</v>
      </c>
      <c r="E33" t="s">
        <v>298</v>
      </c>
      <c r="F33">
        <v>1672869</v>
      </c>
      <c r="G33">
        <v>1723631</v>
      </c>
      <c r="H33">
        <v>1717692</v>
      </c>
      <c r="I33">
        <v>1685269</v>
      </c>
      <c r="J33">
        <v>1627653</v>
      </c>
      <c r="K33">
        <v>1645808</v>
      </c>
      <c r="L33">
        <v>1650590</v>
      </c>
      <c r="M33">
        <v>1614891</v>
      </c>
      <c r="N33">
        <v>1578312</v>
      </c>
      <c r="O33">
        <v>1594920</v>
      </c>
      <c r="P33">
        <v>1573649</v>
      </c>
      <c r="Q33">
        <v>1611319</v>
      </c>
      <c r="R33">
        <v>1579471</v>
      </c>
      <c r="S33">
        <v>1451204</v>
      </c>
      <c r="T33">
        <v>1416250</v>
      </c>
      <c r="U33">
        <v>1363273</v>
      </c>
      <c r="V33">
        <v>1394353</v>
      </c>
      <c r="W33">
        <v>1344250</v>
      </c>
      <c r="X33">
        <v>1346695</v>
      </c>
      <c r="Y33">
        <v>1316059</v>
      </c>
      <c r="Z33">
        <v>1327817</v>
      </c>
      <c r="AA33">
        <v>1351982</v>
      </c>
      <c r="AB33">
        <v>1380220</v>
      </c>
      <c r="AC33">
        <v>1454018</v>
      </c>
      <c r="AD33">
        <v>1501837</v>
      </c>
      <c r="AE33">
        <v>1495905</v>
      </c>
      <c r="AF33">
        <v>1505214</v>
      </c>
    </row>
    <row r="34" spans="1:32" x14ac:dyDescent="0.3">
      <c r="A34" t="s">
        <v>70</v>
      </c>
      <c r="B34" t="s">
        <v>361</v>
      </c>
      <c r="C34" t="s">
        <v>297</v>
      </c>
      <c r="D34" t="s">
        <v>362</v>
      </c>
      <c r="E34" t="s">
        <v>298</v>
      </c>
      <c r="F34">
        <v>15753007</v>
      </c>
      <c r="G34">
        <v>16335733</v>
      </c>
      <c r="H34">
        <v>16503958</v>
      </c>
      <c r="I34">
        <v>17100252</v>
      </c>
      <c r="J34">
        <v>16910586</v>
      </c>
      <c r="K34">
        <v>16532662</v>
      </c>
      <c r="L34">
        <v>16573259</v>
      </c>
      <c r="M34">
        <v>16036281</v>
      </c>
      <c r="N34">
        <v>15565732</v>
      </c>
      <c r="O34">
        <v>15079062</v>
      </c>
      <c r="P34">
        <v>14399528</v>
      </c>
      <c r="Q34">
        <v>14382458</v>
      </c>
      <c r="R34">
        <v>14618359</v>
      </c>
      <c r="S34">
        <v>13780110</v>
      </c>
      <c r="T34">
        <v>12718555</v>
      </c>
      <c r="U34">
        <v>13186889</v>
      </c>
      <c r="V34">
        <v>12740632</v>
      </c>
      <c r="W34">
        <v>12021026</v>
      </c>
      <c r="X34">
        <v>12853657</v>
      </c>
      <c r="Y34">
        <v>12685486</v>
      </c>
      <c r="Z34">
        <v>12095047</v>
      </c>
      <c r="AA34">
        <v>13231373</v>
      </c>
      <c r="AB34">
        <v>14311007</v>
      </c>
      <c r="AC34">
        <v>14242378</v>
      </c>
      <c r="AD34">
        <v>13419030</v>
      </c>
      <c r="AE34">
        <v>8896537</v>
      </c>
      <c r="AF34">
        <v>7956002</v>
      </c>
    </row>
    <row r="35" spans="1:32" x14ac:dyDescent="0.3">
      <c r="A35" t="s">
        <v>70</v>
      </c>
      <c r="B35" t="s">
        <v>363</v>
      </c>
      <c r="C35" t="s">
        <v>297</v>
      </c>
      <c r="D35" t="s">
        <v>364</v>
      </c>
      <c r="E35" t="s">
        <v>298</v>
      </c>
      <c r="F35">
        <v>17708241</v>
      </c>
      <c r="G35">
        <v>20451622</v>
      </c>
      <c r="H35">
        <v>22449249</v>
      </c>
      <c r="I35">
        <v>24257470</v>
      </c>
      <c r="J35">
        <v>24530743</v>
      </c>
      <c r="K35">
        <v>26060535</v>
      </c>
      <c r="L35">
        <v>27266916</v>
      </c>
      <c r="M35">
        <v>27207812</v>
      </c>
      <c r="N35">
        <v>27310296</v>
      </c>
      <c r="O35">
        <v>26552800</v>
      </c>
      <c r="P35">
        <v>27245743</v>
      </c>
      <c r="Q35">
        <v>27443961</v>
      </c>
      <c r="R35">
        <v>27315647</v>
      </c>
      <c r="S35">
        <v>27284028</v>
      </c>
      <c r="T35">
        <v>26223417</v>
      </c>
      <c r="U35">
        <v>25675413</v>
      </c>
      <c r="V35">
        <v>25137218</v>
      </c>
      <c r="W35">
        <v>25011797</v>
      </c>
      <c r="X35">
        <v>25759001</v>
      </c>
      <c r="Y35">
        <v>25404678</v>
      </c>
      <c r="Z35">
        <v>26620240</v>
      </c>
      <c r="AA35">
        <v>26854765</v>
      </c>
      <c r="AB35">
        <v>27198486</v>
      </c>
      <c r="AC35">
        <v>27414232</v>
      </c>
      <c r="AD35">
        <v>27452679</v>
      </c>
      <c r="AE35">
        <v>27355566</v>
      </c>
      <c r="AF35">
        <v>28248402</v>
      </c>
    </row>
    <row r="36" spans="1:32" x14ac:dyDescent="0.3">
      <c r="A36" t="s">
        <v>70</v>
      </c>
      <c r="B36" t="s">
        <v>365</v>
      </c>
      <c r="C36" t="s">
        <v>297</v>
      </c>
      <c r="D36" t="s">
        <v>366</v>
      </c>
      <c r="E36" t="s">
        <v>298</v>
      </c>
      <c r="F36">
        <v>4910562</v>
      </c>
      <c r="G36">
        <v>5160419</v>
      </c>
      <c r="H36">
        <v>5134609</v>
      </c>
      <c r="I36">
        <v>5257904</v>
      </c>
      <c r="J36">
        <v>5221709</v>
      </c>
      <c r="K36">
        <v>5447257</v>
      </c>
      <c r="L36">
        <v>5384168</v>
      </c>
      <c r="M36">
        <v>5430856</v>
      </c>
      <c r="N36">
        <v>5390783</v>
      </c>
      <c r="O36">
        <v>5317918</v>
      </c>
      <c r="P36">
        <v>5707079</v>
      </c>
      <c r="Q36">
        <v>5570413</v>
      </c>
      <c r="R36">
        <v>5448573</v>
      </c>
      <c r="S36">
        <v>5099211</v>
      </c>
      <c r="T36">
        <v>4795527</v>
      </c>
      <c r="U36">
        <v>4610977</v>
      </c>
      <c r="V36">
        <v>4367413</v>
      </c>
      <c r="W36">
        <v>4270455</v>
      </c>
      <c r="X36">
        <v>4526425</v>
      </c>
      <c r="Y36">
        <v>4605069</v>
      </c>
      <c r="Z36">
        <v>5124167</v>
      </c>
      <c r="AA36">
        <v>4969738</v>
      </c>
      <c r="AB36">
        <v>4934801</v>
      </c>
      <c r="AC36">
        <v>4933357</v>
      </c>
      <c r="AD36">
        <v>4885667</v>
      </c>
      <c r="AE36">
        <v>4776216</v>
      </c>
      <c r="AF36">
        <v>4528212</v>
      </c>
    </row>
    <row r="37" spans="1:32" x14ac:dyDescent="0.3">
      <c r="A37" t="s">
        <v>70</v>
      </c>
      <c r="B37" t="s">
        <v>367</v>
      </c>
      <c r="C37" t="s">
        <v>297</v>
      </c>
      <c r="D37" t="s">
        <v>368</v>
      </c>
      <c r="E37" t="s">
        <v>298</v>
      </c>
      <c r="F37">
        <v>7737679</v>
      </c>
      <c r="G37">
        <v>9495214</v>
      </c>
      <c r="H37">
        <v>10967812</v>
      </c>
      <c r="I37">
        <v>11042660</v>
      </c>
      <c r="J37">
        <v>10529006</v>
      </c>
      <c r="K37">
        <v>10923533</v>
      </c>
      <c r="L37">
        <v>11034336</v>
      </c>
      <c r="M37">
        <v>10364307</v>
      </c>
      <c r="N37">
        <v>10142826</v>
      </c>
      <c r="O37">
        <v>9636502</v>
      </c>
      <c r="P37">
        <v>9409145</v>
      </c>
      <c r="Q37">
        <v>9417589</v>
      </c>
      <c r="R37">
        <v>9177349</v>
      </c>
      <c r="S37">
        <v>9381899</v>
      </c>
      <c r="T37">
        <v>9247485</v>
      </c>
      <c r="U37">
        <v>9652612</v>
      </c>
      <c r="V37">
        <v>9514229</v>
      </c>
      <c r="W37">
        <v>9449232</v>
      </c>
      <c r="X37">
        <v>9770593</v>
      </c>
      <c r="Y37">
        <v>9657062</v>
      </c>
      <c r="Z37">
        <v>9939954</v>
      </c>
      <c r="AA37">
        <v>10334912</v>
      </c>
      <c r="AB37">
        <v>10292084</v>
      </c>
      <c r="AC37">
        <v>10264367</v>
      </c>
      <c r="AD37">
        <v>9899753</v>
      </c>
      <c r="AE37">
        <v>10363438</v>
      </c>
      <c r="AF37">
        <v>10390582</v>
      </c>
    </row>
    <row r="38" spans="1:32" x14ac:dyDescent="0.3">
      <c r="A38" t="s">
        <v>70</v>
      </c>
      <c r="B38" t="s">
        <v>369</v>
      </c>
      <c r="C38" t="s">
        <v>297</v>
      </c>
      <c r="D38" t="s">
        <v>370</v>
      </c>
      <c r="E38" t="s">
        <v>298</v>
      </c>
      <c r="F38">
        <v>5060000</v>
      </c>
      <c r="G38">
        <v>5795989</v>
      </c>
      <c r="H38">
        <v>6346828</v>
      </c>
      <c r="I38">
        <v>7956906</v>
      </c>
      <c r="J38">
        <v>8780028</v>
      </c>
      <c r="K38">
        <v>9689745</v>
      </c>
      <c r="L38">
        <v>10848412</v>
      </c>
      <c r="M38">
        <v>11412649</v>
      </c>
      <c r="N38">
        <v>11776687</v>
      </c>
      <c r="O38">
        <v>11598380</v>
      </c>
      <c r="P38">
        <v>12129519</v>
      </c>
      <c r="Q38">
        <v>12455959</v>
      </c>
      <c r="R38">
        <v>12689725</v>
      </c>
      <c r="S38">
        <v>12802918</v>
      </c>
      <c r="T38">
        <v>12180405</v>
      </c>
      <c r="U38">
        <v>11411824</v>
      </c>
      <c r="V38">
        <v>11255576</v>
      </c>
      <c r="W38">
        <v>11292110</v>
      </c>
      <c r="X38">
        <v>11461983</v>
      </c>
      <c r="Y38">
        <v>11142547</v>
      </c>
      <c r="Z38">
        <v>11556119</v>
      </c>
      <c r="AA38">
        <v>11550115</v>
      </c>
      <c r="AB38">
        <v>11971601</v>
      </c>
      <c r="AC38">
        <v>12216508</v>
      </c>
      <c r="AD38">
        <v>12667259</v>
      </c>
      <c r="AE38">
        <v>12215912</v>
      </c>
      <c r="AF38">
        <v>13329608</v>
      </c>
    </row>
    <row r="39" spans="1:32" x14ac:dyDescent="0.3">
      <c r="A39" t="s">
        <v>70</v>
      </c>
      <c r="B39" t="s">
        <v>371</v>
      </c>
      <c r="C39" t="s">
        <v>297</v>
      </c>
      <c r="D39" t="s">
        <v>372</v>
      </c>
      <c r="E39" t="s">
        <v>298</v>
      </c>
      <c r="F39">
        <v>25900987</v>
      </c>
      <c r="G39">
        <v>26979962</v>
      </c>
      <c r="H39">
        <v>28701862</v>
      </c>
      <c r="I39">
        <v>27186333</v>
      </c>
      <c r="J39">
        <v>26544649</v>
      </c>
      <c r="K39">
        <v>26555359</v>
      </c>
      <c r="L39">
        <v>26158169</v>
      </c>
      <c r="M39">
        <v>29043812</v>
      </c>
      <c r="N39">
        <v>31708956</v>
      </c>
      <c r="O39">
        <v>32319557</v>
      </c>
      <c r="P39">
        <v>32895579</v>
      </c>
      <c r="Q39">
        <v>32293188</v>
      </c>
      <c r="R39">
        <v>32631961</v>
      </c>
      <c r="S39">
        <v>26885031</v>
      </c>
      <c r="T39">
        <v>26227077</v>
      </c>
      <c r="U39">
        <v>24848795</v>
      </c>
      <c r="V39">
        <v>24114407</v>
      </c>
      <c r="W39">
        <v>23804571</v>
      </c>
      <c r="X39">
        <v>24385859</v>
      </c>
      <c r="Y39">
        <v>23148549</v>
      </c>
      <c r="Z39">
        <v>23533574</v>
      </c>
      <c r="AA39">
        <v>22590765</v>
      </c>
      <c r="AB39">
        <v>22706552</v>
      </c>
      <c r="AC39">
        <v>22411461</v>
      </c>
      <c r="AD39">
        <v>22416932</v>
      </c>
      <c r="AE39">
        <v>23684547</v>
      </c>
      <c r="AF39">
        <v>24488126</v>
      </c>
    </row>
    <row r="40" spans="1:32" x14ac:dyDescent="0.3">
      <c r="A40" t="s">
        <v>70</v>
      </c>
      <c r="B40" t="s">
        <v>373</v>
      </c>
      <c r="C40" t="s">
        <v>297</v>
      </c>
      <c r="D40" t="s">
        <v>374</v>
      </c>
      <c r="E40" t="s">
        <v>298</v>
      </c>
      <c r="F40">
        <v>53104817</v>
      </c>
      <c r="G40">
        <v>54335332</v>
      </c>
      <c r="H40">
        <v>54983020</v>
      </c>
      <c r="I40">
        <v>55473824</v>
      </c>
      <c r="J40">
        <v>56713108</v>
      </c>
      <c r="K40">
        <v>58202361</v>
      </c>
      <c r="L40">
        <v>58588637</v>
      </c>
      <c r="M40">
        <v>58058996</v>
      </c>
      <c r="N40">
        <v>57794166</v>
      </c>
      <c r="O40">
        <v>57978207</v>
      </c>
      <c r="P40">
        <v>58825286</v>
      </c>
      <c r="Q40">
        <v>60027933</v>
      </c>
      <c r="R40">
        <v>60464796</v>
      </c>
      <c r="S40">
        <v>61340314</v>
      </c>
      <c r="T40">
        <v>61964652</v>
      </c>
      <c r="U40">
        <v>63016982</v>
      </c>
      <c r="V40">
        <v>63059677</v>
      </c>
      <c r="W40">
        <v>62861492</v>
      </c>
      <c r="X40">
        <v>63630289</v>
      </c>
      <c r="Y40">
        <v>64156957</v>
      </c>
      <c r="Z40">
        <v>64549223</v>
      </c>
      <c r="AA40">
        <v>64793666</v>
      </c>
      <c r="AB40">
        <v>65353014</v>
      </c>
      <c r="AC40">
        <v>65551090</v>
      </c>
      <c r="AD40">
        <v>65897947</v>
      </c>
      <c r="AE40">
        <v>65313476</v>
      </c>
      <c r="AF40">
        <v>65202372</v>
      </c>
    </row>
    <row r="41" spans="1:32" x14ac:dyDescent="0.3">
      <c r="A41" t="s">
        <v>70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70</v>
      </c>
      <c r="B43" t="s">
        <v>379</v>
      </c>
      <c r="C43" t="s">
        <v>297</v>
      </c>
      <c r="D43" t="s">
        <v>380</v>
      </c>
      <c r="E43" t="s">
        <v>298</v>
      </c>
      <c r="F43">
        <v>23285425</v>
      </c>
      <c r="G43">
        <v>24903476</v>
      </c>
      <c r="H43">
        <v>25475053</v>
      </c>
      <c r="I43">
        <v>26606362</v>
      </c>
      <c r="J43">
        <v>26596128</v>
      </c>
      <c r="K43">
        <v>29397645</v>
      </c>
      <c r="L43">
        <v>30548980</v>
      </c>
      <c r="M43">
        <v>30548079</v>
      </c>
      <c r="N43">
        <v>31123904</v>
      </c>
      <c r="O43">
        <v>31791723</v>
      </c>
      <c r="P43">
        <v>33465592</v>
      </c>
      <c r="Q43">
        <v>34971832</v>
      </c>
      <c r="R43">
        <v>37432824</v>
      </c>
      <c r="S43">
        <v>39299846</v>
      </c>
      <c r="T43">
        <v>37200972</v>
      </c>
      <c r="U43">
        <v>36695043</v>
      </c>
      <c r="V43">
        <v>37418390</v>
      </c>
      <c r="W43">
        <v>37416158</v>
      </c>
      <c r="X43">
        <v>38431374</v>
      </c>
      <c r="Y43">
        <v>38775367</v>
      </c>
      <c r="Z43">
        <v>41063251</v>
      </c>
      <c r="AA43">
        <v>43479698</v>
      </c>
      <c r="AB43">
        <v>43090438</v>
      </c>
      <c r="AC43">
        <v>44026458</v>
      </c>
      <c r="AD43">
        <v>45304219</v>
      </c>
      <c r="AE43">
        <v>45527489</v>
      </c>
      <c r="AF43">
        <v>47164370</v>
      </c>
    </row>
    <row r="44" spans="1:32" x14ac:dyDescent="0.3">
      <c r="A44" t="s">
        <v>70</v>
      </c>
      <c r="B44" t="s">
        <v>381</v>
      </c>
      <c r="C44" t="s">
        <v>297</v>
      </c>
      <c r="D44" t="s">
        <v>382</v>
      </c>
      <c r="E44" t="s">
        <v>298</v>
      </c>
      <c r="F44">
        <v>398927651</v>
      </c>
      <c r="G44">
        <v>408703883</v>
      </c>
      <c r="H44">
        <v>410704698</v>
      </c>
      <c r="I44">
        <v>405531294</v>
      </c>
      <c r="J44">
        <v>403580428</v>
      </c>
      <c r="K44">
        <v>408333391</v>
      </c>
      <c r="L44">
        <v>398199611</v>
      </c>
      <c r="M44">
        <v>394617774</v>
      </c>
      <c r="N44">
        <v>395518714</v>
      </c>
      <c r="O44">
        <v>399398849</v>
      </c>
      <c r="P44">
        <v>404953447</v>
      </c>
      <c r="Q44">
        <v>402861396</v>
      </c>
      <c r="R44">
        <v>403484579</v>
      </c>
      <c r="S44">
        <v>392347451</v>
      </c>
      <c r="T44">
        <v>350624428</v>
      </c>
      <c r="U44">
        <v>370156194</v>
      </c>
      <c r="V44">
        <v>359032499</v>
      </c>
      <c r="W44">
        <v>354039714</v>
      </c>
      <c r="X44">
        <v>359998741</v>
      </c>
      <c r="Y44">
        <v>359109010</v>
      </c>
      <c r="Z44">
        <v>371530251</v>
      </c>
      <c r="AA44">
        <v>384221011</v>
      </c>
      <c r="AB44">
        <v>398272731</v>
      </c>
      <c r="AC44">
        <v>397129198</v>
      </c>
      <c r="AD44">
        <v>391590870</v>
      </c>
      <c r="AE44">
        <v>369609747</v>
      </c>
      <c r="AF44">
        <v>392361623</v>
      </c>
    </row>
    <row r="45" spans="1:32" x14ac:dyDescent="0.3">
      <c r="A45" t="s">
        <v>70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70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70</v>
      </c>
      <c r="B47" t="s">
        <v>387</v>
      </c>
      <c r="C47" t="s">
        <v>297</v>
      </c>
      <c r="D47" t="s">
        <v>388</v>
      </c>
      <c r="E47" t="s">
        <v>298</v>
      </c>
      <c r="F47">
        <v>24560438</v>
      </c>
      <c r="G47">
        <v>25318686</v>
      </c>
      <c r="H47">
        <v>26083235</v>
      </c>
      <c r="I47">
        <v>26663436</v>
      </c>
      <c r="J47">
        <v>26955580</v>
      </c>
      <c r="K47">
        <v>27364882</v>
      </c>
      <c r="L47">
        <v>26909382</v>
      </c>
      <c r="M47">
        <v>27174099</v>
      </c>
      <c r="N47">
        <v>27766032</v>
      </c>
      <c r="O47">
        <v>27144551</v>
      </c>
      <c r="P47">
        <v>26861366</v>
      </c>
      <c r="Q47">
        <v>27103057</v>
      </c>
      <c r="R47">
        <v>27453009</v>
      </c>
      <c r="S47">
        <v>27471615</v>
      </c>
      <c r="T47">
        <v>27063502</v>
      </c>
      <c r="U47">
        <v>26441452</v>
      </c>
      <c r="V47">
        <v>26583490</v>
      </c>
      <c r="W47">
        <v>26383225</v>
      </c>
      <c r="X47">
        <v>26014476</v>
      </c>
      <c r="Y47">
        <v>25774649</v>
      </c>
      <c r="Z47">
        <v>26270238</v>
      </c>
      <c r="AA47">
        <v>26704564</v>
      </c>
      <c r="AB47">
        <v>27408140</v>
      </c>
      <c r="AC47">
        <v>27682892</v>
      </c>
      <c r="AD47">
        <v>28062326</v>
      </c>
      <c r="AE47">
        <v>28564186</v>
      </c>
      <c r="AF47">
        <v>28468697</v>
      </c>
    </row>
    <row r="48" spans="1:32" x14ac:dyDescent="0.3">
      <c r="A48" t="s">
        <v>70</v>
      </c>
      <c r="B48" t="s">
        <v>389</v>
      </c>
      <c r="C48" t="s">
        <v>297</v>
      </c>
      <c r="D48" t="s">
        <v>390</v>
      </c>
      <c r="E48" t="s">
        <v>298</v>
      </c>
      <c r="F48">
        <v>65051175</v>
      </c>
      <c r="G48">
        <v>67337767</v>
      </c>
      <c r="H48">
        <v>69745130</v>
      </c>
      <c r="I48">
        <v>71621143</v>
      </c>
      <c r="J48">
        <v>73347890</v>
      </c>
      <c r="K48">
        <v>72748467</v>
      </c>
      <c r="L48">
        <v>75182938</v>
      </c>
      <c r="M48">
        <v>76100314</v>
      </c>
      <c r="N48">
        <v>77339067</v>
      </c>
      <c r="O48">
        <v>76834985</v>
      </c>
      <c r="P48">
        <v>77092727</v>
      </c>
      <c r="Q48">
        <v>77964820</v>
      </c>
      <c r="R48">
        <v>78901048</v>
      </c>
      <c r="S48">
        <v>78753465</v>
      </c>
      <c r="T48">
        <v>79009648</v>
      </c>
      <c r="U48">
        <v>79257408</v>
      </c>
      <c r="V48">
        <v>80418051</v>
      </c>
      <c r="W48">
        <v>81952873</v>
      </c>
      <c r="X48">
        <v>82654796</v>
      </c>
      <c r="Y48">
        <v>82449118</v>
      </c>
      <c r="Z48">
        <v>85376768</v>
      </c>
      <c r="AA48">
        <v>87636842</v>
      </c>
      <c r="AB48">
        <v>88679096</v>
      </c>
      <c r="AC48">
        <v>90148107</v>
      </c>
      <c r="AD48">
        <v>91473495</v>
      </c>
      <c r="AE48">
        <v>92200963</v>
      </c>
      <c r="AF48">
        <v>94101402</v>
      </c>
    </row>
    <row r="49" spans="1:32" x14ac:dyDescent="0.3">
      <c r="A49" t="s">
        <v>70</v>
      </c>
      <c r="B49" t="s">
        <v>391</v>
      </c>
      <c r="C49" t="s">
        <v>297</v>
      </c>
      <c r="D49" t="s">
        <v>392</v>
      </c>
      <c r="E49" t="s">
        <v>298</v>
      </c>
      <c r="F49">
        <v>18960869</v>
      </c>
      <c r="G49">
        <v>19322657</v>
      </c>
      <c r="H49">
        <v>19636060</v>
      </c>
      <c r="I49">
        <v>19962031</v>
      </c>
      <c r="J49">
        <v>20246360</v>
      </c>
      <c r="K49">
        <v>20067460</v>
      </c>
      <c r="L49">
        <v>19949808</v>
      </c>
      <c r="M49">
        <v>20152146</v>
      </c>
      <c r="N49">
        <v>20208986</v>
      </c>
      <c r="O49">
        <v>19736221</v>
      </c>
      <c r="P49">
        <v>19675245</v>
      </c>
      <c r="Q49">
        <v>19760154</v>
      </c>
      <c r="R49">
        <v>19865354</v>
      </c>
      <c r="S49">
        <v>19843885</v>
      </c>
      <c r="T49">
        <v>19856954</v>
      </c>
      <c r="U49">
        <v>19347574</v>
      </c>
      <c r="V49">
        <v>19604156</v>
      </c>
      <c r="W49">
        <v>19466657</v>
      </c>
      <c r="X49">
        <v>19073171</v>
      </c>
      <c r="Y49">
        <v>18818537</v>
      </c>
      <c r="Z49">
        <v>19054987</v>
      </c>
      <c r="AA49">
        <v>19288351</v>
      </c>
      <c r="AB49">
        <v>19482939</v>
      </c>
      <c r="AC49">
        <v>19529771</v>
      </c>
      <c r="AD49">
        <v>19741415</v>
      </c>
      <c r="AE49">
        <v>19734693</v>
      </c>
      <c r="AF49">
        <v>19647319</v>
      </c>
    </row>
    <row r="50" spans="1:32" x14ac:dyDescent="0.3">
      <c r="A50" t="s">
        <v>70</v>
      </c>
      <c r="B50" t="s">
        <v>393</v>
      </c>
      <c r="C50" t="s">
        <v>297</v>
      </c>
      <c r="D50" t="s">
        <v>394</v>
      </c>
      <c r="E50" t="s">
        <v>298</v>
      </c>
      <c r="F50">
        <v>21529868</v>
      </c>
      <c r="G50">
        <v>22696424</v>
      </c>
      <c r="H50">
        <v>24025835</v>
      </c>
      <c r="I50">
        <v>24995676</v>
      </c>
      <c r="J50">
        <v>26145950</v>
      </c>
      <c r="K50">
        <v>25316125</v>
      </c>
      <c r="L50">
        <v>28323748</v>
      </c>
      <c r="M50">
        <v>28774069</v>
      </c>
      <c r="N50">
        <v>29364049</v>
      </c>
      <c r="O50">
        <v>29954213</v>
      </c>
      <c r="P50">
        <v>30556116</v>
      </c>
      <c r="Q50">
        <v>31101609</v>
      </c>
      <c r="R50">
        <v>31582685</v>
      </c>
      <c r="S50">
        <v>31437965</v>
      </c>
      <c r="T50">
        <v>32089192</v>
      </c>
      <c r="U50">
        <v>33468382</v>
      </c>
      <c r="V50">
        <v>34230405</v>
      </c>
      <c r="W50">
        <v>36102991</v>
      </c>
      <c r="X50">
        <v>37567149</v>
      </c>
      <c r="Y50">
        <v>37855932</v>
      </c>
      <c r="Z50">
        <v>40051543</v>
      </c>
      <c r="AA50">
        <v>41643927</v>
      </c>
      <c r="AB50">
        <v>41788017</v>
      </c>
      <c r="AC50">
        <v>42935444</v>
      </c>
      <c r="AD50">
        <v>43669754</v>
      </c>
      <c r="AE50">
        <v>43902084</v>
      </c>
      <c r="AF50">
        <v>45985386</v>
      </c>
    </row>
    <row r="51" spans="1:32" x14ac:dyDescent="0.3">
      <c r="A51" t="s">
        <v>70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70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70</v>
      </c>
      <c r="B53" t="s">
        <v>399</v>
      </c>
      <c r="C53" t="s">
        <v>297</v>
      </c>
      <c r="D53" t="s">
        <v>400</v>
      </c>
      <c r="E53" t="s">
        <v>298</v>
      </c>
      <c r="F53">
        <v>8539901</v>
      </c>
      <c r="G53">
        <v>8426517</v>
      </c>
      <c r="H53">
        <v>8010932</v>
      </c>
      <c r="I53">
        <v>7870104</v>
      </c>
      <c r="J53">
        <v>7559525</v>
      </c>
      <c r="K53">
        <v>7843699</v>
      </c>
      <c r="L53">
        <v>7266999</v>
      </c>
      <c r="M53">
        <v>7440901</v>
      </c>
      <c r="N53">
        <v>7179467</v>
      </c>
      <c r="O53">
        <v>7028683</v>
      </c>
      <c r="P53">
        <v>7211373</v>
      </c>
      <c r="Q53">
        <v>7264204</v>
      </c>
      <c r="R53">
        <v>6967075</v>
      </c>
      <c r="S53">
        <v>6859198</v>
      </c>
      <c r="T53">
        <v>6710162</v>
      </c>
      <c r="U53">
        <v>6601596</v>
      </c>
      <c r="V53">
        <v>6474212</v>
      </c>
      <c r="W53">
        <v>6841301</v>
      </c>
      <c r="X53">
        <v>7055672</v>
      </c>
      <c r="Y53">
        <v>6932067</v>
      </c>
      <c r="Z53">
        <v>6841369</v>
      </c>
      <c r="AA53">
        <v>6498359</v>
      </c>
      <c r="AB53">
        <v>6544048</v>
      </c>
      <c r="AC53">
        <v>6502627</v>
      </c>
      <c r="AD53">
        <v>6283381</v>
      </c>
      <c r="AE53">
        <v>4990661</v>
      </c>
      <c r="AF53">
        <v>5325852</v>
      </c>
    </row>
    <row r="54" spans="1:32" x14ac:dyDescent="0.3">
      <c r="A54" t="s">
        <v>70</v>
      </c>
      <c r="B54" t="s">
        <v>401</v>
      </c>
      <c r="C54" t="s">
        <v>297</v>
      </c>
      <c r="D54" t="s">
        <v>402</v>
      </c>
      <c r="E54" t="s">
        <v>298</v>
      </c>
      <c r="F54">
        <v>18851314</v>
      </c>
      <c r="G54">
        <v>19150773</v>
      </c>
      <c r="H54">
        <v>19003725</v>
      </c>
      <c r="I54">
        <v>19423677</v>
      </c>
      <c r="J54">
        <v>19321862</v>
      </c>
      <c r="K54">
        <v>20350478</v>
      </c>
      <c r="L54">
        <v>19689270</v>
      </c>
      <c r="M54">
        <v>20163299</v>
      </c>
      <c r="N54">
        <v>20180792</v>
      </c>
      <c r="O54">
        <v>19946234</v>
      </c>
      <c r="P54">
        <v>20382049</v>
      </c>
      <c r="Q54">
        <v>20527486</v>
      </c>
      <c r="R54">
        <v>20489786</v>
      </c>
      <c r="S54">
        <v>19985096</v>
      </c>
      <c r="T54">
        <v>19105601</v>
      </c>
      <c r="U54">
        <v>18866289</v>
      </c>
      <c r="V54">
        <v>18807756</v>
      </c>
      <c r="W54">
        <v>18529971</v>
      </c>
      <c r="X54">
        <v>18203897</v>
      </c>
      <c r="Y54">
        <v>17709753</v>
      </c>
      <c r="Z54">
        <v>17507536</v>
      </c>
      <c r="AA54">
        <v>17045988</v>
      </c>
      <c r="AB54">
        <v>17399723</v>
      </c>
      <c r="AC54">
        <v>17205082</v>
      </c>
      <c r="AD54">
        <v>17266573</v>
      </c>
      <c r="AE54">
        <v>14708418</v>
      </c>
      <c r="AF54">
        <v>15205906</v>
      </c>
    </row>
    <row r="55" spans="1:32" x14ac:dyDescent="0.3">
      <c r="A55" t="s">
        <v>70</v>
      </c>
      <c r="B55" t="s">
        <v>403</v>
      </c>
      <c r="C55" t="s">
        <v>297</v>
      </c>
      <c r="D55" t="s">
        <v>404</v>
      </c>
      <c r="E55" t="s">
        <v>298</v>
      </c>
      <c r="F55">
        <v>10311413</v>
      </c>
      <c r="G55">
        <v>10724256</v>
      </c>
      <c r="H55">
        <v>10992793</v>
      </c>
      <c r="I55">
        <v>11553573</v>
      </c>
      <c r="J55">
        <v>11762337</v>
      </c>
      <c r="K55">
        <v>12506779</v>
      </c>
      <c r="L55">
        <v>12422271</v>
      </c>
      <c r="M55">
        <v>12722398</v>
      </c>
      <c r="N55">
        <v>13001325</v>
      </c>
      <c r="O55">
        <v>12917551</v>
      </c>
      <c r="P55">
        <v>13170676</v>
      </c>
      <c r="Q55">
        <v>13263282</v>
      </c>
      <c r="R55">
        <v>13522711</v>
      </c>
      <c r="S55">
        <v>13125898</v>
      </c>
      <c r="T55">
        <v>12395439</v>
      </c>
      <c r="U55">
        <v>12264693</v>
      </c>
      <c r="V55">
        <v>12333544</v>
      </c>
      <c r="W55">
        <v>11688670</v>
      </c>
      <c r="X55">
        <v>11148225</v>
      </c>
      <c r="Y55">
        <v>10777686</v>
      </c>
      <c r="Z55">
        <v>10666167</v>
      </c>
      <c r="AA55">
        <v>10547629</v>
      </c>
      <c r="AB55">
        <v>10855675</v>
      </c>
      <c r="AC55">
        <v>10702455</v>
      </c>
      <c r="AD55">
        <v>10983192</v>
      </c>
      <c r="AE55">
        <v>9717757</v>
      </c>
      <c r="AF55">
        <v>9880054</v>
      </c>
    </row>
    <row r="56" spans="1:32" x14ac:dyDescent="0.3">
      <c r="A56" t="s">
        <v>70</v>
      </c>
      <c r="B56" t="s">
        <v>405</v>
      </c>
      <c r="C56" t="s">
        <v>297</v>
      </c>
      <c r="D56" t="s">
        <v>406</v>
      </c>
      <c r="E56" t="s">
        <v>298</v>
      </c>
      <c r="F56">
        <v>3899101</v>
      </c>
      <c r="G56">
        <v>3555098</v>
      </c>
      <c r="H56">
        <v>3245114</v>
      </c>
      <c r="I56">
        <v>2867907</v>
      </c>
      <c r="J56">
        <v>2653792</v>
      </c>
      <c r="K56">
        <v>2258980</v>
      </c>
      <c r="L56">
        <v>2017479</v>
      </c>
      <c r="M56">
        <v>1921302</v>
      </c>
      <c r="N56">
        <v>1827538</v>
      </c>
      <c r="O56">
        <v>1784183</v>
      </c>
      <c r="P56">
        <v>1533191</v>
      </c>
      <c r="Q56">
        <v>1634136</v>
      </c>
      <c r="R56">
        <v>1797966</v>
      </c>
      <c r="S56">
        <v>2314952</v>
      </c>
      <c r="T56">
        <v>2186110</v>
      </c>
      <c r="U56">
        <v>2095889</v>
      </c>
      <c r="V56">
        <v>2217789</v>
      </c>
      <c r="W56">
        <v>2135214</v>
      </c>
      <c r="X56">
        <v>1658620</v>
      </c>
      <c r="Y56">
        <v>1912485</v>
      </c>
      <c r="Z56">
        <v>1851696</v>
      </c>
      <c r="AA56">
        <v>2338896</v>
      </c>
      <c r="AB56">
        <v>1782339</v>
      </c>
      <c r="AC56">
        <v>2012687</v>
      </c>
      <c r="AD56">
        <v>2229736</v>
      </c>
      <c r="AE56">
        <v>2173415</v>
      </c>
      <c r="AF56">
        <v>1930278</v>
      </c>
    </row>
    <row r="57" spans="1:32" x14ac:dyDescent="0.3">
      <c r="A57" t="s">
        <v>70</v>
      </c>
      <c r="B57" t="s">
        <v>407</v>
      </c>
      <c r="C57" t="s">
        <v>297</v>
      </c>
      <c r="D57" t="s">
        <v>408</v>
      </c>
      <c r="E57" t="s">
        <v>298</v>
      </c>
      <c r="F57">
        <v>520982744</v>
      </c>
      <c r="G57">
        <v>533932080</v>
      </c>
      <c r="H57">
        <v>538677962</v>
      </c>
      <c r="I57">
        <v>535494168</v>
      </c>
      <c r="J57">
        <v>536295218</v>
      </c>
      <c r="K57">
        <v>541543199</v>
      </c>
      <c r="L57">
        <v>533988665</v>
      </c>
      <c r="M57">
        <v>530698386</v>
      </c>
      <c r="N57">
        <v>532479485</v>
      </c>
      <c r="O57">
        <v>535996224</v>
      </c>
      <c r="P57">
        <v>542404651</v>
      </c>
      <c r="Q57">
        <v>542488285</v>
      </c>
      <c r="R57">
        <v>544648389</v>
      </c>
      <c r="S57">
        <v>534756182</v>
      </c>
      <c r="T57">
        <v>493784838</v>
      </c>
      <c r="U57">
        <v>514526473</v>
      </c>
      <c r="V57">
        <v>504728016</v>
      </c>
      <c r="W57">
        <v>500989293</v>
      </c>
      <c r="X57">
        <v>507942446</v>
      </c>
      <c r="Y57">
        <v>507627570</v>
      </c>
      <c r="Z57">
        <v>523307938</v>
      </c>
      <c r="AA57">
        <v>538990415</v>
      </c>
      <c r="AB57">
        <v>554087180</v>
      </c>
      <c r="AC57">
        <v>554841082</v>
      </c>
      <c r="AD57">
        <v>551192048</v>
      </c>
      <c r="AE57">
        <v>529297601</v>
      </c>
      <c r="AF57">
        <v>553595675</v>
      </c>
    </row>
    <row r="58" spans="1:32" x14ac:dyDescent="0.3">
      <c r="A58" t="s">
        <v>70</v>
      </c>
      <c r="B58" t="s">
        <v>409</v>
      </c>
      <c r="C58" t="s">
        <v>297</v>
      </c>
      <c r="D58" t="s">
        <v>410</v>
      </c>
      <c r="E58" t="s">
        <v>298</v>
      </c>
      <c r="F58">
        <v>517083643</v>
      </c>
      <c r="G58">
        <v>530376982</v>
      </c>
      <c r="H58">
        <v>535432848</v>
      </c>
      <c r="I58">
        <v>532626261</v>
      </c>
      <c r="J58">
        <v>533641426</v>
      </c>
      <c r="K58">
        <v>539284219</v>
      </c>
      <c r="L58">
        <v>531971186</v>
      </c>
      <c r="M58">
        <v>528777084</v>
      </c>
      <c r="N58">
        <v>530651947</v>
      </c>
      <c r="O58">
        <v>534212041</v>
      </c>
      <c r="P58">
        <v>540871460</v>
      </c>
      <c r="Q58">
        <v>540854149</v>
      </c>
      <c r="R58">
        <v>542850423</v>
      </c>
      <c r="S58">
        <v>532441230</v>
      </c>
      <c r="T58">
        <v>491598728</v>
      </c>
      <c r="U58">
        <v>512430584</v>
      </c>
      <c r="V58">
        <v>502510227</v>
      </c>
      <c r="W58">
        <v>498854079</v>
      </c>
      <c r="X58">
        <v>506283826</v>
      </c>
      <c r="Y58">
        <v>505715085</v>
      </c>
      <c r="Z58">
        <v>521456242</v>
      </c>
      <c r="AA58">
        <v>536651519</v>
      </c>
      <c r="AB58">
        <v>552304841</v>
      </c>
      <c r="AC58">
        <v>552828395</v>
      </c>
      <c r="AD58">
        <v>548962312</v>
      </c>
      <c r="AE58">
        <v>527124186</v>
      </c>
      <c r="AF58">
        <v>551665397</v>
      </c>
    </row>
    <row r="59" spans="1:32" x14ac:dyDescent="0.3">
      <c r="A59" t="s">
        <v>70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73</v>
      </c>
      <c r="B2" t="s">
        <v>295</v>
      </c>
      <c r="C2" t="s">
        <v>297</v>
      </c>
      <c r="D2" t="s">
        <v>296</v>
      </c>
      <c r="E2" t="s">
        <v>298</v>
      </c>
      <c r="F2">
        <v>77503.760786069193</v>
      </c>
      <c r="G2">
        <v>78787.876758262995</v>
      </c>
      <c r="H2">
        <v>80697.020785604895</v>
      </c>
      <c r="I2">
        <v>88613.4398398966</v>
      </c>
      <c r="J2">
        <v>91003.229315334</v>
      </c>
      <c r="K2">
        <v>83519.752075013705</v>
      </c>
      <c r="L2">
        <v>86213.899457472697</v>
      </c>
      <c r="M2">
        <v>91407.324479507995</v>
      </c>
      <c r="N2">
        <v>82367.569894372995</v>
      </c>
      <c r="O2">
        <v>74793.682238792098</v>
      </c>
      <c r="P2">
        <v>70740.520584877901</v>
      </c>
      <c r="Q2">
        <v>59842.555978129501</v>
      </c>
      <c r="R2">
        <v>57214.448641395102</v>
      </c>
      <c r="S2">
        <v>54760.993451618197</v>
      </c>
      <c r="T2">
        <v>55253.149737101601</v>
      </c>
      <c r="U2">
        <v>53205.368738183097</v>
      </c>
      <c r="V2">
        <v>49994.591561672401</v>
      </c>
      <c r="W2">
        <v>53121.487750413602</v>
      </c>
      <c r="X2">
        <v>53517.050975692597</v>
      </c>
      <c r="Y2">
        <v>50129.305956546399</v>
      </c>
      <c r="Z2">
        <v>50531.020485587498</v>
      </c>
      <c r="AA2">
        <v>49488.420663138102</v>
      </c>
      <c r="AB2">
        <v>53899.987652702999</v>
      </c>
      <c r="AC2">
        <v>48600.805594278499</v>
      </c>
      <c r="AD2">
        <v>48199.639682861198</v>
      </c>
      <c r="AE2">
        <v>44562.478918000001</v>
      </c>
      <c r="AF2">
        <v>48419.330428005</v>
      </c>
    </row>
    <row r="3" spans="1:32" x14ac:dyDescent="0.3">
      <c r="A3" t="s">
        <v>73</v>
      </c>
      <c r="B3" t="s">
        <v>299</v>
      </c>
      <c r="C3" t="s">
        <v>297</v>
      </c>
      <c r="D3" t="s">
        <v>300</v>
      </c>
      <c r="E3" t="s">
        <v>298</v>
      </c>
      <c r="F3">
        <v>1867.55736284775</v>
      </c>
      <c r="G3">
        <v>2290.0849895584001</v>
      </c>
      <c r="H3">
        <v>2540.1485819608502</v>
      </c>
      <c r="I3">
        <v>2585.93375900708</v>
      </c>
      <c r="J3">
        <v>2767.74478730897</v>
      </c>
      <c r="K3">
        <v>2958.9302513895</v>
      </c>
      <c r="L3">
        <v>3299.5365412338601</v>
      </c>
      <c r="M3">
        <v>3252.8795768220698</v>
      </c>
      <c r="N3">
        <v>3174.0488855624299</v>
      </c>
      <c r="O3">
        <v>3194.5479528351698</v>
      </c>
      <c r="P3">
        <v>3310.00813347861</v>
      </c>
      <c r="Q3">
        <v>3696.4124083053898</v>
      </c>
      <c r="R3">
        <v>3775.7029278878499</v>
      </c>
      <c r="S3">
        <v>3835.9595274427902</v>
      </c>
      <c r="T3">
        <v>3512.21751913152</v>
      </c>
      <c r="U3">
        <v>3549.70732986658</v>
      </c>
      <c r="V3">
        <v>3801.6196502697399</v>
      </c>
      <c r="W3">
        <v>3930.40626758382</v>
      </c>
      <c r="X3">
        <v>4168.9549789236598</v>
      </c>
      <c r="Y3">
        <v>4195.4246046259404</v>
      </c>
      <c r="Z3">
        <v>2672.3772938029902</v>
      </c>
      <c r="AA3">
        <v>2628.0078058116301</v>
      </c>
      <c r="AB3">
        <v>2605.7866918655</v>
      </c>
      <c r="AC3">
        <v>2566.8900765235298</v>
      </c>
      <c r="AD3">
        <v>2641.3344323845999</v>
      </c>
      <c r="AE3">
        <v>2500</v>
      </c>
      <c r="AF3">
        <v>2584.2862355185198</v>
      </c>
    </row>
    <row r="4" spans="1:32" x14ac:dyDescent="0.3">
      <c r="A4" t="s">
        <v>73</v>
      </c>
      <c r="B4" t="s">
        <v>301</v>
      </c>
      <c r="C4" t="s">
        <v>297</v>
      </c>
      <c r="D4" t="s">
        <v>302</v>
      </c>
      <c r="E4" t="s">
        <v>298</v>
      </c>
      <c r="F4">
        <v>1120119.4049571999</v>
      </c>
      <c r="G4">
        <v>1300455.98975657</v>
      </c>
      <c r="H4">
        <v>1506612.9269326199</v>
      </c>
      <c r="I4">
        <v>1735758.30623913</v>
      </c>
      <c r="J4">
        <v>1964703.40687887</v>
      </c>
      <c r="K4">
        <v>2206178.3954379898</v>
      </c>
      <c r="L4">
        <v>2435157.9533853801</v>
      </c>
      <c r="M4">
        <v>2580448.3767998698</v>
      </c>
      <c r="N4">
        <v>2667893.8899447401</v>
      </c>
      <c r="O4">
        <v>2728995.83117426</v>
      </c>
      <c r="P4">
        <v>2928930.10030489</v>
      </c>
      <c r="Q4">
        <v>2977513.00078048</v>
      </c>
      <c r="R4">
        <v>2961619.4243804798</v>
      </c>
      <c r="S4">
        <v>2941040.5371485702</v>
      </c>
      <c r="T4">
        <v>2577222.6432072702</v>
      </c>
      <c r="U4">
        <v>2528467.2877539201</v>
      </c>
      <c r="V4">
        <v>2488974.69388266</v>
      </c>
      <c r="W4">
        <v>2615357.8372213999</v>
      </c>
      <c r="X4">
        <v>2692157.5323118302</v>
      </c>
      <c r="Y4">
        <v>2669258.2234497801</v>
      </c>
      <c r="Z4">
        <v>2617967.6920968802</v>
      </c>
      <c r="AA4">
        <v>2573345.2434507501</v>
      </c>
      <c r="AB4">
        <v>2520525.3513087099</v>
      </c>
      <c r="AC4">
        <v>2459183.3689095201</v>
      </c>
      <c r="AD4">
        <v>2547160.7008935399</v>
      </c>
      <c r="AE4">
        <v>2396200.000002</v>
      </c>
      <c r="AF4">
        <v>2438969.83258382</v>
      </c>
    </row>
    <row r="5" spans="1:32" x14ac:dyDescent="0.3">
      <c r="A5" t="s">
        <v>73</v>
      </c>
      <c r="B5" t="s">
        <v>303</v>
      </c>
      <c r="C5" t="s">
        <v>297</v>
      </c>
      <c r="D5" t="s">
        <v>304</v>
      </c>
      <c r="E5" t="s">
        <v>298</v>
      </c>
      <c r="F5">
        <v>50735.308356326401</v>
      </c>
      <c r="G5">
        <v>61311.820855772399</v>
      </c>
      <c r="H5">
        <v>72851.461331653205</v>
      </c>
      <c r="I5">
        <v>82650.421295506399</v>
      </c>
      <c r="J5">
        <v>94795.258967309201</v>
      </c>
      <c r="K5">
        <v>107705.061151564</v>
      </c>
      <c r="L5">
        <v>120383.090777138</v>
      </c>
      <c r="M5">
        <v>124219.338839893</v>
      </c>
      <c r="N5">
        <v>127385.161939514</v>
      </c>
      <c r="O5">
        <v>130869.981133416</v>
      </c>
      <c r="P5">
        <v>142650.67310840401</v>
      </c>
      <c r="Q5">
        <v>150285.56734233099</v>
      </c>
      <c r="R5">
        <v>153020.849217393</v>
      </c>
      <c r="S5">
        <v>153645.730262394</v>
      </c>
      <c r="T5">
        <v>137189.34491395499</v>
      </c>
      <c r="U5">
        <v>136179.68120141199</v>
      </c>
      <c r="V5">
        <v>139465.132311667</v>
      </c>
      <c r="W5">
        <v>144333.252381828</v>
      </c>
      <c r="X5">
        <v>147559.06438558799</v>
      </c>
      <c r="Y5">
        <v>148345.91102105501</v>
      </c>
      <c r="Z5">
        <v>121753.509503526</v>
      </c>
      <c r="AA5">
        <v>119732.035632778</v>
      </c>
      <c r="AB5">
        <v>117573.095536971</v>
      </c>
      <c r="AC5">
        <v>116023.43145886299</v>
      </c>
      <c r="AD5">
        <v>120485.48603108199</v>
      </c>
      <c r="AE5">
        <v>113500.00000099999</v>
      </c>
      <c r="AF5">
        <v>116392.27622376999</v>
      </c>
    </row>
    <row r="6" spans="1:32" x14ac:dyDescent="0.3">
      <c r="A6" t="s">
        <v>73</v>
      </c>
      <c r="B6" t="s">
        <v>305</v>
      </c>
      <c r="C6" t="s">
        <v>297</v>
      </c>
      <c r="D6" t="s">
        <v>306</v>
      </c>
      <c r="E6" t="s">
        <v>298</v>
      </c>
      <c r="F6">
        <v>21469.871040991999</v>
      </c>
      <c r="G6">
        <v>24682.003869370401</v>
      </c>
      <c r="H6">
        <v>27442.132891629099</v>
      </c>
      <c r="I6">
        <v>29090.096306180902</v>
      </c>
      <c r="J6">
        <v>31883.0402319883</v>
      </c>
      <c r="K6">
        <v>33510.8686523059</v>
      </c>
      <c r="L6">
        <v>37072.218735275899</v>
      </c>
      <c r="M6">
        <v>37253.519623417997</v>
      </c>
      <c r="N6">
        <v>36570.737073162803</v>
      </c>
      <c r="O6">
        <v>37101.120523739897</v>
      </c>
      <c r="P6">
        <v>40332.754915952799</v>
      </c>
      <c r="Q6">
        <v>41330.616626138501</v>
      </c>
      <c r="R6">
        <v>42275.130940258903</v>
      </c>
      <c r="S6">
        <v>42401.8792905296</v>
      </c>
      <c r="T6">
        <v>36751.234129960903</v>
      </c>
      <c r="U6">
        <v>35686.007946040001</v>
      </c>
      <c r="V6">
        <v>37144.869882073901</v>
      </c>
      <c r="W6">
        <v>36902.990308829903</v>
      </c>
      <c r="X6">
        <v>36543.513783080001</v>
      </c>
      <c r="Y6">
        <v>35814.046932888501</v>
      </c>
      <c r="Z6">
        <v>26423.265912523999</v>
      </c>
      <c r="AA6">
        <v>25786.4778867641</v>
      </c>
      <c r="AB6">
        <v>25455.507070402698</v>
      </c>
      <c r="AC6">
        <v>25121.504647997401</v>
      </c>
      <c r="AD6">
        <v>26080.996194074902</v>
      </c>
      <c r="AE6">
        <v>24481.007032000001</v>
      </c>
      <c r="AF6">
        <v>24619.106730953299</v>
      </c>
    </row>
    <row r="7" spans="1:32" x14ac:dyDescent="0.3">
      <c r="A7" t="s">
        <v>73</v>
      </c>
      <c r="B7" t="s">
        <v>307</v>
      </c>
      <c r="C7" t="s">
        <v>297</v>
      </c>
      <c r="D7" t="s">
        <v>308</v>
      </c>
      <c r="E7" t="s">
        <v>298</v>
      </c>
      <c r="F7">
        <v>55062.127613349898</v>
      </c>
      <c r="G7">
        <v>62903.992847224901</v>
      </c>
      <c r="H7">
        <v>72045.411769671002</v>
      </c>
      <c r="I7">
        <v>79762.737269414603</v>
      </c>
      <c r="J7">
        <v>89228.422351150002</v>
      </c>
      <c r="K7">
        <v>97144.174163425705</v>
      </c>
      <c r="L7">
        <v>107071.724558293</v>
      </c>
      <c r="M7">
        <v>115759.0326186</v>
      </c>
      <c r="N7">
        <v>122632.52776705701</v>
      </c>
      <c r="O7">
        <v>125417.754844261</v>
      </c>
      <c r="P7">
        <v>132579.93165299</v>
      </c>
      <c r="Q7">
        <v>133499.85039674299</v>
      </c>
      <c r="R7">
        <v>130156.85479312899</v>
      </c>
      <c r="S7">
        <v>128303.39294346199</v>
      </c>
      <c r="T7">
        <v>113905.27161982399</v>
      </c>
      <c r="U7">
        <v>112195.824609327</v>
      </c>
      <c r="V7">
        <v>104334.915082115</v>
      </c>
      <c r="W7">
        <v>107162.027364881</v>
      </c>
      <c r="X7">
        <v>110959.71948897099</v>
      </c>
      <c r="Y7">
        <v>107382.467864206</v>
      </c>
      <c r="Z7">
        <v>73181.631892813894</v>
      </c>
      <c r="AA7">
        <v>71846.988899293297</v>
      </c>
      <c r="AB7">
        <v>69605.461998235303</v>
      </c>
      <c r="AC7">
        <v>66822.196164797206</v>
      </c>
      <c r="AD7">
        <v>69271.781911202997</v>
      </c>
      <c r="AE7">
        <v>64463.463642000002</v>
      </c>
      <c r="AF7">
        <v>64272.148526781602</v>
      </c>
    </row>
    <row r="8" spans="1:32" x14ac:dyDescent="0.3">
      <c r="A8" t="s">
        <v>73</v>
      </c>
      <c r="B8" t="s">
        <v>309</v>
      </c>
      <c r="C8" t="s">
        <v>297</v>
      </c>
      <c r="D8" t="s">
        <v>310</v>
      </c>
      <c r="E8" t="s">
        <v>298</v>
      </c>
      <c r="F8">
        <v>19298.0927494268</v>
      </c>
      <c r="G8">
        <v>25815.503518658301</v>
      </c>
      <c r="H8">
        <v>32717.113735655701</v>
      </c>
      <c r="I8">
        <v>38291.711431451004</v>
      </c>
      <c r="J8">
        <v>45964.333074952498</v>
      </c>
      <c r="K8">
        <v>54247.054608807601</v>
      </c>
      <c r="L8">
        <v>61891.3066370835</v>
      </c>
      <c r="M8">
        <v>63736.109208357499</v>
      </c>
      <c r="N8">
        <v>64856.398894992402</v>
      </c>
      <c r="O8">
        <v>67085.507009538502</v>
      </c>
      <c r="P8">
        <v>74208.246863471999</v>
      </c>
      <c r="Q8">
        <v>77730.272357507594</v>
      </c>
      <c r="R8">
        <v>78240.955116787198</v>
      </c>
      <c r="S8">
        <v>77237.563457969794</v>
      </c>
      <c r="T8">
        <v>67477.148700890495</v>
      </c>
      <c r="U8">
        <v>64002.298826382299</v>
      </c>
      <c r="V8">
        <v>65170.622576052701</v>
      </c>
      <c r="W8">
        <v>66707.728597047506</v>
      </c>
      <c r="X8">
        <v>67910.082419835497</v>
      </c>
      <c r="Y8">
        <v>68847.993511810404</v>
      </c>
      <c r="Z8">
        <v>22768.654543201501</v>
      </c>
      <c r="AA8">
        <v>22390.626505515102</v>
      </c>
      <c r="AB8">
        <v>21992.839679344801</v>
      </c>
      <c r="AC8">
        <v>21767.227848919501</v>
      </c>
      <c r="AD8">
        <v>22654.522246991</v>
      </c>
      <c r="AE8">
        <v>21400</v>
      </c>
      <c r="AF8">
        <v>21966.4330019074</v>
      </c>
    </row>
    <row r="9" spans="1:32" x14ac:dyDescent="0.3">
      <c r="A9" t="s">
        <v>73</v>
      </c>
      <c r="B9" t="s">
        <v>311</v>
      </c>
      <c r="C9" t="s">
        <v>297</v>
      </c>
      <c r="D9" t="s">
        <v>312</v>
      </c>
      <c r="E9" t="s">
        <v>298</v>
      </c>
      <c r="F9">
        <v>86668.661053633899</v>
      </c>
      <c r="G9">
        <v>105424.45532196701</v>
      </c>
      <c r="H9">
        <v>122944.61078669201</v>
      </c>
      <c r="I9">
        <v>132978.09561106499</v>
      </c>
      <c r="J9">
        <v>148976.87614684601</v>
      </c>
      <c r="K9">
        <v>157295.65409636899</v>
      </c>
      <c r="L9">
        <v>180720.08795729</v>
      </c>
      <c r="M9">
        <v>187827.685927107</v>
      </c>
      <c r="N9">
        <v>194747.76432260001</v>
      </c>
      <c r="O9">
        <v>204635.40430888199</v>
      </c>
      <c r="P9">
        <v>228865.85361058899</v>
      </c>
      <c r="Q9">
        <v>233145.693081084</v>
      </c>
      <c r="R9">
        <v>245097.955082142</v>
      </c>
      <c r="S9">
        <v>239923.67601252499</v>
      </c>
      <c r="T9">
        <v>196051.79854398101</v>
      </c>
      <c r="U9">
        <v>183013.47067526999</v>
      </c>
      <c r="V9">
        <v>188824.20853929501</v>
      </c>
      <c r="W9">
        <v>196409.35560069999</v>
      </c>
      <c r="X9">
        <v>202350.26035946701</v>
      </c>
      <c r="Y9">
        <v>207903.59905804601</v>
      </c>
      <c r="Z9">
        <v>118004.19794879</v>
      </c>
      <c r="AA9">
        <v>114872.072580426</v>
      </c>
      <c r="AB9">
        <v>113762.599558198</v>
      </c>
      <c r="AC9">
        <v>111873.029483611</v>
      </c>
      <c r="AD9">
        <v>119413.994520416</v>
      </c>
      <c r="AE9">
        <v>108465.503491</v>
      </c>
      <c r="AF9">
        <v>112674.352787526</v>
      </c>
    </row>
    <row r="10" spans="1:32" x14ac:dyDescent="0.3">
      <c r="A10" t="s">
        <v>73</v>
      </c>
      <c r="B10" t="s">
        <v>313</v>
      </c>
      <c r="C10" t="s">
        <v>297</v>
      </c>
      <c r="D10" t="s">
        <v>314</v>
      </c>
      <c r="E10" t="s">
        <v>298</v>
      </c>
      <c r="F10">
        <v>131645.368915645</v>
      </c>
      <c r="G10">
        <v>164045.60205092601</v>
      </c>
      <c r="H10">
        <v>198139.58510093801</v>
      </c>
      <c r="I10">
        <v>224227.02497136401</v>
      </c>
      <c r="J10">
        <v>258654.736041333</v>
      </c>
      <c r="K10">
        <v>296284.76476288302</v>
      </c>
      <c r="L10">
        <v>335096.12023645698</v>
      </c>
      <c r="M10">
        <v>346545.81607080402</v>
      </c>
      <c r="N10">
        <v>353643.157950124</v>
      </c>
      <c r="O10">
        <v>364719.54130326101</v>
      </c>
      <c r="P10">
        <v>400624.08631093998</v>
      </c>
      <c r="Q10">
        <v>418579.42715494102</v>
      </c>
      <c r="R10">
        <v>419709.90996791801</v>
      </c>
      <c r="S10">
        <v>413686.17270942801</v>
      </c>
      <c r="T10">
        <v>362259.92065138801</v>
      </c>
      <c r="U10">
        <v>345132.031476932</v>
      </c>
      <c r="V10">
        <v>348747.53403498197</v>
      </c>
      <c r="W10">
        <v>359895.05707709998</v>
      </c>
      <c r="X10">
        <v>368449.12261835701</v>
      </c>
      <c r="Y10">
        <v>372884.08751179703</v>
      </c>
      <c r="Z10">
        <v>209445.226691647</v>
      </c>
      <c r="AA10">
        <v>205972.67736154399</v>
      </c>
      <c r="AB10">
        <v>202374.44798135699</v>
      </c>
      <c r="AC10">
        <v>199934.85072799501</v>
      </c>
      <c r="AD10">
        <v>207854.934349708</v>
      </c>
      <c r="AE10">
        <v>195712.94705399999</v>
      </c>
      <c r="AF10">
        <v>201476.587874822</v>
      </c>
    </row>
    <row r="11" spans="1:32" x14ac:dyDescent="0.3">
      <c r="A11" t="s">
        <v>73</v>
      </c>
      <c r="B11" t="s">
        <v>315</v>
      </c>
      <c r="C11" t="s">
        <v>297</v>
      </c>
      <c r="D11" t="s">
        <v>316</v>
      </c>
      <c r="E11" t="s">
        <v>298</v>
      </c>
      <c r="F11">
        <v>44976.707862010902</v>
      </c>
      <c r="G11">
        <v>58621.146728958702</v>
      </c>
      <c r="H11">
        <v>75194.974314246603</v>
      </c>
      <c r="I11">
        <v>91248.929360298702</v>
      </c>
      <c r="J11">
        <v>109677.859894486</v>
      </c>
      <c r="K11">
        <v>138989.110666514</v>
      </c>
      <c r="L11">
        <v>154376.03227916599</v>
      </c>
      <c r="M11">
        <v>158718.130143697</v>
      </c>
      <c r="N11">
        <v>158895.393627524</v>
      </c>
      <c r="O11">
        <v>160084.13699438001</v>
      </c>
      <c r="P11">
        <v>171758.232700352</v>
      </c>
      <c r="Q11">
        <v>185433.73407385699</v>
      </c>
      <c r="R11">
        <v>174611.95488577601</v>
      </c>
      <c r="S11">
        <v>173762.49669690401</v>
      </c>
      <c r="T11">
        <v>166208.12210740699</v>
      </c>
      <c r="U11">
        <v>162118.56080166201</v>
      </c>
      <c r="V11">
        <v>159923.32549568699</v>
      </c>
      <c r="W11">
        <v>163485.70147639999</v>
      </c>
      <c r="X11">
        <v>166098.86225889</v>
      </c>
      <c r="Y11">
        <v>164980.48845375099</v>
      </c>
      <c r="Z11">
        <v>91441.028742857001</v>
      </c>
      <c r="AA11">
        <v>91100.604781117494</v>
      </c>
      <c r="AB11">
        <v>88611.848423158895</v>
      </c>
      <c r="AC11">
        <v>88061.821244384002</v>
      </c>
      <c r="AD11">
        <v>88440.939829292198</v>
      </c>
      <c r="AE11">
        <v>87247.443562999993</v>
      </c>
      <c r="AF11">
        <v>88802.235087295499</v>
      </c>
    </row>
    <row r="12" spans="1:32" x14ac:dyDescent="0.3">
      <c r="A12" t="s">
        <v>73</v>
      </c>
      <c r="B12" t="s">
        <v>317</v>
      </c>
      <c r="C12" t="s">
        <v>297</v>
      </c>
      <c r="D12" t="s">
        <v>318</v>
      </c>
      <c r="E12" t="s">
        <v>298</v>
      </c>
      <c r="F12">
        <v>36290.526473032602</v>
      </c>
      <c r="G12">
        <v>43171.231817604697</v>
      </c>
      <c r="H12">
        <v>49833.258960868501</v>
      </c>
      <c r="I12">
        <v>54800.560706096199</v>
      </c>
      <c r="J12">
        <v>62768.568148840997</v>
      </c>
      <c r="K12">
        <v>71073.116551988307</v>
      </c>
      <c r="L12">
        <v>78782.285100231893</v>
      </c>
      <c r="M12">
        <v>78775.181029281797</v>
      </c>
      <c r="N12">
        <v>80415.616326816307</v>
      </c>
      <c r="O12">
        <v>84634.435036273397</v>
      </c>
      <c r="P12">
        <v>87502.648008589604</v>
      </c>
      <c r="Q12">
        <v>91672.795381014599</v>
      </c>
      <c r="R12">
        <v>95297.048788694505</v>
      </c>
      <c r="S12">
        <v>92254.971391670799</v>
      </c>
      <c r="T12">
        <v>81944.158459564205</v>
      </c>
      <c r="U12">
        <v>80276.682287135103</v>
      </c>
      <c r="V12">
        <v>82542.787949872101</v>
      </c>
      <c r="W12">
        <v>85615.582283169497</v>
      </c>
      <c r="X12">
        <v>88301.932558976798</v>
      </c>
      <c r="Y12">
        <v>91326.809176697294</v>
      </c>
      <c r="Z12">
        <v>83286.793977859794</v>
      </c>
      <c r="AA12">
        <v>81900.593176124501</v>
      </c>
      <c r="AB12">
        <v>81752.162716723804</v>
      </c>
      <c r="AC12">
        <v>80833.131423134706</v>
      </c>
      <c r="AD12">
        <v>83258.355837900293</v>
      </c>
      <c r="AE12">
        <v>78983.178408000007</v>
      </c>
      <c r="AF12">
        <v>81973.575767070404</v>
      </c>
    </row>
    <row r="13" spans="1:32" x14ac:dyDescent="0.3">
      <c r="A13" t="s">
        <v>73</v>
      </c>
      <c r="B13" t="s">
        <v>319</v>
      </c>
      <c r="C13" t="s">
        <v>297</v>
      </c>
      <c r="D13" t="s">
        <v>320</v>
      </c>
      <c r="E13" t="s">
        <v>298</v>
      </c>
      <c r="F13">
        <v>77487.376867179904</v>
      </c>
      <c r="G13">
        <v>82538.067064306102</v>
      </c>
      <c r="H13">
        <v>90571.411603172106</v>
      </c>
      <c r="I13">
        <v>101898.02713628999</v>
      </c>
      <c r="J13">
        <v>108893.85862913801</v>
      </c>
      <c r="K13">
        <v>119872.547662697</v>
      </c>
      <c r="L13">
        <v>126132.534134107</v>
      </c>
      <c r="M13">
        <v>137928.116629611</v>
      </c>
      <c r="N13">
        <v>135251.79259568799</v>
      </c>
      <c r="O13">
        <v>143274.11495098399</v>
      </c>
      <c r="P13">
        <v>154139.49569801701</v>
      </c>
      <c r="Q13">
        <v>155261.62278397399</v>
      </c>
      <c r="R13">
        <v>151437.98422472001</v>
      </c>
      <c r="S13">
        <v>155532.105530687</v>
      </c>
      <c r="T13">
        <v>140769.730211469</v>
      </c>
      <c r="U13">
        <v>136403.94692701299</v>
      </c>
      <c r="V13">
        <v>131926.037714504</v>
      </c>
      <c r="W13">
        <v>141237.52878681099</v>
      </c>
      <c r="X13">
        <v>145412.435208004</v>
      </c>
      <c r="Y13">
        <v>142935.78040703401</v>
      </c>
      <c r="Z13">
        <v>225731.09564038899</v>
      </c>
      <c r="AA13">
        <v>220075.27135389199</v>
      </c>
      <c r="AB13">
        <v>215379.94376733099</v>
      </c>
      <c r="AC13">
        <v>206862.97857572499</v>
      </c>
      <c r="AD13">
        <v>219567.304779417</v>
      </c>
      <c r="AE13">
        <v>206629.33722399999</v>
      </c>
      <c r="AF13">
        <v>211461.426153204</v>
      </c>
    </row>
    <row r="14" spans="1:32" x14ac:dyDescent="0.3">
      <c r="A14" t="s">
        <v>73</v>
      </c>
      <c r="B14" t="s">
        <v>321</v>
      </c>
      <c r="C14" t="s">
        <v>297</v>
      </c>
      <c r="D14" t="s">
        <v>322</v>
      </c>
      <c r="E14" t="s">
        <v>298</v>
      </c>
      <c r="F14">
        <v>154025.38886221201</v>
      </c>
      <c r="G14">
        <v>148665.216248593</v>
      </c>
      <c r="H14">
        <v>146640.52292451399</v>
      </c>
      <c r="I14">
        <v>184039.42187543999</v>
      </c>
      <c r="J14">
        <v>193088.227874473</v>
      </c>
      <c r="K14">
        <v>199073.60250954301</v>
      </c>
      <c r="L14">
        <v>190572.670897982</v>
      </c>
      <c r="M14">
        <v>225942.63989621401</v>
      </c>
      <c r="N14">
        <v>246983.65348678399</v>
      </c>
      <c r="O14">
        <v>229485.00766521299</v>
      </c>
      <c r="P14">
        <v>213704.60914346701</v>
      </c>
      <c r="Q14">
        <v>196993.41890313401</v>
      </c>
      <c r="R14">
        <v>183611.883964921</v>
      </c>
      <c r="S14">
        <v>191544.65721880901</v>
      </c>
      <c r="T14">
        <v>168675.52443096001</v>
      </c>
      <c r="U14">
        <v>195526.023807519</v>
      </c>
      <c r="V14">
        <v>159786.36360500299</v>
      </c>
      <c r="W14">
        <v>180607.731131812</v>
      </c>
      <c r="X14">
        <v>189370.70042072301</v>
      </c>
      <c r="Y14">
        <v>173169.730612871</v>
      </c>
      <c r="Z14">
        <v>203125.72847759601</v>
      </c>
      <c r="AA14">
        <v>206503.367204143</v>
      </c>
      <c r="AB14">
        <v>201641.227305712</v>
      </c>
      <c r="AC14">
        <v>182545.120079505</v>
      </c>
      <c r="AD14">
        <v>183103.64204741101</v>
      </c>
      <c r="AE14">
        <v>170820.12393599999</v>
      </c>
      <c r="AF14">
        <v>164063.17764582901</v>
      </c>
    </row>
    <row r="15" spans="1:32" x14ac:dyDescent="0.3">
      <c r="A15" t="s">
        <v>73</v>
      </c>
      <c r="B15" t="s">
        <v>323</v>
      </c>
      <c r="C15" t="s">
        <v>297</v>
      </c>
      <c r="D15" t="s">
        <v>324</v>
      </c>
      <c r="E15" t="s">
        <v>298</v>
      </c>
      <c r="F15">
        <v>499108.48824174597</v>
      </c>
      <c r="G15">
        <v>581178.99495941296</v>
      </c>
      <c r="H15">
        <v>672959.30910680199</v>
      </c>
      <c r="I15">
        <v>794319.78900111199</v>
      </c>
      <c r="J15">
        <v>906276.75074712397</v>
      </c>
      <c r="K15">
        <v>1023332.93953828</v>
      </c>
      <c r="L15">
        <v>1118942.27045523</v>
      </c>
      <c r="M15">
        <v>1194589.1863817601</v>
      </c>
      <c r="N15">
        <v>1238873.9302250401</v>
      </c>
      <c r="O15">
        <v>1252379.26216303</v>
      </c>
      <c r="P15">
        <v>1328857.026758</v>
      </c>
      <c r="Q15">
        <v>1349746.0313778899</v>
      </c>
      <c r="R15">
        <v>1337823.2928939101</v>
      </c>
      <c r="S15">
        <v>1331550.3589420801</v>
      </c>
      <c r="T15">
        <v>1162526.6515112701</v>
      </c>
      <c r="U15">
        <v>1149321.62665379</v>
      </c>
      <c r="V15">
        <v>1119966.8695588501</v>
      </c>
      <c r="W15">
        <v>1179040.10104889</v>
      </c>
      <c r="X15">
        <v>1211642.3449894299</v>
      </c>
      <c r="Y15">
        <v>1194056.38440411</v>
      </c>
      <c r="Z15">
        <v>1175229.6928713699</v>
      </c>
      <c r="AA15">
        <v>1163203.32883181</v>
      </c>
      <c r="AB15">
        <v>1138890.5846359001</v>
      </c>
      <c r="AC15">
        <v>1111348.62536878</v>
      </c>
      <c r="AD15">
        <v>1146276.4017950399</v>
      </c>
      <c r="AE15">
        <v>1077820.123936</v>
      </c>
      <c r="AF15">
        <v>1094903.2005547101</v>
      </c>
    </row>
    <row r="16" spans="1:32" x14ac:dyDescent="0.3">
      <c r="A16" t="s">
        <v>73</v>
      </c>
      <c r="B16" t="s">
        <v>325</v>
      </c>
      <c r="C16" t="s">
        <v>297</v>
      </c>
      <c r="D16" t="s">
        <v>326</v>
      </c>
      <c r="E16" t="s">
        <v>298</v>
      </c>
      <c r="F16">
        <v>345083.09937953402</v>
      </c>
      <c r="G16">
        <v>432513.77871082001</v>
      </c>
      <c r="H16">
        <v>526318.78618228796</v>
      </c>
      <c r="I16">
        <v>610280.36712567101</v>
      </c>
      <c r="J16">
        <v>713188.522872651</v>
      </c>
      <c r="K16">
        <v>824259.33702873602</v>
      </c>
      <c r="L16">
        <v>928369.59955725295</v>
      </c>
      <c r="M16">
        <v>968646.54648554802</v>
      </c>
      <c r="N16">
        <v>991890.27673826006</v>
      </c>
      <c r="O16">
        <v>1022894.25449782</v>
      </c>
      <c r="P16">
        <v>1115152.4176145301</v>
      </c>
      <c r="Q16">
        <v>1152752.61247475</v>
      </c>
      <c r="R16">
        <v>1154211.4089289899</v>
      </c>
      <c r="S16">
        <v>1140005.7017232699</v>
      </c>
      <c r="T16">
        <v>993851.12708030804</v>
      </c>
      <c r="U16">
        <v>953795.60284627206</v>
      </c>
      <c r="V16">
        <v>960180.50595384301</v>
      </c>
      <c r="W16">
        <v>998432.36991707503</v>
      </c>
      <c r="X16">
        <v>1022271.6445687</v>
      </c>
      <c r="Y16">
        <v>1020886.65379124</v>
      </c>
      <c r="Z16">
        <v>972103.96439377498</v>
      </c>
      <c r="AA16">
        <v>956699.96162766602</v>
      </c>
      <c r="AB16">
        <v>937249.35733018396</v>
      </c>
      <c r="AC16">
        <v>928803.50528927206</v>
      </c>
      <c r="AD16">
        <v>963172.75974763103</v>
      </c>
      <c r="AE16">
        <v>907000</v>
      </c>
      <c r="AF16">
        <v>930840.02290888096</v>
      </c>
    </row>
    <row r="17" spans="1:32" x14ac:dyDescent="0.3">
      <c r="A17" t="s">
        <v>73</v>
      </c>
      <c r="B17" t="s">
        <v>327</v>
      </c>
      <c r="C17" t="s">
        <v>297</v>
      </c>
      <c r="D17" t="s">
        <v>328</v>
      </c>
      <c r="E17" t="s">
        <v>298</v>
      </c>
      <c r="F17">
        <v>84033.608633712196</v>
      </c>
      <c r="G17">
        <v>90243.443943043501</v>
      </c>
      <c r="H17">
        <v>102158.342675416</v>
      </c>
      <c r="I17">
        <v>116064.992804995</v>
      </c>
      <c r="J17">
        <v>129246.31539843501</v>
      </c>
      <c r="K17">
        <v>138254.94535361999</v>
      </c>
      <c r="L17">
        <v>162319.59036888101</v>
      </c>
      <c r="M17">
        <v>179088.568175892</v>
      </c>
      <c r="N17">
        <v>205366.61040489399</v>
      </c>
      <c r="O17">
        <v>222313.59819685799</v>
      </c>
      <c r="P17">
        <v>248728.97059787399</v>
      </c>
      <c r="Q17">
        <v>236934.18322598</v>
      </c>
      <c r="R17">
        <v>235530.235150636</v>
      </c>
      <c r="S17">
        <v>224933.136946402</v>
      </c>
      <c r="T17">
        <v>193367.92191013999</v>
      </c>
      <c r="U17">
        <v>191687.16782569501</v>
      </c>
      <c r="V17">
        <v>184632.68538660699</v>
      </c>
      <c r="W17">
        <v>200109.86428503599</v>
      </c>
      <c r="X17">
        <v>209544.85947634699</v>
      </c>
      <c r="Y17">
        <v>205769.50131299</v>
      </c>
      <c r="Z17">
        <v>266452.09530161897</v>
      </c>
      <c r="AA17">
        <v>255875.029135502</v>
      </c>
      <c r="AB17">
        <v>249640.42840655299</v>
      </c>
      <c r="AC17">
        <v>242603.463518201</v>
      </c>
      <c r="AD17">
        <v>249342.468492524</v>
      </c>
      <c r="AE17">
        <v>234593.74577199999</v>
      </c>
      <c r="AF17">
        <v>236865.56591018901</v>
      </c>
    </row>
    <row r="18" spans="1:32" x14ac:dyDescent="0.3">
      <c r="A18" t="s">
        <v>73</v>
      </c>
      <c r="B18" t="s">
        <v>329</v>
      </c>
      <c r="C18" t="s">
        <v>297</v>
      </c>
      <c r="D18" t="s">
        <v>330</v>
      </c>
      <c r="E18" t="s">
        <v>298</v>
      </c>
      <c r="F18">
        <v>92547.842647788595</v>
      </c>
      <c r="G18">
        <v>101700.592490843</v>
      </c>
      <c r="H18">
        <v>114814.71590462999</v>
      </c>
      <c r="I18">
        <v>131186.40877424399</v>
      </c>
      <c r="J18">
        <v>144416.969080657</v>
      </c>
      <c r="K18">
        <v>159387.70954151501</v>
      </c>
      <c r="L18">
        <v>173775.59117065</v>
      </c>
      <c r="M18">
        <v>188971.97291702399</v>
      </c>
      <c r="N18">
        <v>196685.229275352</v>
      </c>
      <c r="O18">
        <v>203918.64432158001</v>
      </c>
      <c r="P18">
        <v>217072.468882646</v>
      </c>
      <c r="Q18">
        <v>219355.67348715101</v>
      </c>
      <c r="R18">
        <v>219934.69554946799</v>
      </c>
      <c r="S18">
        <v>223211.374664442</v>
      </c>
      <c r="T18">
        <v>199025.65941745299</v>
      </c>
      <c r="U18">
        <v>205883.025132262</v>
      </c>
      <c r="V18">
        <v>203332.342436198</v>
      </c>
      <c r="W18">
        <v>217591.65809151501</v>
      </c>
      <c r="X18">
        <v>226110.95293693099</v>
      </c>
      <c r="Y18">
        <v>222034.77907666401</v>
      </c>
      <c r="Z18">
        <v>358419.24264485697</v>
      </c>
      <c r="AA18">
        <v>352363.28660322301</v>
      </c>
      <c r="AB18">
        <v>345110.389470667</v>
      </c>
      <c r="AC18">
        <v>337186.68045110401</v>
      </c>
      <c r="AD18">
        <v>349367.27357681002</v>
      </c>
      <c r="AE18">
        <v>328700</v>
      </c>
      <c r="AF18">
        <v>334863.858748534</v>
      </c>
    </row>
    <row r="19" spans="1:32" x14ac:dyDescent="0.3">
      <c r="A19" t="s">
        <v>73</v>
      </c>
      <c r="B19" t="s">
        <v>331</v>
      </c>
      <c r="C19" t="s">
        <v>297</v>
      </c>
      <c r="D19" t="s">
        <v>332</v>
      </c>
      <c r="E19" t="s">
        <v>298</v>
      </c>
      <c r="F19">
        <v>52440.793418002002</v>
      </c>
      <c r="G19">
        <v>62864.7363394114</v>
      </c>
      <c r="H19">
        <v>73080.183852182105</v>
      </c>
      <c r="I19">
        <v>83466.536542480098</v>
      </c>
      <c r="J19">
        <v>92575.154207945001</v>
      </c>
      <c r="K19">
        <v>105365.213450902</v>
      </c>
      <c r="L19">
        <v>113691.22121202901</v>
      </c>
      <c r="M19">
        <v>113581.53530522699</v>
      </c>
      <c r="N19">
        <v>106212.72749209699</v>
      </c>
      <c r="O19">
        <v>97281.8716913112</v>
      </c>
      <c r="P19">
        <v>102233.79750800801</v>
      </c>
      <c r="Q19">
        <v>103116.960646811</v>
      </c>
      <c r="R19">
        <v>98192.467737565006</v>
      </c>
      <c r="S19">
        <v>98283.851009509599</v>
      </c>
      <c r="T19">
        <v>82005.601681361499</v>
      </c>
      <c r="U19">
        <v>71698.994867931193</v>
      </c>
      <c r="V19">
        <v>71710.896949741</v>
      </c>
      <c r="W19">
        <v>76762.0469962934</v>
      </c>
      <c r="X19">
        <v>79723.504446314604</v>
      </c>
      <c r="Y19">
        <v>79860.462230534293</v>
      </c>
      <c r="Z19">
        <v>55276.4831170752</v>
      </c>
      <c r="AA19">
        <v>54198.928064303604</v>
      </c>
      <c r="AB19">
        <v>52750.490045223902</v>
      </c>
      <c r="AC19">
        <v>50679.278724002797</v>
      </c>
      <c r="AD19">
        <v>53001.1756787833</v>
      </c>
      <c r="AE19">
        <v>49916.196932999999</v>
      </c>
      <c r="AF19">
        <v>50175.653091874003</v>
      </c>
    </row>
    <row r="20" spans="1:32" x14ac:dyDescent="0.3">
      <c r="A20" t="s">
        <v>73</v>
      </c>
      <c r="B20" t="s">
        <v>333</v>
      </c>
      <c r="C20" t="s">
        <v>297</v>
      </c>
      <c r="D20" t="s">
        <v>334</v>
      </c>
      <c r="E20" t="s">
        <v>298</v>
      </c>
      <c r="F20">
        <v>32733.145714489201</v>
      </c>
      <c r="G20">
        <v>34932.080163012797</v>
      </c>
      <c r="H20">
        <v>37050.751487775902</v>
      </c>
      <c r="I20">
        <v>37766.304465676199</v>
      </c>
      <c r="J20">
        <v>37879.708054478797</v>
      </c>
      <c r="K20">
        <v>38319.724961108601</v>
      </c>
      <c r="L20">
        <v>42021.327632645203</v>
      </c>
      <c r="M20">
        <v>47649.415137301497</v>
      </c>
      <c r="N20">
        <v>51897.299145590303</v>
      </c>
      <c r="O20">
        <v>54649.289017948002</v>
      </c>
      <c r="P20">
        <v>62987.009935483897</v>
      </c>
      <c r="Q20">
        <v>63845.447886781301</v>
      </c>
      <c r="R20">
        <v>63746.874520134101</v>
      </c>
      <c r="S20">
        <v>65255.996425611003</v>
      </c>
      <c r="T20">
        <v>57514.903747918797</v>
      </c>
      <c r="U20">
        <v>60264.644987624903</v>
      </c>
      <c r="V20">
        <v>59958.188976523699</v>
      </c>
      <c r="W20">
        <v>66491.949220899696</v>
      </c>
      <c r="X20">
        <v>69252.019384073996</v>
      </c>
      <c r="Y20">
        <v>67705.844308292202</v>
      </c>
      <c r="Z20">
        <v>78652.261850767201</v>
      </c>
      <c r="AA20">
        <v>76193.364410160706</v>
      </c>
      <c r="AB20">
        <v>74147.763681294804</v>
      </c>
      <c r="AC20">
        <v>74522.246200869107</v>
      </c>
      <c r="AD20">
        <v>78642.322407966902</v>
      </c>
      <c r="AE20">
        <v>71667.358894999998</v>
      </c>
      <c r="AF20">
        <v>73508.117162510898</v>
      </c>
    </row>
    <row r="21" spans="1:32" x14ac:dyDescent="0.3">
      <c r="A21" t="s">
        <v>73</v>
      </c>
      <c r="B21" t="s">
        <v>335</v>
      </c>
      <c r="C21" t="s">
        <v>297</v>
      </c>
      <c r="D21" t="s">
        <v>336</v>
      </c>
      <c r="E21" t="s">
        <v>298</v>
      </c>
      <c r="F21">
        <v>40359.9896738389</v>
      </c>
      <c r="G21">
        <v>47467.216147210398</v>
      </c>
      <c r="H21">
        <v>53241.514276883303</v>
      </c>
      <c r="I21">
        <v>56393.247745495202</v>
      </c>
      <c r="J21">
        <v>60692.689264560999</v>
      </c>
      <c r="K21">
        <v>64011.524439379202</v>
      </c>
      <c r="L21">
        <v>73589.663464094599</v>
      </c>
      <c r="M21">
        <v>79085.634711486695</v>
      </c>
      <c r="N21">
        <v>82736.874283660698</v>
      </c>
      <c r="O21">
        <v>84123.096091326006</v>
      </c>
      <c r="P21">
        <v>94068.295664343706</v>
      </c>
      <c r="Q21">
        <v>101492.9235527</v>
      </c>
      <c r="R21">
        <v>103936.711153802</v>
      </c>
      <c r="S21">
        <v>105333.375131943</v>
      </c>
      <c r="T21">
        <v>93552.703010658501</v>
      </c>
      <c r="U21">
        <v>92937.791908158397</v>
      </c>
      <c r="V21">
        <v>94931.873553536207</v>
      </c>
      <c r="W21">
        <v>100116.18187150999</v>
      </c>
      <c r="X21">
        <v>103565.61842378799</v>
      </c>
      <c r="Y21">
        <v>102949.265298129</v>
      </c>
      <c r="Z21">
        <v>116943.230376819</v>
      </c>
      <c r="AA21">
        <v>114370.89970787099</v>
      </c>
      <c r="AB21">
        <v>112986.910959288</v>
      </c>
      <c r="AC21">
        <v>116331.458268046</v>
      </c>
      <c r="AD21">
        <v>121907.74303211999</v>
      </c>
      <c r="AE21">
        <v>114700</v>
      </c>
      <c r="AF21">
        <v>119075.958082738</v>
      </c>
    </row>
    <row r="22" spans="1:32" x14ac:dyDescent="0.3">
      <c r="A22" t="s">
        <v>73</v>
      </c>
      <c r="B22" t="s">
        <v>337</v>
      </c>
      <c r="C22" t="s">
        <v>297</v>
      </c>
      <c r="D22" t="s">
        <v>338</v>
      </c>
      <c r="E22" t="s">
        <v>298</v>
      </c>
      <c r="F22">
        <v>7626.8439593496696</v>
      </c>
      <c r="G22">
        <v>12535.135984197501</v>
      </c>
      <c r="H22">
        <v>16190.762789107501</v>
      </c>
      <c r="I22">
        <v>18626.943279818999</v>
      </c>
      <c r="J22">
        <v>22812.981210082198</v>
      </c>
      <c r="K22">
        <v>25691.799478270699</v>
      </c>
      <c r="L22">
        <v>31568.335831449502</v>
      </c>
      <c r="M22">
        <v>31436.219574185201</v>
      </c>
      <c r="N22">
        <v>30839.575138070399</v>
      </c>
      <c r="O22">
        <v>29473.807073378</v>
      </c>
      <c r="P22">
        <v>31081.285728859799</v>
      </c>
      <c r="Q22">
        <v>37647.475665919002</v>
      </c>
      <c r="R22">
        <v>40189.836633667699</v>
      </c>
      <c r="S22">
        <v>40077.3787063317</v>
      </c>
      <c r="T22">
        <v>36037.799262739602</v>
      </c>
      <c r="U22">
        <v>32673.146920533502</v>
      </c>
      <c r="V22">
        <v>34973.6845770125</v>
      </c>
      <c r="W22">
        <v>33624.232650610204</v>
      </c>
      <c r="X22">
        <v>34313.599039713903</v>
      </c>
      <c r="Y22">
        <v>35243.420989836697</v>
      </c>
      <c r="Z22">
        <v>38290.968526051598</v>
      </c>
      <c r="AA22">
        <v>38177.535297710201</v>
      </c>
      <c r="AB22">
        <v>38839.147277993499</v>
      </c>
      <c r="AC22">
        <v>41809.212067177097</v>
      </c>
      <c r="AD22">
        <v>43265.420624152699</v>
      </c>
      <c r="AE22">
        <v>43032.641105000002</v>
      </c>
      <c r="AF22">
        <v>45567.840920226903</v>
      </c>
    </row>
    <row r="23" spans="1:32" x14ac:dyDescent="0.3">
      <c r="A23" t="s">
        <v>73</v>
      </c>
      <c r="B23" t="s">
        <v>339</v>
      </c>
      <c r="C23" t="s">
        <v>297</v>
      </c>
      <c r="D23" t="s">
        <v>340</v>
      </c>
      <c r="E23" t="s">
        <v>298</v>
      </c>
      <c r="F23">
        <v>61836.899347625498</v>
      </c>
      <c r="G23">
        <v>65683.801291424897</v>
      </c>
      <c r="H23">
        <v>73867.520763421504</v>
      </c>
      <c r="I23">
        <v>86330.403954544105</v>
      </c>
      <c r="J23">
        <v>96277.979387104904</v>
      </c>
      <c r="K23">
        <v>107113.2751003</v>
      </c>
      <c r="L23">
        <v>115783.73681057</v>
      </c>
      <c r="M23">
        <v>132758.14772905101</v>
      </c>
      <c r="N23">
        <v>145159.835699722</v>
      </c>
      <c r="O23">
        <v>154190.18119017701</v>
      </c>
      <c r="P23">
        <v>168596.865895572</v>
      </c>
      <c r="Q23">
        <v>169612.52364967001</v>
      </c>
      <c r="R23">
        <v>170955.43812381101</v>
      </c>
      <c r="S23">
        <v>174587.99578955901</v>
      </c>
      <c r="T23">
        <v>157411.20335744001</v>
      </c>
      <c r="U23">
        <v>164792.47361683601</v>
      </c>
      <c r="V23">
        <v>163252.409553012</v>
      </c>
      <c r="W23">
        <v>173592.943484952</v>
      </c>
      <c r="X23">
        <v>178935.936069066</v>
      </c>
      <c r="Y23">
        <v>174916.933515943</v>
      </c>
      <c r="Z23">
        <v>200428.29703522401</v>
      </c>
      <c r="AA23">
        <v>197100.585435872</v>
      </c>
      <c r="AB23">
        <v>193453.60400409499</v>
      </c>
      <c r="AC23">
        <v>187588.32679233901</v>
      </c>
      <c r="AD23">
        <v>193731.72163682501</v>
      </c>
      <c r="AE23">
        <v>182200</v>
      </c>
      <c r="AF23">
        <v>185273.44396178899</v>
      </c>
    </row>
    <row r="24" spans="1:32" x14ac:dyDescent="0.3">
      <c r="A24" t="s">
        <v>73</v>
      </c>
      <c r="B24" t="s">
        <v>341</v>
      </c>
      <c r="C24" t="s">
        <v>297</v>
      </c>
      <c r="D24" t="s">
        <v>342</v>
      </c>
      <c r="E24" t="s">
        <v>298</v>
      </c>
      <c r="F24">
        <v>597402.61579342105</v>
      </c>
      <c r="G24">
        <v>647595.53774002497</v>
      </c>
      <c r="H24">
        <v>690642.23228678398</v>
      </c>
      <c r="I24">
        <v>723900.31690455799</v>
      </c>
      <c r="J24">
        <v>753026.96862618194</v>
      </c>
      <c r="K24">
        <v>763689.86371914402</v>
      </c>
      <c r="L24">
        <v>865201.58248418604</v>
      </c>
      <c r="M24">
        <v>947230.43322750705</v>
      </c>
      <c r="N24">
        <v>1012332.7641981801</v>
      </c>
      <c r="O24">
        <v>1025744.50534799</v>
      </c>
      <c r="P24">
        <v>1149501.15113603</v>
      </c>
      <c r="Q24">
        <v>1244518.91836299</v>
      </c>
      <c r="R24">
        <v>1312266.56590652</v>
      </c>
      <c r="S24">
        <v>1352438.8304895901</v>
      </c>
      <c r="T24">
        <v>1247941.93859149</v>
      </c>
      <c r="U24">
        <v>1328622.8529838</v>
      </c>
      <c r="V24">
        <v>1405019.8615077301</v>
      </c>
      <c r="W24">
        <v>1455694.09699553</v>
      </c>
      <c r="X24">
        <v>1494985.8496429799</v>
      </c>
      <c r="Y24">
        <v>1497651.01423367</v>
      </c>
      <c r="Z24">
        <v>1351756.0449870999</v>
      </c>
      <c r="AA24">
        <v>1328385.0175773201</v>
      </c>
      <c r="AB24">
        <v>1307986.5088222099</v>
      </c>
      <c r="AC24">
        <v>1284982.31503559</v>
      </c>
      <c r="AD24">
        <v>1332802.4029287901</v>
      </c>
      <c r="AE24">
        <v>1257111.2602289999</v>
      </c>
      <c r="AF24">
        <v>1286986.3668869401</v>
      </c>
    </row>
    <row r="25" spans="1:32" x14ac:dyDescent="0.3">
      <c r="A25" t="s">
        <v>73</v>
      </c>
      <c r="B25" t="s">
        <v>343</v>
      </c>
      <c r="C25" t="s">
        <v>297</v>
      </c>
      <c r="D25" t="s">
        <v>344</v>
      </c>
      <c r="E25" t="s">
        <v>298</v>
      </c>
      <c r="F25">
        <v>46950.455087439601</v>
      </c>
      <c r="G25">
        <v>48877.718374799697</v>
      </c>
      <c r="H25">
        <v>45127.791789280498</v>
      </c>
      <c r="I25">
        <v>40354.2737692956</v>
      </c>
      <c r="J25">
        <v>34494.000958918499</v>
      </c>
      <c r="K25">
        <v>19830.822882766599</v>
      </c>
      <c r="L25">
        <v>20152.599169107802</v>
      </c>
      <c r="M25">
        <v>21719.687134502699</v>
      </c>
      <c r="N25">
        <v>17802.479677962401</v>
      </c>
      <c r="O25">
        <v>3671.2157319746598</v>
      </c>
      <c r="P25">
        <v>4951.1852594644097</v>
      </c>
      <c r="Q25">
        <v>4572.5071840503097</v>
      </c>
      <c r="R25">
        <v>4467.94136512767</v>
      </c>
      <c r="S25">
        <v>4117.2742878542304</v>
      </c>
      <c r="T25">
        <v>3228.4186862164602</v>
      </c>
      <c r="U25">
        <v>3132.6788083667998</v>
      </c>
      <c r="V25">
        <v>2695.5614432356001</v>
      </c>
      <c r="W25">
        <v>3237.76933020756</v>
      </c>
      <c r="X25">
        <v>3793.9151461229499</v>
      </c>
      <c r="Y25">
        <v>4349.9952585258097</v>
      </c>
      <c r="Z25">
        <v>6342.8789573719496</v>
      </c>
      <c r="AA25">
        <v>6696.0905309981399</v>
      </c>
      <c r="AB25">
        <v>7494.6158005795396</v>
      </c>
      <c r="AC25">
        <v>8668.7278572045707</v>
      </c>
      <c r="AD25">
        <v>9663.0239473042693</v>
      </c>
      <c r="AE25">
        <v>10724.90295</v>
      </c>
      <c r="AF25">
        <v>9535.9768802026501</v>
      </c>
    </row>
    <row r="26" spans="1:32" x14ac:dyDescent="0.3">
      <c r="A26" t="s">
        <v>73</v>
      </c>
      <c r="B26" t="s">
        <v>345</v>
      </c>
      <c r="C26" t="s">
        <v>297</v>
      </c>
      <c r="D26" t="s">
        <v>346</v>
      </c>
      <c r="E26" t="s">
        <v>298</v>
      </c>
      <c r="F26">
        <v>440621.72415602702</v>
      </c>
      <c r="G26">
        <v>443666.40592192498</v>
      </c>
      <c r="H26">
        <v>454457.48264640803</v>
      </c>
      <c r="I26">
        <v>460976.82439508598</v>
      </c>
      <c r="J26">
        <v>467756.64802632597</v>
      </c>
      <c r="K26">
        <v>467838.23635492497</v>
      </c>
      <c r="L26">
        <v>509644.10104888497</v>
      </c>
      <c r="M26">
        <v>597301.44070417003</v>
      </c>
      <c r="N26">
        <v>673224.47503542097</v>
      </c>
      <c r="O26">
        <v>699994.66957301204</v>
      </c>
      <c r="P26">
        <v>847041.20247475302</v>
      </c>
      <c r="Q26">
        <v>857737.06300759397</v>
      </c>
      <c r="R26">
        <v>874507.12327753799</v>
      </c>
      <c r="S26">
        <v>908204.23013544199</v>
      </c>
      <c r="T26">
        <v>770050.56556956598</v>
      </c>
      <c r="U26">
        <v>841180.19515565701</v>
      </c>
      <c r="V26">
        <v>887027.92290326103</v>
      </c>
      <c r="W26">
        <v>909934.82589055202</v>
      </c>
      <c r="X26">
        <v>905073.13262632198</v>
      </c>
      <c r="Y26">
        <v>853470.50355387304</v>
      </c>
      <c r="Z26">
        <v>758507.28792820498</v>
      </c>
      <c r="AA26">
        <v>753141.80939092196</v>
      </c>
      <c r="AB26">
        <v>734084.69717056595</v>
      </c>
      <c r="AC26">
        <v>694640.50727103697</v>
      </c>
      <c r="AD26">
        <v>715227.99276550603</v>
      </c>
      <c r="AE26">
        <v>637748.52325099998</v>
      </c>
      <c r="AF26">
        <v>660572.82410891901</v>
      </c>
    </row>
    <row r="27" spans="1:32" x14ac:dyDescent="0.3">
      <c r="A27" t="s">
        <v>73</v>
      </c>
      <c r="B27" t="s">
        <v>347</v>
      </c>
      <c r="C27" t="s">
        <v>297</v>
      </c>
      <c r="D27" t="s">
        <v>348</v>
      </c>
      <c r="E27" t="s">
        <v>298</v>
      </c>
      <c r="F27">
        <v>109830.436549955</v>
      </c>
      <c r="G27">
        <v>155051.41344330099</v>
      </c>
      <c r="H27">
        <v>191056.95785109501</v>
      </c>
      <c r="I27">
        <v>222569.218740176</v>
      </c>
      <c r="J27">
        <v>250776.31964093799</v>
      </c>
      <c r="K27">
        <v>276020.80448145297</v>
      </c>
      <c r="L27">
        <v>335404.88226619299</v>
      </c>
      <c r="M27">
        <v>328209.30538883398</v>
      </c>
      <c r="N27">
        <v>321305.80948479997</v>
      </c>
      <c r="O27">
        <v>322078.62004300201</v>
      </c>
      <c r="P27">
        <v>297508.763401818</v>
      </c>
      <c r="Q27">
        <v>382209.34817135101</v>
      </c>
      <c r="R27">
        <v>433291.50126385799</v>
      </c>
      <c r="S27">
        <v>440117.32606629201</v>
      </c>
      <c r="T27">
        <v>474662.95433570701</v>
      </c>
      <c r="U27">
        <v>484309.97901977401</v>
      </c>
      <c r="V27">
        <v>515296.37716123601</v>
      </c>
      <c r="W27">
        <v>542521.50177476602</v>
      </c>
      <c r="X27">
        <v>586118.80187053501</v>
      </c>
      <c r="Y27">
        <v>639830.51542127004</v>
      </c>
      <c r="Z27">
        <v>586905.87810152594</v>
      </c>
      <c r="AA27">
        <v>568547.11765540205</v>
      </c>
      <c r="AB27">
        <v>566407.19585106196</v>
      </c>
      <c r="AC27">
        <v>581673.07990735199</v>
      </c>
      <c r="AD27">
        <v>607911.38621597597</v>
      </c>
      <c r="AE27">
        <v>608637.83402800001</v>
      </c>
      <c r="AF27">
        <v>616877.565897814</v>
      </c>
    </row>
    <row r="28" spans="1:32" x14ac:dyDescent="0.3">
      <c r="A28" t="s">
        <v>73</v>
      </c>
      <c r="B28" t="s">
        <v>349</v>
      </c>
      <c r="C28" t="s">
        <v>297</v>
      </c>
      <c r="D28" t="s">
        <v>350</v>
      </c>
      <c r="E28" t="s">
        <v>298</v>
      </c>
      <c r="F28">
        <v>188685.54223442799</v>
      </c>
      <c r="G28">
        <v>216864.72123432101</v>
      </c>
      <c r="H28">
        <v>240489.38488942501</v>
      </c>
      <c r="I28">
        <v>261811.663764283</v>
      </c>
      <c r="J28">
        <v>290211.15927873802</v>
      </c>
      <c r="K28">
        <v>323920.25588171399</v>
      </c>
      <c r="L28">
        <v>348183.41314203799</v>
      </c>
      <c r="M28">
        <v>352667.62262451899</v>
      </c>
      <c r="N28">
        <v>351795.45110690198</v>
      </c>
      <c r="O28">
        <v>358290.88080406201</v>
      </c>
      <c r="P28">
        <v>370152.46578560898</v>
      </c>
      <c r="Q28">
        <v>399359.686012947</v>
      </c>
      <c r="R28">
        <v>427451.51273477898</v>
      </c>
      <c r="S28">
        <v>468990.18856870802</v>
      </c>
      <c r="T28">
        <v>432317.13006307097</v>
      </c>
      <c r="U28">
        <v>422256.63478325697</v>
      </c>
      <c r="V28">
        <v>385957.58342238801</v>
      </c>
      <c r="W28">
        <v>364810.68133171799</v>
      </c>
      <c r="X28">
        <v>352692.96894555702</v>
      </c>
      <c r="Y28">
        <v>345908.58269787801</v>
      </c>
      <c r="Z28">
        <v>388959.69764840801</v>
      </c>
      <c r="AA28">
        <v>373901.709263339</v>
      </c>
      <c r="AB28">
        <v>375758.570122656</v>
      </c>
      <c r="AC28">
        <v>418860.619356721</v>
      </c>
      <c r="AD28">
        <v>433348.018554279</v>
      </c>
      <c r="AE28">
        <v>417613.64272100001</v>
      </c>
      <c r="AF28">
        <v>441795.72598418198</v>
      </c>
    </row>
    <row r="29" spans="1:32" x14ac:dyDescent="0.3">
      <c r="A29" t="s">
        <v>73</v>
      </c>
      <c r="B29" t="s">
        <v>351</v>
      </c>
      <c r="C29" t="s">
        <v>297</v>
      </c>
      <c r="D29" t="s">
        <v>352</v>
      </c>
      <c r="E29" t="s">
        <v>298</v>
      </c>
      <c r="F29">
        <v>69261.402981915395</v>
      </c>
      <c r="G29">
        <v>74311.030506847499</v>
      </c>
      <c r="H29">
        <v>80774.062408976402</v>
      </c>
      <c r="I29">
        <v>87155.905261845604</v>
      </c>
      <c r="J29">
        <v>98610.246948619897</v>
      </c>
      <c r="K29">
        <v>112057.95200161</v>
      </c>
      <c r="L29">
        <v>121058.717533403</v>
      </c>
      <c r="M29">
        <v>128345.985736131</v>
      </c>
      <c r="N29">
        <v>136766.49165288999</v>
      </c>
      <c r="O29">
        <v>144909.408621568</v>
      </c>
      <c r="P29">
        <v>152619.16105047599</v>
      </c>
      <c r="Q29">
        <v>164588.78627913599</v>
      </c>
      <c r="R29">
        <v>176363.54912122301</v>
      </c>
      <c r="S29">
        <v>195055.66804574299</v>
      </c>
      <c r="T29">
        <v>181216.89869189</v>
      </c>
      <c r="U29">
        <v>171905.307642867</v>
      </c>
      <c r="V29">
        <v>156609.98495873701</v>
      </c>
      <c r="W29">
        <v>143399.86599967399</v>
      </c>
      <c r="X29">
        <v>132146.76395049601</v>
      </c>
      <c r="Y29">
        <v>127959.300786099</v>
      </c>
      <c r="Z29">
        <v>134469.716220056</v>
      </c>
      <c r="AA29">
        <v>131456.02035822099</v>
      </c>
      <c r="AB29">
        <v>131909.94809279701</v>
      </c>
      <c r="AC29">
        <v>146757.530325131</v>
      </c>
      <c r="AD29">
        <v>153284.938651681</v>
      </c>
      <c r="AE29">
        <v>148406.42499699999</v>
      </c>
      <c r="AF29">
        <v>153723.76809770201</v>
      </c>
    </row>
    <row r="30" spans="1:32" x14ac:dyDescent="0.3">
      <c r="A30" t="s">
        <v>73</v>
      </c>
      <c r="B30" t="s">
        <v>353</v>
      </c>
      <c r="C30" t="s">
        <v>297</v>
      </c>
      <c r="D30" t="s">
        <v>354</v>
      </c>
      <c r="E30" t="s">
        <v>298</v>
      </c>
      <c r="F30">
        <v>13726.969732802199</v>
      </c>
      <c r="G30">
        <v>13661.2808870954</v>
      </c>
      <c r="H30">
        <v>16476.7810656527</v>
      </c>
      <c r="I30">
        <v>18715.217406851101</v>
      </c>
      <c r="J30">
        <v>19892.6710143542</v>
      </c>
      <c r="K30">
        <v>23570.997954718299</v>
      </c>
      <c r="L30">
        <v>26321.714648184501</v>
      </c>
      <c r="M30">
        <v>25237.090313324101</v>
      </c>
      <c r="N30">
        <v>24744.618612352198</v>
      </c>
      <c r="O30">
        <v>24322.007916962099</v>
      </c>
      <c r="P30">
        <v>26332.870726269601</v>
      </c>
      <c r="Q30">
        <v>29765.507952715801</v>
      </c>
      <c r="R30">
        <v>36199.104106662096</v>
      </c>
      <c r="S30">
        <v>38753.927477613703</v>
      </c>
      <c r="T30">
        <v>32127.8118204479</v>
      </c>
      <c r="U30">
        <v>34038.079951670603</v>
      </c>
      <c r="V30">
        <v>30293.354415927799</v>
      </c>
      <c r="W30">
        <v>25513.353535613001</v>
      </c>
      <c r="X30">
        <v>25584.189327260501</v>
      </c>
      <c r="Y30">
        <v>26575.714579236599</v>
      </c>
      <c r="Z30">
        <v>30392.5252591465</v>
      </c>
      <c r="AA30">
        <v>26196.383302748502</v>
      </c>
      <c r="AB30">
        <v>27588.214889417501</v>
      </c>
      <c r="AC30">
        <v>28904.737457185001</v>
      </c>
      <c r="AD30">
        <v>24831.4831242332</v>
      </c>
      <c r="AE30">
        <v>24380.343418</v>
      </c>
      <c r="AF30">
        <v>27922.049949343</v>
      </c>
    </row>
    <row r="31" spans="1:32" x14ac:dyDescent="0.3">
      <c r="A31" t="s">
        <v>73</v>
      </c>
      <c r="B31" t="s">
        <v>355</v>
      </c>
      <c r="C31" t="s">
        <v>297</v>
      </c>
      <c r="D31" t="s">
        <v>356</v>
      </c>
      <c r="E31" t="s">
        <v>298</v>
      </c>
      <c r="F31">
        <v>27470.950355663801</v>
      </c>
      <c r="G31">
        <v>29533.274917326598</v>
      </c>
      <c r="H31">
        <v>29878.130859248999</v>
      </c>
      <c r="I31">
        <v>31221.962005932801</v>
      </c>
      <c r="J31">
        <v>31242.7957732342</v>
      </c>
      <c r="K31">
        <v>33095.310374650799</v>
      </c>
      <c r="L31">
        <v>30100.2919585007</v>
      </c>
      <c r="M31">
        <v>25992.170588179</v>
      </c>
      <c r="N31">
        <v>18988.254187404102</v>
      </c>
      <c r="O31">
        <v>12009.444224512299</v>
      </c>
      <c r="P31">
        <v>4157.9205578885503</v>
      </c>
      <c r="Q31">
        <v>9743.0131365461293</v>
      </c>
      <c r="R31">
        <v>15187.742495921701</v>
      </c>
      <c r="S31">
        <v>20697.732291821201</v>
      </c>
      <c r="T31">
        <v>23473.2448195791</v>
      </c>
      <c r="U31">
        <v>27236.7413728514</v>
      </c>
      <c r="V31">
        <v>23788.517465447501</v>
      </c>
      <c r="W31">
        <v>24338.750827730099</v>
      </c>
      <c r="X31">
        <v>23650.413659021298</v>
      </c>
      <c r="Y31">
        <v>23046.947105286399</v>
      </c>
      <c r="Z31">
        <v>27035.4959342447</v>
      </c>
      <c r="AA31">
        <v>26154.0668887434</v>
      </c>
      <c r="AB31">
        <v>25936.095252437699</v>
      </c>
      <c r="AC31">
        <v>28752.752870145501</v>
      </c>
      <c r="AD31">
        <v>29645.295754081999</v>
      </c>
      <c r="AE31">
        <v>27123.018048000002</v>
      </c>
      <c r="AF31">
        <v>29578.171925957198</v>
      </c>
    </row>
    <row r="32" spans="1:32" x14ac:dyDescent="0.3">
      <c r="A32" t="s">
        <v>73</v>
      </c>
      <c r="B32" t="s">
        <v>357</v>
      </c>
      <c r="C32" t="s">
        <v>297</v>
      </c>
      <c r="D32" t="s">
        <v>358</v>
      </c>
      <c r="E32" t="s">
        <v>298</v>
      </c>
      <c r="F32">
        <v>77121.492462566603</v>
      </c>
      <c r="G32">
        <v>97425.538956152406</v>
      </c>
      <c r="H32">
        <v>110671.907391852</v>
      </c>
      <c r="I32">
        <v>121448.017039614</v>
      </c>
      <c r="J32">
        <v>136211.36429959501</v>
      </c>
      <c r="K32">
        <v>150116.375439903</v>
      </c>
      <c r="L32">
        <v>163029.52056482399</v>
      </c>
      <c r="M32">
        <v>164292.66075372699</v>
      </c>
      <c r="N32">
        <v>158849.65782713599</v>
      </c>
      <c r="O32">
        <v>161973.095837587</v>
      </c>
      <c r="P32">
        <v>166214.77370451699</v>
      </c>
      <c r="Q32">
        <v>175947.17602991199</v>
      </c>
      <c r="R32">
        <v>182774.27949138501</v>
      </c>
      <c r="S32">
        <v>200390.49425874301</v>
      </c>
      <c r="T32">
        <v>184517.651695874</v>
      </c>
      <c r="U32">
        <v>182066.89642706001</v>
      </c>
      <c r="V32">
        <v>169078.789709662</v>
      </c>
      <c r="W32">
        <v>167125.76145345499</v>
      </c>
      <c r="X32">
        <v>167779.50358092101</v>
      </c>
      <c r="Y32">
        <v>165439.10918378501</v>
      </c>
      <c r="Z32">
        <v>194655.92873575501</v>
      </c>
      <c r="AA32">
        <v>187752.96132245599</v>
      </c>
      <c r="AB32">
        <v>187781.272296818</v>
      </c>
      <c r="AC32">
        <v>211262.27003233001</v>
      </c>
      <c r="AD32">
        <v>222350.54880116601</v>
      </c>
      <c r="AE32">
        <v>214475.473769</v>
      </c>
      <c r="AF32">
        <v>227057.92188929999</v>
      </c>
    </row>
    <row r="33" spans="1:32" x14ac:dyDescent="0.3">
      <c r="A33" t="s">
        <v>73</v>
      </c>
      <c r="B33" t="s">
        <v>359</v>
      </c>
      <c r="C33" t="s">
        <v>297</v>
      </c>
      <c r="D33" t="s">
        <v>360</v>
      </c>
      <c r="E33" t="s">
        <v>298</v>
      </c>
      <c r="F33">
        <v>1104.7267014801801</v>
      </c>
      <c r="G33">
        <v>1933.5959668995799</v>
      </c>
      <c r="H33">
        <v>2688.5031636947101</v>
      </c>
      <c r="I33">
        <v>3270.5620500391801</v>
      </c>
      <c r="J33">
        <v>4254.0812429342404</v>
      </c>
      <c r="K33">
        <v>5079.6201108320402</v>
      </c>
      <c r="L33">
        <v>7673.1684371254396</v>
      </c>
      <c r="M33">
        <v>8799.7152331590005</v>
      </c>
      <c r="N33">
        <v>12446.4288271204</v>
      </c>
      <c r="O33">
        <v>15076.924203431799</v>
      </c>
      <c r="P33">
        <v>20827.739746457599</v>
      </c>
      <c r="Q33">
        <v>19315.202614636401</v>
      </c>
      <c r="R33">
        <v>16926.837519588</v>
      </c>
      <c r="S33">
        <v>14092.3664947869</v>
      </c>
      <c r="T33">
        <v>10981.523035280001</v>
      </c>
      <c r="U33">
        <v>7009.6093888080004</v>
      </c>
      <c r="V33">
        <v>6186.9368726140801</v>
      </c>
      <c r="W33">
        <v>4432.9495152457002</v>
      </c>
      <c r="X33">
        <v>3532.09842785823</v>
      </c>
      <c r="Y33">
        <v>2887.51104347111</v>
      </c>
      <c r="Z33">
        <v>2406.0314992061699</v>
      </c>
      <c r="AA33">
        <v>2342.2773911703698</v>
      </c>
      <c r="AB33">
        <v>2543.0395911846999</v>
      </c>
      <c r="AC33">
        <v>3183.32867192907</v>
      </c>
      <c r="AD33">
        <v>3235.7522231169701</v>
      </c>
      <c r="AE33">
        <v>3228.3824890000001</v>
      </c>
      <c r="AF33">
        <v>3513.81412187978</v>
      </c>
    </row>
    <row r="34" spans="1:32" x14ac:dyDescent="0.3">
      <c r="A34" t="s">
        <v>73</v>
      </c>
      <c r="B34" t="s">
        <v>361</v>
      </c>
      <c r="C34" t="s">
        <v>297</v>
      </c>
      <c r="D34" t="s">
        <v>362</v>
      </c>
      <c r="E34" t="s">
        <v>298</v>
      </c>
      <c r="F34">
        <v>67335.818249343894</v>
      </c>
      <c r="G34">
        <v>85357.713247176594</v>
      </c>
      <c r="H34">
        <v>105974.998839407</v>
      </c>
      <c r="I34">
        <v>126909.67217280901</v>
      </c>
      <c r="J34">
        <v>151336.33104893001</v>
      </c>
      <c r="K34">
        <v>174280.99180684201</v>
      </c>
      <c r="L34">
        <v>196572.38909290201</v>
      </c>
      <c r="M34">
        <v>204524.80339268799</v>
      </c>
      <c r="N34">
        <v>203562.335194071</v>
      </c>
      <c r="O34">
        <v>207645.61693428599</v>
      </c>
      <c r="P34">
        <v>225614.42535613899</v>
      </c>
      <c r="Q34">
        <v>230656.13427825601</v>
      </c>
      <c r="R34">
        <v>231261.804333131</v>
      </c>
      <c r="S34">
        <v>227669.381682821</v>
      </c>
      <c r="T34">
        <v>202750.73860441099</v>
      </c>
      <c r="U34">
        <v>193082.56536698501</v>
      </c>
      <c r="V34">
        <v>194642.92609381099</v>
      </c>
      <c r="W34">
        <v>200014.00783926499</v>
      </c>
      <c r="X34">
        <v>203181.70055175299</v>
      </c>
      <c r="Y34">
        <v>203854.60578887601</v>
      </c>
      <c r="Z34">
        <v>176483.79648274899</v>
      </c>
      <c r="AA34">
        <v>173343.39487133501</v>
      </c>
      <c r="AB34">
        <v>173024.23633986901</v>
      </c>
      <c r="AC34">
        <v>170133.47427197901</v>
      </c>
      <c r="AD34">
        <v>176055.09889702001</v>
      </c>
      <c r="AE34">
        <v>165500</v>
      </c>
      <c r="AF34">
        <v>172053.82591086699</v>
      </c>
    </row>
    <row r="35" spans="1:32" x14ac:dyDescent="0.3">
      <c r="A35" t="s">
        <v>73</v>
      </c>
      <c r="B35" t="s">
        <v>363</v>
      </c>
      <c r="C35" t="s">
        <v>297</v>
      </c>
      <c r="D35" t="s">
        <v>364</v>
      </c>
      <c r="E35" t="s">
        <v>298</v>
      </c>
      <c r="F35">
        <v>952869.267799653</v>
      </c>
      <c r="G35">
        <v>1039594.49048726</v>
      </c>
      <c r="H35">
        <v>1155869.21073546</v>
      </c>
      <c r="I35">
        <v>1292469.5845498899</v>
      </c>
      <c r="J35">
        <v>1340972.3494512001</v>
      </c>
      <c r="K35">
        <v>1458259.4588931301</v>
      </c>
      <c r="L35">
        <v>1601175.0961005699</v>
      </c>
      <c r="M35">
        <v>1790405.2495802301</v>
      </c>
      <c r="N35">
        <v>1846132.6334726301</v>
      </c>
      <c r="O35">
        <v>1954637.4074091399</v>
      </c>
      <c r="P35">
        <v>2052098.2683008199</v>
      </c>
      <c r="Q35">
        <v>1996907.59474966</v>
      </c>
      <c r="R35">
        <v>1966407.06097242</v>
      </c>
      <c r="S35">
        <v>1996772.4459067101</v>
      </c>
      <c r="T35">
        <v>1775585.6021718499</v>
      </c>
      <c r="U35">
        <v>1885755.1272694201</v>
      </c>
      <c r="V35">
        <v>1797514.3883529101</v>
      </c>
      <c r="W35">
        <v>1984200.0974185599</v>
      </c>
      <c r="X35">
        <v>2101153.3093775301</v>
      </c>
      <c r="Y35">
        <v>2027035.53397458</v>
      </c>
      <c r="Z35">
        <v>2160991.17486085</v>
      </c>
      <c r="AA35">
        <v>2122484.2242867602</v>
      </c>
      <c r="AB35">
        <v>2063053.4396848001</v>
      </c>
      <c r="AC35">
        <v>1942827.7611191301</v>
      </c>
      <c r="AD35">
        <v>1993191.59859177</v>
      </c>
      <c r="AE35">
        <v>1867799.999999</v>
      </c>
      <c r="AF35">
        <v>1850945.31837792</v>
      </c>
    </row>
    <row r="36" spans="1:32" x14ac:dyDescent="0.3">
      <c r="A36" t="s">
        <v>73</v>
      </c>
      <c r="B36" t="s">
        <v>365</v>
      </c>
      <c r="C36" t="s">
        <v>297</v>
      </c>
      <c r="D36" t="s">
        <v>366</v>
      </c>
      <c r="E36" t="s">
        <v>298</v>
      </c>
      <c r="F36">
        <v>60704.825396724998</v>
      </c>
      <c r="G36">
        <v>55869.644971875598</v>
      </c>
      <c r="H36">
        <v>60946.523049457901</v>
      </c>
      <c r="I36">
        <v>65040.385665170499</v>
      </c>
      <c r="J36">
        <v>60271.615403398297</v>
      </c>
      <c r="K36">
        <v>67137.625009233103</v>
      </c>
      <c r="L36">
        <v>59943.964598206898</v>
      </c>
      <c r="M36">
        <v>61538.4289645112</v>
      </c>
      <c r="N36">
        <v>53976.429937854999</v>
      </c>
      <c r="O36">
        <v>47543.739552404499</v>
      </c>
      <c r="P36">
        <v>43778.909325923603</v>
      </c>
      <c r="Q36">
        <v>43332.169034501501</v>
      </c>
      <c r="R36">
        <v>41935.803978895703</v>
      </c>
      <c r="S36">
        <v>43863.870135141799</v>
      </c>
      <c r="T36">
        <v>38752.215020638898</v>
      </c>
      <c r="U36">
        <v>39279.680433125497</v>
      </c>
      <c r="V36">
        <v>37499.376333398803</v>
      </c>
      <c r="W36">
        <v>46520.262331283498</v>
      </c>
      <c r="X36">
        <v>50692.9873578759</v>
      </c>
      <c r="Y36">
        <v>44919.900062590197</v>
      </c>
      <c r="Z36">
        <v>51031.636689935403</v>
      </c>
      <c r="AA36">
        <v>49113.531153236203</v>
      </c>
      <c r="AB36">
        <v>46060.621906533401</v>
      </c>
      <c r="AC36">
        <v>40144.195401996003</v>
      </c>
      <c r="AD36">
        <v>40934.950416362903</v>
      </c>
      <c r="AE36">
        <v>36520.523466999999</v>
      </c>
      <c r="AF36">
        <v>33094.716102725499</v>
      </c>
    </row>
    <row r="37" spans="1:32" x14ac:dyDescent="0.3">
      <c r="A37" t="s">
        <v>73</v>
      </c>
      <c r="B37" t="s">
        <v>367</v>
      </c>
      <c r="C37" t="s">
        <v>297</v>
      </c>
      <c r="D37" t="s">
        <v>368</v>
      </c>
      <c r="E37" t="s">
        <v>298</v>
      </c>
      <c r="F37">
        <v>81889.466715385293</v>
      </c>
      <c r="G37">
        <v>77946.688573369407</v>
      </c>
      <c r="H37">
        <v>87081.564574883494</v>
      </c>
      <c r="I37">
        <v>103727.29475167699</v>
      </c>
      <c r="J37">
        <v>111556.722772251</v>
      </c>
      <c r="K37">
        <v>129672.65739784201</v>
      </c>
      <c r="L37">
        <v>113657.113912801</v>
      </c>
      <c r="M37">
        <v>138971.164933597</v>
      </c>
      <c r="N37">
        <v>162069.52842506801</v>
      </c>
      <c r="O37">
        <v>161412.22398802001</v>
      </c>
      <c r="P37">
        <v>137959.15556963699</v>
      </c>
      <c r="Q37">
        <v>125793.998024612</v>
      </c>
      <c r="R37">
        <v>113626.82259123</v>
      </c>
      <c r="S37">
        <v>101110.29974626401</v>
      </c>
      <c r="T37">
        <v>69771.624971639205</v>
      </c>
      <c r="U37">
        <v>85286.996368367094</v>
      </c>
      <c r="V37">
        <v>88148.689812100507</v>
      </c>
      <c r="W37">
        <v>116226.830128948</v>
      </c>
      <c r="X37">
        <v>138704.264069636</v>
      </c>
      <c r="Y37">
        <v>139269.758249865</v>
      </c>
      <c r="Z37">
        <v>168199.970665464</v>
      </c>
      <c r="AA37">
        <v>167768.35010977299</v>
      </c>
      <c r="AB37">
        <v>160589.821951035</v>
      </c>
      <c r="AC37">
        <v>157626.09650645399</v>
      </c>
      <c r="AD37">
        <v>157957.61891498099</v>
      </c>
      <c r="AE37">
        <v>150557.16648799999</v>
      </c>
      <c r="AF37">
        <v>147302.321144783</v>
      </c>
    </row>
    <row r="38" spans="1:32" x14ac:dyDescent="0.3">
      <c r="A38" t="s">
        <v>73</v>
      </c>
      <c r="B38" t="s">
        <v>369</v>
      </c>
      <c r="C38" t="s">
        <v>297</v>
      </c>
      <c r="D38" t="s">
        <v>370</v>
      </c>
      <c r="E38" t="s">
        <v>298</v>
      </c>
      <c r="F38">
        <v>810274.975687542</v>
      </c>
      <c r="G38">
        <v>905778.156942014</v>
      </c>
      <c r="H38">
        <v>1007841.12311112</v>
      </c>
      <c r="I38">
        <v>1123701.90413304</v>
      </c>
      <c r="J38">
        <v>1169144.0112755499</v>
      </c>
      <c r="K38">
        <v>1261449.17648605</v>
      </c>
      <c r="L38">
        <v>1427574.01758957</v>
      </c>
      <c r="M38">
        <v>1589895.65568212</v>
      </c>
      <c r="N38">
        <v>1630086.6751097101</v>
      </c>
      <c r="O38">
        <v>1745681.44386872</v>
      </c>
      <c r="P38">
        <v>1870360.2034052601</v>
      </c>
      <c r="Q38">
        <v>1827781.42769055</v>
      </c>
      <c r="R38">
        <v>1810844.4344023</v>
      </c>
      <c r="S38">
        <v>1851798.2760252999</v>
      </c>
      <c r="T38">
        <v>1667061.7621795801</v>
      </c>
      <c r="U38">
        <v>1761188.4504679299</v>
      </c>
      <c r="V38">
        <v>1671866.3222074099</v>
      </c>
      <c r="W38">
        <v>1821453.00495833</v>
      </c>
      <c r="X38">
        <v>1911756.0579500101</v>
      </c>
      <c r="Y38">
        <v>1842845.8756621201</v>
      </c>
      <c r="Z38">
        <v>1941759.56750545</v>
      </c>
      <c r="AA38">
        <v>1905602.34302375</v>
      </c>
      <c r="AB38">
        <v>1856402.9958272299</v>
      </c>
      <c r="AC38">
        <v>1745057.4692106801</v>
      </c>
      <c r="AD38">
        <v>1794299.02926042</v>
      </c>
      <c r="AE38">
        <v>1680722.3100439999</v>
      </c>
      <c r="AF38">
        <v>1670548.28113041</v>
      </c>
    </row>
    <row r="39" spans="1:32" x14ac:dyDescent="0.3">
      <c r="A39" t="s">
        <v>73</v>
      </c>
      <c r="B39" t="s">
        <v>371</v>
      </c>
      <c r="C39" t="s">
        <v>297</v>
      </c>
      <c r="D39" t="s">
        <v>372</v>
      </c>
      <c r="E39" t="s">
        <v>298</v>
      </c>
      <c r="F39">
        <v>750135.54074384703</v>
      </c>
      <c r="G39">
        <v>946741.95363789098</v>
      </c>
      <c r="H39">
        <v>1007422.9276056699</v>
      </c>
      <c r="I39">
        <v>1209819.16325239</v>
      </c>
      <c r="J39">
        <v>1205945.94304177</v>
      </c>
      <c r="K39">
        <v>1270959.1739801699</v>
      </c>
      <c r="L39">
        <v>1600575.1803657999</v>
      </c>
      <c r="M39">
        <v>1695563.4794185101</v>
      </c>
      <c r="N39">
        <v>1864542.11700889</v>
      </c>
      <c r="O39">
        <v>1902033.8511180601</v>
      </c>
      <c r="P39">
        <v>1629164.6484069901</v>
      </c>
      <c r="Q39">
        <v>1594949.14829223</v>
      </c>
      <c r="R39">
        <v>1537025.7335610101</v>
      </c>
      <c r="S39">
        <v>1609755.2319622801</v>
      </c>
      <c r="T39">
        <v>1989830.8708388801</v>
      </c>
      <c r="U39">
        <v>1856604.5004090101</v>
      </c>
      <c r="V39">
        <v>1604392.11011812</v>
      </c>
      <c r="W39">
        <v>1649351.3190108</v>
      </c>
      <c r="X39">
        <v>1680527.6938724399</v>
      </c>
      <c r="Y39">
        <v>1703342.38947813</v>
      </c>
      <c r="Z39">
        <v>1782903.2353336001</v>
      </c>
      <c r="AA39">
        <v>1753196.56741305</v>
      </c>
      <c r="AB39">
        <v>1733160.8444935801</v>
      </c>
      <c r="AC39">
        <v>1713553.13948404</v>
      </c>
      <c r="AD39">
        <v>1780767.35635653</v>
      </c>
      <c r="AE39">
        <v>1684300</v>
      </c>
      <c r="AF39">
        <v>1733956.66840848</v>
      </c>
    </row>
    <row r="40" spans="1:32" x14ac:dyDescent="0.3">
      <c r="A40" t="s">
        <v>73</v>
      </c>
      <c r="B40" t="s">
        <v>373</v>
      </c>
      <c r="C40" t="s">
        <v>297</v>
      </c>
      <c r="D40" t="s">
        <v>374</v>
      </c>
      <c r="E40" t="s">
        <v>298</v>
      </c>
      <c r="F40">
        <v>52395.359346561898</v>
      </c>
      <c r="G40">
        <v>64122.379707635097</v>
      </c>
      <c r="H40">
        <v>64824.591811640901</v>
      </c>
      <c r="I40">
        <v>66836.441771259997</v>
      </c>
      <c r="J40">
        <v>67809.747289069797</v>
      </c>
      <c r="K40">
        <v>79595.223762377602</v>
      </c>
      <c r="L40">
        <v>79788.792724382307</v>
      </c>
      <c r="M40">
        <v>80102.159579243598</v>
      </c>
      <c r="N40">
        <v>85699.319910185703</v>
      </c>
      <c r="O40">
        <v>88063.038566489398</v>
      </c>
      <c r="P40">
        <v>94922.491311692997</v>
      </c>
      <c r="Q40">
        <v>102232.206035418</v>
      </c>
      <c r="R40">
        <v>113585.72974729299</v>
      </c>
      <c r="S40">
        <v>110309.75505943599</v>
      </c>
      <c r="T40">
        <v>89189.038819157999</v>
      </c>
      <c r="U40">
        <v>81428.134809363706</v>
      </c>
      <c r="V40">
        <v>84395.956235988197</v>
      </c>
      <c r="W40">
        <v>85377.158368070697</v>
      </c>
      <c r="X40">
        <v>82391.715504517706</v>
      </c>
      <c r="Y40">
        <v>63146.519049113602</v>
      </c>
      <c r="Z40">
        <v>77392.046428534493</v>
      </c>
      <c r="AA40">
        <v>76001.985744072299</v>
      </c>
      <c r="AB40">
        <v>77235.517546893505</v>
      </c>
      <c r="AC40">
        <v>91483.962327298403</v>
      </c>
      <c r="AD40">
        <v>89602.1911293546</v>
      </c>
      <c r="AE40">
        <v>84200</v>
      </c>
      <c r="AF40">
        <v>81106.829545504195</v>
      </c>
    </row>
    <row r="41" spans="1:32" x14ac:dyDescent="0.3">
      <c r="A41" t="s">
        <v>73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73</v>
      </c>
      <c r="B43" t="s">
        <v>379</v>
      </c>
      <c r="C43" t="s">
        <v>297</v>
      </c>
      <c r="D43" t="s">
        <v>380</v>
      </c>
      <c r="E43" t="s">
        <v>298</v>
      </c>
      <c r="F43">
        <v>360645.947176416</v>
      </c>
      <c r="G43">
        <v>376834.94139056402</v>
      </c>
      <c r="H43">
        <v>396038.06507680699</v>
      </c>
      <c r="I43">
        <v>416240.39711087098</v>
      </c>
      <c r="J43">
        <v>433089.01576724299</v>
      </c>
      <c r="K43">
        <v>428276.55040797702</v>
      </c>
      <c r="L43">
        <v>479706.610342031</v>
      </c>
      <c r="M43">
        <v>550629.78199574898</v>
      </c>
      <c r="N43">
        <v>541756.24263671995</v>
      </c>
      <c r="O43">
        <v>567097.48641542403</v>
      </c>
      <c r="P43">
        <v>594037.24196472904</v>
      </c>
      <c r="Q43">
        <v>578052.61391334201</v>
      </c>
      <c r="R43">
        <v>559378.81561006897</v>
      </c>
      <c r="S43">
        <v>560029.27675642003</v>
      </c>
      <c r="T43">
        <v>534905.82431197201</v>
      </c>
      <c r="U43">
        <v>517114.27559371397</v>
      </c>
      <c r="V43">
        <v>551530.25481637998</v>
      </c>
      <c r="W43">
        <v>649111.09872456198</v>
      </c>
      <c r="X43">
        <v>725748.40205838101</v>
      </c>
      <c r="Y43">
        <v>691385.09916362399</v>
      </c>
      <c r="Z43">
        <v>911524.80528241897</v>
      </c>
      <c r="AA43">
        <v>860958.60358224297</v>
      </c>
      <c r="AB43">
        <v>825188.21071504301</v>
      </c>
      <c r="AC43">
        <v>812744.82848395605</v>
      </c>
      <c r="AD43">
        <v>844266.62910555198</v>
      </c>
      <c r="AE43">
        <v>765737.52108099998</v>
      </c>
      <c r="AF43">
        <v>824075.46093381802</v>
      </c>
    </row>
    <row r="44" spans="1:32" x14ac:dyDescent="0.3">
      <c r="A44" t="s">
        <v>73</v>
      </c>
      <c r="B44" t="s">
        <v>381</v>
      </c>
      <c r="C44" t="s">
        <v>297</v>
      </c>
      <c r="D44" t="s">
        <v>382</v>
      </c>
      <c r="E44" t="s">
        <v>298</v>
      </c>
      <c r="F44">
        <v>4296777.8470311603</v>
      </c>
      <c r="G44">
        <v>4885148.1251269998</v>
      </c>
      <c r="H44">
        <v>5398580.8495752504</v>
      </c>
      <c r="I44">
        <v>6102901.36778141</v>
      </c>
      <c r="J44">
        <v>6505441.6606713198</v>
      </c>
      <c r="K44">
        <v>7005591.3949390398</v>
      </c>
      <c r="L44">
        <v>7934641.3726722402</v>
      </c>
      <c r="M44">
        <v>8570911.0623642802</v>
      </c>
      <c r="N44">
        <v>8948847.5946248397</v>
      </c>
      <c r="O44">
        <v>9222974.2495180909</v>
      </c>
      <c r="P44">
        <v>9458180.3361156303</v>
      </c>
      <c r="Q44">
        <v>9515759.1864848491</v>
      </c>
      <c r="R44">
        <v>9482997.8577905297</v>
      </c>
      <c r="S44">
        <v>9642563.20405191</v>
      </c>
      <c r="T44">
        <v>9200443.3385019004</v>
      </c>
      <c r="U44">
        <v>9161023.6537632607</v>
      </c>
      <c r="V44">
        <v>8844430.6231470294</v>
      </c>
      <c r="W44">
        <v>9371771.6985386591</v>
      </c>
      <c r="X44">
        <v>9720724.3989042994</v>
      </c>
      <c r="Y44">
        <v>9594724.0377872791</v>
      </c>
      <c r="Z44">
        <v>9927634.8333125506</v>
      </c>
      <c r="AA44">
        <v>9711622.5476545002</v>
      </c>
      <c r="AB44">
        <v>9526788.0402560309</v>
      </c>
      <c r="AC44">
        <v>9347937.6213728394</v>
      </c>
      <c r="AD44">
        <v>9690803.0022426806</v>
      </c>
      <c r="AE44">
        <v>9101163.0583919995</v>
      </c>
      <c r="AF44">
        <v>9290625.3404210694</v>
      </c>
    </row>
    <row r="45" spans="1:32" x14ac:dyDescent="0.3">
      <c r="A45" t="s">
        <v>73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73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73</v>
      </c>
      <c r="B47" t="s">
        <v>387</v>
      </c>
      <c r="C47" t="s">
        <v>297</v>
      </c>
      <c r="D47" t="s">
        <v>388</v>
      </c>
      <c r="E47" t="s">
        <v>298</v>
      </c>
      <c r="F47">
        <v>193395.940241567</v>
      </c>
      <c r="G47">
        <v>258883.69859235099</v>
      </c>
      <c r="H47">
        <v>300550.38021760801</v>
      </c>
      <c r="I47">
        <v>347907.54957718402</v>
      </c>
      <c r="J47">
        <v>335391.35940497601</v>
      </c>
      <c r="K47">
        <v>412080.35301017802</v>
      </c>
      <c r="L47">
        <v>481532.36310855299</v>
      </c>
      <c r="M47">
        <v>429888.36657439201</v>
      </c>
      <c r="N47">
        <v>487428.10719287099</v>
      </c>
      <c r="O47">
        <v>491853.89980485401</v>
      </c>
      <c r="P47">
        <v>418876.19056892197</v>
      </c>
      <c r="Q47">
        <v>401535.99932505901</v>
      </c>
      <c r="R47">
        <v>367396.87101086503</v>
      </c>
      <c r="S47">
        <v>328026.37688727002</v>
      </c>
      <c r="T47">
        <v>302902.15331661497</v>
      </c>
      <c r="U47">
        <v>367663.62586315098</v>
      </c>
      <c r="V47">
        <v>337909.67805683299</v>
      </c>
      <c r="W47">
        <v>241064.91774514099</v>
      </c>
      <c r="X47">
        <v>167635.87388935199</v>
      </c>
      <c r="Y47">
        <v>327888.569099997</v>
      </c>
      <c r="Z47">
        <v>439873.30255997198</v>
      </c>
      <c r="AA47">
        <v>511094.95807424601</v>
      </c>
      <c r="AB47">
        <v>566393.79534388601</v>
      </c>
      <c r="AC47">
        <v>329896.71263480303</v>
      </c>
      <c r="AD47">
        <v>362370.76616599498</v>
      </c>
      <c r="AE47">
        <v>351600</v>
      </c>
      <c r="AF47">
        <v>357128.47862377</v>
      </c>
    </row>
    <row r="48" spans="1:32" x14ac:dyDescent="0.3">
      <c r="A48" t="s">
        <v>73</v>
      </c>
      <c r="B48" t="s">
        <v>389</v>
      </c>
      <c r="C48" t="s">
        <v>297</v>
      </c>
      <c r="D48" t="s">
        <v>390</v>
      </c>
      <c r="E48" t="s">
        <v>298</v>
      </c>
      <c r="F48">
        <v>539362.72711781505</v>
      </c>
      <c r="G48">
        <v>648999.09771029197</v>
      </c>
      <c r="H48">
        <v>736155.42263700499</v>
      </c>
      <c r="I48">
        <v>823830.24371888395</v>
      </c>
      <c r="J48">
        <v>923419.79159888998</v>
      </c>
      <c r="K48">
        <v>945646.59492051497</v>
      </c>
      <c r="L48">
        <v>1089272.19140126</v>
      </c>
      <c r="M48">
        <v>1109093.3349529901</v>
      </c>
      <c r="N48">
        <v>1143241.0807684399</v>
      </c>
      <c r="O48">
        <v>1138079.6598755999</v>
      </c>
      <c r="P48">
        <v>1121848.7532921201</v>
      </c>
      <c r="Q48">
        <v>1098166.8908534399</v>
      </c>
      <c r="R48">
        <v>1060654.07861537</v>
      </c>
      <c r="S48">
        <v>1016084.06466416</v>
      </c>
      <c r="T48">
        <v>991952.18283286004</v>
      </c>
      <c r="U48">
        <v>1007452.43209495</v>
      </c>
      <c r="V48">
        <v>1005202.21057411</v>
      </c>
      <c r="W48">
        <v>1028362.11830199</v>
      </c>
      <c r="X48">
        <v>1034437.39577256</v>
      </c>
      <c r="Y48">
        <v>1124483.31671784</v>
      </c>
      <c r="Z48">
        <v>1274045.2895031101</v>
      </c>
      <c r="AA48">
        <v>1304320.1171308199</v>
      </c>
      <c r="AB48">
        <v>1313881.3388781899</v>
      </c>
      <c r="AC48">
        <v>1143749.9670941699</v>
      </c>
      <c r="AD48">
        <v>1165275.2560874501</v>
      </c>
      <c r="AE48">
        <v>1129821.7995529999</v>
      </c>
      <c r="AF48">
        <v>1149314.60646784</v>
      </c>
    </row>
    <row r="49" spans="1:32" x14ac:dyDescent="0.3">
      <c r="A49" t="s">
        <v>73</v>
      </c>
      <c r="B49" t="s">
        <v>391</v>
      </c>
      <c r="C49" t="s">
        <v>297</v>
      </c>
      <c r="D49" t="s">
        <v>392</v>
      </c>
      <c r="E49" t="s">
        <v>298</v>
      </c>
      <c r="F49">
        <v>62824.340031164</v>
      </c>
      <c r="G49">
        <v>76686.039865198094</v>
      </c>
      <c r="H49">
        <v>84454.902449130197</v>
      </c>
      <c r="I49">
        <v>94000.169734500596</v>
      </c>
      <c r="J49">
        <v>113557.89722666101</v>
      </c>
      <c r="K49">
        <v>99195.281006357007</v>
      </c>
      <c r="L49">
        <v>119208.448278511</v>
      </c>
      <c r="M49">
        <v>156711.18635154999</v>
      </c>
      <c r="N49">
        <v>147118.73884943</v>
      </c>
      <c r="O49">
        <v>158418.28767388299</v>
      </c>
      <c r="P49">
        <v>195366.79928479501</v>
      </c>
      <c r="Q49">
        <v>233734.446225452</v>
      </c>
      <c r="R49">
        <v>260100.17726625901</v>
      </c>
      <c r="S49">
        <v>277402.669176867</v>
      </c>
      <c r="T49">
        <v>291424.43401699199</v>
      </c>
      <c r="U49">
        <v>276320.289031216</v>
      </c>
      <c r="V49">
        <v>285827.15503877797</v>
      </c>
      <c r="W49">
        <v>324273.50664509903</v>
      </c>
      <c r="X49">
        <v>346450.11490860302</v>
      </c>
      <c r="Y49">
        <v>316272.41788309999</v>
      </c>
      <c r="Z49">
        <v>246035.19212298101</v>
      </c>
      <c r="AA49">
        <v>221686.02144866</v>
      </c>
      <c r="AB49">
        <v>196311.54247091399</v>
      </c>
      <c r="AC49">
        <v>313001.66272706998</v>
      </c>
      <c r="AD49">
        <v>305724.07791798603</v>
      </c>
      <c r="AE49">
        <v>347621.79955200001</v>
      </c>
      <c r="AF49">
        <v>363294.00837244099</v>
      </c>
    </row>
    <row r="50" spans="1:32" x14ac:dyDescent="0.3">
      <c r="A50" t="s">
        <v>73</v>
      </c>
      <c r="B50" t="s">
        <v>393</v>
      </c>
      <c r="C50" t="s">
        <v>297</v>
      </c>
      <c r="D50" t="s">
        <v>394</v>
      </c>
      <c r="E50" t="s">
        <v>298</v>
      </c>
      <c r="F50">
        <v>283142.44684508402</v>
      </c>
      <c r="G50">
        <v>313429.35925274203</v>
      </c>
      <c r="H50">
        <v>351150.13997026801</v>
      </c>
      <c r="I50">
        <v>381922.52440719999</v>
      </c>
      <c r="J50">
        <v>474470.534967252</v>
      </c>
      <c r="K50">
        <v>434370.96090397902</v>
      </c>
      <c r="L50">
        <v>488531.38001420099</v>
      </c>
      <c r="M50">
        <v>522493.78202704602</v>
      </c>
      <c r="N50">
        <v>508694.234726139</v>
      </c>
      <c r="O50">
        <v>487807.47239686502</v>
      </c>
      <c r="P50">
        <v>507605.7634384</v>
      </c>
      <c r="Q50">
        <v>462896.44530292897</v>
      </c>
      <c r="R50">
        <v>433157.03033824603</v>
      </c>
      <c r="S50">
        <v>410655.01860002399</v>
      </c>
      <c r="T50">
        <v>397625.59549925401</v>
      </c>
      <c r="U50">
        <v>363468.51720058097</v>
      </c>
      <c r="V50">
        <v>381465.37747849501</v>
      </c>
      <c r="W50">
        <v>463023.693911749</v>
      </c>
      <c r="X50">
        <v>520351.406974604</v>
      </c>
      <c r="Y50">
        <v>480322.32973473897</v>
      </c>
      <c r="Z50">
        <v>588136.794820162</v>
      </c>
      <c r="AA50">
        <v>571539.137607913</v>
      </c>
      <c r="AB50">
        <v>551176.00106339098</v>
      </c>
      <c r="AC50">
        <v>500851.59173229698</v>
      </c>
      <c r="AD50">
        <v>497180.41200347099</v>
      </c>
      <c r="AE50">
        <v>430600.00000100001</v>
      </c>
      <c r="AF50">
        <v>428892.11947163101</v>
      </c>
    </row>
    <row r="51" spans="1:32" x14ac:dyDescent="0.3">
      <c r="A51" t="s">
        <v>73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73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73</v>
      </c>
      <c r="B53" t="s">
        <v>399</v>
      </c>
      <c r="C53" t="s">
        <v>297</v>
      </c>
      <c r="D53" t="s">
        <v>400</v>
      </c>
      <c r="E53" t="s">
        <v>298</v>
      </c>
      <c r="F53">
        <v>55828.523877486601</v>
      </c>
      <c r="G53">
        <v>52403.778691647203</v>
      </c>
      <c r="H53">
        <v>55104.542221354903</v>
      </c>
      <c r="I53">
        <v>62044.495397204002</v>
      </c>
      <c r="J53">
        <v>69177.574352509502</v>
      </c>
      <c r="K53">
        <v>75080.140799712797</v>
      </c>
      <c r="L53">
        <v>86037.179181916596</v>
      </c>
      <c r="M53">
        <v>94774.297843821507</v>
      </c>
      <c r="N53">
        <v>98171.476299488699</v>
      </c>
      <c r="O53">
        <v>111403.85658607401</v>
      </c>
      <c r="P53">
        <v>114900.26733201</v>
      </c>
      <c r="Q53">
        <v>105558.893348193</v>
      </c>
      <c r="R53">
        <v>94631.380052667504</v>
      </c>
      <c r="S53">
        <v>89007.821158786101</v>
      </c>
      <c r="T53">
        <v>78326.567337208297</v>
      </c>
      <c r="U53">
        <v>67468.9249410224</v>
      </c>
      <c r="V53">
        <v>57448.908328818899</v>
      </c>
      <c r="W53">
        <v>66418.294224096302</v>
      </c>
      <c r="X53">
        <v>68263.986620723605</v>
      </c>
      <c r="Y53">
        <v>66103.018732865501</v>
      </c>
      <c r="Z53">
        <v>90778.685446962205</v>
      </c>
      <c r="AA53">
        <v>88925.426763365002</v>
      </c>
      <c r="AB53">
        <v>87463.162944541094</v>
      </c>
      <c r="AC53">
        <v>94925.947068136797</v>
      </c>
      <c r="AD53">
        <v>103369.43605169799</v>
      </c>
      <c r="AE53">
        <v>87625.834593000007</v>
      </c>
      <c r="AF53">
        <v>82161.571694956103</v>
      </c>
    </row>
    <row r="54" spans="1:32" x14ac:dyDescent="0.3">
      <c r="A54" t="s">
        <v>73</v>
      </c>
      <c r="B54" t="s">
        <v>401</v>
      </c>
      <c r="C54" t="s">
        <v>297</v>
      </c>
      <c r="D54" t="s">
        <v>402</v>
      </c>
      <c r="E54" t="s">
        <v>298</v>
      </c>
      <c r="F54">
        <v>78329.732593857407</v>
      </c>
      <c r="G54">
        <v>77941.521512900494</v>
      </c>
      <c r="H54">
        <v>87345.994661045799</v>
      </c>
      <c r="I54">
        <v>105540.642139476</v>
      </c>
      <c r="J54">
        <v>120320.498154284</v>
      </c>
      <c r="K54">
        <v>126959.63100972401</v>
      </c>
      <c r="L54">
        <v>135500.345032741</v>
      </c>
      <c r="M54">
        <v>153159.53837624801</v>
      </c>
      <c r="N54">
        <v>157456.346615174</v>
      </c>
      <c r="O54">
        <v>175467.730277058</v>
      </c>
      <c r="P54">
        <v>188127.48608784299</v>
      </c>
      <c r="Q54">
        <v>184457.014317539</v>
      </c>
      <c r="R54">
        <v>185579.57488130601</v>
      </c>
      <c r="S54">
        <v>186985.49179345</v>
      </c>
      <c r="T54">
        <v>165873.36564080199</v>
      </c>
      <c r="U54">
        <v>151137.28796103699</v>
      </c>
      <c r="V54">
        <v>145622.247579877</v>
      </c>
      <c r="W54">
        <v>157893.89807129401</v>
      </c>
      <c r="X54">
        <v>160233.536179224</v>
      </c>
      <c r="Y54">
        <v>149157.56758661699</v>
      </c>
      <c r="Z54">
        <v>193588.25171055901</v>
      </c>
      <c r="AA54">
        <v>188630.16664653199</v>
      </c>
      <c r="AB54">
        <v>194045.35384148901</v>
      </c>
      <c r="AC54">
        <v>225077.19571523601</v>
      </c>
      <c r="AD54">
        <v>254328.417243912</v>
      </c>
      <c r="AE54">
        <v>239053.29749999999</v>
      </c>
      <c r="AF54">
        <v>220462.497048736</v>
      </c>
    </row>
    <row r="55" spans="1:32" x14ac:dyDescent="0.3">
      <c r="A55" t="s">
        <v>73</v>
      </c>
      <c r="B55" t="s">
        <v>403</v>
      </c>
      <c r="C55" t="s">
        <v>297</v>
      </c>
      <c r="D55" t="s">
        <v>404</v>
      </c>
      <c r="E55" t="s">
        <v>298</v>
      </c>
      <c r="F55">
        <v>22501.208716370798</v>
      </c>
      <c r="G55">
        <v>25537.7428212534</v>
      </c>
      <c r="H55">
        <v>32241.4524396909</v>
      </c>
      <c r="I55">
        <v>43496.146742272198</v>
      </c>
      <c r="J55">
        <v>51142.923801774203</v>
      </c>
      <c r="K55">
        <v>51879.490210010998</v>
      </c>
      <c r="L55">
        <v>49463.165850824298</v>
      </c>
      <c r="M55">
        <v>58385.240532426498</v>
      </c>
      <c r="N55">
        <v>59284.870315685599</v>
      </c>
      <c r="O55">
        <v>64063.873690984197</v>
      </c>
      <c r="P55">
        <v>73227.218755832902</v>
      </c>
      <c r="Q55">
        <v>78898.120969346201</v>
      </c>
      <c r="R55">
        <v>90948.194828638094</v>
      </c>
      <c r="S55">
        <v>97977.670634663998</v>
      </c>
      <c r="T55">
        <v>87546.798303593998</v>
      </c>
      <c r="U55">
        <v>83668.363020014105</v>
      </c>
      <c r="V55">
        <v>88173.3392510579</v>
      </c>
      <c r="W55">
        <v>91475.603847198101</v>
      </c>
      <c r="X55">
        <v>91969.549558500497</v>
      </c>
      <c r="Y55">
        <v>83054.548853751898</v>
      </c>
      <c r="Z55">
        <v>102809.56626359699</v>
      </c>
      <c r="AA55">
        <v>99704.739883166607</v>
      </c>
      <c r="AB55">
        <v>106582.190896948</v>
      </c>
      <c r="AC55">
        <v>130151.248647099</v>
      </c>
      <c r="AD55">
        <v>150958.98119221401</v>
      </c>
      <c r="AE55">
        <v>151427.46290700001</v>
      </c>
      <c r="AF55">
        <v>138300.92535378001</v>
      </c>
    </row>
    <row r="56" spans="1:32" x14ac:dyDescent="0.3">
      <c r="A56" t="s">
        <v>73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73</v>
      </c>
      <c r="B57" t="s">
        <v>407</v>
      </c>
      <c r="C57" t="s">
        <v>297</v>
      </c>
      <c r="D57" t="s">
        <v>408</v>
      </c>
      <c r="E57" t="s">
        <v>298</v>
      </c>
      <c r="F57">
        <v>4888850.1631829198</v>
      </c>
      <c r="G57">
        <v>5598737.3256110903</v>
      </c>
      <c r="H57">
        <v>6201721.9598837299</v>
      </c>
      <c r="I57">
        <v>6997039.4569224901</v>
      </c>
      <c r="J57">
        <v>7501576.85388947</v>
      </c>
      <c r="K57">
        <v>8035369.6216856604</v>
      </c>
      <c r="L57">
        <v>9110020.39034467</v>
      </c>
      <c r="M57">
        <v>9770328.7664444</v>
      </c>
      <c r="N57">
        <v>10187850.509619299</v>
      </c>
      <c r="O57">
        <v>10462357.5153955</v>
      </c>
      <c r="P57">
        <v>10691112.7222251</v>
      </c>
      <c r="Q57">
        <v>10741457.6231851</v>
      </c>
      <c r="R57">
        <v>10691112.6015893</v>
      </c>
      <c r="S57">
        <v>10808593.5279327</v>
      </c>
      <c r="T57">
        <v>10317298.6087061</v>
      </c>
      <c r="U57">
        <v>10286406.4406185</v>
      </c>
      <c r="V57">
        <v>9975232.7269024607</v>
      </c>
      <c r="W57">
        <v>10520933.3326576</v>
      </c>
      <c r="X57">
        <v>10867697.6646642</v>
      </c>
      <c r="Y57">
        <v>10807413.7815153</v>
      </c>
      <c r="Z57">
        <v>11306186.9595256</v>
      </c>
      <c r="AA57">
        <v>11118154.943578901</v>
      </c>
      <c r="AB57">
        <v>10946805.661061401</v>
      </c>
      <c r="AC57">
        <v>10617684.112528799</v>
      </c>
      <c r="AD57">
        <v>10983278.108572399</v>
      </c>
      <c r="AE57">
        <v>10351300.000003001</v>
      </c>
      <c r="AF57">
        <v>10555020.1508561</v>
      </c>
    </row>
    <row r="58" spans="1:32" x14ac:dyDescent="0.3">
      <c r="A58" t="s">
        <v>73</v>
      </c>
      <c r="B58" t="s">
        <v>409</v>
      </c>
      <c r="C58" t="s">
        <v>297</v>
      </c>
      <c r="D58" t="s">
        <v>410</v>
      </c>
      <c r="E58" t="s">
        <v>298</v>
      </c>
      <c r="F58">
        <v>4888535.9334955299</v>
      </c>
      <c r="G58">
        <v>5598269.6025449298</v>
      </c>
      <c r="H58">
        <v>6199560.8640238997</v>
      </c>
      <c r="I58">
        <v>6993568.05327156</v>
      </c>
      <c r="J58">
        <v>7496671.1995592704</v>
      </c>
      <c r="K58">
        <v>8030833.2136219302</v>
      </c>
      <c r="L58">
        <v>9103702.3567978907</v>
      </c>
      <c r="M58">
        <v>9760106.5568965096</v>
      </c>
      <c r="N58">
        <v>10177787.9953035</v>
      </c>
      <c r="O58">
        <v>10449116.9479602</v>
      </c>
      <c r="P58">
        <v>10674951.5807194</v>
      </c>
      <c r="Q58">
        <v>10716158.2833737</v>
      </c>
      <c r="R58">
        <v>10657237.6661532</v>
      </c>
      <c r="S58">
        <v>10768957.023775499</v>
      </c>
      <c r="T58">
        <v>10281584.5601539</v>
      </c>
      <c r="U58">
        <v>10249904.220667601</v>
      </c>
      <c r="V58">
        <v>9934028.7899571192</v>
      </c>
      <c r="W58">
        <v>10485510.9752087</v>
      </c>
      <c r="X58">
        <v>10837553.510181401</v>
      </c>
      <c r="Y58">
        <v>10782353.8735542</v>
      </c>
      <c r="Z58">
        <v>11279072.1692442</v>
      </c>
      <c r="AA58">
        <v>11091944.6505294</v>
      </c>
      <c r="AB58">
        <v>10917904.8966811</v>
      </c>
      <c r="AC58">
        <v>10583171.5507943</v>
      </c>
      <c r="AD58">
        <v>10945680.449459501</v>
      </c>
      <c r="AE58">
        <v>10315184.857945001</v>
      </c>
      <c r="AF58">
        <v>10521046.776434399</v>
      </c>
    </row>
    <row r="59" spans="1:32" x14ac:dyDescent="0.3">
      <c r="A59" t="s">
        <v>73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75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75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75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75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75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75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75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75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75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75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75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75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75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75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75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75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75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75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75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75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75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75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75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75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75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75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75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75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75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75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75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75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75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75</v>
      </c>
      <c r="B35" t="s">
        <v>363</v>
      </c>
      <c r="C35" t="s">
        <v>297</v>
      </c>
      <c r="D35" t="s">
        <v>364</v>
      </c>
      <c r="E35" t="s">
        <v>298</v>
      </c>
      <c r="F35">
        <v>526366.05153537495</v>
      </c>
      <c r="G35">
        <v>538954.21270529495</v>
      </c>
      <c r="H35">
        <v>543117.77246950299</v>
      </c>
      <c r="I35">
        <v>544685.52907742397</v>
      </c>
      <c r="J35">
        <v>549296.63145042199</v>
      </c>
      <c r="K35">
        <v>609875.01783738704</v>
      </c>
      <c r="L35">
        <v>604053.96916005202</v>
      </c>
      <c r="M35">
        <v>621461.39534913702</v>
      </c>
      <c r="N35">
        <v>630932.60276833095</v>
      </c>
      <c r="O35">
        <v>636196.63858399098</v>
      </c>
      <c r="P35">
        <v>657584.37322662002</v>
      </c>
      <c r="Q35">
        <v>669486.220302484</v>
      </c>
      <c r="R35">
        <v>657054.34852486604</v>
      </c>
      <c r="S35">
        <v>658579.813134055</v>
      </c>
      <c r="T35">
        <v>649648.91598947602</v>
      </c>
      <c r="U35">
        <v>671916.90920428699</v>
      </c>
      <c r="V35">
        <v>654117.59975030599</v>
      </c>
      <c r="W35">
        <v>646500.26348852902</v>
      </c>
      <c r="X35">
        <v>631864.48692276701</v>
      </c>
      <c r="Y35">
        <v>677857.95660775702</v>
      </c>
      <c r="Z35">
        <v>671627.07502252003</v>
      </c>
      <c r="AA35">
        <v>676618.72860069899</v>
      </c>
      <c r="AB35">
        <v>640526.19335767697</v>
      </c>
      <c r="AC35">
        <v>635579.18057240103</v>
      </c>
      <c r="AD35">
        <v>646527.61173789704</v>
      </c>
      <c r="AE35">
        <v>569800</v>
      </c>
      <c r="AF35">
        <v>601505.60341742204</v>
      </c>
    </row>
    <row r="36" spans="1:32" x14ac:dyDescent="0.3">
      <c r="A36" t="s">
        <v>75</v>
      </c>
      <c r="B36" t="s">
        <v>365</v>
      </c>
      <c r="C36" t="s">
        <v>297</v>
      </c>
      <c r="D36" t="s">
        <v>366</v>
      </c>
      <c r="E36" t="s">
        <v>298</v>
      </c>
      <c r="F36">
        <v>526366.05153537495</v>
      </c>
      <c r="G36">
        <v>538954.21270529495</v>
      </c>
      <c r="H36">
        <v>543117.77246950299</v>
      </c>
      <c r="I36">
        <v>544685.52907742397</v>
      </c>
      <c r="J36">
        <v>549296.63145042199</v>
      </c>
      <c r="K36">
        <v>609875.01783738704</v>
      </c>
      <c r="L36">
        <v>604053.96916005202</v>
      </c>
      <c r="M36">
        <v>621461.39534913702</v>
      </c>
      <c r="N36">
        <v>630932.60276833095</v>
      </c>
      <c r="O36">
        <v>636196.63858399098</v>
      </c>
      <c r="P36">
        <v>657584.37322662002</v>
      </c>
      <c r="Q36">
        <v>669486.220302484</v>
      </c>
      <c r="R36">
        <v>657054.34852486604</v>
      </c>
      <c r="S36">
        <v>658579.813134055</v>
      </c>
      <c r="T36">
        <v>649648.91598947602</v>
      </c>
      <c r="U36">
        <v>671916.90920428699</v>
      </c>
      <c r="V36">
        <v>654117.59975030599</v>
      </c>
      <c r="W36">
        <v>646500.26348852902</v>
      </c>
      <c r="X36">
        <v>631864.48692276701</v>
      </c>
      <c r="Y36">
        <v>677857.95660775702</v>
      </c>
      <c r="Z36">
        <v>671627.07502252003</v>
      </c>
      <c r="AA36">
        <v>676618.72860069899</v>
      </c>
      <c r="AB36">
        <v>640526.19335767697</v>
      </c>
      <c r="AC36">
        <v>635579.18057240103</v>
      </c>
      <c r="AD36">
        <v>646527.61173789704</v>
      </c>
      <c r="AE36">
        <v>569800</v>
      </c>
      <c r="AF36">
        <v>601505.60341742204</v>
      </c>
    </row>
    <row r="37" spans="1:32" x14ac:dyDescent="0.3">
      <c r="A37" t="s">
        <v>75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75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75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75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75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75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75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75</v>
      </c>
      <c r="B44" t="s">
        <v>381</v>
      </c>
      <c r="C44" t="s">
        <v>297</v>
      </c>
      <c r="D44" t="s">
        <v>382</v>
      </c>
      <c r="E44" t="s">
        <v>298</v>
      </c>
      <c r="F44">
        <v>701787.54343070404</v>
      </c>
      <c r="G44">
        <v>726482.69206022401</v>
      </c>
      <c r="H44">
        <v>739943.57225582295</v>
      </c>
      <c r="I44">
        <v>739741.15300476097</v>
      </c>
      <c r="J44">
        <v>739639.94337922998</v>
      </c>
      <c r="K44">
        <v>795811.28554883495</v>
      </c>
      <c r="L44">
        <v>793989.512289281</v>
      </c>
      <c r="M44">
        <v>811397.56788058195</v>
      </c>
      <c r="N44">
        <v>820304.01492729399</v>
      </c>
      <c r="O44">
        <v>828501.99459529005</v>
      </c>
      <c r="P44">
        <v>847225.19169739296</v>
      </c>
      <c r="Q44">
        <v>859370.93038219004</v>
      </c>
      <c r="R44">
        <v>848440.29082486103</v>
      </c>
      <c r="S44">
        <v>854917.70685883402</v>
      </c>
      <c r="T44">
        <v>839837.47265474196</v>
      </c>
      <c r="U44">
        <v>854310.44910564902</v>
      </c>
      <c r="V44">
        <v>835080.62025479297</v>
      </c>
      <c r="W44">
        <v>831944.028848688</v>
      </c>
      <c r="X44">
        <v>819696.75717410899</v>
      </c>
      <c r="Y44">
        <v>866759.23304594005</v>
      </c>
      <c r="Z44">
        <v>861901.17102046101</v>
      </c>
      <c r="AA44">
        <v>874957.21271393599</v>
      </c>
      <c r="AB44">
        <v>833663.88168757397</v>
      </c>
      <c r="AC44">
        <v>832550.37961652305</v>
      </c>
      <c r="AD44">
        <v>855828.59348861105</v>
      </c>
      <c r="AE44">
        <v>786500</v>
      </c>
      <c r="AF44">
        <v>826882.64058679703</v>
      </c>
    </row>
    <row r="45" spans="1:32" x14ac:dyDescent="0.3">
      <c r="A45" t="s">
        <v>75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75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75</v>
      </c>
      <c r="B47" t="s">
        <v>387</v>
      </c>
      <c r="C47" t="s">
        <v>297</v>
      </c>
      <c r="D47" t="s">
        <v>388</v>
      </c>
      <c r="E47" t="s">
        <v>298</v>
      </c>
      <c r="F47">
        <v>14978.1553398058</v>
      </c>
      <c r="G47">
        <v>15473.300970873801</v>
      </c>
      <c r="H47">
        <v>14730.5825242718</v>
      </c>
      <c r="I47">
        <v>10769.4174757282</v>
      </c>
      <c r="J47">
        <v>11759.708737864101</v>
      </c>
      <c r="K47">
        <v>8169.90291262136</v>
      </c>
      <c r="L47">
        <v>7179.6116504854399</v>
      </c>
      <c r="M47">
        <v>6436.8932038835001</v>
      </c>
      <c r="N47">
        <v>3218.44660194175</v>
      </c>
      <c r="O47">
        <v>6436.8932038835001</v>
      </c>
      <c r="P47">
        <v>4580.09708737864</v>
      </c>
      <c r="Q47">
        <v>4332.5242718446598</v>
      </c>
      <c r="R47">
        <v>6808.2524271844704</v>
      </c>
      <c r="S47">
        <v>20672.330097087401</v>
      </c>
      <c r="T47">
        <v>27233.0097087379</v>
      </c>
      <c r="U47">
        <v>21291.262135922301</v>
      </c>
      <c r="V47">
        <v>20548.543689320399</v>
      </c>
      <c r="W47">
        <v>21910.1941747573</v>
      </c>
      <c r="X47">
        <v>28966.019417475702</v>
      </c>
      <c r="Y47">
        <v>26490.291262135899</v>
      </c>
      <c r="Z47">
        <v>18691.7475728155</v>
      </c>
      <c r="AA47">
        <v>23395.6310679612</v>
      </c>
      <c r="AB47">
        <v>35898.058252427203</v>
      </c>
      <c r="AC47">
        <v>37135.922330097099</v>
      </c>
      <c r="AD47">
        <v>32803.398058252402</v>
      </c>
      <c r="AE47">
        <v>25500</v>
      </c>
      <c r="AF47">
        <v>34907.766990291297</v>
      </c>
    </row>
    <row r="48" spans="1:32" x14ac:dyDescent="0.3">
      <c r="A48" t="s">
        <v>75</v>
      </c>
      <c r="B48" t="s">
        <v>389</v>
      </c>
      <c r="C48" t="s">
        <v>297</v>
      </c>
      <c r="D48" t="s">
        <v>390</v>
      </c>
      <c r="E48" t="s">
        <v>298</v>
      </c>
      <c r="F48">
        <v>14978.1553398058</v>
      </c>
      <c r="G48">
        <v>15473.300970873801</v>
      </c>
      <c r="H48">
        <v>14730.5825242718</v>
      </c>
      <c r="I48">
        <v>10769.4174757282</v>
      </c>
      <c r="J48">
        <v>11759.708737864101</v>
      </c>
      <c r="K48">
        <v>8169.90291262136</v>
      </c>
      <c r="L48">
        <v>7179.6116504854399</v>
      </c>
      <c r="M48">
        <v>6436.8932038835001</v>
      </c>
      <c r="N48">
        <v>3218.44660194175</v>
      </c>
      <c r="O48">
        <v>6436.8932038835001</v>
      </c>
      <c r="P48">
        <v>4580.09708737864</v>
      </c>
      <c r="Q48">
        <v>4332.5242718446598</v>
      </c>
      <c r="R48">
        <v>6808.2524271844704</v>
      </c>
      <c r="S48">
        <v>20672.330097087401</v>
      </c>
      <c r="T48">
        <v>27233.0097087379</v>
      </c>
      <c r="U48">
        <v>21291.262135922301</v>
      </c>
      <c r="V48">
        <v>20548.543689320399</v>
      </c>
      <c r="W48">
        <v>21910.1941747573</v>
      </c>
      <c r="X48">
        <v>28966.019417475702</v>
      </c>
      <c r="Y48">
        <v>26490.291262135899</v>
      </c>
      <c r="Z48">
        <v>18691.7475728155</v>
      </c>
      <c r="AA48">
        <v>23395.6310679612</v>
      </c>
      <c r="AB48">
        <v>35898.058252427203</v>
      </c>
      <c r="AC48">
        <v>37135.922330097099</v>
      </c>
      <c r="AD48">
        <v>32803.398058252402</v>
      </c>
      <c r="AE48">
        <v>25500</v>
      </c>
      <c r="AF48">
        <v>34907.766990291297</v>
      </c>
    </row>
    <row r="49" spans="1:32" x14ac:dyDescent="0.3">
      <c r="A49" t="s">
        <v>75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75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75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75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75</v>
      </c>
      <c r="B53" t="s">
        <v>399</v>
      </c>
      <c r="C53" t="s">
        <v>297</v>
      </c>
      <c r="D53" t="s">
        <v>400</v>
      </c>
      <c r="E53" t="s">
        <v>298</v>
      </c>
      <c r="F53">
        <v>175421.491895329</v>
      </c>
      <c r="G53">
        <v>187528.479354929</v>
      </c>
      <c r="H53">
        <v>196825.799786321</v>
      </c>
      <c r="I53">
        <v>195055.62392733799</v>
      </c>
      <c r="J53">
        <v>190343.31192880799</v>
      </c>
      <c r="K53">
        <v>185936.26771144799</v>
      </c>
      <c r="L53">
        <v>189935.54312922899</v>
      </c>
      <c r="M53">
        <v>189936.172531444</v>
      </c>
      <c r="N53">
        <v>189371.41215896301</v>
      </c>
      <c r="O53">
        <v>192305.35601129901</v>
      </c>
      <c r="P53">
        <v>189640.818470773</v>
      </c>
      <c r="Q53">
        <v>189884.71007970601</v>
      </c>
      <c r="R53">
        <v>191385.94229999601</v>
      </c>
      <c r="S53">
        <v>196337.89372477899</v>
      </c>
      <c r="T53">
        <v>190188.55666526599</v>
      </c>
      <c r="U53">
        <v>182393.539901362</v>
      </c>
      <c r="V53">
        <v>180963.020504488</v>
      </c>
      <c r="W53">
        <v>185443.76536015901</v>
      </c>
      <c r="X53">
        <v>187832.27025134201</v>
      </c>
      <c r="Y53">
        <v>188901.27643818301</v>
      </c>
      <c r="Z53">
        <v>190274.09599794101</v>
      </c>
      <c r="AA53">
        <v>198338.484113238</v>
      </c>
      <c r="AB53">
        <v>193137.68832989701</v>
      </c>
      <c r="AC53">
        <v>196971.19904412201</v>
      </c>
      <c r="AD53">
        <v>209300.98175071401</v>
      </c>
      <c r="AE53">
        <v>216700</v>
      </c>
      <c r="AF53">
        <v>225377.03716937499</v>
      </c>
    </row>
    <row r="54" spans="1:32" x14ac:dyDescent="0.3">
      <c r="A54" t="s">
        <v>75</v>
      </c>
      <c r="B54" t="s">
        <v>401</v>
      </c>
      <c r="C54" t="s">
        <v>297</v>
      </c>
      <c r="D54" t="s">
        <v>402</v>
      </c>
      <c r="E54" t="s">
        <v>298</v>
      </c>
      <c r="F54">
        <v>175421.491895329</v>
      </c>
      <c r="G54">
        <v>187528.479354929</v>
      </c>
      <c r="H54">
        <v>196825.799786321</v>
      </c>
      <c r="I54">
        <v>195055.62392733799</v>
      </c>
      <c r="J54">
        <v>190343.31192880799</v>
      </c>
      <c r="K54">
        <v>185936.26771144799</v>
      </c>
      <c r="L54">
        <v>189935.54312922899</v>
      </c>
      <c r="M54">
        <v>189936.172531444</v>
      </c>
      <c r="N54">
        <v>189371.41215896301</v>
      </c>
      <c r="O54">
        <v>192305.35601129901</v>
      </c>
      <c r="P54">
        <v>189640.818470773</v>
      </c>
      <c r="Q54">
        <v>189884.71007970601</v>
      </c>
      <c r="R54">
        <v>191385.94229999601</v>
      </c>
      <c r="S54">
        <v>196337.89372477899</v>
      </c>
      <c r="T54">
        <v>190188.55666526599</v>
      </c>
      <c r="U54">
        <v>182393.539901362</v>
      </c>
      <c r="V54">
        <v>180963.020504488</v>
      </c>
      <c r="W54">
        <v>185443.76536015901</v>
      </c>
      <c r="X54">
        <v>187832.27025134201</v>
      </c>
      <c r="Y54">
        <v>188901.27643818301</v>
      </c>
      <c r="Z54">
        <v>190274.09599794101</v>
      </c>
      <c r="AA54">
        <v>198338.484113238</v>
      </c>
      <c r="AB54">
        <v>193137.68832989701</v>
      </c>
      <c r="AC54">
        <v>196971.19904412201</v>
      </c>
      <c r="AD54">
        <v>209300.98175071401</v>
      </c>
      <c r="AE54">
        <v>216700</v>
      </c>
      <c r="AF54">
        <v>225377.03716937499</v>
      </c>
    </row>
    <row r="55" spans="1:32" x14ac:dyDescent="0.3">
      <c r="A55" t="s">
        <v>75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75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75</v>
      </c>
      <c r="B57" t="s">
        <v>407</v>
      </c>
      <c r="C57" t="s">
        <v>297</v>
      </c>
      <c r="D57" t="s">
        <v>408</v>
      </c>
      <c r="E57" t="s">
        <v>298</v>
      </c>
      <c r="F57">
        <v>718147.17312272801</v>
      </c>
      <c r="G57">
        <v>743391.75128494401</v>
      </c>
      <c r="H57">
        <v>756319.41832769196</v>
      </c>
      <c r="I57">
        <v>752858.468095775</v>
      </c>
      <c r="J57">
        <v>753571.01667293499</v>
      </c>
      <c r="K57">
        <v>807113.95261376502</v>
      </c>
      <c r="L57">
        <v>804467.34361288697</v>
      </c>
      <c r="M57">
        <v>821364.92415695102</v>
      </c>
      <c r="N57">
        <v>827676.06869750505</v>
      </c>
      <c r="O57">
        <v>838567.88266265497</v>
      </c>
      <c r="P57">
        <v>855872.04683913197</v>
      </c>
      <c r="Q57">
        <v>867884.16698006797</v>
      </c>
      <c r="R57">
        <v>858926.41343863599</v>
      </c>
      <c r="S57">
        <v>876841.92052150005</v>
      </c>
      <c r="T57">
        <v>867069.82574902801</v>
      </c>
      <c r="U57">
        <v>876740.12786761997</v>
      </c>
      <c r="V57">
        <v>856788.767707158</v>
      </c>
      <c r="W57">
        <v>854753.82683969196</v>
      </c>
      <c r="X57">
        <v>848238.184781246</v>
      </c>
      <c r="Y57">
        <v>893535.91575780394</v>
      </c>
      <c r="Z57">
        <v>882236.93117713404</v>
      </c>
      <c r="AA57">
        <v>899236.30437507795</v>
      </c>
      <c r="AB57">
        <v>867986.15695433295</v>
      </c>
      <c r="AC57">
        <v>867884.16698006797</v>
      </c>
      <c r="AD57">
        <v>887733.73448664905</v>
      </c>
      <c r="AE57">
        <v>812000</v>
      </c>
      <c r="AF57">
        <v>860351.51059295505</v>
      </c>
    </row>
    <row r="58" spans="1:32" x14ac:dyDescent="0.3">
      <c r="A58" t="s">
        <v>75</v>
      </c>
      <c r="B58" t="s">
        <v>409</v>
      </c>
      <c r="C58" t="s">
        <v>297</v>
      </c>
      <c r="D58" t="s">
        <v>410</v>
      </c>
      <c r="E58" t="s">
        <v>298</v>
      </c>
      <c r="F58">
        <v>718147.17312272801</v>
      </c>
      <c r="G58">
        <v>743391.75128494401</v>
      </c>
      <c r="H58">
        <v>756319.41832769196</v>
      </c>
      <c r="I58">
        <v>752858.468095775</v>
      </c>
      <c r="J58">
        <v>753571.01667293499</v>
      </c>
      <c r="K58">
        <v>807113.95261376502</v>
      </c>
      <c r="L58">
        <v>804467.34361288697</v>
      </c>
      <c r="M58">
        <v>821364.92415695102</v>
      </c>
      <c r="N58">
        <v>827676.06869750505</v>
      </c>
      <c r="O58">
        <v>838567.88266265497</v>
      </c>
      <c r="P58">
        <v>855872.04683913197</v>
      </c>
      <c r="Q58">
        <v>867884.16698006797</v>
      </c>
      <c r="R58">
        <v>858926.41343863599</v>
      </c>
      <c r="S58">
        <v>876841.92052150005</v>
      </c>
      <c r="T58">
        <v>867069.82574902801</v>
      </c>
      <c r="U58">
        <v>876740.12786761997</v>
      </c>
      <c r="V58">
        <v>856788.767707158</v>
      </c>
      <c r="W58">
        <v>854753.82683969196</v>
      </c>
      <c r="X58">
        <v>848238.184781246</v>
      </c>
      <c r="Y58">
        <v>893535.91575780394</v>
      </c>
      <c r="Z58">
        <v>882236.93117713404</v>
      </c>
      <c r="AA58">
        <v>899236.30437507795</v>
      </c>
      <c r="AB58">
        <v>867986.15695433295</v>
      </c>
      <c r="AC58">
        <v>867884.16698006797</v>
      </c>
      <c r="AD58">
        <v>887733.73448664905</v>
      </c>
      <c r="AE58">
        <v>812000</v>
      </c>
      <c r="AF58">
        <v>860351.51059295505</v>
      </c>
    </row>
    <row r="59" spans="1:32" x14ac:dyDescent="0.3">
      <c r="A59" t="s">
        <v>75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77</v>
      </c>
      <c r="B2" t="s">
        <v>295</v>
      </c>
      <c r="C2" t="s">
        <v>297</v>
      </c>
      <c r="D2" t="s">
        <v>296</v>
      </c>
      <c r="E2" t="s">
        <v>298</v>
      </c>
      <c r="F2">
        <v>24560.380646497699</v>
      </c>
      <c r="G2">
        <v>24187.478015856199</v>
      </c>
      <c r="H2">
        <v>23541.582157081601</v>
      </c>
      <c r="I2">
        <v>23862.830610653298</v>
      </c>
      <c r="J2">
        <v>24344.0956995093</v>
      </c>
      <c r="K2">
        <v>23211.547650316301</v>
      </c>
      <c r="L2">
        <v>20113.307877594401</v>
      </c>
      <c r="M2">
        <v>18045.5120133112</v>
      </c>
      <c r="N2">
        <v>18277.623459745198</v>
      </c>
      <c r="O2">
        <v>18223.434481633001</v>
      </c>
      <c r="P2">
        <v>18536.661316708301</v>
      </c>
      <c r="Q2">
        <v>19500.732501548799</v>
      </c>
      <c r="R2">
        <v>21783.1012300521</v>
      </c>
      <c r="S2">
        <v>18047.941725204299</v>
      </c>
      <c r="T2">
        <v>17921.922584110602</v>
      </c>
      <c r="U2">
        <v>19044.569813395701</v>
      </c>
      <c r="V2">
        <v>17190.444228426499</v>
      </c>
      <c r="W2">
        <v>15775.5581512633</v>
      </c>
      <c r="X2">
        <v>15569.011995672599</v>
      </c>
      <c r="Y2">
        <v>17192.433923459801</v>
      </c>
      <c r="Z2">
        <v>17489.264412294498</v>
      </c>
      <c r="AA2">
        <v>17543.779032291</v>
      </c>
      <c r="AB2">
        <v>17757.041888266001</v>
      </c>
      <c r="AC2">
        <v>17913.257370744199</v>
      </c>
      <c r="AD2">
        <v>18641.136940645501</v>
      </c>
      <c r="AE2">
        <v>22724.052680686102</v>
      </c>
      <c r="AF2">
        <v>5003.6510662611499</v>
      </c>
    </row>
    <row r="3" spans="1:32" x14ac:dyDescent="0.3">
      <c r="A3" t="s">
        <v>77</v>
      </c>
      <c r="B3" t="s">
        <v>299</v>
      </c>
      <c r="C3" t="s">
        <v>297</v>
      </c>
      <c r="D3" t="s">
        <v>300</v>
      </c>
      <c r="E3" t="s">
        <v>298</v>
      </c>
      <c r="F3">
        <v>21760.5382742152</v>
      </c>
      <c r="G3">
        <v>20942.842453412701</v>
      </c>
      <c r="H3">
        <v>20393.091990352601</v>
      </c>
      <c r="I3">
        <v>22920.335238740699</v>
      </c>
      <c r="J3">
        <v>24259.088242548802</v>
      </c>
      <c r="K3">
        <v>22883.685621070301</v>
      </c>
      <c r="L3">
        <v>23847.8411693085</v>
      </c>
      <c r="M3">
        <v>15569.206214289999</v>
      </c>
      <c r="N3">
        <v>12501.7893593299</v>
      </c>
      <c r="O3">
        <v>11638.3719662366</v>
      </c>
      <c r="P3">
        <v>13329.4694068959</v>
      </c>
      <c r="Q3">
        <v>8404.1279766531206</v>
      </c>
      <c r="R3">
        <v>8690.5795188654301</v>
      </c>
      <c r="S3">
        <v>6484.6092541253802</v>
      </c>
      <c r="T3">
        <v>5834.5619743432499</v>
      </c>
      <c r="U3">
        <v>4731.6863521796004</v>
      </c>
      <c r="V3">
        <v>4298.9570960999799</v>
      </c>
      <c r="W3">
        <v>3985.79165264321</v>
      </c>
      <c r="X3">
        <v>4599.0691617888997</v>
      </c>
      <c r="Y3">
        <v>4641.4621708855402</v>
      </c>
      <c r="Z3">
        <v>5153.7442386887396</v>
      </c>
      <c r="AA3">
        <v>5411.2243308063798</v>
      </c>
      <c r="AB3">
        <v>4743.0944836361296</v>
      </c>
      <c r="AC3">
        <v>4671.0736662504196</v>
      </c>
      <c r="AD3">
        <v>4166.1599691724596</v>
      </c>
      <c r="AE3">
        <v>3600</v>
      </c>
      <c r="AF3">
        <v>3307.7645422692499</v>
      </c>
    </row>
    <row r="4" spans="1:32" x14ac:dyDescent="0.3">
      <c r="A4" t="s">
        <v>77</v>
      </c>
      <c r="B4" t="s">
        <v>301</v>
      </c>
      <c r="C4" t="s">
        <v>297</v>
      </c>
      <c r="D4" t="s">
        <v>302</v>
      </c>
      <c r="E4" t="s">
        <v>298</v>
      </c>
      <c r="F4">
        <v>9938555.9378882106</v>
      </c>
      <c r="G4">
        <v>10539511.256357901</v>
      </c>
      <c r="H4">
        <v>10962408.564874001</v>
      </c>
      <c r="I4">
        <v>11225131.8602481</v>
      </c>
      <c r="J4">
        <v>10825412.5427438</v>
      </c>
      <c r="K4">
        <v>11005923.9920674</v>
      </c>
      <c r="L4">
        <v>11278377.0745604</v>
      </c>
      <c r="M4">
        <v>11379013.848484101</v>
      </c>
      <c r="N4">
        <v>11411240.7090181</v>
      </c>
      <c r="O4">
        <v>11454629.8813891</v>
      </c>
      <c r="P4">
        <v>12248654.506756701</v>
      </c>
      <c r="Q4">
        <v>12760807.6688393</v>
      </c>
      <c r="R4">
        <v>13449177.0716954</v>
      </c>
      <c r="S4">
        <v>13300931.2124041</v>
      </c>
      <c r="T4">
        <v>12406258.3409808</v>
      </c>
      <c r="U4">
        <v>11933518.705690499</v>
      </c>
      <c r="V4">
        <v>12090305.052174499</v>
      </c>
      <c r="W4">
        <v>12075722.3100773</v>
      </c>
      <c r="X4">
        <v>12564452.5469334</v>
      </c>
      <c r="Y4">
        <v>13180844.453151099</v>
      </c>
      <c r="Z4">
        <v>13652874.811138101</v>
      </c>
      <c r="AA4">
        <v>13591770.3361183</v>
      </c>
      <c r="AB4">
        <v>13617424.2625193</v>
      </c>
      <c r="AC4">
        <v>13964125.032982601</v>
      </c>
      <c r="AD4">
        <v>13617093.8592402</v>
      </c>
      <c r="AE4">
        <v>13651800</v>
      </c>
      <c r="AF4">
        <v>12070809.3543876</v>
      </c>
    </row>
    <row r="5" spans="1:32" x14ac:dyDescent="0.3">
      <c r="A5" t="s">
        <v>77</v>
      </c>
      <c r="B5" t="s">
        <v>303</v>
      </c>
      <c r="C5" t="s">
        <v>297</v>
      </c>
      <c r="D5" t="s">
        <v>304</v>
      </c>
      <c r="E5" t="s">
        <v>298</v>
      </c>
      <c r="F5">
        <v>278431.26829912403</v>
      </c>
      <c r="G5">
        <v>283708.45688120701</v>
      </c>
      <c r="H5">
        <v>293048.73190136597</v>
      </c>
      <c r="I5">
        <v>299499.201981224</v>
      </c>
      <c r="J5">
        <v>309920.13157323899</v>
      </c>
      <c r="K5">
        <v>299437.64413579903</v>
      </c>
      <c r="L5">
        <v>295155.74849806499</v>
      </c>
      <c r="M5">
        <v>284189.91076483898</v>
      </c>
      <c r="N5">
        <v>344057.50881461601</v>
      </c>
      <c r="O5">
        <v>317222.88191157999</v>
      </c>
      <c r="P5">
        <v>323701.03782746301</v>
      </c>
      <c r="Q5">
        <v>347505.62910691003</v>
      </c>
      <c r="R5">
        <v>328119.90346228</v>
      </c>
      <c r="S5">
        <v>299289.65788270999</v>
      </c>
      <c r="T5">
        <v>285060.02788934199</v>
      </c>
      <c r="U5">
        <v>271557.65151639498</v>
      </c>
      <c r="V5">
        <v>261110.46552740599</v>
      </c>
      <c r="W5">
        <v>250900.474544592</v>
      </c>
      <c r="X5">
        <v>251517.98238138901</v>
      </c>
      <c r="Y5">
        <v>249125.436954704</v>
      </c>
      <c r="Z5">
        <v>258192.48097744599</v>
      </c>
      <c r="AA5">
        <v>263618.51362532203</v>
      </c>
      <c r="AB5">
        <v>287007.67471194</v>
      </c>
      <c r="AC5">
        <v>299743.79100874998</v>
      </c>
      <c r="AD5">
        <v>305121.62059939298</v>
      </c>
      <c r="AE5">
        <v>302800</v>
      </c>
      <c r="AF5">
        <v>267033.12729500799</v>
      </c>
    </row>
    <row r="6" spans="1:32" x14ac:dyDescent="0.3">
      <c r="A6" t="s">
        <v>77</v>
      </c>
      <c r="B6" t="s">
        <v>305</v>
      </c>
      <c r="C6" t="s">
        <v>297</v>
      </c>
      <c r="D6" t="s">
        <v>306</v>
      </c>
      <c r="E6" t="s">
        <v>298</v>
      </c>
      <c r="F6">
        <v>65142.958260766798</v>
      </c>
      <c r="G6">
        <v>66702.595203511199</v>
      </c>
      <c r="H6">
        <v>65270.940477992197</v>
      </c>
      <c r="I6">
        <v>63417.586335576103</v>
      </c>
      <c r="J6">
        <v>61556.9031260513</v>
      </c>
      <c r="K6">
        <v>60521.3883557234</v>
      </c>
      <c r="L6">
        <v>57449.312945733298</v>
      </c>
      <c r="M6">
        <v>56281.663340322397</v>
      </c>
      <c r="N6">
        <v>47585.902819082803</v>
      </c>
      <c r="O6">
        <v>44438.915777120099</v>
      </c>
      <c r="P6">
        <v>40940.4969418564</v>
      </c>
      <c r="Q6">
        <v>38968.332975423</v>
      </c>
      <c r="R6">
        <v>44811.877548612298</v>
      </c>
      <c r="S6">
        <v>48237.060655361602</v>
      </c>
      <c r="T6">
        <v>41657.8651728439</v>
      </c>
      <c r="U6">
        <v>38547.376731212098</v>
      </c>
      <c r="V6">
        <v>46900.772554674397</v>
      </c>
      <c r="W6">
        <v>45884.469519163104</v>
      </c>
      <c r="X6">
        <v>45863.361825616201</v>
      </c>
      <c r="Y6">
        <v>52008.962953456903</v>
      </c>
      <c r="Z6">
        <v>53058.6357663995</v>
      </c>
      <c r="AA6">
        <v>51711.403350569199</v>
      </c>
      <c r="AB6">
        <v>56135.873746548001</v>
      </c>
      <c r="AC6">
        <v>59971.566700289797</v>
      </c>
      <c r="AD6">
        <v>58373.877151172303</v>
      </c>
      <c r="AE6">
        <v>47142.819672716098</v>
      </c>
      <c r="AF6">
        <v>35363.0424909086</v>
      </c>
    </row>
    <row r="7" spans="1:32" x14ac:dyDescent="0.3">
      <c r="A7" t="s">
        <v>77</v>
      </c>
      <c r="B7" t="s">
        <v>307</v>
      </c>
      <c r="C7" t="s">
        <v>297</v>
      </c>
      <c r="D7" t="s">
        <v>308</v>
      </c>
      <c r="E7" t="s">
        <v>298</v>
      </c>
      <c r="F7">
        <v>105856.61977614</v>
      </c>
      <c r="G7">
        <v>109599.05241701999</v>
      </c>
      <c r="H7">
        <v>112498.837372258</v>
      </c>
      <c r="I7">
        <v>116640.283752434</v>
      </c>
      <c r="J7">
        <v>116447.362003617</v>
      </c>
      <c r="K7">
        <v>113112.52155861699</v>
      </c>
      <c r="L7">
        <v>115087.367785525</v>
      </c>
      <c r="M7">
        <v>112450.196190239</v>
      </c>
      <c r="N7">
        <v>116810.54624316801</v>
      </c>
      <c r="O7">
        <v>116402.083480653</v>
      </c>
      <c r="P7">
        <v>114696.463256843</v>
      </c>
      <c r="Q7">
        <v>114072.164098686</v>
      </c>
      <c r="R7">
        <v>107717.226509086</v>
      </c>
      <c r="S7">
        <v>109366.636163123</v>
      </c>
      <c r="T7">
        <v>107751.046383661</v>
      </c>
      <c r="U7">
        <v>105046.67073049799</v>
      </c>
      <c r="V7">
        <v>94123.472993222298</v>
      </c>
      <c r="W7">
        <v>83743.803111184796</v>
      </c>
      <c r="X7">
        <v>75643.195727470898</v>
      </c>
      <c r="Y7">
        <v>76751.946263573802</v>
      </c>
      <c r="Z7">
        <v>74839.696163569199</v>
      </c>
      <c r="AA7">
        <v>77399.838349887694</v>
      </c>
      <c r="AB7">
        <v>81430.024117691297</v>
      </c>
      <c r="AC7">
        <v>84602.441619520803</v>
      </c>
      <c r="AD7">
        <v>81619.158369929399</v>
      </c>
      <c r="AE7">
        <v>86854.7260820683</v>
      </c>
      <c r="AF7">
        <v>77194.3683583151</v>
      </c>
    </row>
    <row r="8" spans="1:32" x14ac:dyDescent="0.3">
      <c r="A8" t="s">
        <v>77</v>
      </c>
      <c r="B8" t="s">
        <v>309</v>
      </c>
      <c r="C8" t="s">
        <v>297</v>
      </c>
      <c r="D8" t="s">
        <v>310</v>
      </c>
      <c r="E8" t="s">
        <v>298</v>
      </c>
      <c r="F8">
        <v>89218.206924282102</v>
      </c>
      <c r="G8">
        <v>81398.535447008195</v>
      </c>
      <c r="H8">
        <v>79125.196922567993</v>
      </c>
      <c r="I8">
        <v>68351.714015530393</v>
      </c>
      <c r="J8">
        <v>53760.606571411001</v>
      </c>
      <c r="K8">
        <v>47306.632606786698</v>
      </c>
      <c r="L8">
        <v>48934.531230529203</v>
      </c>
      <c r="M8">
        <v>48887.307512870502</v>
      </c>
      <c r="N8">
        <v>48663.989985490698</v>
      </c>
      <c r="O8">
        <v>48819.365592886097</v>
      </c>
      <c r="P8">
        <v>53933.083907901702</v>
      </c>
      <c r="Q8">
        <v>59132.659498378503</v>
      </c>
      <c r="R8">
        <v>59823.524129864403</v>
      </c>
      <c r="S8">
        <v>61454.143085249802</v>
      </c>
      <c r="T8">
        <v>61054.523517234702</v>
      </c>
      <c r="U8">
        <v>60483.295110469699</v>
      </c>
      <c r="V8">
        <v>58445.3452826926</v>
      </c>
      <c r="W8">
        <v>54472.485919457198</v>
      </c>
      <c r="X8">
        <v>54064.613035251801</v>
      </c>
      <c r="Y8">
        <v>51661.491988986898</v>
      </c>
      <c r="Z8">
        <v>52143.765238497799</v>
      </c>
      <c r="AA8">
        <v>53499.6518743876</v>
      </c>
      <c r="AB8">
        <v>53183.208359069002</v>
      </c>
      <c r="AC8">
        <v>53965.808527105903</v>
      </c>
      <c r="AD8">
        <v>53068.9424644588</v>
      </c>
      <c r="AE8">
        <v>50900</v>
      </c>
      <c r="AF8">
        <v>21539.291783164801</v>
      </c>
    </row>
    <row r="9" spans="1:32" x14ac:dyDescent="0.3">
      <c r="A9" t="s">
        <v>77</v>
      </c>
      <c r="B9" t="s">
        <v>311</v>
      </c>
      <c r="C9" t="s">
        <v>297</v>
      </c>
      <c r="D9" t="s">
        <v>312</v>
      </c>
      <c r="E9" t="s">
        <v>298</v>
      </c>
      <c r="F9">
        <v>1288226.9178888099</v>
      </c>
      <c r="G9">
        <v>1326168.2872597401</v>
      </c>
      <c r="H9">
        <v>1288160.4169480701</v>
      </c>
      <c r="I9">
        <v>1237041.8162966699</v>
      </c>
      <c r="J9">
        <v>1236083.44346614</v>
      </c>
      <c r="K9">
        <v>1096834.2449112099</v>
      </c>
      <c r="L9">
        <v>1208124.49373363</v>
      </c>
      <c r="M9">
        <v>1221099.46329947</v>
      </c>
      <c r="N9">
        <v>1190542.9836373599</v>
      </c>
      <c r="O9">
        <v>1159824.27005936</v>
      </c>
      <c r="P9">
        <v>1246441.01458939</v>
      </c>
      <c r="Q9">
        <v>1252521.2109876</v>
      </c>
      <c r="R9">
        <v>1429220.4970971299</v>
      </c>
      <c r="S9">
        <v>1472076.0170962501</v>
      </c>
      <c r="T9">
        <v>1369956.7269884299</v>
      </c>
      <c r="U9">
        <v>1273258.4925160999</v>
      </c>
      <c r="V9">
        <v>1293915.92523281</v>
      </c>
      <c r="W9">
        <v>1324296.04975222</v>
      </c>
      <c r="X9">
        <v>1399301.2876289899</v>
      </c>
      <c r="Y9">
        <v>1480105.6223591799</v>
      </c>
      <c r="Z9">
        <v>1500328.5329452299</v>
      </c>
      <c r="AA9">
        <v>1528731.5830228</v>
      </c>
      <c r="AB9">
        <v>1607247.69848096</v>
      </c>
      <c r="AC9">
        <v>1608734.76025178</v>
      </c>
      <c r="AD9">
        <v>1563733.01307209</v>
      </c>
      <c r="AE9">
        <v>1577070.7158121699</v>
      </c>
      <c r="AF9">
        <v>1344923.4668709801</v>
      </c>
    </row>
    <row r="10" spans="1:32" x14ac:dyDescent="0.3">
      <c r="A10" t="s">
        <v>77</v>
      </c>
      <c r="B10" t="s">
        <v>313</v>
      </c>
      <c r="C10" t="s">
        <v>297</v>
      </c>
      <c r="D10" t="s">
        <v>314</v>
      </c>
      <c r="E10" t="s">
        <v>298</v>
      </c>
      <c r="F10">
        <v>1810726.1451970499</v>
      </c>
      <c r="G10">
        <v>1849786.1885003101</v>
      </c>
      <c r="H10">
        <v>1855620.1638001399</v>
      </c>
      <c r="I10">
        <v>1899792.29831938</v>
      </c>
      <c r="J10">
        <v>1837165.23478633</v>
      </c>
      <c r="K10">
        <v>1865454.0201072099</v>
      </c>
      <c r="L10">
        <v>1931900.2831373501</v>
      </c>
      <c r="M10">
        <v>2032108.6680012499</v>
      </c>
      <c r="N10">
        <v>2005516.62543035</v>
      </c>
      <c r="O10">
        <v>1935138.1387717901</v>
      </c>
      <c r="P10">
        <v>2074668.8105553801</v>
      </c>
      <c r="Q10">
        <v>2203150.76635719</v>
      </c>
      <c r="R10">
        <v>2368167.1374339601</v>
      </c>
      <c r="S10">
        <v>2433190.61543612</v>
      </c>
      <c r="T10">
        <v>2370933.781438</v>
      </c>
      <c r="U10">
        <v>2347324.0917768199</v>
      </c>
      <c r="V10">
        <v>2320497.8362390799</v>
      </c>
      <c r="W10">
        <v>2372846.7018818501</v>
      </c>
      <c r="X10">
        <v>2509640.3915204499</v>
      </c>
      <c r="Y10">
        <v>2577123.9795213402</v>
      </c>
      <c r="Z10">
        <v>2651918.8863976798</v>
      </c>
      <c r="AA10">
        <v>2645185.5620281501</v>
      </c>
      <c r="AB10">
        <v>2735803.2867300399</v>
      </c>
      <c r="AC10">
        <v>2695572.84514307</v>
      </c>
      <c r="AD10">
        <v>2595077.6859081201</v>
      </c>
      <c r="AE10">
        <v>2598290.78053706</v>
      </c>
      <c r="AF10">
        <v>2228214.7921025902</v>
      </c>
    </row>
    <row r="11" spans="1:32" x14ac:dyDescent="0.3">
      <c r="A11" t="s">
        <v>77</v>
      </c>
      <c r="B11" t="s">
        <v>315</v>
      </c>
      <c r="C11" t="s">
        <v>297</v>
      </c>
      <c r="D11" t="s">
        <v>316</v>
      </c>
      <c r="E11" t="s">
        <v>298</v>
      </c>
      <c r="F11">
        <v>522499.22730823897</v>
      </c>
      <c r="G11">
        <v>523617.90124057798</v>
      </c>
      <c r="H11">
        <v>567459.74685206497</v>
      </c>
      <c r="I11">
        <v>662750.48202270898</v>
      </c>
      <c r="J11">
        <v>601081.79132018297</v>
      </c>
      <c r="K11">
        <v>768619.77519599604</v>
      </c>
      <c r="L11">
        <v>723775.78940371599</v>
      </c>
      <c r="M11">
        <v>811009.20470178104</v>
      </c>
      <c r="N11">
        <v>814973.64179299294</v>
      </c>
      <c r="O11">
        <v>775313.86871242698</v>
      </c>
      <c r="P11">
        <v>828227.795965989</v>
      </c>
      <c r="Q11">
        <v>950629.55536958796</v>
      </c>
      <c r="R11">
        <v>938946.64033683005</v>
      </c>
      <c r="S11">
        <v>961114.598339875</v>
      </c>
      <c r="T11">
        <v>1000977.05444957</v>
      </c>
      <c r="U11">
        <v>1074065.5992607099</v>
      </c>
      <c r="V11">
        <v>1026581.91100627</v>
      </c>
      <c r="W11">
        <v>1048550.65212963</v>
      </c>
      <c r="X11">
        <v>1110339.10389146</v>
      </c>
      <c r="Y11">
        <v>1097018.3571621601</v>
      </c>
      <c r="Z11">
        <v>1151590.3534524499</v>
      </c>
      <c r="AA11">
        <v>1116453.97900536</v>
      </c>
      <c r="AB11">
        <v>1128555.5882490801</v>
      </c>
      <c r="AC11">
        <v>1086838.0848912899</v>
      </c>
      <c r="AD11">
        <v>1031344.67283603</v>
      </c>
      <c r="AE11">
        <v>1021220.06472489</v>
      </c>
      <c r="AF11">
        <v>883291.32523161499</v>
      </c>
    </row>
    <row r="12" spans="1:32" x14ac:dyDescent="0.3">
      <c r="A12" t="s">
        <v>77</v>
      </c>
      <c r="B12" t="s">
        <v>317</v>
      </c>
      <c r="C12" t="s">
        <v>297</v>
      </c>
      <c r="D12" t="s">
        <v>318</v>
      </c>
      <c r="E12" t="s">
        <v>298</v>
      </c>
      <c r="F12">
        <v>499781.01254775899</v>
      </c>
      <c r="G12">
        <v>522949.92982843303</v>
      </c>
      <c r="H12">
        <v>524600.69481811801</v>
      </c>
      <c r="I12">
        <v>536654.61595661798</v>
      </c>
      <c r="J12">
        <v>513851.95932706399</v>
      </c>
      <c r="K12">
        <v>500896.36838666099</v>
      </c>
      <c r="L12">
        <v>501427.40565902297</v>
      </c>
      <c r="M12">
        <v>454262.88557068701</v>
      </c>
      <c r="N12">
        <v>454651.29635063198</v>
      </c>
      <c r="O12">
        <v>477191.526269781</v>
      </c>
      <c r="P12">
        <v>484271.99851571</v>
      </c>
      <c r="Q12">
        <v>487150.49935124599</v>
      </c>
      <c r="R12">
        <v>503089.599160343</v>
      </c>
      <c r="S12">
        <v>506981.96437174198</v>
      </c>
      <c r="T12">
        <v>490723.907412723</v>
      </c>
      <c r="U12">
        <v>479177.08158745698</v>
      </c>
      <c r="V12">
        <v>474763.11548103101</v>
      </c>
      <c r="W12">
        <v>479989.48416173703</v>
      </c>
      <c r="X12">
        <v>506104.25359068997</v>
      </c>
      <c r="Y12">
        <v>553759.95982368896</v>
      </c>
      <c r="Z12">
        <v>570006.07702060603</v>
      </c>
      <c r="AA12">
        <v>582855.61430026696</v>
      </c>
      <c r="AB12">
        <v>575270.562597621</v>
      </c>
      <c r="AC12">
        <v>598657.31857379805</v>
      </c>
      <c r="AD12">
        <v>574682.25468631706</v>
      </c>
      <c r="AE12">
        <v>565002.25243612798</v>
      </c>
      <c r="AF12">
        <v>487011.446295025</v>
      </c>
    </row>
    <row r="13" spans="1:32" x14ac:dyDescent="0.3">
      <c r="A13" t="s">
        <v>77</v>
      </c>
      <c r="B13" t="s">
        <v>319</v>
      </c>
      <c r="C13" t="s">
        <v>297</v>
      </c>
      <c r="D13" t="s">
        <v>320</v>
      </c>
      <c r="E13" t="s">
        <v>298</v>
      </c>
      <c r="F13">
        <v>625993.92217021401</v>
      </c>
      <c r="G13">
        <v>644546.86163364397</v>
      </c>
      <c r="H13">
        <v>636759.14334072999</v>
      </c>
      <c r="I13">
        <v>614545.55634882895</v>
      </c>
      <c r="J13">
        <v>547801.12283607596</v>
      </c>
      <c r="K13">
        <v>549839.41577466601</v>
      </c>
      <c r="L13">
        <v>489894.56678771001</v>
      </c>
      <c r="M13">
        <v>494422.072962609</v>
      </c>
      <c r="N13">
        <v>430393.98053820099</v>
      </c>
      <c r="O13">
        <v>480348.561999809</v>
      </c>
      <c r="P13">
        <v>503451.88582855999</v>
      </c>
      <c r="Q13">
        <v>520413.81522567</v>
      </c>
      <c r="R13">
        <v>542083.29426554299</v>
      </c>
      <c r="S13">
        <v>549451.750572833</v>
      </c>
      <c r="T13">
        <v>554440.32680168794</v>
      </c>
      <c r="U13">
        <v>527146.00026854</v>
      </c>
      <c r="V13">
        <v>520409.72321018798</v>
      </c>
      <c r="W13">
        <v>505806.47061422898</v>
      </c>
      <c r="X13">
        <v>508846.88268138299</v>
      </c>
      <c r="Y13">
        <v>539506.37256688997</v>
      </c>
      <c r="Z13">
        <v>542612.22700765601</v>
      </c>
      <c r="AA13">
        <v>546805.41001295496</v>
      </c>
      <c r="AB13">
        <v>536897.45675294905</v>
      </c>
      <c r="AC13">
        <v>498366.35906556802</v>
      </c>
      <c r="AD13">
        <v>515042.96245067997</v>
      </c>
      <c r="AE13">
        <v>477766.67279753101</v>
      </c>
      <c r="AF13">
        <v>401863.55747627799</v>
      </c>
    </row>
    <row r="14" spans="1:32" x14ac:dyDescent="0.3">
      <c r="A14" t="s">
        <v>77</v>
      </c>
      <c r="B14" t="s">
        <v>321</v>
      </c>
      <c r="C14" t="s">
        <v>297</v>
      </c>
      <c r="D14" t="s">
        <v>322</v>
      </c>
      <c r="E14" t="s">
        <v>298</v>
      </c>
      <c r="F14">
        <v>2955288.0534743601</v>
      </c>
      <c r="G14">
        <v>3154586.6698116502</v>
      </c>
      <c r="H14">
        <v>3311713.9793471498</v>
      </c>
      <c r="I14">
        <v>3437015.5993557</v>
      </c>
      <c r="J14">
        <v>3319636.6457138299</v>
      </c>
      <c r="K14">
        <v>3472046.36984829</v>
      </c>
      <c r="L14">
        <v>3549628.7628762098</v>
      </c>
      <c r="M14">
        <v>3566749.8417801498</v>
      </c>
      <c r="N14">
        <v>3477692.6903485502</v>
      </c>
      <c r="O14">
        <v>3457107.9034810201</v>
      </c>
      <c r="P14">
        <v>3648775.9507610798</v>
      </c>
      <c r="Q14">
        <v>3814478.74641601</v>
      </c>
      <c r="R14">
        <v>4010373.3668948002</v>
      </c>
      <c r="S14">
        <v>3954958.4084620499</v>
      </c>
      <c r="T14">
        <v>3538070.2595000002</v>
      </c>
      <c r="U14">
        <v>3206786.8026635898</v>
      </c>
      <c r="V14">
        <v>3277501.1897569802</v>
      </c>
      <c r="W14">
        <v>3178651.5930641401</v>
      </c>
      <c r="X14">
        <v>3155298.74239075</v>
      </c>
      <c r="Y14">
        <v>3133155.5200868002</v>
      </c>
      <c r="Z14">
        <v>3173785.42320449</v>
      </c>
      <c r="AA14">
        <v>3077417.07209124</v>
      </c>
      <c r="AB14">
        <v>2991247.9200751199</v>
      </c>
      <c r="AC14">
        <v>3074994.60836901</v>
      </c>
      <c r="AD14">
        <v>2908513.9346134202</v>
      </c>
      <c r="AE14">
        <v>3061525.5739207501</v>
      </c>
      <c r="AF14">
        <v>2833678.62526904</v>
      </c>
    </row>
    <row r="15" spans="1:32" x14ac:dyDescent="0.3">
      <c r="A15" t="s">
        <v>77</v>
      </c>
      <c r="B15" t="s">
        <v>323</v>
      </c>
      <c r="C15" t="s">
        <v>297</v>
      </c>
      <c r="D15" t="s">
        <v>324</v>
      </c>
      <c r="E15" t="s">
        <v>298</v>
      </c>
      <c r="F15">
        <v>3973681.24470763</v>
      </c>
      <c r="G15">
        <v>4248979.1463919599</v>
      </c>
      <c r="H15">
        <v>4458213.6110447701</v>
      </c>
      <c r="I15">
        <v>4609533.99891253</v>
      </c>
      <c r="J15">
        <v>4451487.5806235997</v>
      </c>
      <c r="K15">
        <v>4644039.9728897503</v>
      </c>
      <c r="L15">
        <v>4760706.7921279799</v>
      </c>
      <c r="M15">
        <v>4760596.5742918998</v>
      </c>
      <c r="N15">
        <v>4625274.29707646</v>
      </c>
      <c r="O15">
        <v>4606834.86152614</v>
      </c>
      <c r="P15">
        <v>4867397.0576915201</v>
      </c>
      <c r="Q15">
        <v>5065174.99662829</v>
      </c>
      <c r="R15">
        <v>5245143.0313252304</v>
      </c>
      <c r="S15">
        <v>5128074.1041429797</v>
      </c>
      <c r="T15">
        <v>4632363.1955094105</v>
      </c>
      <c r="U15">
        <v>4315852.9385157702</v>
      </c>
      <c r="V15">
        <v>4379364.83593594</v>
      </c>
      <c r="W15">
        <v>4308163.6275516497</v>
      </c>
      <c r="X15">
        <v>4344209.2214816501</v>
      </c>
      <c r="Y15">
        <v>4397348.5535438703</v>
      </c>
      <c r="Z15">
        <v>4508200.9657904599</v>
      </c>
      <c r="AA15">
        <v>4420217.4947094498</v>
      </c>
      <c r="AB15">
        <v>4303167.6708680904</v>
      </c>
      <c r="AC15">
        <v>4504243.7656955495</v>
      </c>
      <c r="AD15">
        <v>4371927.2209277404</v>
      </c>
      <c r="AE15">
        <v>4145225.5739207501</v>
      </c>
      <c r="AF15">
        <v>3663769.1876681601</v>
      </c>
    </row>
    <row r="16" spans="1:32" x14ac:dyDescent="0.3">
      <c r="A16" t="s">
        <v>77</v>
      </c>
      <c r="B16" t="s">
        <v>325</v>
      </c>
      <c r="C16" t="s">
        <v>297</v>
      </c>
      <c r="D16" t="s">
        <v>326</v>
      </c>
      <c r="E16" t="s">
        <v>298</v>
      </c>
      <c r="F16">
        <v>1018393.19123327</v>
      </c>
      <c r="G16">
        <v>1094392.4765803099</v>
      </c>
      <c r="H16">
        <v>1146499.63169762</v>
      </c>
      <c r="I16">
        <v>1172518.3995568301</v>
      </c>
      <c r="J16">
        <v>1131850.93490976</v>
      </c>
      <c r="K16">
        <v>1171993.60304146</v>
      </c>
      <c r="L16">
        <v>1211078.0292517701</v>
      </c>
      <c r="M16">
        <v>1193846.73251175</v>
      </c>
      <c r="N16">
        <v>1147581.60672791</v>
      </c>
      <c r="O16">
        <v>1149726.9580451199</v>
      </c>
      <c r="P16">
        <v>1218621.1069304401</v>
      </c>
      <c r="Q16">
        <v>1250696.2502122801</v>
      </c>
      <c r="R16">
        <v>1234769.6644304299</v>
      </c>
      <c r="S16">
        <v>1173115.69568093</v>
      </c>
      <c r="T16">
        <v>1094292.9360094101</v>
      </c>
      <c r="U16">
        <v>1109066.13585219</v>
      </c>
      <c r="V16">
        <v>1101863.6461789601</v>
      </c>
      <c r="W16">
        <v>1129512.0344875101</v>
      </c>
      <c r="X16">
        <v>1188910.4790908999</v>
      </c>
      <c r="Y16">
        <v>1264193.0334570601</v>
      </c>
      <c r="Z16">
        <v>1334415.5425859799</v>
      </c>
      <c r="AA16">
        <v>1342800.4226182201</v>
      </c>
      <c r="AB16">
        <v>1311919.7507929699</v>
      </c>
      <c r="AC16">
        <v>1429249.15732654</v>
      </c>
      <c r="AD16">
        <v>1463413.2863143201</v>
      </c>
      <c r="AE16">
        <v>1083700</v>
      </c>
      <c r="AF16">
        <v>830090.56239911797</v>
      </c>
    </row>
    <row r="17" spans="1:32" x14ac:dyDescent="0.3">
      <c r="A17" t="s">
        <v>77</v>
      </c>
      <c r="B17" t="s">
        <v>327</v>
      </c>
      <c r="C17" t="s">
        <v>297</v>
      </c>
      <c r="D17" t="s">
        <v>328</v>
      </c>
      <c r="E17" t="s">
        <v>298</v>
      </c>
      <c r="F17">
        <v>806838.69315359497</v>
      </c>
      <c r="G17">
        <v>862779.20831234998</v>
      </c>
      <c r="H17">
        <v>922287.94408469601</v>
      </c>
      <c r="I17">
        <v>952647.30906931695</v>
      </c>
      <c r="J17">
        <v>992796.13050633005</v>
      </c>
      <c r="K17">
        <v>1000044.37626152</v>
      </c>
      <c r="L17">
        <v>1024661.5167707599</v>
      </c>
      <c r="M17">
        <v>1036305.48148282</v>
      </c>
      <c r="N17">
        <v>1134262.23195102</v>
      </c>
      <c r="O17">
        <v>1175679.6454259499</v>
      </c>
      <c r="P17">
        <v>1300171.88772295</v>
      </c>
      <c r="Q17">
        <v>1298036.4495431599</v>
      </c>
      <c r="R17">
        <v>1396888.6016043001</v>
      </c>
      <c r="S17">
        <v>1371190.47148078</v>
      </c>
      <c r="T17">
        <v>1316343.2587111599</v>
      </c>
      <c r="U17">
        <v>1262633.20380022</v>
      </c>
      <c r="V17">
        <v>1299952.3358549499</v>
      </c>
      <c r="W17">
        <v>1291262.6065174299</v>
      </c>
      <c r="X17">
        <v>1361560.86783945</v>
      </c>
      <c r="Y17">
        <v>1438290.2892805401</v>
      </c>
      <c r="Z17">
        <v>1465072.84399284</v>
      </c>
      <c r="AA17">
        <v>1421377.8241912599</v>
      </c>
      <c r="AB17">
        <v>1395257.9807333699</v>
      </c>
      <c r="AC17">
        <v>1493071.61363315</v>
      </c>
      <c r="AD17">
        <v>1425966.1553465701</v>
      </c>
      <c r="AE17">
        <v>1285181.6809092599</v>
      </c>
      <c r="AF17">
        <v>1069850.4768085601</v>
      </c>
    </row>
    <row r="18" spans="1:32" x14ac:dyDescent="0.3">
      <c r="A18" t="s">
        <v>77</v>
      </c>
      <c r="B18" t="s">
        <v>329</v>
      </c>
      <c r="C18" t="s">
        <v>297</v>
      </c>
      <c r="D18" t="s">
        <v>330</v>
      </c>
      <c r="E18" t="s">
        <v>298</v>
      </c>
      <c r="F18">
        <v>1524584.7601358499</v>
      </c>
      <c r="G18">
        <v>1704623.5756538899</v>
      </c>
      <c r="H18">
        <v>1845268.92874705</v>
      </c>
      <c r="I18">
        <v>1883662.72950883</v>
      </c>
      <c r="J18">
        <v>1763101.19294998</v>
      </c>
      <c r="K18">
        <v>1753731.7814533301</v>
      </c>
      <c r="L18">
        <v>1873758.9490171</v>
      </c>
      <c r="M18">
        <v>1937950.99484672</v>
      </c>
      <c r="N18">
        <v>2044094.2205370399</v>
      </c>
      <c r="O18">
        <v>2101807.58154858</v>
      </c>
      <c r="P18">
        <v>2328555.7710046498</v>
      </c>
      <c r="Q18">
        <v>2465244.6246695602</v>
      </c>
      <c r="R18">
        <v>2689936.4675892899</v>
      </c>
      <c r="S18">
        <v>2626266.74792078</v>
      </c>
      <c r="T18">
        <v>2388211.2424267102</v>
      </c>
      <c r="U18">
        <v>2381375.4508545701</v>
      </c>
      <c r="V18">
        <v>2491450.34943261</v>
      </c>
      <c r="W18">
        <v>2543548.2731021601</v>
      </c>
      <c r="X18">
        <v>2758317.2801671298</v>
      </c>
      <c r="Y18">
        <v>3110284.1612510202</v>
      </c>
      <c r="Z18">
        <v>3359129.6517304401</v>
      </c>
      <c r="AA18">
        <v>3421527.35422611</v>
      </c>
      <c r="AB18">
        <v>3478807.5114873401</v>
      </c>
      <c r="AC18">
        <v>3525964.9261964401</v>
      </c>
      <c r="AD18">
        <v>3481917.7913783798</v>
      </c>
      <c r="AE18">
        <v>3935400</v>
      </c>
      <c r="AF18">
        <v>3679915.6208553798</v>
      </c>
    </row>
    <row r="19" spans="1:32" x14ac:dyDescent="0.3">
      <c r="A19" t="s">
        <v>77</v>
      </c>
      <c r="B19" t="s">
        <v>331</v>
      </c>
      <c r="C19" t="s">
        <v>297</v>
      </c>
      <c r="D19" t="s">
        <v>332</v>
      </c>
      <c r="E19" t="s">
        <v>298</v>
      </c>
      <c r="F19">
        <v>158301.10671580501</v>
      </c>
      <c r="G19">
        <v>164437.706088532</v>
      </c>
      <c r="H19">
        <v>169714.37236429099</v>
      </c>
      <c r="I19">
        <v>180386.566047826</v>
      </c>
      <c r="J19">
        <v>177524.318440106</v>
      </c>
      <c r="K19">
        <v>171539.87053737999</v>
      </c>
      <c r="L19">
        <v>179400.60060060601</v>
      </c>
      <c r="M19">
        <v>161558.093519802</v>
      </c>
      <c r="N19">
        <v>159930.10927202</v>
      </c>
      <c r="O19">
        <v>150746.31908478099</v>
      </c>
      <c r="P19">
        <v>156866.01350387401</v>
      </c>
      <c r="Q19">
        <v>161957.73138479699</v>
      </c>
      <c r="R19">
        <v>163396.40866685001</v>
      </c>
      <c r="S19">
        <v>167428.060692422</v>
      </c>
      <c r="T19">
        <v>157719.165717981</v>
      </c>
      <c r="U19">
        <v>144374.94479858599</v>
      </c>
      <c r="V19">
        <v>143286.79966273301</v>
      </c>
      <c r="W19">
        <v>139103.91315388901</v>
      </c>
      <c r="X19">
        <v>148684.49668295399</v>
      </c>
      <c r="Y19">
        <v>134983.29900300401</v>
      </c>
      <c r="Z19">
        <v>117699.581052489</v>
      </c>
      <c r="AA19">
        <v>107571.66944992699</v>
      </c>
      <c r="AB19">
        <v>114463.012414682</v>
      </c>
      <c r="AC19">
        <v>149964.59681935501</v>
      </c>
      <c r="AD19">
        <v>154296.189957453</v>
      </c>
      <c r="AE19">
        <v>157235.493644481</v>
      </c>
      <c r="AF19">
        <v>139054.44325419501</v>
      </c>
    </row>
    <row r="20" spans="1:32" x14ac:dyDescent="0.3">
      <c r="A20" t="s">
        <v>77</v>
      </c>
      <c r="B20" t="s">
        <v>333</v>
      </c>
      <c r="C20" t="s">
        <v>297</v>
      </c>
      <c r="D20" t="s">
        <v>334</v>
      </c>
      <c r="E20" t="s">
        <v>298</v>
      </c>
      <c r="F20">
        <v>121444.52789228701</v>
      </c>
      <c r="G20">
        <v>122355.719949495</v>
      </c>
      <c r="H20">
        <v>123684.102921488</v>
      </c>
      <c r="I20">
        <v>118694.593200622</v>
      </c>
      <c r="J20">
        <v>128182.55524770499</v>
      </c>
      <c r="K20">
        <v>118420.50765343101</v>
      </c>
      <c r="L20">
        <v>104476.256551256</v>
      </c>
      <c r="M20">
        <v>101615.01922526601</v>
      </c>
      <c r="N20">
        <v>95054.927360194095</v>
      </c>
      <c r="O20">
        <v>82601.542627625895</v>
      </c>
      <c r="P20">
        <v>83873.122883390897</v>
      </c>
      <c r="Q20">
        <v>84041.279766531195</v>
      </c>
      <c r="R20">
        <v>88522.647192164193</v>
      </c>
      <c r="S20">
        <v>88689.501952576495</v>
      </c>
      <c r="T20">
        <v>81058.736000697303</v>
      </c>
      <c r="U20">
        <v>75501.256141300706</v>
      </c>
      <c r="V20">
        <v>69397.450265613996</v>
      </c>
      <c r="W20">
        <v>67145.259379143303</v>
      </c>
      <c r="X20">
        <v>64080.363654258799</v>
      </c>
      <c r="Y20">
        <v>63063.3447131188</v>
      </c>
      <c r="Z20">
        <v>64270.222270706603</v>
      </c>
      <c r="AA20">
        <v>57481.496193282903</v>
      </c>
      <c r="AB20">
        <v>68104.736195485806</v>
      </c>
      <c r="AC20">
        <v>68852.827974280095</v>
      </c>
      <c r="AD20">
        <v>64852.733446071499</v>
      </c>
      <c r="AE20">
        <v>61176.202874288101</v>
      </c>
      <c r="AF20">
        <v>49202.432579646404</v>
      </c>
    </row>
    <row r="21" spans="1:32" x14ac:dyDescent="0.3">
      <c r="A21" t="s">
        <v>77</v>
      </c>
      <c r="B21" t="s">
        <v>335</v>
      </c>
      <c r="C21" t="s">
        <v>297</v>
      </c>
      <c r="D21" t="s">
        <v>336</v>
      </c>
      <c r="E21" t="s">
        <v>298</v>
      </c>
      <c r="F21">
        <v>121444.52789228701</v>
      </c>
      <c r="G21">
        <v>122355.719949495</v>
      </c>
      <c r="H21">
        <v>123684.102921488</v>
      </c>
      <c r="I21">
        <v>118694.593200622</v>
      </c>
      <c r="J21">
        <v>128182.55524770499</v>
      </c>
      <c r="K21">
        <v>118420.50765343101</v>
      </c>
      <c r="L21">
        <v>104476.256551256</v>
      </c>
      <c r="M21">
        <v>101615.01922526601</v>
      </c>
      <c r="N21">
        <v>95054.927360194095</v>
      </c>
      <c r="O21">
        <v>82601.542627625895</v>
      </c>
      <c r="P21">
        <v>83873.122883390897</v>
      </c>
      <c r="Q21">
        <v>84041.279766531195</v>
      </c>
      <c r="R21">
        <v>88522.647192164193</v>
      </c>
      <c r="S21">
        <v>88689.501952576495</v>
      </c>
      <c r="T21">
        <v>81058.736000697303</v>
      </c>
      <c r="U21">
        <v>75501.256141300706</v>
      </c>
      <c r="V21">
        <v>69397.450265613996</v>
      </c>
      <c r="W21">
        <v>67145.259379143303</v>
      </c>
      <c r="X21">
        <v>64080.363654258799</v>
      </c>
      <c r="Y21">
        <v>63063.3447131188</v>
      </c>
      <c r="Z21">
        <v>64270.222270706603</v>
      </c>
      <c r="AA21">
        <v>57481.496193282903</v>
      </c>
      <c r="AB21">
        <v>68118.910137327504</v>
      </c>
      <c r="AC21">
        <v>68873.490440671099</v>
      </c>
      <c r="AD21">
        <v>64873.062377114104</v>
      </c>
      <c r="AE21">
        <v>61200</v>
      </c>
      <c r="AF21">
        <v>49230.2306400702</v>
      </c>
    </row>
    <row r="22" spans="1:32" x14ac:dyDescent="0.3">
      <c r="A22" t="s">
        <v>77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14.173941841649199</v>
      </c>
      <c r="AC22">
        <v>20.662466391044699</v>
      </c>
      <c r="AD22">
        <v>20.328931042590199</v>
      </c>
      <c r="AE22">
        <v>23.797125711944499</v>
      </c>
      <c r="AF22">
        <v>27.7980604238453</v>
      </c>
    </row>
    <row r="23" spans="1:32" x14ac:dyDescent="0.3">
      <c r="A23" t="s">
        <v>77</v>
      </c>
      <c r="B23" t="s">
        <v>339</v>
      </c>
      <c r="C23" t="s">
        <v>297</v>
      </c>
      <c r="D23" t="s">
        <v>340</v>
      </c>
      <c r="E23" t="s">
        <v>298</v>
      </c>
      <c r="F23">
        <v>237086.24557811601</v>
      </c>
      <c r="G23">
        <v>258535.77925247399</v>
      </c>
      <c r="H23">
        <v>259604.06103718799</v>
      </c>
      <c r="I23">
        <v>221119.841298744</v>
      </c>
      <c r="J23">
        <v>217817.830448986</v>
      </c>
      <c r="K23">
        <v>209647.39786478301</v>
      </c>
      <c r="L23">
        <v>181697.837480446</v>
      </c>
      <c r="M23">
        <v>163891.84408242599</v>
      </c>
      <c r="N23">
        <v>163349.826257029</v>
      </c>
      <c r="O23">
        <v>148620.98006441901</v>
      </c>
      <c r="P23">
        <v>146419.09471574801</v>
      </c>
      <c r="Q23">
        <v>141857.630063747</v>
      </c>
      <c r="R23">
        <v>140666.12430535699</v>
      </c>
      <c r="S23">
        <v>138072.29550322401</v>
      </c>
      <c r="T23">
        <v>133257.22794973201</v>
      </c>
      <c r="U23">
        <v>127858.394255636</v>
      </c>
      <c r="V23">
        <v>128764.000640328</v>
      </c>
      <c r="W23">
        <v>127647.532670548</v>
      </c>
      <c r="X23">
        <v>124174.86736829999</v>
      </c>
      <c r="Y23">
        <v>113413.119132073</v>
      </c>
      <c r="Z23">
        <v>124801.45362314901</v>
      </c>
      <c r="AA23">
        <v>143754.789769347</v>
      </c>
      <c r="AB23">
        <v>145017.59091457701</v>
      </c>
      <c r="AC23">
        <v>157822.65919161</v>
      </c>
      <c r="AD23">
        <v>164166.54164239101</v>
      </c>
      <c r="AE23">
        <v>173400</v>
      </c>
      <c r="AF23">
        <v>157033.37158725</v>
      </c>
    </row>
    <row r="24" spans="1:32" x14ac:dyDescent="0.3">
      <c r="A24" t="s">
        <v>77</v>
      </c>
      <c r="B24" t="s">
        <v>341</v>
      </c>
      <c r="C24" t="s">
        <v>297</v>
      </c>
      <c r="D24" t="s">
        <v>342</v>
      </c>
      <c r="E24" t="s">
        <v>298</v>
      </c>
      <c r="F24">
        <v>45697.130375851797</v>
      </c>
      <c r="G24">
        <v>48591.5211603813</v>
      </c>
      <c r="H24">
        <v>50778.799055977899</v>
      </c>
      <c r="I24">
        <v>51877.723062685502</v>
      </c>
      <c r="J24">
        <v>50471.238674116299</v>
      </c>
      <c r="K24">
        <v>51308.712154866203</v>
      </c>
      <c r="L24">
        <v>52238.128275628202</v>
      </c>
      <c r="M24">
        <v>54596.016458110098</v>
      </c>
      <c r="N24">
        <v>58066.162148292497</v>
      </c>
      <c r="O24">
        <v>41918.737966887398</v>
      </c>
      <c r="P24">
        <v>46858.2116842416</v>
      </c>
      <c r="Q24">
        <v>35034.075661710602</v>
      </c>
      <c r="R24">
        <v>35974.957078094099</v>
      </c>
      <c r="S24">
        <v>45591.791217466198</v>
      </c>
      <c r="T24">
        <v>50114.719815341101</v>
      </c>
      <c r="U24">
        <v>47008.275281436501</v>
      </c>
      <c r="V24">
        <v>40533.024048942701</v>
      </c>
      <c r="W24">
        <v>48442.698547509797</v>
      </c>
      <c r="X24">
        <v>54371.217646037701</v>
      </c>
      <c r="Y24">
        <v>59935.402815348098</v>
      </c>
      <c r="Z24">
        <v>70434.5045954128</v>
      </c>
      <c r="AA24">
        <v>92490.227103995407</v>
      </c>
      <c r="AB24">
        <v>94416.366046818395</v>
      </c>
      <c r="AC24">
        <v>108578.894708226</v>
      </c>
      <c r="AD24">
        <v>106019.96208411299</v>
      </c>
      <c r="AE24">
        <v>159441.33099442301</v>
      </c>
      <c r="AF24">
        <v>170910.90850911001</v>
      </c>
    </row>
    <row r="25" spans="1:32" x14ac:dyDescent="0.3">
      <c r="A25" t="s">
        <v>77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7135.8206784456197</v>
      </c>
      <c r="AB25">
        <v>7022.32726322498</v>
      </c>
      <c r="AC25">
        <v>7206.6576959827698</v>
      </c>
      <c r="AD25">
        <v>7916.8142385997999</v>
      </c>
      <c r="AE25">
        <v>8241.3309944231096</v>
      </c>
      <c r="AF25">
        <v>1033.6082260584401</v>
      </c>
    </row>
    <row r="26" spans="1:32" x14ac:dyDescent="0.3">
      <c r="A26" t="s">
        <v>77</v>
      </c>
      <c r="B26" t="s">
        <v>345</v>
      </c>
      <c r="C26" t="s">
        <v>297</v>
      </c>
      <c r="D26" t="s">
        <v>346</v>
      </c>
      <c r="E26" t="s">
        <v>298</v>
      </c>
      <c r="F26">
        <v>45697.130375851797</v>
      </c>
      <c r="G26">
        <v>48591.5211603813</v>
      </c>
      <c r="H26">
        <v>50778.799055977899</v>
      </c>
      <c r="I26">
        <v>51877.723062685502</v>
      </c>
      <c r="J26">
        <v>50471.238674116299</v>
      </c>
      <c r="K26">
        <v>51308.712154866203</v>
      </c>
      <c r="L26">
        <v>52238.128275628202</v>
      </c>
      <c r="M26">
        <v>54596.016458110098</v>
      </c>
      <c r="N26">
        <v>58066.162148292497</v>
      </c>
      <c r="O26">
        <v>41918.737966887398</v>
      </c>
      <c r="P26">
        <v>46858.2116842416</v>
      </c>
      <c r="Q26">
        <v>35034.075661710602</v>
      </c>
      <c r="R26">
        <v>35974.957078094099</v>
      </c>
      <c r="S26">
        <v>45591.791217466198</v>
      </c>
      <c r="T26">
        <v>50114.719815341101</v>
      </c>
      <c r="U26">
        <v>47008.275281436501</v>
      </c>
      <c r="V26">
        <v>40533.024048942701</v>
      </c>
      <c r="W26">
        <v>48442.698547509797</v>
      </c>
      <c r="X26">
        <v>54371.217646037701</v>
      </c>
      <c r="Y26">
        <v>59935.402815348098</v>
      </c>
      <c r="Z26">
        <v>70434.5045954128</v>
      </c>
      <c r="AA26">
        <v>85354.406425549794</v>
      </c>
      <c r="AB26">
        <v>87394.038783593496</v>
      </c>
      <c r="AC26">
        <v>101372.237012243</v>
      </c>
      <c r="AD26">
        <v>98103.147845513493</v>
      </c>
      <c r="AE26">
        <v>151200</v>
      </c>
      <c r="AF26">
        <v>169877.30028305101</v>
      </c>
    </row>
    <row r="27" spans="1:32" x14ac:dyDescent="0.3">
      <c r="A27" t="s">
        <v>77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77</v>
      </c>
      <c r="B28" t="s">
        <v>349</v>
      </c>
      <c r="C28" t="s">
        <v>297</v>
      </c>
      <c r="D28" t="s">
        <v>350</v>
      </c>
      <c r="E28" t="s">
        <v>298</v>
      </c>
      <c r="F28">
        <v>15439.6200136098</v>
      </c>
      <c r="G28">
        <v>14443.339623043301</v>
      </c>
      <c r="H28">
        <v>17028.231811944399</v>
      </c>
      <c r="I28">
        <v>17599.543129747301</v>
      </c>
      <c r="J28">
        <v>20044.585624139901</v>
      </c>
      <c r="K28">
        <v>22575.833348141099</v>
      </c>
      <c r="L28">
        <v>22712.2296850557</v>
      </c>
      <c r="M28">
        <v>30308.0547638178</v>
      </c>
      <c r="N28">
        <v>30066.2868063223</v>
      </c>
      <c r="O28">
        <v>28838.443810143701</v>
      </c>
      <c r="P28">
        <v>27684.282614322201</v>
      </c>
      <c r="Q28">
        <v>27743.747778348799</v>
      </c>
      <c r="R28">
        <v>35772.850577655401</v>
      </c>
      <c r="S28">
        <v>42698.6578579333</v>
      </c>
      <c r="T28">
        <v>43967.592020943797</v>
      </c>
      <c r="U28">
        <v>39499.294766020997</v>
      </c>
      <c r="V28">
        <v>39304.750592914097</v>
      </c>
      <c r="W28">
        <v>47011.901543996799</v>
      </c>
      <c r="X28">
        <v>57130.659143111101</v>
      </c>
      <c r="Y28">
        <v>64274.160931610699</v>
      </c>
      <c r="Z28">
        <v>56590.132816974401</v>
      </c>
      <c r="AA28">
        <v>53908.046163505103</v>
      </c>
      <c r="AB28">
        <v>60550.142344291096</v>
      </c>
      <c r="AC28">
        <v>64401.185866601503</v>
      </c>
      <c r="AD28">
        <v>67650.5023565624</v>
      </c>
      <c r="AE28">
        <v>59900</v>
      </c>
      <c r="AF28">
        <v>50215.263543642403</v>
      </c>
    </row>
    <row r="29" spans="1:32" x14ac:dyDescent="0.3">
      <c r="A29" t="s">
        <v>77</v>
      </c>
      <c r="B29" t="s">
        <v>351</v>
      </c>
      <c r="C29" t="s">
        <v>297</v>
      </c>
      <c r="D29" t="s">
        <v>352</v>
      </c>
      <c r="E29" t="s">
        <v>298</v>
      </c>
      <c r="F29">
        <v>12786.2200930281</v>
      </c>
      <c r="G29">
        <v>12216.1499780175</v>
      </c>
      <c r="H29">
        <v>14859.608902324</v>
      </c>
      <c r="I29">
        <v>15277.069926026301</v>
      </c>
      <c r="J29">
        <v>17256.2303408029</v>
      </c>
      <c r="K29">
        <v>19725.763170896898</v>
      </c>
      <c r="L29">
        <v>19787.822575273301</v>
      </c>
      <c r="M29">
        <v>27127.473273024701</v>
      </c>
      <c r="N29">
        <v>26605.032836005201</v>
      </c>
      <c r="O29">
        <v>25761.135957919701</v>
      </c>
      <c r="P29">
        <v>24837.2477584519</v>
      </c>
      <c r="Q29">
        <v>25437.511489028999</v>
      </c>
      <c r="R29">
        <v>34298.4442409154</v>
      </c>
      <c r="S29">
        <v>41102.182957061603</v>
      </c>
      <c r="T29">
        <v>42282.166979488298</v>
      </c>
      <c r="U29">
        <v>38156.088250276502</v>
      </c>
      <c r="V29">
        <v>37984.197220714399</v>
      </c>
      <c r="W29">
        <v>45350.144251294798</v>
      </c>
      <c r="X29">
        <v>55307.371409798398</v>
      </c>
      <c r="Y29">
        <v>62287.947611762</v>
      </c>
      <c r="Z29">
        <v>54570.3208801976</v>
      </c>
      <c r="AA29">
        <v>51815.178809325997</v>
      </c>
      <c r="AB29">
        <v>58337.203390056799</v>
      </c>
      <c r="AC29">
        <v>61362.110798064103</v>
      </c>
      <c r="AD29">
        <v>64338.379870895798</v>
      </c>
      <c r="AE29">
        <v>55763.248178740803</v>
      </c>
      <c r="AF29">
        <v>47236.642890645198</v>
      </c>
    </row>
    <row r="30" spans="1:32" x14ac:dyDescent="0.3">
      <c r="A30" t="s">
        <v>77</v>
      </c>
      <c r="B30" t="s">
        <v>353</v>
      </c>
      <c r="C30" t="s">
        <v>297</v>
      </c>
      <c r="D30" t="s">
        <v>354</v>
      </c>
      <c r="E30" t="s">
        <v>298</v>
      </c>
      <c r="F30">
        <v>177.364836874329</v>
      </c>
      <c r="G30">
        <v>177.926742366051</v>
      </c>
      <c r="H30">
        <v>245.982919453368</v>
      </c>
      <c r="I30">
        <v>260.24852287098901</v>
      </c>
      <c r="J30">
        <v>323.44029908041898</v>
      </c>
      <c r="K30">
        <v>364.45009291908502</v>
      </c>
      <c r="L30">
        <v>335.41041800907499</v>
      </c>
      <c r="M30">
        <v>494.48051420147698</v>
      </c>
      <c r="N30">
        <v>523.98537305669197</v>
      </c>
      <c r="O30">
        <v>481.53800165825697</v>
      </c>
      <c r="P30">
        <v>466.697817851933</v>
      </c>
      <c r="Q30">
        <v>445.939455677024</v>
      </c>
      <c r="R30">
        <v>395.53959731544302</v>
      </c>
      <c r="S30">
        <v>500.36893378989402</v>
      </c>
      <c r="T30">
        <v>628.26638206095595</v>
      </c>
      <c r="U30">
        <v>598.67319254269296</v>
      </c>
      <c r="V30">
        <v>582.69440347043997</v>
      </c>
      <c r="W30">
        <v>745.84660555677499</v>
      </c>
      <c r="X30">
        <v>808.36996081585596</v>
      </c>
      <c r="Y30">
        <v>790.71809333710598</v>
      </c>
      <c r="Z30">
        <v>802.62828049779898</v>
      </c>
      <c r="AA30">
        <v>797.50803448605302</v>
      </c>
      <c r="AB30">
        <v>830.24513664291396</v>
      </c>
      <c r="AC30">
        <v>1361.4791958362</v>
      </c>
      <c r="AD30">
        <v>1602.10832514045</v>
      </c>
      <c r="AE30">
        <v>1887.59181769166</v>
      </c>
      <c r="AF30">
        <v>1385.0674310986799</v>
      </c>
    </row>
    <row r="31" spans="1:32" x14ac:dyDescent="0.3">
      <c r="A31" t="s">
        <v>77</v>
      </c>
      <c r="B31" t="s">
        <v>355</v>
      </c>
      <c r="C31" t="s">
        <v>297</v>
      </c>
      <c r="D31" t="s">
        <v>356</v>
      </c>
      <c r="E31" t="s">
        <v>298</v>
      </c>
      <c r="F31">
        <v>101.216767097889</v>
      </c>
      <c r="G31">
        <v>106.18563505959899</v>
      </c>
      <c r="H31">
        <v>134.436272287392</v>
      </c>
      <c r="I31">
        <v>137.39133997994</v>
      </c>
      <c r="J31">
        <v>135.691598947236</v>
      </c>
      <c r="K31">
        <v>180.798168080652</v>
      </c>
      <c r="L31">
        <v>158.43086399120901</v>
      </c>
      <c r="M31">
        <v>240.95257805223301</v>
      </c>
      <c r="N31">
        <v>248.01567356999001</v>
      </c>
      <c r="O31">
        <v>248.387519653358</v>
      </c>
      <c r="P31">
        <v>195.268013769992</v>
      </c>
      <c r="Q31">
        <v>237.500703171883</v>
      </c>
      <c r="R31">
        <v>274.50753001866201</v>
      </c>
      <c r="S31">
        <v>517.60616771628895</v>
      </c>
      <c r="T31">
        <v>602.66490762071396</v>
      </c>
      <c r="U31">
        <v>336.89324663933701</v>
      </c>
      <c r="V31">
        <v>335.72358489003199</v>
      </c>
      <c r="W31">
        <v>458.58462695833998</v>
      </c>
      <c r="X31">
        <v>648.08338931951403</v>
      </c>
      <c r="Y31">
        <v>629.56569231190201</v>
      </c>
      <c r="Z31">
        <v>604.90439194008104</v>
      </c>
      <c r="AA31">
        <v>684.18867661815295</v>
      </c>
      <c r="AB31">
        <v>738.609739239693</v>
      </c>
      <c r="AC31">
        <v>1161.90589887639</v>
      </c>
      <c r="AD31">
        <v>1342.6056902632499</v>
      </c>
      <c r="AE31">
        <v>1746.3743658385099</v>
      </c>
      <c r="AF31">
        <v>1093.07415234113</v>
      </c>
    </row>
    <row r="32" spans="1:32" x14ac:dyDescent="0.3">
      <c r="A32" t="s">
        <v>77</v>
      </c>
      <c r="B32" t="s">
        <v>357</v>
      </c>
      <c r="C32" t="s">
        <v>297</v>
      </c>
      <c r="D32" t="s">
        <v>358</v>
      </c>
      <c r="E32" t="s">
        <v>298</v>
      </c>
      <c r="F32">
        <v>2374.81831660949</v>
      </c>
      <c r="G32">
        <v>1943.07726760014</v>
      </c>
      <c r="H32">
        <v>1788.2037178796099</v>
      </c>
      <c r="I32">
        <v>1924.8333408701601</v>
      </c>
      <c r="J32">
        <v>2329.2233853092698</v>
      </c>
      <c r="K32">
        <v>2304.8219162445398</v>
      </c>
      <c r="L32">
        <v>2430.5658277820999</v>
      </c>
      <c r="M32">
        <v>2445.1483985393502</v>
      </c>
      <c r="N32">
        <v>2689.2529236903501</v>
      </c>
      <c r="O32">
        <v>2347.38233091242</v>
      </c>
      <c r="P32">
        <v>2185.0690242483502</v>
      </c>
      <c r="Q32">
        <v>1622.7961304708999</v>
      </c>
      <c r="R32">
        <v>804.359209405858</v>
      </c>
      <c r="S32">
        <v>578.499799365537</v>
      </c>
      <c r="T32">
        <v>454.493751773849</v>
      </c>
      <c r="U32">
        <v>407.64007656252102</v>
      </c>
      <c r="V32">
        <v>402.135383839258</v>
      </c>
      <c r="W32">
        <v>457.32606018690899</v>
      </c>
      <c r="X32">
        <v>366.83438317730099</v>
      </c>
      <c r="Y32">
        <v>565.92953419967603</v>
      </c>
      <c r="Z32">
        <v>612.27926433889502</v>
      </c>
      <c r="AA32">
        <v>611.17064307494195</v>
      </c>
      <c r="AB32">
        <v>644.08407835171295</v>
      </c>
      <c r="AC32">
        <v>515.68997382482405</v>
      </c>
      <c r="AD32">
        <v>367.40847026292698</v>
      </c>
      <c r="AE32">
        <v>502.78563772907</v>
      </c>
      <c r="AF32">
        <v>500.47906955741303</v>
      </c>
    </row>
    <row r="33" spans="1:32" x14ac:dyDescent="0.3">
      <c r="A33" t="s">
        <v>77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77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77</v>
      </c>
      <c r="B35" t="s">
        <v>363</v>
      </c>
      <c r="C35" t="s">
        <v>297</v>
      </c>
      <c r="D35" t="s">
        <v>364</v>
      </c>
      <c r="E35" t="s">
        <v>298</v>
      </c>
      <c r="F35">
        <v>398114.22880730801</v>
      </c>
      <c r="G35">
        <v>419888.51618418598</v>
      </c>
      <c r="H35">
        <v>435392.51399402798</v>
      </c>
      <c r="I35">
        <v>577408.26675095502</v>
      </c>
      <c r="J35">
        <v>661985.28933056805</v>
      </c>
      <c r="K35">
        <v>647310.71254579304</v>
      </c>
      <c r="L35">
        <v>617359.69780287798</v>
      </c>
      <c r="M35">
        <v>615295.02958873904</v>
      </c>
      <c r="N35">
        <v>652056.13757628796</v>
      </c>
      <c r="O35">
        <v>680484.279477212</v>
      </c>
      <c r="P35">
        <v>637046.10326956899</v>
      </c>
      <c r="Q35">
        <v>599325.70474469604</v>
      </c>
      <c r="R35">
        <v>578428.80425564805</v>
      </c>
      <c r="S35">
        <v>630503.545939576</v>
      </c>
      <c r="T35">
        <v>628882.42994885496</v>
      </c>
      <c r="U35">
        <v>614193.46106226998</v>
      </c>
      <c r="V35">
        <v>626828.88705991104</v>
      </c>
      <c r="W35">
        <v>622703.29588602704</v>
      </c>
      <c r="X35">
        <v>558531.39931502996</v>
      </c>
      <c r="Y35">
        <v>721444.66351807897</v>
      </c>
      <c r="Z35">
        <v>758307.77974745701</v>
      </c>
      <c r="AA35">
        <v>700192.00869189005</v>
      </c>
      <c r="AB35">
        <v>688556.03535849601</v>
      </c>
      <c r="AC35">
        <v>676411.22069149697</v>
      </c>
      <c r="AD35">
        <v>586833.38994343602</v>
      </c>
      <c r="AE35">
        <v>535700</v>
      </c>
      <c r="AF35">
        <v>465790.35410755</v>
      </c>
    </row>
    <row r="36" spans="1:32" x14ac:dyDescent="0.3">
      <c r="A36" t="s">
        <v>77</v>
      </c>
      <c r="B36" t="s">
        <v>365</v>
      </c>
      <c r="C36" t="s">
        <v>297</v>
      </c>
      <c r="D36" t="s">
        <v>366</v>
      </c>
      <c r="E36" t="s">
        <v>298</v>
      </c>
      <c r="F36">
        <v>19423.544740400201</v>
      </c>
      <c r="G36">
        <v>19274.3542050584</v>
      </c>
      <c r="H36">
        <v>20708.250740052401</v>
      </c>
      <c r="I36">
        <v>21310.0327899531</v>
      </c>
      <c r="J36">
        <v>21731.655457639601</v>
      </c>
      <c r="K36">
        <v>21952.881899186999</v>
      </c>
      <c r="L36">
        <v>23101.514838891799</v>
      </c>
      <c r="M36">
        <v>26913.272645413501</v>
      </c>
      <c r="N36">
        <v>25584.718667641999</v>
      </c>
      <c r="O36">
        <v>24609.191568673501</v>
      </c>
      <c r="P36">
        <v>22983.863059073999</v>
      </c>
      <c r="Q36">
        <v>19492.0801820417</v>
      </c>
      <c r="R36">
        <v>18865.421444122701</v>
      </c>
      <c r="S36">
        <v>18723.599598129498</v>
      </c>
      <c r="T36">
        <v>16111.1238424558</v>
      </c>
      <c r="U36">
        <v>15252.1095268998</v>
      </c>
      <c r="V36">
        <v>15280.6163022577</v>
      </c>
      <c r="W36">
        <v>16889.330896051601</v>
      </c>
      <c r="X36">
        <v>17674.195464190401</v>
      </c>
      <c r="Y36">
        <v>18577.137570892999</v>
      </c>
      <c r="Z36">
        <v>18029.7885849882</v>
      </c>
      <c r="AA36">
        <v>18968.023940520099</v>
      </c>
      <c r="AB36">
        <v>19213.171742522001</v>
      </c>
      <c r="AC36">
        <v>17916.297891808699</v>
      </c>
      <c r="AD36">
        <v>18211.004963375399</v>
      </c>
      <c r="AE36">
        <v>18080.463052110801</v>
      </c>
      <c r="AF36">
        <v>13608.7047888816</v>
      </c>
    </row>
    <row r="37" spans="1:32" x14ac:dyDescent="0.3">
      <c r="A37" t="s">
        <v>77</v>
      </c>
      <c r="B37" t="s">
        <v>367</v>
      </c>
      <c r="C37" t="s">
        <v>297</v>
      </c>
      <c r="D37" t="s">
        <v>368</v>
      </c>
      <c r="E37" t="s">
        <v>298</v>
      </c>
      <c r="F37">
        <v>167337.50584105399</v>
      </c>
      <c r="G37">
        <v>175561.22063301399</v>
      </c>
      <c r="H37">
        <v>194675.046688673</v>
      </c>
      <c r="I37">
        <v>216292.06268229301</v>
      </c>
      <c r="J37">
        <v>322095.77827424899</v>
      </c>
      <c r="K37">
        <v>385697.83992397698</v>
      </c>
      <c r="L37">
        <v>392144.48884358403</v>
      </c>
      <c r="M37">
        <v>368311.30405480898</v>
      </c>
      <c r="N37">
        <v>348785.34749000001</v>
      </c>
      <c r="O37">
        <v>310519.43800969102</v>
      </c>
      <c r="P37">
        <v>293758.217645814</v>
      </c>
      <c r="Q37">
        <v>288268.25422718702</v>
      </c>
      <c r="R37">
        <v>289378.97649155097</v>
      </c>
      <c r="S37">
        <v>334784.34273592802</v>
      </c>
      <c r="T37">
        <v>330310.06200511602</v>
      </c>
      <c r="U37">
        <v>289925.57579504099</v>
      </c>
      <c r="V37">
        <v>303806.89694478502</v>
      </c>
      <c r="W37">
        <v>330785.65182750497</v>
      </c>
      <c r="X37">
        <v>313756.09267513797</v>
      </c>
      <c r="Y37">
        <v>385319.67782656901</v>
      </c>
      <c r="Z37">
        <v>416013.448943139</v>
      </c>
      <c r="AA37">
        <v>387103.67335380299</v>
      </c>
      <c r="AB37">
        <v>337216.51517926803</v>
      </c>
      <c r="AC37">
        <v>290948.91757690202</v>
      </c>
      <c r="AD37">
        <v>275148.72596145101</v>
      </c>
      <c r="AE37">
        <v>232651.31630006601</v>
      </c>
      <c r="AF37">
        <v>196091.66261346699</v>
      </c>
    </row>
    <row r="38" spans="1:32" x14ac:dyDescent="0.3">
      <c r="A38" t="s">
        <v>77</v>
      </c>
      <c r="B38" t="s">
        <v>369</v>
      </c>
      <c r="C38" t="s">
        <v>297</v>
      </c>
      <c r="D38" t="s">
        <v>370</v>
      </c>
      <c r="E38" t="s">
        <v>298</v>
      </c>
      <c r="F38">
        <v>211353.178225854</v>
      </c>
      <c r="G38">
        <v>225052.94134611401</v>
      </c>
      <c r="H38">
        <v>220009.21656530199</v>
      </c>
      <c r="I38">
        <v>339806.17127870902</v>
      </c>
      <c r="J38">
        <v>318157.85559867899</v>
      </c>
      <c r="K38">
        <v>239659.99072262901</v>
      </c>
      <c r="L38">
        <v>202113.694120403</v>
      </c>
      <c r="M38">
        <v>220070.452888517</v>
      </c>
      <c r="N38">
        <v>277686.07141864602</v>
      </c>
      <c r="O38">
        <v>345355.64989884698</v>
      </c>
      <c r="P38">
        <v>320304.02256468101</v>
      </c>
      <c r="Q38">
        <v>291565.37033546797</v>
      </c>
      <c r="R38">
        <v>270184.40631997498</v>
      </c>
      <c r="S38">
        <v>276995.60360551899</v>
      </c>
      <c r="T38">
        <v>282461.24410128302</v>
      </c>
      <c r="U38">
        <v>309015.775740329</v>
      </c>
      <c r="V38">
        <v>307741.37381286902</v>
      </c>
      <c r="W38">
        <v>275028.31316247099</v>
      </c>
      <c r="X38">
        <v>227101.11117570201</v>
      </c>
      <c r="Y38">
        <v>317547.84812061698</v>
      </c>
      <c r="Z38">
        <v>324264.54221932997</v>
      </c>
      <c r="AA38">
        <v>294120.31139756698</v>
      </c>
      <c r="AB38">
        <v>332126.34843670699</v>
      </c>
      <c r="AC38">
        <v>367546.00522278697</v>
      </c>
      <c r="AD38">
        <v>293473.65901861002</v>
      </c>
      <c r="AE38">
        <v>284968.22064782301</v>
      </c>
      <c r="AF38">
        <v>256089.98670520101</v>
      </c>
    </row>
    <row r="39" spans="1:32" x14ac:dyDescent="0.3">
      <c r="A39" t="s">
        <v>77</v>
      </c>
      <c r="B39" t="s">
        <v>371</v>
      </c>
      <c r="C39" t="s">
        <v>297</v>
      </c>
      <c r="D39" t="s">
        <v>372</v>
      </c>
      <c r="E39" t="s">
        <v>298</v>
      </c>
      <c r="F39">
        <v>1036.2161082959601</v>
      </c>
      <c r="G39">
        <v>1134.83382752483</v>
      </c>
      <c r="H39">
        <v>1223.5855194211499</v>
      </c>
      <c r="I39">
        <v>1227.8751020754</v>
      </c>
      <c r="J39">
        <v>1130.7202146950699</v>
      </c>
      <c r="K39">
        <v>1231.40909171679</v>
      </c>
      <c r="L39">
        <v>1961.5107455275399</v>
      </c>
      <c r="M39">
        <v>3113.84124285799</v>
      </c>
      <c r="N39">
        <v>3719.54063583368</v>
      </c>
      <c r="O39">
        <v>3707.79991844705</v>
      </c>
      <c r="P39">
        <v>2050.6876010608999</v>
      </c>
      <c r="Q39">
        <v>1518.8183090337</v>
      </c>
      <c r="R39">
        <v>1818.9585039485801</v>
      </c>
      <c r="S39">
        <v>2394.31726306168</v>
      </c>
      <c r="T39">
        <v>2500.5265604328201</v>
      </c>
      <c r="U39">
        <v>2674.4314164493398</v>
      </c>
      <c r="V39">
        <v>3275.3958827428401</v>
      </c>
      <c r="W39">
        <v>2350.59507719984</v>
      </c>
      <c r="X39">
        <v>2248.4338124301298</v>
      </c>
      <c r="Y39">
        <v>3228.8432493116802</v>
      </c>
      <c r="Z39">
        <v>3840.0447268661201</v>
      </c>
      <c r="AA39">
        <v>3471.3514574984401</v>
      </c>
      <c r="AB39">
        <v>4238.5099641003799</v>
      </c>
      <c r="AC39">
        <v>5267.38094279303</v>
      </c>
      <c r="AD39">
        <v>5058.9085339951298</v>
      </c>
      <c r="AE39">
        <v>7100</v>
      </c>
      <c r="AF39">
        <v>8163.5288520145696</v>
      </c>
    </row>
    <row r="40" spans="1:32" x14ac:dyDescent="0.3">
      <c r="A40" t="s">
        <v>77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77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77</v>
      </c>
      <c r="B43" t="s">
        <v>379</v>
      </c>
      <c r="C43" t="s">
        <v>297</v>
      </c>
      <c r="D43" t="s">
        <v>380</v>
      </c>
      <c r="E43" t="s">
        <v>298</v>
      </c>
      <c r="F43">
        <v>1687786.7383125699</v>
      </c>
      <c r="G43">
        <v>1792475.14642821</v>
      </c>
      <c r="H43">
        <v>1840183.09484124</v>
      </c>
      <c r="I43">
        <v>1916998.41406986</v>
      </c>
      <c r="J43">
        <v>1977853.02628509</v>
      </c>
      <c r="K43">
        <v>2018259.4915674999</v>
      </c>
      <c r="L43">
        <v>2060636.6434964901</v>
      </c>
      <c r="M43">
        <v>2037608.6818134401</v>
      </c>
      <c r="N43">
        <v>2007218.8938981299</v>
      </c>
      <c r="O43">
        <v>2041562.4146578801</v>
      </c>
      <c r="P43">
        <v>1966016.2646099799</v>
      </c>
      <c r="Q43">
        <v>1944128.8319711499</v>
      </c>
      <c r="R43">
        <v>1937639.42052345</v>
      </c>
      <c r="S43">
        <v>1928931.0460211199</v>
      </c>
      <c r="T43">
        <v>1945512.3703890799</v>
      </c>
      <c r="U43">
        <v>1867149.6180109</v>
      </c>
      <c r="V43">
        <v>1766774.3945317301</v>
      </c>
      <c r="W43">
        <v>1760150.1225662001</v>
      </c>
      <c r="X43">
        <v>1808626.2206436601</v>
      </c>
      <c r="Y43">
        <v>1882981.81829646</v>
      </c>
      <c r="Z43">
        <v>1911425.8341777199</v>
      </c>
      <c r="AA43">
        <v>1813185.7205090199</v>
      </c>
      <c r="AB43">
        <v>1790169.2916083599</v>
      </c>
      <c r="AC43">
        <v>1798836.2451624</v>
      </c>
      <c r="AD43">
        <v>1811394.22666085</v>
      </c>
      <c r="AE43">
        <v>1823075.9473193099</v>
      </c>
      <c r="AF43">
        <v>3452747.21584976</v>
      </c>
    </row>
    <row r="44" spans="1:32" x14ac:dyDescent="0.3">
      <c r="A44" t="s">
        <v>77</v>
      </c>
      <c r="B44" t="s">
        <v>381</v>
      </c>
      <c r="C44" t="s">
        <v>297</v>
      </c>
      <c r="D44" t="s">
        <v>382</v>
      </c>
      <c r="E44" t="s">
        <v>298</v>
      </c>
      <c r="F44">
        <v>12492828.6448378</v>
      </c>
      <c r="G44">
        <v>13243510.767214799</v>
      </c>
      <c r="H44">
        <v>13735869.0755619</v>
      </c>
      <c r="I44">
        <v>14178478.449515</v>
      </c>
      <c r="J44">
        <v>13933145.656459801</v>
      </c>
      <c r="K44">
        <v>14125185.838810399</v>
      </c>
      <c r="L44">
        <v>14369305.059881199</v>
      </c>
      <c r="M44">
        <v>14425596.120496299</v>
      </c>
      <c r="N44">
        <v>14458371.0543516</v>
      </c>
      <c r="O44">
        <v>14519950.469523</v>
      </c>
      <c r="P44">
        <v>15198671.155262901</v>
      </c>
      <c r="Q44">
        <v>15631374.272913</v>
      </c>
      <c r="R44">
        <v>16310701.9581571</v>
      </c>
      <c r="S44">
        <v>16215114.6112081</v>
      </c>
      <c r="T44">
        <v>15328332.0040599</v>
      </c>
      <c r="U44">
        <v>14746094.7910742</v>
      </c>
      <c r="V44">
        <v>14801616.3502363</v>
      </c>
      <c r="W44">
        <v>14784936.4362291</v>
      </c>
      <c r="X44">
        <v>15267274.3925483</v>
      </c>
      <c r="Y44">
        <v>16125246.792468701</v>
      </c>
      <c r="Z44">
        <v>16680547.970654801</v>
      </c>
      <c r="AA44">
        <v>16486979.5502443</v>
      </c>
      <c r="AB44">
        <v>16498500.9521646</v>
      </c>
      <c r="AC44">
        <v>16874402.696148802</v>
      </c>
      <c r="AD44">
        <v>16453256.8553968</v>
      </c>
      <c r="AE44">
        <v>16504900</v>
      </c>
      <c r="AF44">
        <v>16434337.346386001</v>
      </c>
    </row>
    <row r="45" spans="1:32" x14ac:dyDescent="0.3">
      <c r="A45" t="s">
        <v>77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77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77</v>
      </c>
      <c r="B47" t="s">
        <v>387</v>
      </c>
      <c r="C47" t="s">
        <v>297</v>
      </c>
      <c r="D47" t="s">
        <v>388</v>
      </c>
      <c r="E47" t="s">
        <v>298</v>
      </c>
      <c r="F47">
        <v>9222.3233638340407</v>
      </c>
      <c r="G47">
        <v>11348.338275248299</v>
      </c>
      <c r="H47">
        <v>11012.269674790399</v>
      </c>
      <c r="I47">
        <v>11664.8134697163</v>
      </c>
      <c r="J47">
        <v>14904.948284616799</v>
      </c>
      <c r="K47">
        <v>29040.731079654299</v>
      </c>
      <c r="L47">
        <v>16208.273002517</v>
      </c>
      <c r="M47">
        <v>9341.5237285739695</v>
      </c>
      <c r="N47">
        <v>18184.420886298001</v>
      </c>
      <c r="O47">
        <v>20186.910667100601</v>
      </c>
      <c r="P47">
        <v>27889.351374428301</v>
      </c>
      <c r="Q47">
        <v>32401.457259385501</v>
      </c>
      <c r="R47">
        <v>27486.4840596674</v>
      </c>
      <c r="S47">
        <v>24940.8048235592</v>
      </c>
      <c r="T47">
        <v>25317.831424382301</v>
      </c>
      <c r="U47">
        <v>24789.9219755497</v>
      </c>
      <c r="V47">
        <v>26100.810940607</v>
      </c>
      <c r="W47">
        <v>18906.960403563899</v>
      </c>
      <c r="X47">
        <v>9913.5490820782998</v>
      </c>
      <c r="Y47">
        <v>7264.8973109512799</v>
      </c>
      <c r="Z47">
        <v>8286.4123053426792</v>
      </c>
      <c r="AA47">
        <v>7759.4914932317997</v>
      </c>
      <c r="AB47">
        <v>7366.9339852220801</v>
      </c>
      <c r="AC47">
        <v>7155.68731851129</v>
      </c>
      <c r="AD47">
        <v>6844.4056636404803</v>
      </c>
      <c r="AE47">
        <v>7000</v>
      </c>
      <c r="AF47">
        <v>6810.1034693778702</v>
      </c>
    </row>
    <row r="48" spans="1:32" x14ac:dyDescent="0.3">
      <c r="A48" t="s">
        <v>77</v>
      </c>
      <c r="B48" t="s">
        <v>389</v>
      </c>
      <c r="C48" t="s">
        <v>297</v>
      </c>
      <c r="D48" t="s">
        <v>390</v>
      </c>
      <c r="E48" t="s">
        <v>298</v>
      </c>
      <c r="F48">
        <v>1771929.5451860901</v>
      </c>
      <c r="G48">
        <v>1815630.95732813</v>
      </c>
      <c r="H48">
        <v>1850367.20174464</v>
      </c>
      <c r="I48">
        <v>1913029.4090334701</v>
      </c>
      <c r="J48">
        <v>1962313.5362299001</v>
      </c>
      <c r="K48">
        <v>2003707.8270718399</v>
      </c>
      <c r="L48">
        <v>2027582.6864295199</v>
      </c>
      <c r="M48">
        <v>2060013.5715667501</v>
      </c>
      <c r="N48">
        <v>2049776.85206401</v>
      </c>
      <c r="O48">
        <v>2031050.39977155</v>
      </c>
      <c r="P48">
        <v>2045048.21015798</v>
      </c>
      <c r="Q48">
        <v>2004536.4042626701</v>
      </c>
      <c r="R48">
        <v>1977410.0002925401</v>
      </c>
      <c r="S48">
        <v>1954062.1763162101</v>
      </c>
      <c r="T48">
        <v>2065747.5047375599</v>
      </c>
      <c r="U48">
        <v>2021664.42534213</v>
      </c>
      <c r="V48">
        <v>2012526.0577028</v>
      </c>
      <c r="W48">
        <v>2013642.38287254</v>
      </c>
      <c r="X48">
        <v>2036876.63098784</v>
      </c>
      <c r="Y48">
        <v>2066358.77820793</v>
      </c>
      <c r="Z48">
        <v>2092925.4299506401</v>
      </c>
      <c r="AA48">
        <v>2088528.39454671</v>
      </c>
      <c r="AB48">
        <v>2049420.48454644</v>
      </c>
      <c r="AC48">
        <v>2047619.8031012199</v>
      </c>
      <c r="AD48">
        <v>2041914.35631941</v>
      </c>
      <c r="AE48">
        <v>2021800</v>
      </c>
      <c r="AF48">
        <v>1815475.21804523</v>
      </c>
    </row>
    <row r="49" spans="1:32" x14ac:dyDescent="0.3">
      <c r="A49" t="s">
        <v>77</v>
      </c>
      <c r="B49" t="s">
        <v>391</v>
      </c>
      <c r="C49" t="s">
        <v>297</v>
      </c>
      <c r="D49" t="s">
        <v>392</v>
      </c>
      <c r="E49" t="s">
        <v>298</v>
      </c>
      <c r="F49">
        <v>1750997.97979851</v>
      </c>
      <c r="G49">
        <v>1791696.2802385199</v>
      </c>
      <c r="H49">
        <v>1825895.4913562201</v>
      </c>
      <c r="I49">
        <v>1887346.35481506</v>
      </c>
      <c r="J49">
        <v>1933839.94536894</v>
      </c>
      <c r="K49">
        <v>1961018.9785589899</v>
      </c>
      <c r="L49">
        <v>1996921.1763547</v>
      </c>
      <c r="M49">
        <v>2033442.12629436</v>
      </c>
      <c r="N49">
        <v>2013098.0485717601</v>
      </c>
      <c r="O49">
        <v>1987483.75072979</v>
      </c>
      <c r="P49">
        <v>1989269.50740913</v>
      </c>
      <c r="Q49">
        <v>1944593.7083328101</v>
      </c>
      <c r="R49">
        <v>1920820.1801696999</v>
      </c>
      <c r="S49">
        <v>1899890.7482394399</v>
      </c>
      <c r="T49">
        <v>2008131.20524093</v>
      </c>
      <c r="U49">
        <v>1963341.2479141799</v>
      </c>
      <c r="V49">
        <v>1949679.39920268</v>
      </c>
      <c r="W49">
        <v>1957943.4995215</v>
      </c>
      <c r="X49">
        <v>1986184.6686712301</v>
      </c>
      <c r="Y49">
        <v>2009450.41593882</v>
      </c>
      <c r="Z49">
        <v>2033000.5214498001</v>
      </c>
      <c r="AA49">
        <v>2026452.46260085</v>
      </c>
      <c r="AB49">
        <v>1987659.3393552599</v>
      </c>
      <c r="AC49">
        <v>1983715.5399650701</v>
      </c>
      <c r="AD49">
        <v>1975553.3796675899</v>
      </c>
      <c r="AE49">
        <v>1949700</v>
      </c>
      <c r="AF49">
        <v>1741710.21703541</v>
      </c>
    </row>
    <row r="50" spans="1:32" x14ac:dyDescent="0.3">
      <c r="A50" t="s">
        <v>77</v>
      </c>
      <c r="B50" t="s">
        <v>393</v>
      </c>
      <c r="C50" t="s">
        <v>297</v>
      </c>
      <c r="D50" t="s">
        <v>394</v>
      </c>
      <c r="E50" t="s">
        <v>298</v>
      </c>
      <c r="F50">
        <v>11709.2420237443</v>
      </c>
      <c r="G50">
        <v>12586.3388143663</v>
      </c>
      <c r="H50">
        <v>13459.440713632701</v>
      </c>
      <c r="I50">
        <v>14018.240748694099</v>
      </c>
      <c r="J50">
        <v>13568.642576340801</v>
      </c>
      <c r="K50">
        <v>13648.1174331944</v>
      </c>
      <c r="L50">
        <v>14453.2370723082</v>
      </c>
      <c r="M50">
        <v>17229.921543814198</v>
      </c>
      <c r="N50">
        <v>18494.382605950799</v>
      </c>
      <c r="O50">
        <v>23379.738374652199</v>
      </c>
      <c r="P50">
        <v>27889.351374428301</v>
      </c>
      <c r="Q50">
        <v>27541.238670477702</v>
      </c>
      <c r="R50">
        <v>29103.336063177299</v>
      </c>
      <c r="S50">
        <v>29230.623253211401</v>
      </c>
      <c r="T50">
        <v>32298.468072257299</v>
      </c>
      <c r="U50">
        <v>33533.255452403297</v>
      </c>
      <c r="V50">
        <v>36745.847559521302</v>
      </c>
      <c r="W50">
        <v>36791.922947475803</v>
      </c>
      <c r="X50">
        <v>40778.4132345283</v>
      </c>
      <c r="Y50">
        <v>49643.464958167096</v>
      </c>
      <c r="Z50">
        <v>51638.496195489097</v>
      </c>
      <c r="AA50">
        <v>54316.440452622599</v>
      </c>
      <c r="AB50">
        <v>54394.211205954802</v>
      </c>
      <c r="AC50">
        <v>56748.575817638099</v>
      </c>
      <c r="AD50">
        <v>59516.5709881781</v>
      </c>
      <c r="AE50">
        <v>65100</v>
      </c>
      <c r="AF50">
        <v>66954.897540440797</v>
      </c>
    </row>
    <row r="51" spans="1:32" x14ac:dyDescent="0.3">
      <c r="A51" t="s">
        <v>77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77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77</v>
      </c>
      <c r="B53" t="s">
        <v>399</v>
      </c>
      <c r="C53" t="s">
        <v>297</v>
      </c>
      <c r="D53" t="s">
        <v>400</v>
      </c>
      <c r="E53" t="s">
        <v>298</v>
      </c>
      <c r="F53">
        <v>1347.0809407847501</v>
      </c>
      <c r="G53">
        <v>1444.33396230433</v>
      </c>
      <c r="H53">
        <v>1631.44735922821</v>
      </c>
      <c r="I53">
        <v>1637.1668027671999</v>
      </c>
      <c r="J53">
        <v>1644.68394864737</v>
      </c>
      <c r="K53">
        <v>4412.5492453184997</v>
      </c>
      <c r="L53">
        <v>5884.5322365826196</v>
      </c>
      <c r="M53">
        <v>6539.0666100017797</v>
      </c>
      <c r="N53">
        <v>6819.1578323617496</v>
      </c>
      <c r="O53">
        <v>7724.5831634313399</v>
      </c>
      <c r="P53">
        <v>8202.7504042436103</v>
      </c>
      <c r="Q53">
        <v>9011.6553002666005</v>
      </c>
      <c r="R53">
        <v>12227.443276543199</v>
      </c>
      <c r="S53">
        <v>12769.6920696623</v>
      </c>
      <c r="T53">
        <v>13023.575835587601</v>
      </c>
      <c r="U53">
        <v>14915.098284044399</v>
      </c>
      <c r="V53">
        <v>14943.9937150142</v>
      </c>
      <c r="W53">
        <v>14001.370677233799</v>
      </c>
      <c r="X53">
        <v>13490.6028745808</v>
      </c>
      <c r="Y53">
        <v>14227.0905672796</v>
      </c>
      <c r="Z53">
        <v>15360.1789074645</v>
      </c>
      <c r="AA53">
        <v>7770.5708743417799</v>
      </c>
      <c r="AB53">
        <v>7509.7068994048796</v>
      </c>
      <c r="AC53">
        <v>7502.2551254015398</v>
      </c>
      <c r="AD53">
        <v>7359.1056483659104</v>
      </c>
      <c r="AE53">
        <v>6958.6690055768904</v>
      </c>
      <c r="AF53">
        <v>1125.7033004930599</v>
      </c>
    </row>
    <row r="54" spans="1:32" x14ac:dyDescent="0.3">
      <c r="A54" t="s">
        <v>77</v>
      </c>
      <c r="B54" t="s">
        <v>401</v>
      </c>
      <c r="C54" t="s">
        <v>297</v>
      </c>
      <c r="D54" t="s">
        <v>402</v>
      </c>
      <c r="E54" t="s">
        <v>298</v>
      </c>
      <c r="F54">
        <v>1347.0809407847501</v>
      </c>
      <c r="G54">
        <v>1444.33396230433</v>
      </c>
      <c r="H54">
        <v>1631.44735922821</v>
      </c>
      <c r="I54">
        <v>1637.1668027671999</v>
      </c>
      <c r="J54">
        <v>1644.68394864737</v>
      </c>
      <c r="K54">
        <v>4412.5492453184997</v>
      </c>
      <c r="L54">
        <v>5884.5322365826196</v>
      </c>
      <c r="M54">
        <v>6539.0666100017797</v>
      </c>
      <c r="N54">
        <v>6819.1578323617496</v>
      </c>
      <c r="O54">
        <v>7724.5831634313399</v>
      </c>
      <c r="P54">
        <v>8202.7504042436103</v>
      </c>
      <c r="Q54">
        <v>9011.6553002666005</v>
      </c>
      <c r="R54">
        <v>12227.443276543199</v>
      </c>
      <c r="S54">
        <v>12769.6920696623</v>
      </c>
      <c r="T54">
        <v>13023.575835587601</v>
      </c>
      <c r="U54">
        <v>14915.098284044399</v>
      </c>
      <c r="V54">
        <v>14943.9937150142</v>
      </c>
      <c r="W54">
        <v>14001.370677233799</v>
      </c>
      <c r="X54">
        <v>13490.6028745808</v>
      </c>
      <c r="Y54">
        <v>14227.0905672796</v>
      </c>
      <c r="Z54">
        <v>15360.1789074645</v>
      </c>
      <c r="AA54">
        <v>7770.5708743417799</v>
      </c>
      <c r="AB54">
        <v>7509.7068994048796</v>
      </c>
      <c r="AC54">
        <v>7502.2551254015398</v>
      </c>
      <c r="AD54">
        <v>7359.1056483659104</v>
      </c>
      <c r="AE54">
        <v>6958.6690055768904</v>
      </c>
      <c r="AF54">
        <v>1125.7033004930599</v>
      </c>
    </row>
    <row r="55" spans="1:32" x14ac:dyDescent="0.3">
      <c r="A55" t="s">
        <v>77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77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77</v>
      </c>
      <c r="B57" t="s">
        <v>407</v>
      </c>
      <c r="C57" t="s">
        <v>297</v>
      </c>
      <c r="D57" t="s">
        <v>408</v>
      </c>
      <c r="E57" t="s">
        <v>298</v>
      </c>
      <c r="F57">
        <v>14264758.1900238</v>
      </c>
      <c r="G57">
        <v>15059141.724542901</v>
      </c>
      <c r="H57">
        <v>15586236.2773066</v>
      </c>
      <c r="I57">
        <v>16091507.858548401</v>
      </c>
      <c r="J57">
        <v>15895459.1926897</v>
      </c>
      <c r="K57">
        <v>16128893.6658822</v>
      </c>
      <c r="L57">
        <v>16396887.7463107</v>
      </c>
      <c r="M57">
        <v>16485609.692063101</v>
      </c>
      <c r="N57">
        <v>16508147.9064156</v>
      </c>
      <c r="O57">
        <v>16551000.8692945</v>
      </c>
      <c r="P57">
        <v>17243719.3654209</v>
      </c>
      <c r="Q57">
        <v>17635910.677175701</v>
      </c>
      <c r="R57">
        <v>18288111.958449699</v>
      </c>
      <c r="S57">
        <v>18169176.787524302</v>
      </c>
      <c r="T57">
        <v>17394079.5087975</v>
      </c>
      <c r="U57">
        <v>16767759.216416299</v>
      </c>
      <c r="V57">
        <v>16814142.407939099</v>
      </c>
      <c r="W57">
        <v>16798578.819101602</v>
      </c>
      <c r="X57">
        <v>17304151.023536101</v>
      </c>
      <c r="Y57">
        <v>18191605.570676599</v>
      </c>
      <c r="Z57">
        <v>18773473.400605399</v>
      </c>
      <c r="AA57">
        <v>18575507.944791</v>
      </c>
      <c r="AB57">
        <v>18547921.436711099</v>
      </c>
      <c r="AC57">
        <v>18922022.499249998</v>
      </c>
      <c r="AD57">
        <v>18495171.211716302</v>
      </c>
      <c r="AE57">
        <v>18526700</v>
      </c>
      <c r="AF57">
        <v>18249812.564431202</v>
      </c>
    </row>
    <row r="58" spans="1:32" x14ac:dyDescent="0.3">
      <c r="A58" t="s">
        <v>77</v>
      </c>
      <c r="B58" t="s">
        <v>409</v>
      </c>
      <c r="C58" t="s">
        <v>297</v>
      </c>
      <c r="D58" t="s">
        <v>410</v>
      </c>
      <c r="E58" t="s">
        <v>298</v>
      </c>
      <c r="F58">
        <v>14264758.1900238</v>
      </c>
      <c r="G58">
        <v>15059141.724542901</v>
      </c>
      <c r="H58">
        <v>15586236.2773066</v>
      </c>
      <c r="I58">
        <v>16091507.858548401</v>
      </c>
      <c r="J58">
        <v>15895459.1926897</v>
      </c>
      <c r="K58">
        <v>16128893.6658822</v>
      </c>
      <c r="L58">
        <v>16396887.7463107</v>
      </c>
      <c r="M58">
        <v>16485609.692063101</v>
      </c>
      <c r="N58">
        <v>16508147.9064156</v>
      </c>
      <c r="O58">
        <v>16551000.8692945</v>
      </c>
      <c r="P58">
        <v>17243719.3654209</v>
      </c>
      <c r="Q58">
        <v>17635910.677175701</v>
      </c>
      <c r="R58">
        <v>18288111.958449699</v>
      </c>
      <c r="S58">
        <v>18169176.787524302</v>
      </c>
      <c r="T58">
        <v>17394079.5087975</v>
      </c>
      <c r="U58">
        <v>16767759.216416299</v>
      </c>
      <c r="V58">
        <v>16814142.407939099</v>
      </c>
      <c r="W58">
        <v>16798578.819101602</v>
      </c>
      <c r="X58">
        <v>17304151.023536101</v>
      </c>
      <c r="Y58">
        <v>18191605.570676599</v>
      </c>
      <c r="Z58">
        <v>18773473.400605399</v>
      </c>
      <c r="AA58">
        <v>18575507.944791</v>
      </c>
      <c r="AB58">
        <v>18547921.436711099</v>
      </c>
      <c r="AC58">
        <v>18922022.499249998</v>
      </c>
      <c r="AD58">
        <v>18495171.211716302</v>
      </c>
      <c r="AE58">
        <v>18526700</v>
      </c>
      <c r="AF58">
        <v>18249812.564431202</v>
      </c>
    </row>
    <row r="59" spans="1:32" x14ac:dyDescent="0.3">
      <c r="A59" t="s">
        <v>77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79</v>
      </c>
      <c r="B2" t="s">
        <v>295</v>
      </c>
      <c r="C2" t="s">
        <v>297</v>
      </c>
      <c r="D2" t="s">
        <v>296</v>
      </c>
      <c r="E2" t="s">
        <v>298</v>
      </c>
      <c r="F2">
        <v>362.96993637874698</v>
      </c>
      <c r="G2">
        <v>416.43126468742003</v>
      </c>
      <c r="H2">
        <v>496.55400963295398</v>
      </c>
      <c r="I2">
        <v>563.90010301591803</v>
      </c>
      <c r="J2">
        <v>627.77782901493299</v>
      </c>
      <c r="K2">
        <v>709.711218341331</v>
      </c>
      <c r="L2">
        <v>623.65135234678996</v>
      </c>
      <c r="M2">
        <v>485.16326971137897</v>
      </c>
      <c r="N2">
        <v>365.168452129044</v>
      </c>
      <c r="O2">
        <v>272.92012430713299</v>
      </c>
      <c r="P2">
        <v>153.997385864591</v>
      </c>
      <c r="Q2">
        <v>143.74135302838701</v>
      </c>
      <c r="R2">
        <v>140.25516860648099</v>
      </c>
      <c r="S2">
        <v>128.982817375586</v>
      </c>
      <c r="T2">
        <v>123.134228192896</v>
      </c>
      <c r="U2">
        <v>95.873953063693804</v>
      </c>
      <c r="V2">
        <v>103.381691527904</v>
      </c>
      <c r="W2">
        <v>312.86546384785402</v>
      </c>
      <c r="X2">
        <v>495.534332037338</v>
      </c>
      <c r="Y2">
        <v>750.87669603941004</v>
      </c>
      <c r="Z2">
        <v>969.90915163137595</v>
      </c>
      <c r="AA2">
        <v>1034.1592642943999</v>
      </c>
      <c r="AB2">
        <v>1073.3407741736501</v>
      </c>
      <c r="AC2">
        <v>1267.85804127608</v>
      </c>
      <c r="AD2">
        <v>1594.6727670446701</v>
      </c>
      <c r="AE2">
        <v>1775.0773661861899</v>
      </c>
      <c r="AF2">
        <v>1927.7450341414401</v>
      </c>
    </row>
    <row r="3" spans="1:32" x14ac:dyDescent="0.3">
      <c r="A3" t="s">
        <v>79</v>
      </c>
      <c r="B3" t="s">
        <v>299</v>
      </c>
      <c r="C3" t="s">
        <v>297</v>
      </c>
      <c r="D3" t="s">
        <v>300</v>
      </c>
      <c r="E3" t="s">
        <v>298</v>
      </c>
      <c r="F3">
        <v>1572.2927439099799</v>
      </c>
      <c r="G3">
        <v>1461.1524620039299</v>
      </c>
      <c r="H3">
        <v>1466.91151622595</v>
      </c>
      <c r="I3">
        <v>1302.2604491337399</v>
      </c>
      <c r="J3">
        <v>1289.66602478189</v>
      </c>
      <c r="K3">
        <v>1359.7696405624299</v>
      </c>
      <c r="L3">
        <v>1889.7891056471101</v>
      </c>
      <c r="M3">
        <v>2497.3024695455902</v>
      </c>
      <c r="N3">
        <v>2778.9884218905299</v>
      </c>
      <c r="O3">
        <v>3262.5013953927401</v>
      </c>
      <c r="P3">
        <v>3591.8672249237502</v>
      </c>
      <c r="Q3">
        <v>3283.30005016938</v>
      </c>
      <c r="R3">
        <v>3595.5214871134899</v>
      </c>
      <c r="S3">
        <v>3691.3331956316201</v>
      </c>
      <c r="T3">
        <v>3579.8023397449901</v>
      </c>
      <c r="U3">
        <v>2946.02428869084</v>
      </c>
      <c r="V3">
        <v>2516.2367180247902</v>
      </c>
      <c r="W3">
        <v>2907.5947567147</v>
      </c>
      <c r="X3">
        <v>2772.28410661515</v>
      </c>
      <c r="Y3">
        <v>2903.6492601599998</v>
      </c>
      <c r="Z3">
        <v>3030.9741782855899</v>
      </c>
      <c r="AA3">
        <v>2849.9154846629499</v>
      </c>
      <c r="AB3">
        <v>2458.4622497906698</v>
      </c>
      <c r="AC3">
        <v>2682.4661339416698</v>
      </c>
      <c r="AD3">
        <v>3118.22789443192</v>
      </c>
      <c r="AE3">
        <v>3469.2986049220699</v>
      </c>
      <c r="AF3">
        <v>3425.0314185498301</v>
      </c>
    </row>
    <row r="4" spans="1:32" x14ac:dyDescent="0.3">
      <c r="A4" t="s">
        <v>79</v>
      </c>
      <c r="B4" t="s">
        <v>301</v>
      </c>
      <c r="C4" t="s">
        <v>297</v>
      </c>
      <c r="D4" t="s">
        <v>302</v>
      </c>
      <c r="E4" t="s">
        <v>298</v>
      </c>
      <c r="F4">
        <v>2137488.7986738002</v>
      </c>
      <c r="G4">
        <v>2247972.5020669401</v>
      </c>
      <c r="H4">
        <v>2187315.6262263502</v>
      </c>
      <c r="I4">
        <v>2124804.6985337399</v>
      </c>
      <c r="J4">
        <v>2051415.75944705</v>
      </c>
      <c r="K4">
        <v>2164004.8115871102</v>
      </c>
      <c r="L4">
        <v>2362605.0599926799</v>
      </c>
      <c r="M4">
        <v>2443829.90119841</v>
      </c>
      <c r="N4">
        <v>2486969.9668389801</v>
      </c>
      <c r="O4">
        <v>2126755.81982075</v>
      </c>
      <c r="P4">
        <v>1924595.2365518201</v>
      </c>
      <c r="Q4">
        <v>1782982.2924710901</v>
      </c>
      <c r="R4">
        <v>1666008.15184085</v>
      </c>
      <c r="S4">
        <v>1705024.7183553199</v>
      </c>
      <c r="T4">
        <v>1433638.12076804</v>
      </c>
      <c r="U4">
        <v>1284433.4770758499</v>
      </c>
      <c r="V4">
        <v>1232321.85602113</v>
      </c>
      <c r="W4">
        <v>1264411.7585496299</v>
      </c>
      <c r="X4">
        <v>1360214.29527623</v>
      </c>
      <c r="Y4">
        <v>1419862.87079567</v>
      </c>
      <c r="Z4">
        <v>1475071.9731582799</v>
      </c>
      <c r="AA4">
        <v>1436348.6604577301</v>
      </c>
      <c r="AB4">
        <v>1359336.13013942</v>
      </c>
      <c r="AC4">
        <v>1395921.0377255401</v>
      </c>
      <c r="AD4">
        <v>1422024.81502406</v>
      </c>
      <c r="AE4">
        <v>1316947.4242722699</v>
      </c>
      <c r="AF4">
        <v>1363179.3180382999</v>
      </c>
    </row>
    <row r="5" spans="1:32" x14ac:dyDescent="0.3">
      <c r="A5" t="s">
        <v>79</v>
      </c>
      <c r="B5" t="s">
        <v>303</v>
      </c>
      <c r="C5" t="s">
        <v>297</v>
      </c>
      <c r="D5" t="s">
        <v>304</v>
      </c>
      <c r="E5" t="s">
        <v>298</v>
      </c>
      <c r="F5">
        <v>189099.15382233399</v>
      </c>
      <c r="G5">
        <v>193511.07665464201</v>
      </c>
      <c r="H5">
        <v>177540.430430874</v>
      </c>
      <c r="I5">
        <v>185064.831449427</v>
      </c>
      <c r="J5">
        <v>188726.88906475899</v>
      </c>
      <c r="K5">
        <v>187848.04993982101</v>
      </c>
      <c r="L5">
        <v>212240.46842300499</v>
      </c>
      <c r="M5">
        <v>218425.41312075299</v>
      </c>
      <c r="N5">
        <v>224256.57037961201</v>
      </c>
      <c r="O5">
        <v>190776.755144316</v>
      </c>
      <c r="P5">
        <v>173530.51482593501</v>
      </c>
      <c r="Q5">
        <v>155466.45766238499</v>
      </c>
      <c r="R5">
        <v>149001.72236719399</v>
      </c>
      <c r="S5">
        <v>160054.02991127799</v>
      </c>
      <c r="T5">
        <v>173339.103475654</v>
      </c>
      <c r="U5">
        <v>148616.56055599099</v>
      </c>
      <c r="V5">
        <v>139305.886198316</v>
      </c>
      <c r="W5">
        <v>143979.03755072501</v>
      </c>
      <c r="X5">
        <v>157820.03422858001</v>
      </c>
      <c r="Y5">
        <v>157999.70386025199</v>
      </c>
      <c r="Z5">
        <v>161886.05426827</v>
      </c>
      <c r="AA5">
        <v>158541.35669094199</v>
      </c>
      <c r="AB5">
        <v>141475.20459272599</v>
      </c>
      <c r="AC5">
        <v>149565.720534519</v>
      </c>
      <c r="AD5">
        <v>150445.996982513</v>
      </c>
      <c r="AE5">
        <v>141939.84053374399</v>
      </c>
      <c r="AF5">
        <v>137861.34333909399</v>
      </c>
    </row>
    <row r="6" spans="1:32" x14ac:dyDescent="0.3">
      <c r="A6" t="s">
        <v>79</v>
      </c>
      <c r="B6" t="s">
        <v>305</v>
      </c>
      <c r="C6" t="s">
        <v>297</v>
      </c>
      <c r="D6" t="s">
        <v>306</v>
      </c>
      <c r="E6" t="s">
        <v>298</v>
      </c>
      <c r="F6">
        <v>195142.195155038</v>
      </c>
      <c r="G6">
        <v>180455.527316483</v>
      </c>
      <c r="H6">
        <v>163687.96694410601</v>
      </c>
      <c r="I6">
        <v>144326.18076843701</v>
      </c>
      <c r="J6">
        <v>139139.95009277799</v>
      </c>
      <c r="K6">
        <v>125565.786243478</v>
      </c>
      <c r="L6">
        <v>117634.94344819601</v>
      </c>
      <c r="M6">
        <v>111889.99132562699</v>
      </c>
      <c r="N6">
        <v>103240.11525428601</v>
      </c>
      <c r="O6">
        <v>75287.866857510802</v>
      </c>
      <c r="P6">
        <v>70752.661429881802</v>
      </c>
      <c r="Q6">
        <v>62986.147728214797</v>
      </c>
      <c r="R6">
        <v>55754.806016393399</v>
      </c>
      <c r="S6">
        <v>55975.463858575204</v>
      </c>
      <c r="T6">
        <v>48806.816114795802</v>
      </c>
      <c r="U6">
        <v>43348.125131193701</v>
      </c>
      <c r="V6">
        <v>43958.547940541597</v>
      </c>
      <c r="W6">
        <v>40562.057638593498</v>
      </c>
      <c r="X6">
        <v>40641.0306500523</v>
      </c>
      <c r="Y6">
        <v>40388.496745472599</v>
      </c>
      <c r="Z6">
        <v>44243.452113147403</v>
      </c>
      <c r="AA6">
        <v>41597.4161508791</v>
      </c>
      <c r="AB6">
        <v>40792.051511618403</v>
      </c>
      <c r="AC6">
        <v>38808.343186711201</v>
      </c>
      <c r="AD6">
        <v>38765.723957241396</v>
      </c>
      <c r="AE6">
        <v>38675.902460007397</v>
      </c>
      <c r="AF6">
        <v>33687.2753999704</v>
      </c>
    </row>
    <row r="7" spans="1:32" x14ac:dyDescent="0.3">
      <c r="A7" t="s">
        <v>79</v>
      </c>
      <c r="B7" t="s">
        <v>307</v>
      </c>
      <c r="C7" t="s">
        <v>297</v>
      </c>
      <c r="D7" t="s">
        <v>308</v>
      </c>
      <c r="E7" t="s">
        <v>298</v>
      </c>
      <c r="F7">
        <v>265568.286553627</v>
      </c>
      <c r="G7">
        <v>280549.48023894703</v>
      </c>
      <c r="H7">
        <v>268478.45668974402</v>
      </c>
      <c r="I7">
        <v>273248.24656336999</v>
      </c>
      <c r="J7">
        <v>279580.53948309901</v>
      </c>
      <c r="K7">
        <v>280324.26451915101</v>
      </c>
      <c r="L7">
        <v>315241.69966677699</v>
      </c>
      <c r="M7">
        <v>341441.389727286</v>
      </c>
      <c r="N7">
        <v>349041.73304447101</v>
      </c>
      <c r="O7">
        <v>301034.08923632099</v>
      </c>
      <c r="P7">
        <v>268237.03204665403</v>
      </c>
      <c r="Q7">
        <v>234444.63761638399</v>
      </c>
      <c r="R7">
        <v>202808.84706077</v>
      </c>
      <c r="S7">
        <v>200902.79278744999</v>
      </c>
      <c r="T7">
        <v>175684.17055422699</v>
      </c>
      <c r="U7">
        <v>154248.403446788</v>
      </c>
      <c r="V7">
        <v>140881.13790840199</v>
      </c>
      <c r="W7">
        <v>134671.133535142</v>
      </c>
      <c r="X7">
        <v>132415.07760717699</v>
      </c>
      <c r="Y7">
        <v>127756.361435225</v>
      </c>
      <c r="Z7">
        <v>125786.80336183601</v>
      </c>
      <c r="AA7">
        <v>118513.356807016</v>
      </c>
      <c r="AB7">
        <v>117028.209919478</v>
      </c>
      <c r="AC7">
        <v>112523.634038702</v>
      </c>
      <c r="AD7">
        <v>115700.444216932</v>
      </c>
      <c r="AE7">
        <v>111045.296126702</v>
      </c>
      <c r="AF7">
        <v>112589.742914819</v>
      </c>
    </row>
    <row r="8" spans="1:32" x14ac:dyDescent="0.3">
      <c r="A8" t="s">
        <v>79</v>
      </c>
      <c r="B8" t="s">
        <v>309</v>
      </c>
      <c r="C8" t="s">
        <v>297</v>
      </c>
      <c r="D8" t="s">
        <v>310</v>
      </c>
      <c r="E8" t="s">
        <v>298</v>
      </c>
      <c r="F8">
        <v>8384.5524003145401</v>
      </c>
      <c r="G8">
        <v>8519.1246790711193</v>
      </c>
      <c r="H8">
        <v>7732.4302878075596</v>
      </c>
      <c r="I8">
        <v>9482.2937600940895</v>
      </c>
      <c r="J8">
        <v>8445.5242227786293</v>
      </c>
      <c r="K8">
        <v>8098.3400208483499</v>
      </c>
      <c r="L8">
        <v>10565.0624544315</v>
      </c>
      <c r="M8">
        <v>11571.3108363953</v>
      </c>
      <c r="N8">
        <v>12304.3904962409</v>
      </c>
      <c r="O8">
        <v>9615.9653446931407</v>
      </c>
      <c r="P8">
        <v>9171.1802045134209</v>
      </c>
      <c r="Q8">
        <v>9275.3188877971206</v>
      </c>
      <c r="R8">
        <v>12422.7762714725</v>
      </c>
      <c r="S8">
        <v>9261.9318526158695</v>
      </c>
      <c r="T8">
        <v>27673.498888460301</v>
      </c>
      <c r="U8">
        <v>17853.999441710999</v>
      </c>
      <c r="V8">
        <v>13861.0441010876</v>
      </c>
      <c r="W8">
        <v>14850.7911129164</v>
      </c>
      <c r="X8">
        <v>9009.2621538507101</v>
      </c>
      <c r="Y8">
        <v>11907.4811952034</v>
      </c>
      <c r="Z8">
        <v>13730.160402650199</v>
      </c>
      <c r="AA8">
        <v>14311.8444243085</v>
      </c>
      <c r="AB8">
        <v>11934.479106493</v>
      </c>
      <c r="AC8">
        <v>11092.5257722145</v>
      </c>
      <c r="AD8">
        <v>12119.1781727822</v>
      </c>
      <c r="AE8">
        <v>8855.8808219797793</v>
      </c>
      <c r="AF8">
        <v>7044.2880478240804</v>
      </c>
    </row>
    <row r="9" spans="1:32" x14ac:dyDescent="0.3">
      <c r="A9" t="s">
        <v>79</v>
      </c>
      <c r="B9" t="s">
        <v>311</v>
      </c>
      <c r="C9" t="s">
        <v>297</v>
      </c>
      <c r="D9" t="s">
        <v>312</v>
      </c>
      <c r="E9" t="s">
        <v>298</v>
      </c>
      <c r="F9">
        <v>137470.513671058</v>
      </c>
      <c r="G9">
        <v>144681.58771535099</v>
      </c>
      <c r="H9">
        <v>142705.24066578699</v>
      </c>
      <c r="I9">
        <v>147459.88800524099</v>
      </c>
      <c r="J9">
        <v>142941.54366500399</v>
      </c>
      <c r="K9">
        <v>154406.55176497099</v>
      </c>
      <c r="L9">
        <v>168451.16689107899</v>
      </c>
      <c r="M9">
        <v>177211.909114765</v>
      </c>
      <c r="N9">
        <v>181461.934381217</v>
      </c>
      <c r="O9">
        <v>159504.620328258</v>
      </c>
      <c r="P9">
        <v>150084.32954036299</v>
      </c>
      <c r="Q9">
        <v>140171.75366465599</v>
      </c>
      <c r="R9">
        <v>143613.70047502499</v>
      </c>
      <c r="S9">
        <v>143817.60466596999</v>
      </c>
      <c r="T9">
        <v>126364.68959702</v>
      </c>
      <c r="U9">
        <v>104614.892095523</v>
      </c>
      <c r="V9">
        <v>100977.82495255199</v>
      </c>
      <c r="W9">
        <v>99395.622738948296</v>
      </c>
      <c r="X9">
        <v>105686.809758813</v>
      </c>
      <c r="Y9">
        <v>114063.053672838</v>
      </c>
      <c r="Z9">
        <v>120364.83887185399</v>
      </c>
      <c r="AA9">
        <v>114471.399752289</v>
      </c>
      <c r="AB9">
        <v>109321.823053894</v>
      </c>
      <c r="AC9">
        <v>110564.235660437</v>
      </c>
      <c r="AD9">
        <v>114888.992555306</v>
      </c>
      <c r="AE9">
        <v>105899.032543737</v>
      </c>
      <c r="AF9">
        <v>116274.885152038</v>
      </c>
    </row>
    <row r="10" spans="1:32" x14ac:dyDescent="0.3">
      <c r="A10" t="s">
        <v>79</v>
      </c>
      <c r="B10" t="s">
        <v>313</v>
      </c>
      <c r="C10" t="s">
        <v>297</v>
      </c>
      <c r="D10" t="s">
        <v>314</v>
      </c>
      <c r="E10" t="s">
        <v>298</v>
      </c>
      <c r="F10">
        <v>209228.31767333299</v>
      </c>
      <c r="G10">
        <v>217435.91831457999</v>
      </c>
      <c r="H10">
        <v>214222.077710118</v>
      </c>
      <c r="I10">
        <v>223119.53415875201</v>
      </c>
      <c r="J10">
        <v>223241.71198911799</v>
      </c>
      <c r="K10">
        <v>245869.17840991801</v>
      </c>
      <c r="L10">
        <v>271252.38605827402</v>
      </c>
      <c r="M10">
        <v>293134.21529479302</v>
      </c>
      <c r="N10">
        <v>302252.70984843699</v>
      </c>
      <c r="O10">
        <v>263817.55934334698</v>
      </c>
      <c r="P10">
        <v>245394.986183956</v>
      </c>
      <c r="Q10">
        <v>226240.49808760601</v>
      </c>
      <c r="R10">
        <v>219493.95576604499</v>
      </c>
      <c r="S10">
        <v>220888.516944278</v>
      </c>
      <c r="T10">
        <v>204824.62518943401</v>
      </c>
      <c r="U10">
        <v>172846.184658062</v>
      </c>
      <c r="V10">
        <v>161778.34194739701</v>
      </c>
      <c r="W10">
        <v>160930.71108089999</v>
      </c>
      <c r="X10">
        <v>171281.09669517801</v>
      </c>
      <c r="Y10">
        <v>182189.198993989</v>
      </c>
      <c r="Z10">
        <v>191362.244946366</v>
      </c>
      <c r="AA10">
        <v>185535.56131567399</v>
      </c>
      <c r="AB10">
        <v>174906.00953395301</v>
      </c>
      <c r="AC10">
        <v>177394.448841445</v>
      </c>
      <c r="AD10">
        <v>179506.87228537301</v>
      </c>
      <c r="AE10">
        <v>172926.251804478</v>
      </c>
      <c r="AF10">
        <v>186637.16318328999</v>
      </c>
    </row>
    <row r="11" spans="1:32" x14ac:dyDescent="0.3">
      <c r="A11" t="s">
        <v>79</v>
      </c>
      <c r="B11" t="s">
        <v>315</v>
      </c>
      <c r="C11" t="s">
        <v>297</v>
      </c>
      <c r="D11" t="s">
        <v>316</v>
      </c>
      <c r="E11" t="s">
        <v>298</v>
      </c>
      <c r="F11">
        <v>71757.804002275399</v>
      </c>
      <c r="G11">
        <v>72754.330599229099</v>
      </c>
      <c r="H11">
        <v>71516.837044330707</v>
      </c>
      <c r="I11">
        <v>75659.646153510694</v>
      </c>
      <c r="J11">
        <v>80300.168324113707</v>
      </c>
      <c r="K11">
        <v>91462.626644946795</v>
      </c>
      <c r="L11">
        <v>102801.219167195</v>
      </c>
      <c r="M11">
        <v>115922.306180028</v>
      </c>
      <c r="N11">
        <v>120790.77546722</v>
      </c>
      <c r="O11">
        <v>104312.939015089</v>
      </c>
      <c r="P11">
        <v>95310.656643593597</v>
      </c>
      <c r="Q11">
        <v>86068.744422949807</v>
      </c>
      <c r="R11">
        <v>75880.255291019406</v>
      </c>
      <c r="S11">
        <v>77070.912278307893</v>
      </c>
      <c r="T11">
        <v>78459.935592414404</v>
      </c>
      <c r="U11">
        <v>68231.292562538598</v>
      </c>
      <c r="V11">
        <v>60800.516994845202</v>
      </c>
      <c r="W11">
        <v>61535.0883419518</v>
      </c>
      <c r="X11">
        <v>65594.286936364995</v>
      </c>
      <c r="Y11">
        <v>68126.145321150994</v>
      </c>
      <c r="Z11">
        <v>70997.406074511993</v>
      </c>
      <c r="AA11">
        <v>71064.161563384303</v>
      </c>
      <c r="AB11">
        <v>65584.186480059303</v>
      </c>
      <c r="AC11">
        <v>66830.213181007406</v>
      </c>
      <c r="AD11">
        <v>64617.879730066401</v>
      </c>
      <c r="AE11">
        <v>67027.219260740399</v>
      </c>
      <c r="AF11">
        <v>70362.278031252194</v>
      </c>
    </row>
    <row r="12" spans="1:32" x14ac:dyDescent="0.3">
      <c r="A12" t="s">
        <v>79</v>
      </c>
      <c r="B12" t="s">
        <v>317</v>
      </c>
      <c r="C12" t="s">
        <v>297</v>
      </c>
      <c r="D12" t="s">
        <v>318</v>
      </c>
      <c r="E12" t="s">
        <v>298</v>
      </c>
      <c r="F12">
        <v>163170.70177095701</v>
      </c>
      <c r="G12">
        <v>172365.99901000201</v>
      </c>
      <c r="H12">
        <v>165805.999325974</v>
      </c>
      <c r="I12">
        <v>161944.46432572399</v>
      </c>
      <c r="J12">
        <v>164547.48339063799</v>
      </c>
      <c r="K12">
        <v>171428.697101792</v>
      </c>
      <c r="L12">
        <v>212117.707364136</v>
      </c>
      <c r="M12">
        <v>244819.10888247099</v>
      </c>
      <c r="N12">
        <v>269643.61662523198</v>
      </c>
      <c r="O12">
        <v>241632.59355183999</v>
      </c>
      <c r="P12">
        <v>237465.68888897001</v>
      </c>
      <c r="Q12">
        <v>215288.19250323801</v>
      </c>
      <c r="R12">
        <v>189181.08502029299</v>
      </c>
      <c r="S12">
        <v>189924.49462245099</v>
      </c>
      <c r="T12">
        <v>161011.53531800699</v>
      </c>
      <c r="U12">
        <v>140174.83969102</v>
      </c>
      <c r="V12">
        <v>135779.33890401199</v>
      </c>
      <c r="W12">
        <v>133383.96763870001</v>
      </c>
      <c r="X12">
        <v>140303.811088196</v>
      </c>
      <c r="Y12">
        <v>142252.95863906399</v>
      </c>
      <c r="Z12">
        <v>143409.15088829899</v>
      </c>
      <c r="AA12">
        <v>140029.68821260799</v>
      </c>
      <c r="AB12">
        <v>128336.970737412</v>
      </c>
      <c r="AC12">
        <v>131946.38961761101</v>
      </c>
      <c r="AD12">
        <v>132788.67237226799</v>
      </c>
      <c r="AE12">
        <v>126865.24489282</v>
      </c>
      <c r="AF12">
        <v>138032.53850089401</v>
      </c>
    </row>
    <row r="13" spans="1:32" x14ac:dyDescent="0.3">
      <c r="A13" t="s">
        <v>79</v>
      </c>
      <c r="B13" t="s">
        <v>319</v>
      </c>
      <c r="C13" t="s">
        <v>297</v>
      </c>
      <c r="D13" t="s">
        <v>320</v>
      </c>
      <c r="E13" t="s">
        <v>298</v>
      </c>
      <c r="F13">
        <v>206067.49754177799</v>
      </c>
      <c r="G13">
        <v>215182.20445163301</v>
      </c>
      <c r="H13">
        <v>209244.524063441</v>
      </c>
      <c r="I13">
        <v>209056.15405673199</v>
      </c>
      <c r="J13">
        <v>187778.49536944399</v>
      </c>
      <c r="K13">
        <v>192748.99724498799</v>
      </c>
      <c r="L13">
        <v>200483.376379244</v>
      </c>
      <c r="M13">
        <v>215196.44033596301</v>
      </c>
      <c r="N13">
        <v>195110.890299441</v>
      </c>
      <c r="O13">
        <v>165622.51366455699</v>
      </c>
      <c r="P13">
        <v>150067.92688807301</v>
      </c>
      <c r="Q13">
        <v>136276.96162229401</v>
      </c>
      <c r="R13">
        <v>127275.07639701699</v>
      </c>
      <c r="S13">
        <v>130173.917668863</v>
      </c>
      <c r="T13">
        <v>103129.901602101</v>
      </c>
      <c r="U13">
        <v>83803.314936121198</v>
      </c>
      <c r="V13">
        <v>83847.424901475897</v>
      </c>
      <c r="W13">
        <v>88187.632257329999</v>
      </c>
      <c r="X13">
        <v>92456.519297684397</v>
      </c>
      <c r="Y13">
        <v>93695.573929754202</v>
      </c>
      <c r="Z13">
        <v>95004.872164037894</v>
      </c>
      <c r="AA13">
        <v>92423.377361071995</v>
      </c>
      <c r="AB13">
        <v>87496.758839625894</v>
      </c>
      <c r="AC13">
        <v>91760.762902582996</v>
      </c>
      <c r="AD13">
        <v>93657.724621516696</v>
      </c>
      <c r="AE13">
        <v>84130.194209729205</v>
      </c>
      <c r="AF13">
        <v>93329.447291012693</v>
      </c>
    </row>
    <row r="14" spans="1:32" x14ac:dyDescent="0.3">
      <c r="A14" t="s">
        <v>79</v>
      </c>
      <c r="B14" t="s">
        <v>321</v>
      </c>
      <c r="C14" t="s">
        <v>297</v>
      </c>
      <c r="D14" t="s">
        <v>322</v>
      </c>
      <c r="E14" t="s">
        <v>298</v>
      </c>
      <c r="F14">
        <v>214887.99492660101</v>
      </c>
      <c r="G14">
        <v>245825.58904197201</v>
      </c>
      <c r="H14">
        <v>248826.38936332799</v>
      </c>
      <c r="I14">
        <v>240823.324287475</v>
      </c>
      <c r="J14">
        <v>238021.89840793001</v>
      </c>
      <c r="K14">
        <v>260984.41767039199</v>
      </c>
      <c r="L14">
        <v>265878.05629068299</v>
      </c>
      <c r="M14">
        <v>243557.664921513</v>
      </c>
      <c r="N14">
        <v>241562.682270121</v>
      </c>
      <c r="O14">
        <v>192130.016591102</v>
      </c>
      <c r="P14">
        <v>158321.08892807501</v>
      </c>
      <c r="Q14">
        <v>158326.558150553</v>
      </c>
      <c r="R14">
        <v>163335.56549542799</v>
      </c>
      <c r="S14">
        <v>178220.02198686</v>
      </c>
      <c r="T14">
        <v>146245.84621647801</v>
      </c>
      <c r="U14">
        <v>133464.72678764199</v>
      </c>
      <c r="V14">
        <v>126811.36638435601</v>
      </c>
      <c r="W14">
        <v>123752.789341906</v>
      </c>
      <c r="X14">
        <v>133201.259080455</v>
      </c>
      <c r="Y14">
        <v>146745.008397925</v>
      </c>
      <c r="Z14">
        <v>152756.13121352499</v>
      </c>
      <c r="AA14">
        <v>142773.47179455799</v>
      </c>
      <c r="AB14">
        <v>138518.390902752</v>
      </c>
      <c r="AC14">
        <v>139897.05158539201</v>
      </c>
      <c r="AD14">
        <v>140954.11678862601</v>
      </c>
      <c r="AE14">
        <v>135259.63944222199</v>
      </c>
      <c r="AF14">
        <v>140089.48672319201</v>
      </c>
    </row>
    <row r="15" spans="1:32" x14ac:dyDescent="0.3">
      <c r="A15" t="s">
        <v>79</v>
      </c>
      <c r="B15" t="s">
        <v>323</v>
      </c>
      <c r="C15" t="s">
        <v>297</v>
      </c>
      <c r="D15" t="s">
        <v>324</v>
      </c>
      <c r="E15" t="s">
        <v>298</v>
      </c>
      <c r="F15">
        <v>329837.41073675599</v>
      </c>
      <c r="G15">
        <v>372716.993920726</v>
      </c>
      <c r="H15">
        <v>373483.77802961803</v>
      </c>
      <c r="I15">
        <v>359706.15661669802</v>
      </c>
      <c r="J15">
        <v>349947.83695858403</v>
      </c>
      <c r="K15">
        <v>385847.55353871599</v>
      </c>
      <c r="L15">
        <v>404972.64228214801</v>
      </c>
      <c r="M15">
        <v>375355.064630304</v>
      </c>
      <c r="N15">
        <v>371721.10429642297</v>
      </c>
      <c r="O15">
        <v>302030.12197609799</v>
      </c>
      <c r="P15">
        <v>258609.789669697</v>
      </c>
      <c r="Q15">
        <v>251437.283746848</v>
      </c>
      <c r="R15">
        <v>249008.71154017199</v>
      </c>
      <c r="S15">
        <v>260397.068219554</v>
      </c>
      <c r="T15">
        <v>216188.71348854201</v>
      </c>
      <c r="U15">
        <v>198162.53374792499</v>
      </c>
      <c r="V15">
        <v>188195.04137045</v>
      </c>
      <c r="W15">
        <v>192152.20621470601</v>
      </c>
      <c r="X15">
        <v>210365.40907497599</v>
      </c>
      <c r="Y15">
        <v>228782.912710398</v>
      </c>
      <c r="Z15">
        <v>238348.69639502501</v>
      </c>
      <c r="AA15">
        <v>225185.83405851899</v>
      </c>
      <c r="AB15">
        <v>215150.44593904601</v>
      </c>
      <c r="AC15">
        <v>222184.973422668</v>
      </c>
      <c r="AD15">
        <v>225089.86872580001</v>
      </c>
      <c r="AE15">
        <v>215490.32109507101</v>
      </c>
      <c r="AF15">
        <v>221267.66442874301</v>
      </c>
    </row>
    <row r="16" spans="1:32" x14ac:dyDescent="0.3">
      <c r="A16" t="s">
        <v>79</v>
      </c>
      <c r="B16" t="s">
        <v>325</v>
      </c>
      <c r="C16" t="s">
        <v>297</v>
      </c>
      <c r="D16" t="s">
        <v>326</v>
      </c>
      <c r="E16" t="s">
        <v>298</v>
      </c>
      <c r="F16">
        <v>114949.415810155</v>
      </c>
      <c r="G16">
        <v>126891.40487875399</v>
      </c>
      <c r="H16">
        <v>124657.38866629</v>
      </c>
      <c r="I16">
        <v>118882.83232922301</v>
      </c>
      <c r="J16">
        <v>111925.938550654</v>
      </c>
      <c r="K16">
        <v>124863.135868324</v>
      </c>
      <c r="L16">
        <v>139094.58599146499</v>
      </c>
      <c r="M16">
        <v>131797.399708791</v>
      </c>
      <c r="N16">
        <v>130158.422026302</v>
      </c>
      <c r="O16">
        <v>109900.105384996</v>
      </c>
      <c r="P16">
        <v>100288.700741622</v>
      </c>
      <c r="Q16">
        <v>93110.725596295204</v>
      </c>
      <c r="R16">
        <v>85673.146044743698</v>
      </c>
      <c r="S16">
        <v>82177.046232694498</v>
      </c>
      <c r="T16">
        <v>69942.867272063493</v>
      </c>
      <c r="U16">
        <v>64697.806960283102</v>
      </c>
      <c r="V16">
        <v>61383.6749860942</v>
      </c>
      <c r="W16">
        <v>68399.416872800197</v>
      </c>
      <c r="X16">
        <v>77164.149994520907</v>
      </c>
      <c r="Y16">
        <v>82037.904312473795</v>
      </c>
      <c r="Z16">
        <v>85592.565181500395</v>
      </c>
      <c r="AA16">
        <v>82412.362263960997</v>
      </c>
      <c r="AB16">
        <v>76632.055036294201</v>
      </c>
      <c r="AC16">
        <v>82287.921837275702</v>
      </c>
      <c r="AD16">
        <v>84135.751937174093</v>
      </c>
      <c r="AE16">
        <v>80230.681652849496</v>
      </c>
      <c r="AF16">
        <v>81178.177705551498</v>
      </c>
    </row>
    <row r="17" spans="1:32" x14ac:dyDescent="0.3">
      <c r="A17" t="s">
        <v>79</v>
      </c>
      <c r="B17" t="s">
        <v>327</v>
      </c>
      <c r="C17" t="s">
        <v>297</v>
      </c>
      <c r="D17" t="s">
        <v>328</v>
      </c>
      <c r="E17" t="s">
        <v>298</v>
      </c>
      <c r="F17">
        <v>193998.24540702201</v>
      </c>
      <c r="G17">
        <v>215549.69440712701</v>
      </c>
      <c r="H17">
        <v>211616.50827522299</v>
      </c>
      <c r="I17">
        <v>203162.90995633899</v>
      </c>
      <c r="J17">
        <v>191426.33292575201</v>
      </c>
      <c r="K17">
        <v>204316.251322392</v>
      </c>
      <c r="L17">
        <v>218558.74685424101</v>
      </c>
      <c r="M17">
        <v>214413.139088603</v>
      </c>
      <c r="N17">
        <v>226636.40133074101</v>
      </c>
      <c r="O17">
        <v>207621.013015139</v>
      </c>
      <c r="P17">
        <v>195926.60286572101</v>
      </c>
      <c r="Q17">
        <v>185532.576490634</v>
      </c>
      <c r="R17">
        <v>176597.74750014499</v>
      </c>
      <c r="S17">
        <v>173613.52616542799</v>
      </c>
      <c r="T17">
        <v>123405.434227302</v>
      </c>
      <c r="U17">
        <v>118415.917003385</v>
      </c>
      <c r="V17">
        <v>126694.49552135399</v>
      </c>
      <c r="W17">
        <v>131952.37085173701</v>
      </c>
      <c r="X17">
        <v>143395.08173840499</v>
      </c>
      <c r="Y17">
        <v>153023.81842464901</v>
      </c>
      <c r="Z17">
        <v>165693.42945821001</v>
      </c>
      <c r="AA17">
        <v>165229.57077591601</v>
      </c>
      <c r="AB17">
        <v>159915.92513667201</v>
      </c>
      <c r="AC17">
        <v>167862.04871635299</v>
      </c>
      <c r="AD17">
        <v>166016.56671943201</v>
      </c>
      <c r="AE17">
        <v>154506.15224070501</v>
      </c>
      <c r="AF17">
        <v>168750.22509605499</v>
      </c>
    </row>
    <row r="18" spans="1:32" x14ac:dyDescent="0.3">
      <c r="A18" t="s">
        <v>79</v>
      </c>
      <c r="B18" t="s">
        <v>329</v>
      </c>
      <c r="C18" t="s">
        <v>297</v>
      </c>
      <c r="D18" t="s">
        <v>330</v>
      </c>
      <c r="E18" t="s">
        <v>298</v>
      </c>
      <c r="F18">
        <v>319687.08886103297</v>
      </c>
      <c r="G18">
        <v>330460.70472791098</v>
      </c>
      <c r="H18">
        <v>337186.35799319902</v>
      </c>
      <c r="I18">
        <v>297384.807964393</v>
      </c>
      <c r="J18">
        <v>261912.19021897501</v>
      </c>
      <c r="K18">
        <v>304720.57241144101</v>
      </c>
      <c r="L18">
        <v>338100.96783264802</v>
      </c>
      <c r="M18">
        <v>356723.98299637297</v>
      </c>
      <c r="N18">
        <v>373826.55757606798</v>
      </c>
      <c r="O18">
        <v>322400.67570765503</v>
      </c>
      <c r="P18">
        <v>271366.38364088902</v>
      </c>
      <c r="Q18">
        <v>265201.22517787101</v>
      </c>
      <c r="R18">
        <v>248881.889478845</v>
      </c>
      <c r="S18">
        <v>267088.21593662899</v>
      </c>
      <c r="T18">
        <v>167578.80556987901</v>
      </c>
      <c r="U18">
        <v>178026.62438433</v>
      </c>
      <c r="V18">
        <v>167340.38475398</v>
      </c>
      <c r="W18">
        <v>193382.673474638</v>
      </c>
      <c r="X18">
        <v>229937.364549555</v>
      </c>
      <c r="Y18">
        <v>248409.947065393</v>
      </c>
      <c r="Z18">
        <v>259600.016239202</v>
      </c>
      <c r="AA18">
        <v>260463.618315942</v>
      </c>
      <c r="AB18">
        <v>248900.91146694499</v>
      </c>
      <c r="AC18">
        <v>260211.358317267</v>
      </c>
      <c r="AD18">
        <v>274447.96457976598</v>
      </c>
      <c r="AE18">
        <v>229809.59850548199</v>
      </c>
      <c r="AF18">
        <v>228378.26381109399</v>
      </c>
    </row>
    <row r="19" spans="1:32" x14ac:dyDescent="0.3">
      <c r="A19" t="s">
        <v>79</v>
      </c>
      <c r="B19" t="s">
        <v>331</v>
      </c>
      <c r="C19" t="s">
        <v>297</v>
      </c>
      <c r="D19" t="s">
        <v>332</v>
      </c>
      <c r="E19" t="s">
        <v>298</v>
      </c>
      <c r="F19">
        <v>57305.348751612</v>
      </c>
      <c r="G19">
        <v>61225.778345815903</v>
      </c>
      <c r="H19">
        <v>58317.096476246297</v>
      </c>
      <c r="I19">
        <v>58309.118913778802</v>
      </c>
      <c r="J19">
        <v>56668.805731120898</v>
      </c>
      <c r="K19">
        <v>57237.120834560403</v>
      </c>
      <c r="L19">
        <v>61437.059229576902</v>
      </c>
      <c r="M19">
        <v>60859.844959840797</v>
      </c>
      <c r="N19">
        <v>58935.877688029403</v>
      </c>
      <c r="O19">
        <v>46916.665979276397</v>
      </c>
      <c r="P19">
        <v>44072.4699075264</v>
      </c>
      <c r="Q19">
        <v>40832.992947817002</v>
      </c>
      <c r="R19">
        <v>35581.534422505203</v>
      </c>
      <c r="S19">
        <v>36744.760388201597</v>
      </c>
      <c r="T19">
        <v>31995.516339636801</v>
      </c>
      <c r="U19">
        <v>28936.9740793235</v>
      </c>
      <c r="V19">
        <v>30680.212474113399</v>
      </c>
      <c r="W19">
        <v>30359.177194243799</v>
      </c>
      <c r="X19">
        <v>32589.608192575401</v>
      </c>
      <c r="Y19">
        <v>33456.417796272603</v>
      </c>
      <c r="Z19">
        <v>36007.092921233903</v>
      </c>
      <c r="AA19">
        <v>34517.0363448524</v>
      </c>
      <c r="AB19">
        <v>33399.163355454803</v>
      </c>
      <c r="AC19">
        <v>32570.832375468301</v>
      </c>
      <c r="AD19">
        <v>33485.802390441801</v>
      </c>
      <c r="AE19">
        <v>32702.741581554801</v>
      </c>
      <c r="AF19">
        <v>35601.366025509597</v>
      </c>
    </row>
    <row r="20" spans="1:32" x14ac:dyDescent="0.3">
      <c r="A20" t="s">
        <v>79</v>
      </c>
      <c r="B20" t="s">
        <v>333</v>
      </c>
      <c r="C20" t="s">
        <v>297</v>
      </c>
      <c r="D20" t="s">
        <v>334</v>
      </c>
      <c r="E20" t="s">
        <v>298</v>
      </c>
      <c r="F20">
        <v>30673.627395353498</v>
      </c>
      <c r="G20">
        <v>25124.9161217336</v>
      </c>
      <c r="H20">
        <v>23937.772247738802</v>
      </c>
      <c r="I20">
        <v>23022.170719738901</v>
      </c>
      <c r="J20">
        <v>25909.784290710799</v>
      </c>
      <c r="K20">
        <v>31701.080014363099</v>
      </c>
      <c r="L20">
        <v>30373.594918207102</v>
      </c>
      <c r="M20">
        <v>28530.606288229301</v>
      </c>
      <c r="N20">
        <v>27225.796634927501</v>
      </c>
      <c r="O20">
        <v>30285.386156719102</v>
      </c>
      <c r="P20">
        <v>34611.009258868202</v>
      </c>
      <c r="Q20">
        <v>40156.590895306501</v>
      </c>
      <c r="R20">
        <v>59626.723668086903</v>
      </c>
      <c r="S20">
        <v>59830.931379310903</v>
      </c>
      <c r="T20">
        <v>71352.166377569505</v>
      </c>
      <c r="U20">
        <v>59022.875173173001</v>
      </c>
      <c r="V20">
        <v>65135.660059105801</v>
      </c>
      <c r="W20">
        <v>67295.440481263897</v>
      </c>
      <c r="X20">
        <v>54464.867471611098</v>
      </c>
      <c r="Y20">
        <v>53724.400483174097</v>
      </c>
      <c r="Z20">
        <v>59105.808052889501</v>
      </c>
      <c r="AA20">
        <v>54849.276065611099</v>
      </c>
      <c r="AB20">
        <v>44961.888878216902</v>
      </c>
      <c r="AC20">
        <v>47156.225899302102</v>
      </c>
      <c r="AD20">
        <v>55482.6058621794</v>
      </c>
      <c r="AE20">
        <v>55180.701795390203</v>
      </c>
      <c r="AF20">
        <v>60905.184518111797</v>
      </c>
    </row>
    <row r="21" spans="1:32" x14ac:dyDescent="0.3">
      <c r="A21" t="s">
        <v>79</v>
      </c>
      <c r="B21" t="s">
        <v>335</v>
      </c>
      <c r="C21" t="s">
        <v>297</v>
      </c>
      <c r="D21" t="s">
        <v>336</v>
      </c>
      <c r="E21" t="s">
        <v>298</v>
      </c>
      <c r="F21">
        <v>52235.566380703996</v>
      </c>
      <c r="G21">
        <v>50107.518226991699</v>
      </c>
      <c r="H21">
        <v>54110.019989826003</v>
      </c>
      <c r="I21">
        <v>59201.677008309001</v>
      </c>
      <c r="J21">
        <v>71239.857102298804</v>
      </c>
      <c r="K21">
        <v>88310.689356107294</v>
      </c>
      <c r="L21">
        <v>91179.606829180993</v>
      </c>
      <c r="M21">
        <v>89632.608763694196</v>
      </c>
      <c r="N21">
        <v>89747.139926842705</v>
      </c>
      <c r="O21">
        <v>96606.881222354103</v>
      </c>
      <c r="P21">
        <v>107398.410696044</v>
      </c>
      <c r="Q21">
        <v>113429.636257958</v>
      </c>
      <c r="R21">
        <v>129782.351230284</v>
      </c>
      <c r="S21">
        <v>131530.99219148199</v>
      </c>
      <c r="T21">
        <v>138906.865218683</v>
      </c>
      <c r="U21">
        <v>119116.44639887</v>
      </c>
      <c r="V21">
        <v>123223.732080035</v>
      </c>
      <c r="W21">
        <v>119685.69216468401</v>
      </c>
      <c r="X21">
        <v>102981.39279730601</v>
      </c>
      <c r="Y21">
        <v>100981.99106945501</v>
      </c>
      <c r="Z21">
        <v>109235.862716801</v>
      </c>
      <c r="AA21">
        <v>104946.743167783</v>
      </c>
      <c r="AB21">
        <v>94458.867539829094</v>
      </c>
      <c r="AC21">
        <v>96166.467275585601</v>
      </c>
      <c r="AD21">
        <v>108770.23148901699</v>
      </c>
      <c r="AE21">
        <v>109213.313623768</v>
      </c>
      <c r="AF21">
        <v>116607.43761540001</v>
      </c>
    </row>
    <row r="22" spans="1:32" x14ac:dyDescent="0.3">
      <c r="A22" t="s">
        <v>79</v>
      </c>
      <c r="B22" t="s">
        <v>337</v>
      </c>
      <c r="C22" t="s">
        <v>297</v>
      </c>
      <c r="D22" t="s">
        <v>338</v>
      </c>
      <c r="E22" t="s">
        <v>298</v>
      </c>
      <c r="F22">
        <v>21561.938985350502</v>
      </c>
      <c r="G22">
        <v>24982.602105258102</v>
      </c>
      <c r="H22">
        <v>30172.2477420873</v>
      </c>
      <c r="I22">
        <v>36179.506288570097</v>
      </c>
      <c r="J22">
        <v>45330.072811588099</v>
      </c>
      <c r="K22">
        <v>56609.609341744203</v>
      </c>
      <c r="L22">
        <v>60806.011910973997</v>
      </c>
      <c r="M22">
        <v>61102.002475464898</v>
      </c>
      <c r="N22">
        <v>62521.343291915298</v>
      </c>
      <c r="O22">
        <v>66321.495065634997</v>
      </c>
      <c r="P22">
        <v>72787.401437175999</v>
      </c>
      <c r="Q22">
        <v>73273.045362651799</v>
      </c>
      <c r="R22">
        <v>70155.627562196794</v>
      </c>
      <c r="S22">
        <v>71700.060812171301</v>
      </c>
      <c r="T22">
        <v>67554.698841113699</v>
      </c>
      <c r="U22">
        <v>60093.571225697102</v>
      </c>
      <c r="V22">
        <v>58088.072020929299</v>
      </c>
      <c r="W22">
        <v>52390.251683420502</v>
      </c>
      <c r="X22">
        <v>48516.525325695002</v>
      </c>
      <c r="Y22">
        <v>47257.590586280603</v>
      </c>
      <c r="Z22">
        <v>50130.054663912</v>
      </c>
      <c r="AA22">
        <v>50097.467102171897</v>
      </c>
      <c r="AB22">
        <v>49496.978661612302</v>
      </c>
      <c r="AC22">
        <v>49010.241376283499</v>
      </c>
      <c r="AD22">
        <v>53287.625626837398</v>
      </c>
      <c r="AE22">
        <v>54032.6118283779</v>
      </c>
      <c r="AF22">
        <v>55702.253097287903</v>
      </c>
    </row>
    <row r="23" spans="1:32" x14ac:dyDescent="0.3">
      <c r="A23" t="s">
        <v>79</v>
      </c>
      <c r="B23" t="s">
        <v>339</v>
      </c>
      <c r="C23" t="s">
        <v>297</v>
      </c>
      <c r="D23" t="s">
        <v>340</v>
      </c>
      <c r="E23" t="s">
        <v>298</v>
      </c>
      <c r="F23">
        <v>4287035.3744192598</v>
      </c>
      <c r="G23">
        <v>4224708.4314733297</v>
      </c>
      <c r="H23">
        <v>4033382.0315573099</v>
      </c>
      <c r="I23">
        <v>3796758.6886244901</v>
      </c>
      <c r="J23">
        <v>3496302.0762642799</v>
      </c>
      <c r="K23">
        <v>3440911.0341745801</v>
      </c>
      <c r="L23">
        <v>3404173.8036784199</v>
      </c>
      <c r="M23">
        <v>3377450.7221536399</v>
      </c>
      <c r="N23">
        <v>3325844.2375809099</v>
      </c>
      <c r="O23">
        <v>3331783.9047972001</v>
      </c>
      <c r="P23">
        <v>3394081.0652630399</v>
      </c>
      <c r="Q23">
        <v>3351558.57448899</v>
      </c>
      <c r="R23">
        <v>3462944.37078219</v>
      </c>
      <c r="S23">
        <v>3547680.0541141802</v>
      </c>
      <c r="T23">
        <v>3368465.3471153602</v>
      </c>
      <c r="U23">
        <v>2936366.10801272</v>
      </c>
      <c r="V23">
        <v>3195190.50933258</v>
      </c>
      <c r="W23">
        <v>3342193.9447882199</v>
      </c>
      <c r="X23">
        <v>3497316.8135792301</v>
      </c>
      <c r="Y23">
        <v>3324353.2116313102</v>
      </c>
      <c r="Z23">
        <v>3468286.4455871098</v>
      </c>
      <c r="AA23">
        <v>3503991.5702003301</v>
      </c>
      <c r="AB23">
        <v>3201395.4884993401</v>
      </c>
      <c r="AC23">
        <v>3439763.4263188299</v>
      </c>
      <c r="AD23">
        <v>4099050.9220554898</v>
      </c>
      <c r="AE23">
        <v>4190376.82556496</v>
      </c>
      <c r="AF23">
        <v>4313428.7070492404</v>
      </c>
    </row>
    <row r="24" spans="1:32" x14ac:dyDescent="0.3">
      <c r="A24" t="s">
        <v>79</v>
      </c>
      <c r="B24" t="s">
        <v>341</v>
      </c>
      <c r="C24" t="s">
        <v>297</v>
      </c>
      <c r="D24" t="s">
        <v>342</v>
      </c>
      <c r="E24" t="s">
        <v>298</v>
      </c>
      <c r="F24">
        <v>1114494.1405369099</v>
      </c>
      <c r="G24">
        <v>1150777.3926100701</v>
      </c>
      <c r="H24">
        <v>1130473.29274187</v>
      </c>
      <c r="I24">
        <v>1124011.37217349</v>
      </c>
      <c r="J24">
        <v>1126032.65114122</v>
      </c>
      <c r="K24">
        <v>1218263.8269026</v>
      </c>
      <c r="L24">
        <v>1212340.1786665199</v>
      </c>
      <c r="M24">
        <v>1138912.20328539</v>
      </c>
      <c r="N24">
        <v>1072449.1272531301</v>
      </c>
      <c r="O24">
        <v>1120260.8356957501</v>
      </c>
      <c r="P24">
        <v>1204917.0489888301</v>
      </c>
      <c r="Q24">
        <v>1134837.3053784401</v>
      </c>
      <c r="R24">
        <v>1202566.2575123799</v>
      </c>
      <c r="S24">
        <v>1168748.53459153</v>
      </c>
      <c r="T24">
        <v>1014456.16122784</v>
      </c>
      <c r="U24">
        <v>1037153.62688356</v>
      </c>
      <c r="V24">
        <v>1023014.93577468</v>
      </c>
      <c r="W24">
        <v>1043413.32280221</v>
      </c>
      <c r="X24">
        <v>1048125.53275125</v>
      </c>
      <c r="Y24">
        <v>1025543.19893254</v>
      </c>
      <c r="Z24">
        <v>1081354.22490274</v>
      </c>
      <c r="AA24">
        <v>1076550.9724852501</v>
      </c>
      <c r="AB24">
        <v>1014877.0125819</v>
      </c>
      <c r="AC24">
        <v>970978.28761157196</v>
      </c>
      <c r="AD24">
        <v>952784.28419607005</v>
      </c>
      <c r="AE24">
        <v>762830.53347758704</v>
      </c>
      <c r="AF24">
        <v>806311.00681513001</v>
      </c>
    </row>
    <row r="25" spans="1:32" x14ac:dyDescent="0.3">
      <c r="A25" t="s">
        <v>79</v>
      </c>
      <c r="B25" t="s">
        <v>343</v>
      </c>
      <c r="C25" t="s">
        <v>297</v>
      </c>
      <c r="D25" t="s">
        <v>344</v>
      </c>
      <c r="E25" t="s">
        <v>298</v>
      </c>
      <c r="F25">
        <v>16849.450346127102</v>
      </c>
      <c r="G25">
        <v>16297.212276054801</v>
      </c>
      <c r="H25">
        <v>16113.310044564099</v>
      </c>
      <c r="I25">
        <v>13968.7391184233</v>
      </c>
      <c r="J25">
        <v>12337.399703638501</v>
      </c>
      <c r="K25">
        <v>14008.5751007005</v>
      </c>
      <c r="L25">
        <v>12828.156763777701</v>
      </c>
      <c r="M25">
        <v>12605.215122588799</v>
      </c>
      <c r="N25">
        <v>12285.2591182461</v>
      </c>
      <c r="O25">
        <v>12317.121598583601</v>
      </c>
      <c r="P25">
        <v>13611.994058275999</v>
      </c>
      <c r="Q25">
        <v>11967.6583556513</v>
      </c>
      <c r="R25">
        <v>11488.168893203399</v>
      </c>
      <c r="S25">
        <v>9663.7889586898491</v>
      </c>
      <c r="T25">
        <v>7783.3082753538501</v>
      </c>
      <c r="U25">
        <v>7251.3825937481197</v>
      </c>
      <c r="V25">
        <v>6238.8923475077499</v>
      </c>
      <c r="W25">
        <v>9122.5999369072506</v>
      </c>
      <c r="X25">
        <v>12312.732412757499</v>
      </c>
      <c r="Y25">
        <v>14828.9777899495</v>
      </c>
      <c r="Z25">
        <v>17321.628504402001</v>
      </c>
      <c r="AA25">
        <v>17778.827555564199</v>
      </c>
      <c r="AB25">
        <v>17445.208828220901</v>
      </c>
      <c r="AC25">
        <v>17077.433175271501</v>
      </c>
      <c r="AD25">
        <v>17556.013980024301</v>
      </c>
      <c r="AE25">
        <v>15959.1389701023</v>
      </c>
      <c r="AF25">
        <v>15015.764845707699</v>
      </c>
    </row>
    <row r="26" spans="1:32" x14ac:dyDescent="0.3">
      <c r="A26" t="s">
        <v>79</v>
      </c>
      <c r="B26" t="s">
        <v>345</v>
      </c>
      <c r="C26" t="s">
        <v>297</v>
      </c>
      <c r="D26" t="s">
        <v>346</v>
      </c>
      <c r="E26" t="s">
        <v>298</v>
      </c>
      <c r="F26">
        <v>663308.67665895994</v>
      </c>
      <c r="G26">
        <v>697065.49778917897</v>
      </c>
      <c r="H26">
        <v>704529.10427179805</v>
      </c>
      <c r="I26">
        <v>689133.25801868201</v>
      </c>
      <c r="J26">
        <v>712407.57493574696</v>
      </c>
      <c r="K26">
        <v>768591.01421783306</v>
      </c>
      <c r="L26">
        <v>768946.98600320204</v>
      </c>
      <c r="M26">
        <v>750163.10587132303</v>
      </c>
      <c r="N26">
        <v>721341.38975741295</v>
      </c>
      <c r="O26">
        <v>767936.04594385403</v>
      </c>
      <c r="P26">
        <v>873335.72863809299</v>
      </c>
      <c r="Q26">
        <v>785118.82594988099</v>
      </c>
      <c r="R26">
        <v>777758.07455424999</v>
      </c>
      <c r="S26">
        <v>729443.65742815996</v>
      </c>
      <c r="T26">
        <v>540430.98925428104</v>
      </c>
      <c r="U26">
        <v>535930.32318513503</v>
      </c>
      <c r="V26">
        <v>509389.35785448999</v>
      </c>
      <c r="W26">
        <v>495113.67425312899</v>
      </c>
      <c r="X26">
        <v>475905.17586208403</v>
      </c>
      <c r="Y26">
        <v>433149.15761396702</v>
      </c>
      <c r="Z26">
        <v>433567.53626994602</v>
      </c>
      <c r="AA26">
        <v>436401.89848108502</v>
      </c>
      <c r="AB26">
        <v>419909.88908845797</v>
      </c>
      <c r="AC26">
        <v>399158.72510255902</v>
      </c>
      <c r="AD26">
        <v>382046.44837137603</v>
      </c>
      <c r="AE26">
        <v>298761.209991407</v>
      </c>
      <c r="AF26">
        <v>333814.35604426102</v>
      </c>
    </row>
    <row r="27" spans="1:32" x14ac:dyDescent="0.3">
      <c r="A27" t="s">
        <v>79</v>
      </c>
      <c r="B27" t="s">
        <v>347</v>
      </c>
      <c r="C27" t="s">
        <v>297</v>
      </c>
      <c r="D27" t="s">
        <v>348</v>
      </c>
      <c r="E27" t="s">
        <v>298</v>
      </c>
      <c r="F27">
        <v>434336.01353182498</v>
      </c>
      <c r="G27">
        <v>437414.68254483899</v>
      </c>
      <c r="H27">
        <v>409830.87842550903</v>
      </c>
      <c r="I27">
        <v>420909.37503638002</v>
      </c>
      <c r="J27">
        <v>401287.67650183698</v>
      </c>
      <c r="K27">
        <v>435664.23758406198</v>
      </c>
      <c r="L27">
        <v>430565.03589953698</v>
      </c>
      <c r="M27">
        <v>376143.88229147397</v>
      </c>
      <c r="N27">
        <v>338822.47837747203</v>
      </c>
      <c r="O27">
        <v>340007.66815330798</v>
      </c>
      <c r="P27">
        <v>317969.32629246602</v>
      </c>
      <c r="Q27">
        <v>337750.82107290998</v>
      </c>
      <c r="R27">
        <v>413320.01406492997</v>
      </c>
      <c r="S27">
        <v>429641.08820467599</v>
      </c>
      <c r="T27">
        <v>466241.86369820498</v>
      </c>
      <c r="U27">
        <v>493971.92110467498</v>
      </c>
      <c r="V27">
        <v>507386.68557267799</v>
      </c>
      <c r="W27">
        <v>539177.04861217202</v>
      </c>
      <c r="X27">
        <v>559907.62447641301</v>
      </c>
      <c r="Y27">
        <v>577565.06352861901</v>
      </c>
      <c r="Z27">
        <v>630465.06012839696</v>
      </c>
      <c r="AA27">
        <v>622370.24644859601</v>
      </c>
      <c r="AB27">
        <v>577521.914665221</v>
      </c>
      <c r="AC27">
        <v>554742.12933374196</v>
      </c>
      <c r="AD27">
        <v>553181.82184466999</v>
      </c>
      <c r="AE27">
        <v>448110.18451607798</v>
      </c>
      <c r="AF27">
        <v>457480.88592516002</v>
      </c>
    </row>
    <row r="28" spans="1:32" x14ac:dyDescent="0.3">
      <c r="A28" t="s">
        <v>79</v>
      </c>
      <c r="B28" t="s">
        <v>349</v>
      </c>
      <c r="C28" t="s">
        <v>297</v>
      </c>
      <c r="D28" t="s">
        <v>350</v>
      </c>
      <c r="E28" t="s">
        <v>298</v>
      </c>
      <c r="F28">
        <v>44192.738593816997</v>
      </c>
      <c r="G28">
        <v>37228.168680810202</v>
      </c>
      <c r="H28">
        <v>34164.978494930598</v>
      </c>
      <c r="I28">
        <v>32962.0813176624</v>
      </c>
      <c r="J28">
        <v>39237.181676098902</v>
      </c>
      <c r="K28">
        <v>55850.1141015131</v>
      </c>
      <c r="L28">
        <v>55002.966045786103</v>
      </c>
      <c r="M28">
        <v>46354.634866389599</v>
      </c>
      <c r="N28">
        <v>44279.197024308101</v>
      </c>
      <c r="O28">
        <v>50713.232883659002</v>
      </c>
      <c r="P28">
        <v>55521.499161376603</v>
      </c>
      <c r="Q28">
        <v>55654.729785383497</v>
      </c>
      <c r="R28">
        <v>60072.739413676398</v>
      </c>
      <c r="S28">
        <v>65380.322735083799</v>
      </c>
      <c r="T28">
        <v>57924.237674750002</v>
      </c>
      <c r="U28">
        <v>49127.455257978203</v>
      </c>
      <c r="V28">
        <v>42330.282107300402</v>
      </c>
      <c r="W28">
        <v>42020.623021466898</v>
      </c>
      <c r="X28">
        <v>40970.370201983002</v>
      </c>
      <c r="Y28">
        <v>43590.951562450697</v>
      </c>
      <c r="Z28">
        <v>50944.076330082004</v>
      </c>
      <c r="AA28">
        <v>55098.601964762303</v>
      </c>
      <c r="AB28">
        <v>51152.284390034503</v>
      </c>
      <c r="AC28">
        <v>50920.450555271003</v>
      </c>
      <c r="AD28">
        <v>52996.145785552202</v>
      </c>
      <c r="AE28">
        <v>47345.218385379303</v>
      </c>
      <c r="AF28">
        <v>46797.333764541698</v>
      </c>
    </row>
    <row r="29" spans="1:32" x14ac:dyDescent="0.3">
      <c r="A29" t="s">
        <v>79</v>
      </c>
      <c r="B29" t="s">
        <v>351</v>
      </c>
      <c r="C29" t="s">
        <v>297</v>
      </c>
      <c r="D29" t="s">
        <v>352</v>
      </c>
      <c r="E29" t="s">
        <v>298</v>
      </c>
      <c r="F29">
        <v>33854.8276366563</v>
      </c>
      <c r="G29">
        <v>28574.815398954499</v>
      </c>
      <c r="H29">
        <v>26374.4440158914</v>
      </c>
      <c r="I29">
        <v>24417.7726366073</v>
      </c>
      <c r="J29">
        <v>26438.565421892501</v>
      </c>
      <c r="K29">
        <v>36995.662540034398</v>
      </c>
      <c r="L29">
        <v>36315.2827433411</v>
      </c>
      <c r="M29">
        <v>31095.579419898499</v>
      </c>
      <c r="N29">
        <v>30153.3296479362</v>
      </c>
      <c r="O29">
        <v>34145.630773357901</v>
      </c>
      <c r="P29">
        <v>35815.128902655597</v>
      </c>
      <c r="Q29">
        <v>35093.197776051798</v>
      </c>
      <c r="R29">
        <v>38163.285839476201</v>
      </c>
      <c r="S29">
        <v>43155.086184547101</v>
      </c>
      <c r="T29">
        <v>38302.7995381129</v>
      </c>
      <c r="U29">
        <v>31551.987586587999</v>
      </c>
      <c r="V29">
        <v>27352.9050854942</v>
      </c>
      <c r="W29">
        <v>26853.3273286029</v>
      </c>
      <c r="X29">
        <v>25996.579322735699</v>
      </c>
      <c r="Y29">
        <v>26707.508081486401</v>
      </c>
      <c r="Z29">
        <v>30094.299641533398</v>
      </c>
      <c r="AA29">
        <v>32398.480131611599</v>
      </c>
      <c r="AB29">
        <v>29488.659325744498</v>
      </c>
      <c r="AC29">
        <v>29715.3681815909</v>
      </c>
      <c r="AD29">
        <v>32732.592812254599</v>
      </c>
      <c r="AE29">
        <v>31840.0053925434</v>
      </c>
      <c r="AF29">
        <v>31103.352515447201</v>
      </c>
    </row>
    <row r="30" spans="1:32" x14ac:dyDescent="0.3">
      <c r="A30" t="s">
        <v>79</v>
      </c>
      <c r="B30" t="s">
        <v>353</v>
      </c>
      <c r="C30" t="s">
        <v>297</v>
      </c>
      <c r="D30" t="s">
        <v>354</v>
      </c>
      <c r="E30" t="s">
        <v>298</v>
      </c>
      <c r="F30">
        <v>324.43073952045899</v>
      </c>
      <c r="G30">
        <v>231.77628349039901</v>
      </c>
      <c r="H30">
        <v>221.90503250500799</v>
      </c>
      <c r="I30">
        <v>224.54409150549199</v>
      </c>
      <c r="J30">
        <v>272.34348488385803</v>
      </c>
      <c r="K30">
        <v>485.55332708403103</v>
      </c>
      <c r="L30">
        <v>544.44027011988703</v>
      </c>
      <c r="M30">
        <v>472.331755686169</v>
      </c>
      <c r="N30">
        <v>454.38124917624702</v>
      </c>
      <c r="O30">
        <v>534.20048587942495</v>
      </c>
      <c r="P30">
        <v>743.27799369001002</v>
      </c>
      <c r="Q30">
        <v>804.57833722000601</v>
      </c>
      <c r="R30">
        <v>921.52720456561997</v>
      </c>
      <c r="S30">
        <v>972.64312207913702</v>
      </c>
      <c r="T30">
        <v>697.33320564445103</v>
      </c>
      <c r="U30">
        <v>741.44130747685199</v>
      </c>
      <c r="V30">
        <v>607.77188995004497</v>
      </c>
      <c r="W30">
        <v>475.99190392929899</v>
      </c>
      <c r="X30">
        <v>468.86610935912398</v>
      </c>
      <c r="Y30">
        <v>520.93887241328605</v>
      </c>
      <c r="Z30">
        <v>584.67123520404698</v>
      </c>
      <c r="AA30">
        <v>494.17910160321202</v>
      </c>
      <c r="AB30">
        <v>502.60988189084497</v>
      </c>
      <c r="AC30">
        <v>391.27027225869602</v>
      </c>
      <c r="AD30">
        <v>337.71719033274098</v>
      </c>
      <c r="AE30">
        <v>268.602075957799</v>
      </c>
      <c r="AF30">
        <v>337.777192483806</v>
      </c>
    </row>
    <row r="31" spans="1:32" x14ac:dyDescent="0.3">
      <c r="A31" t="s">
        <v>79</v>
      </c>
      <c r="B31" t="s">
        <v>355</v>
      </c>
      <c r="C31" t="s">
        <v>297</v>
      </c>
      <c r="D31" t="s">
        <v>356</v>
      </c>
      <c r="E31" t="s">
        <v>298</v>
      </c>
      <c r="F31">
        <v>1358.0928031266899</v>
      </c>
      <c r="G31">
        <v>1082.12908087555</v>
      </c>
      <c r="H31">
        <v>997.17654591113205</v>
      </c>
      <c r="I31">
        <v>1032.22398153116</v>
      </c>
      <c r="J31">
        <v>1502.1167346116999</v>
      </c>
      <c r="K31">
        <v>2486.7477292938202</v>
      </c>
      <c r="L31">
        <v>2577.4698889883398</v>
      </c>
      <c r="M31">
        <v>2282.4106913899</v>
      </c>
      <c r="N31">
        <v>2167.6079682202699</v>
      </c>
      <c r="O31">
        <v>2622.9198827372002</v>
      </c>
      <c r="P31">
        <v>3360.82542590716</v>
      </c>
      <c r="Q31">
        <v>3299.1392103749399</v>
      </c>
      <c r="R31">
        <v>3455.4076084009198</v>
      </c>
      <c r="S31">
        <v>3153.90249453962</v>
      </c>
      <c r="T31">
        <v>2834.6672815010202</v>
      </c>
      <c r="U31">
        <v>2029.53943905808</v>
      </c>
      <c r="V31">
        <v>1446.98090797891</v>
      </c>
      <c r="W31">
        <v>1368.42379874676</v>
      </c>
      <c r="X31">
        <v>1102.64391909392</v>
      </c>
      <c r="Y31">
        <v>1127.65667314089</v>
      </c>
      <c r="Z31">
        <v>1578.13197884225</v>
      </c>
      <c r="AA31">
        <v>1779.75506691806</v>
      </c>
      <c r="AB31">
        <v>1608.32653041251</v>
      </c>
      <c r="AC31">
        <v>1560.5725513468501</v>
      </c>
      <c r="AD31">
        <v>1393.04985678862</v>
      </c>
      <c r="AE31">
        <v>685.63577588706801</v>
      </c>
      <c r="AF31">
        <v>1083.0138690890799</v>
      </c>
    </row>
    <row r="32" spans="1:32" x14ac:dyDescent="0.3">
      <c r="A32" t="s">
        <v>79</v>
      </c>
      <c r="B32" t="s">
        <v>357</v>
      </c>
      <c r="C32" t="s">
        <v>297</v>
      </c>
      <c r="D32" t="s">
        <v>358</v>
      </c>
      <c r="E32" t="s">
        <v>298</v>
      </c>
      <c r="F32">
        <v>8397.2485581088495</v>
      </c>
      <c r="G32">
        <v>6928.7569207996503</v>
      </c>
      <c r="H32">
        <v>6021.3911204559599</v>
      </c>
      <c r="I32">
        <v>6582.1370661259598</v>
      </c>
      <c r="J32">
        <v>10087.496299779999</v>
      </c>
      <c r="K32">
        <v>14674.6190564057</v>
      </c>
      <c r="L32">
        <v>14429.451236487101</v>
      </c>
      <c r="M32">
        <v>11506.0171380586</v>
      </c>
      <c r="N32">
        <v>10638.247880854</v>
      </c>
      <c r="O32">
        <v>12626.348663942599</v>
      </c>
      <c r="P32">
        <v>14873.734329738099</v>
      </c>
      <c r="Q32">
        <v>15514.5849775559</v>
      </c>
      <c r="R32">
        <v>16401.939528043102</v>
      </c>
      <c r="S32">
        <v>16577.087134379399</v>
      </c>
      <c r="T32">
        <v>14475.6921598712</v>
      </c>
      <c r="U32">
        <v>12913.801647661099</v>
      </c>
      <c r="V32">
        <v>11190.4862656102</v>
      </c>
      <c r="W32">
        <v>11878.888776264999</v>
      </c>
      <c r="X32">
        <v>12053.344601287999</v>
      </c>
      <c r="Y32">
        <v>13945.9323084424</v>
      </c>
      <c r="Z32">
        <v>17343.261967453302</v>
      </c>
      <c r="AA32">
        <v>18982.232903937602</v>
      </c>
      <c r="AB32">
        <v>17934.9646104118</v>
      </c>
      <c r="AC32">
        <v>17585.368273187702</v>
      </c>
      <c r="AD32">
        <v>16741.3595474303</v>
      </c>
      <c r="AE32">
        <v>12717.083904317</v>
      </c>
      <c r="AF32">
        <v>12426.527651800499</v>
      </c>
    </row>
    <row r="33" spans="1:32" x14ac:dyDescent="0.3">
      <c r="A33" t="s">
        <v>79</v>
      </c>
      <c r="B33" t="s">
        <v>359</v>
      </c>
      <c r="C33" t="s">
        <v>297</v>
      </c>
      <c r="D33" t="s">
        <v>360</v>
      </c>
      <c r="E33" t="s">
        <v>298</v>
      </c>
      <c r="F33">
        <v>258.13885640475701</v>
      </c>
      <c r="G33">
        <v>410.69099669013502</v>
      </c>
      <c r="H33">
        <v>550.06178016717899</v>
      </c>
      <c r="I33">
        <v>705.40354189247205</v>
      </c>
      <c r="J33">
        <v>936.65973493086506</v>
      </c>
      <c r="K33">
        <v>1207.5314486951199</v>
      </c>
      <c r="L33">
        <v>1136.3219068497201</v>
      </c>
      <c r="M33">
        <v>998.29586135643694</v>
      </c>
      <c r="N33">
        <v>865.63027812135704</v>
      </c>
      <c r="O33">
        <v>784.13307774190196</v>
      </c>
      <c r="P33">
        <v>728.53250938577105</v>
      </c>
      <c r="Q33">
        <v>943.22948418090596</v>
      </c>
      <c r="R33">
        <v>1130.57923319048</v>
      </c>
      <c r="S33">
        <v>1521.60379953847</v>
      </c>
      <c r="T33">
        <v>1613.74548962053</v>
      </c>
      <c r="U33">
        <v>1890.6852771941101</v>
      </c>
      <c r="V33">
        <v>1732.1379582669899</v>
      </c>
      <c r="W33">
        <v>1443.99121392293</v>
      </c>
      <c r="X33">
        <v>1348.9362495062401</v>
      </c>
      <c r="Y33">
        <v>1288.9156269677401</v>
      </c>
      <c r="Z33">
        <v>1343.7115070490599</v>
      </c>
      <c r="AA33">
        <v>1443.95476069181</v>
      </c>
      <c r="AB33">
        <v>1617.7240415748199</v>
      </c>
      <c r="AC33">
        <v>1667.87127688689</v>
      </c>
      <c r="AD33">
        <v>1791.4263787459599</v>
      </c>
      <c r="AE33">
        <v>1833.8912366740999</v>
      </c>
      <c r="AF33">
        <v>1846.6625357211201</v>
      </c>
    </row>
    <row r="34" spans="1:32" x14ac:dyDescent="0.3">
      <c r="A34" t="s">
        <v>79</v>
      </c>
      <c r="B34" t="s">
        <v>361</v>
      </c>
      <c r="C34" t="s">
        <v>297</v>
      </c>
      <c r="D34" t="s">
        <v>362</v>
      </c>
      <c r="E34" t="s">
        <v>298</v>
      </c>
      <c r="F34">
        <v>146769.953890334</v>
      </c>
      <c r="G34">
        <v>148889.10204929701</v>
      </c>
      <c r="H34">
        <v>142513.04239416399</v>
      </c>
      <c r="I34">
        <v>144365.251841258</v>
      </c>
      <c r="J34">
        <v>142468.473526738</v>
      </c>
      <c r="K34">
        <v>158276.58291586899</v>
      </c>
      <c r="L34">
        <v>147698.988762155</v>
      </c>
      <c r="M34">
        <v>126709.293841115</v>
      </c>
      <c r="N34">
        <v>108943.187346872</v>
      </c>
      <c r="O34">
        <v>106253.082691216</v>
      </c>
      <c r="P34">
        <v>102548.303038967</v>
      </c>
      <c r="Q34">
        <v>93881.204861460996</v>
      </c>
      <c r="R34">
        <v>99878.740580022597</v>
      </c>
      <c r="S34">
        <v>96092.950441273802</v>
      </c>
      <c r="T34">
        <v>91410.134956360605</v>
      </c>
      <c r="U34">
        <v>83136.822334281605</v>
      </c>
      <c r="V34">
        <v>75643.708543259898</v>
      </c>
      <c r="W34">
        <v>76401.686274738997</v>
      </c>
      <c r="X34">
        <v>65579.054250955596</v>
      </c>
      <c r="Y34">
        <v>60430.400206444101</v>
      </c>
      <c r="Z34">
        <v>63842.406195331401</v>
      </c>
      <c r="AA34">
        <v>61345.033213785602</v>
      </c>
      <c r="AB34">
        <v>54880.442653323502</v>
      </c>
      <c r="AC34">
        <v>50352.7910335747</v>
      </c>
      <c r="AD34">
        <v>52271.597018594497</v>
      </c>
      <c r="AE34">
        <v>33538.403125056997</v>
      </c>
      <c r="AF34">
        <v>28851.365380203701</v>
      </c>
    </row>
    <row r="35" spans="1:32" x14ac:dyDescent="0.3">
      <c r="A35" t="s">
        <v>79</v>
      </c>
      <c r="B35" t="s">
        <v>363</v>
      </c>
      <c r="C35" t="s">
        <v>297</v>
      </c>
      <c r="D35" t="s">
        <v>364</v>
      </c>
      <c r="E35" t="s">
        <v>298</v>
      </c>
      <c r="F35">
        <v>293456.15730525402</v>
      </c>
      <c r="G35">
        <v>298013.966391436</v>
      </c>
      <c r="H35">
        <v>292050.91354522802</v>
      </c>
      <c r="I35">
        <v>295641.66216811101</v>
      </c>
      <c r="J35">
        <v>301139.20231125801</v>
      </c>
      <c r="K35">
        <v>340908.61116578098</v>
      </c>
      <c r="L35">
        <v>367152.48148788</v>
      </c>
      <c r="M35">
        <v>386092.61469989503</v>
      </c>
      <c r="N35">
        <v>378356.72008811601</v>
      </c>
      <c r="O35">
        <v>390296.25579645002</v>
      </c>
      <c r="P35">
        <v>406284.224257947</v>
      </c>
      <c r="Q35">
        <v>423222.01398537401</v>
      </c>
      <c r="R35">
        <v>457852.57847548299</v>
      </c>
      <c r="S35">
        <v>511234.72674649901</v>
      </c>
      <c r="T35">
        <v>530705.44709496398</v>
      </c>
      <c r="U35">
        <v>559994.89799011103</v>
      </c>
      <c r="V35">
        <v>559378.81533137395</v>
      </c>
      <c r="W35">
        <v>537624.700984361</v>
      </c>
      <c r="X35">
        <v>550171.34666911897</v>
      </c>
      <c r="Y35">
        <v>545956.67830020399</v>
      </c>
      <c r="Z35">
        <v>575215.63931244903</v>
      </c>
      <c r="AA35">
        <v>553777.730317957</v>
      </c>
      <c r="AB35">
        <v>548208.75724011997</v>
      </c>
      <c r="AC35">
        <v>530063.66832768801</v>
      </c>
      <c r="AD35">
        <v>538045.75478302001</v>
      </c>
      <c r="AE35">
        <v>507040.94022326497</v>
      </c>
      <c r="AF35">
        <v>523088.93311149097</v>
      </c>
    </row>
    <row r="36" spans="1:32" x14ac:dyDescent="0.3">
      <c r="A36" t="s">
        <v>79</v>
      </c>
      <c r="B36" t="s">
        <v>365</v>
      </c>
      <c r="C36" t="s">
        <v>297</v>
      </c>
      <c r="D36" t="s">
        <v>366</v>
      </c>
      <c r="E36" t="s">
        <v>298</v>
      </c>
      <c r="F36">
        <v>69901.7418110742</v>
      </c>
      <c r="G36">
        <v>69420.566066967105</v>
      </c>
      <c r="H36">
        <v>68742.3224545173</v>
      </c>
      <c r="I36">
        <v>64937.698845058498</v>
      </c>
      <c r="J36">
        <v>61701.4943300429</v>
      </c>
      <c r="K36">
        <v>66464.986459651103</v>
      </c>
      <c r="L36">
        <v>66413.849161257996</v>
      </c>
      <c r="M36">
        <v>68592.761165272794</v>
      </c>
      <c r="N36">
        <v>66255.465843919301</v>
      </c>
      <c r="O36">
        <v>67490.159797432105</v>
      </c>
      <c r="P36">
        <v>67701.9477429369</v>
      </c>
      <c r="Q36">
        <v>75758.5462768133</v>
      </c>
      <c r="R36">
        <v>84410.902067978401</v>
      </c>
      <c r="S36">
        <v>100853.63715504399</v>
      </c>
      <c r="T36">
        <v>108264.673724074</v>
      </c>
      <c r="U36">
        <v>112593.856889986</v>
      </c>
      <c r="V36">
        <v>117482.84329289501</v>
      </c>
      <c r="W36">
        <v>107458.899214041</v>
      </c>
      <c r="X36">
        <v>105831.24038271701</v>
      </c>
      <c r="Y36">
        <v>102217.38765159</v>
      </c>
      <c r="Z36">
        <v>104484.284693329</v>
      </c>
      <c r="AA36">
        <v>97227.321454359597</v>
      </c>
      <c r="AB36">
        <v>96566.185992610306</v>
      </c>
      <c r="AC36">
        <v>94318.467496857396</v>
      </c>
      <c r="AD36">
        <v>98555.186875367304</v>
      </c>
      <c r="AE36">
        <v>91979.786442395198</v>
      </c>
      <c r="AF36">
        <v>94408.9971994105</v>
      </c>
    </row>
    <row r="37" spans="1:32" x14ac:dyDescent="0.3">
      <c r="A37" t="s">
        <v>79</v>
      </c>
      <c r="B37" t="s">
        <v>367</v>
      </c>
      <c r="C37" t="s">
        <v>297</v>
      </c>
      <c r="D37" t="s">
        <v>368</v>
      </c>
      <c r="E37" t="s">
        <v>298</v>
      </c>
      <c r="F37">
        <v>16430.457057663702</v>
      </c>
      <c r="G37">
        <v>15635.824465175299</v>
      </c>
      <c r="H37">
        <v>13958.5355430402</v>
      </c>
      <c r="I37">
        <v>14300.3085619882</v>
      </c>
      <c r="J37">
        <v>28886.670827603899</v>
      </c>
      <c r="K37">
        <v>46857.681462797897</v>
      </c>
      <c r="L37">
        <v>46077.362514321598</v>
      </c>
      <c r="M37">
        <v>36296.892534283201</v>
      </c>
      <c r="N37">
        <v>32857.720708118002</v>
      </c>
      <c r="O37">
        <v>36631.4778145944</v>
      </c>
      <c r="P37">
        <v>40100.5316110235</v>
      </c>
      <c r="Q37">
        <v>48669.2409603696</v>
      </c>
      <c r="R37">
        <v>56555.458936413102</v>
      </c>
      <c r="S37">
        <v>58724.297712173699</v>
      </c>
      <c r="T37">
        <v>55141.566260600797</v>
      </c>
      <c r="U37">
        <v>52576.685589701599</v>
      </c>
      <c r="V37">
        <v>48502.890543027701</v>
      </c>
      <c r="W37">
        <v>45233.339866545997</v>
      </c>
      <c r="X37">
        <v>44912.165648618298</v>
      </c>
      <c r="Y37">
        <v>47355.204948266997</v>
      </c>
      <c r="Z37">
        <v>53801.980736311598</v>
      </c>
      <c r="AA37">
        <v>59998.1557415356</v>
      </c>
      <c r="AB37">
        <v>56573.514076197003</v>
      </c>
      <c r="AC37">
        <v>60490.359502911502</v>
      </c>
      <c r="AD37">
        <v>61635.569786678097</v>
      </c>
      <c r="AE37">
        <v>57506.550732889402</v>
      </c>
      <c r="AF37">
        <v>59883.355733406002</v>
      </c>
    </row>
    <row r="38" spans="1:32" x14ac:dyDescent="0.3">
      <c r="A38" t="s">
        <v>79</v>
      </c>
      <c r="B38" t="s">
        <v>369</v>
      </c>
      <c r="C38" t="s">
        <v>297</v>
      </c>
      <c r="D38" t="s">
        <v>370</v>
      </c>
      <c r="E38" t="s">
        <v>298</v>
      </c>
      <c r="F38">
        <v>207123.958436516</v>
      </c>
      <c r="G38">
        <v>212957.57585929401</v>
      </c>
      <c r="H38">
        <v>209350.05554767</v>
      </c>
      <c r="I38">
        <v>216403.65476106401</v>
      </c>
      <c r="J38">
        <v>210551.03715361099</v>
      </c>
      <c r="K38">
        <v>227585.94324333101</v>
      </c>
      <c r="L38">
        <v>254661.26981229999</v>
      </c>
      <c r="M38">
        <v>281202.96100033901</v>
      </c>
      <c r="N38">
        <v>279243.53353607899</v>
      </c>
      <c r="O38">
        <v>286174.61818442401</v>
      </c>
      <c r="P38">
        <v>298481.74490398599</v>
      </c>
      <c r="Q38">
        <v>298794.22674819099</v>
      </c>
      <c r="R38">
        <v>316886.21747109102</v>
      </c>
      <c r="S38">
        <v>351656.79187928099</v>
      </c>
      <c r="T38">
        <v>367299.20711028902</v>
      </c>
      <c r="U38">
        <v>394824.35551042302</v>
      </c>
      <c r="V38">
        <v>393393.08149545098</v>
      </c>
      <c r="W38">
        <v>384932.461903774</v>
      </c>
      <c r="X38">
        <v>399427.94063778402</v>
      </c>
      <c r="Y38">
        <v>396384.08570034697</v>
      </c>
      <c r="Z38">
        <v>416929.37388280901</v>
      </c>
      <c r="AA38">
        <v>396552.25312206201</v>
      </c>
      <c r="AB38">
        <v>395069.05717131298</v>
      </c>
      <c r="AC38">
        <v>375254.84132791898</v>
      </c>
      <c r="AD38">
        <v>377854.99812097399</v>
      </c>
      <c r="AE38">
        <v>357554.60304798</v>
      </c>
      <c r="AF38">
        <v>368796.58017867501</v>
      </c>
    </row>
    <row r="39" spans="1:32" x14ac:dyDescent="0.3">
      <c r="A39" t="s">
        <v>79</v>
      </c>
      <c r="B39" t="s">
        <v>371</v>
      </c>
      <c r="C39" t="s">
        <v>297</v>
      </c>
      <c r="D39" t="s">
        <v>372</v>
      </c>
      <c r="E39" t="s">
        <v>298</v>
      </c>
      <c r="F39">
        <v>71360.896467517698</v>
      </c>
      <c r="G39">
        <v>66100.569217905402</v>
      </c>
      <c r="H39">
        <v>60347.507522130101</v>
      </c>
      <c r="I39">
        <v>61279.631738294498</v>
      </c>
      <c r="J39">
        <v>79799.357294597095</v>
      </c>
      <c r="K39">
        <v>105116.148779161</v>
      </c>
      <c r="L39">
        <v>98484.572581925502</v>
      </c>
      <c r="M39">
        <v>82605.728259647207</v>
      </c>
      <c r="N39">
        <v>73777.266264103397</v>
      </c>
      <c r="O39">
        <v>81865.386354064205</v>
      </c>
      <c r="P39">
        <v>97071.690283161297</v>
      </c>
      <c r="Q39">
        <v>111400.61214719299</v>
      </c>
      <c r="R39">
        <v>128956.18996647101</v>
      </c>
      <c r="S39">
        <v>137478.94758320099</v>
      </c>
      <c r="T39">
        <v>122902.26593805201</v>
      </c>
      <c r="U39">
        <v>103555.40363964099</v>
      </c>
      <c r="V39">
        <v>90470.256887391501</v>
      </c>
      <c r="W39">
        <v>85002.3840756094</v>
      </c>
      <c r="X39">
        <v>81255.8344464119</v>
      </c>
      <c r="Y39">
        <v>80483.147788229093</v>
      </c>
      <c r="Z39">
        <v>91224.943364553998</v>
      </c>
      <c r="AA39">
        <v>96100.318748889898</v>
      </c>
      <c r="AB39">
        <v>88937.3283230214</v>
      </c>
      <c r="AC39">
        <v>91408.393631564599</v>
      </c>
      <c r="AD39">
        <v>95320.519632070806</v>
      </c>
      <c r="AE39">
        <v>93534.646684260399</v>
      </c>
      <c r="AF39">
        <v>94171.345180673394</v>
      </c>
    </row>
    <row r="40" spans="1:32" x14ac:dyDescent="0.3">
      <c r="A40" t="s">
        <v>79</v>
      </c>
      <c r="B40" t="s">
        <v>373</v>
      </c>
      <c r="C40" t="s">
        <v>297</v>
      </c>
      <c r="D40" t="s">
        <v>374</v>
      </c>
      <c r="E40" t="s">
        <v>298</v>
      </c>
      <c r="F40">
        <v>280189.42842880602</v>
      </c>
      <c r="G40">
        <v>241422.57893898699</v>
      </c>
      <c r="H40">
        <v>231947.05951450299</v>
      </c>
      <c r="I40">
        <v>238511.53819915</v>
      </c>
      <c r="J40">
        <v>230790.47598820299</v>
      </c>
      <c r="K40">
        <v>238184.27347688499</v>
      </c>
      <c r="L40">
        <v>261378.86500319999</v>
      </c>
      <c r="M40">
        <v>269656.36470745201</v>
      </c>
      <c r="N40">
        <v>276629.927470567</v>
      </c>
      <c r="O40">
        <v>297215.76896988502</v>
      </c>
      <c r="P40">
        <v>312893.59583737398</v>
      </c>
      <c r="Q40">
        <v>294170.44584941299</v>
      </c>
      <c r="R40">
        <v>326141.723919868</v>
      </c>
      <c r="S40">
        <v>339562.75531743199</v>
      </c>
      <c r="T40">
        <v>273257.692725414</v>
      </c>
      <c r="U40">
        <v>244159.95242153</v>
      </c>
      <c r="V40">
        <v>220309.11098353501</v>
      </c>
      <c r="W40">
        <v>224150.10281897901</v>
      </c>
      <c r="X40">
        <v>203690.125161276</v>
      </c>
      <c r="Y40">
        <v>189582.385462176</v>
      </c>
      <c r="Z40">
        <v>189621.99946478999</v>
      </c>
      <c r="AA40">
        <v>184637.64987394799</v>
      </c>
      <c r="AB40">
        <v>158514.707023861</v>
      </c>
      <c r="AC40">
        <v>162443.89038601299</v>
      </c>
      <c r="AD40">
        <v>181502.074900429</v>
      </c>
      <c r="AE40">
        <v>167428.44325080901</v>
      </c>
      <c r="AF40">
        <v>177814.862768722</v>
      </c>
    </row>
    <row r="41" spans="1:32" x14ac:dyDescent="0.3">
      <c r="A41" t="s">
        <v>79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79</v>
      </c>
      <c r="B43" t="s">
        <v>379</v>
      </c>
      <c r="C43" t="s">
        <v>297</v>
      </c>
      <c r="D43" t="s">
        <v>380</v>
      </c>
      <c r="E43" t="s">
        <v>298</v>
      </c>
      <c r="F43">
        <v>1096301.4951945799</v>
      </c>
      <c r="G43">
        <v>1052124.8215718099</v>
      </c>
      <c r="H43">
        <v>1020562.12239871</v>
      </c>
      <c r="I43">
        <v>960695.87754151202</v>
      </c>
      <c r="J43">
        <v>874489.91019309103</v>
      </c>
      <c r="K43">
        <v>918541.22778029297</v>
      </c>
      <c r="L43">
        <v>916977.57359929802</v>
      </c>
      <c r="M43">
        <v>927041.89987627906</v>
      </c>
      <c r="N43">
        <v>890376.79373905505</v>
      </c>
      <c r="O43">
        <v>859081.625460107</v>
      </c>
      <c r="P43">
        <v>842237.11379213398</v>
      </c>
      <c r="Q43">
        <v>1026143.56398816</v>
      </c>
      <c r="R43">
        <v>1215258.5058700501</v>
      </c>
      <c r="S43">
        <v>1449437.92689236</v>
      </c>
      <c r="T43">
        <v>1512918.5389255299</v>
      </c>
      <c r="U43">
        <v>1592762.12436221</v>
      </c>
      <c r="V43">
        <v>1677369.86407548</v>
      </c>
      <c r="W43">
        <v>1701028.88060968</v>
      </c>
      <c r="X43">
        <v>1695008.80273724</v>
      </c>
      <c r="Y43">
        <v>1671699.69040001</v>
      </c>
      <c r="Z43">
        <v>1779628.5117148601</v>
      </c>
      <c r="AA43">
        <v>1685877.02353244</v>
      </c>
      <c r="AB43">
        <v>1708968.9165696399</v>
      </c>
      <c r="AC43">
        <v>1671496.15768958</v>
      </c>
      <c r="AD43">
        <v>1768329.13131392</v>
      </c>
      <c r="AE43">
        <v>1653205.80625185</v>
      </c>
      <c r="AF43">
        <v>1733611.89601672</v>
      </c>
    </row>
    <row r="44" spans="1:32" x14ac:dyDescent="0.3">
      <c r="A44" t="s">
        <v>79</v>
      </c>
      <c r="B44" t="s">
        <v>381</v>
      </c>
      <c r="C44" t="s">
        <v>297</v>
      </c>
      <c r="D44" t="s">
        <v>382</v>
      </c>
      <c r="E44" t="s">
        <v>298</v>
      </c>
      <c r="F44">
        <v>9415063.9366627093</v>
      </c>
      <c r="G44">
        <v>9462022.65002051</v>
      </c>
      <c r="H44">
        <v>9152707.3241218999</v>
      </c>
      <c r="I44">
        <v>8803324.3785814606</v>
      </c>
      <c r="J44">
        <v>8397014.1008477695</v>
      </c>
      <c r="K44">
        <v>8735309.1036303304</v>
      </c>
      <c r="L44">
        <v>8910593.4787159003</v>
      </c>
      <c r="M44">
        <v>8892121.5941707902</v>
      </c>
      <c r="N44">
        <v>8744587.2152473703</v>
      </c>
      <c r="O44">
        <v>8456428.8363918196</v>
      </c>
      <c r="P44">
        <v>8431615.7773461994</v>
      </c>
      <c r="Q44">
        <v>8376488.9359808899</v>
      </c>
      <c r="R44">
        <v>8699925.4268275592</v>
      </c>
      <c r="S44">
        <v>9087535.6320387293</v>
      </c>
      <c r="T44">
        <v>8525945.6128403395</v>
      </c>
      <c r="U44">
        <v>8004180.3137362096</v>
      </c>
      <c r="V44">
        <v>8263163.1242155004</v>
      </c>
      <c r="W44">
        <v>8442132.8109343294</v>
      </c>
      <c r="X44">
        <v>8649908.6634128205</v>
      </c>
      <c r="Y44">
        <v>8452887.4798896499</v>
      </c>
      <c r="Z44">
        <v>8860902.5429485608</v>
      </c>
      <c r="AA44">
        <v>8728286.0970283393</v>
      </c>
      <c r="AB44">
        <v>8275915.2853167197</v>
      </c>
      <c r="AC44">
        <v>8450885.9431116004</v>
      </c>
      <c r="AD44">
        <v>9260391.4006267507</v>
      </c>
      <c r="AE44">
        <v>8875764.7142443806</v>
      </c>
      <c r="AF44">
        <v>9191339.5746172294</v>
      </c>
    </row>
    <row r="45" spans="1:32" x14ac:dyDescent="0.3">
      <c r="A45" t="s">
        <v>79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79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79</v>
      </c>
      <c r="B47" t="s">
        <v>387</v>
      </c>
      <c r="C47" t="s">
        <v>297</v>
      </c>
      <c r="D47" t="s">
        <v>388</v>
      </c>
      <c r="E47" t="s">
        <v>298</v>
      </c>
      <c r="F47">
        <v>233854.966311553</v>
      </c>
      <c r="G47">
        <v>211889.622215248</v>
      </c>
      <c r="H47">
        <v>219324.93911765399</v>
      </c>
      <c r="I47">
        <v>213543.02958801101</v>
      </c>
      <c r="J47">
        <v>211090.41544839699</v>
      </c>
      <c r="K47">
        <v>211745.77614320899</v>
      </c>
      <c r="L47">
        <v>219924.88537880601</v>
      </c>
      <c r="M47">
        <v>227046.294548437</v>
      </c>
      <c r="N47">
        <v>230485.42749613</v>
      </c>
      <c r="O47">
        <v>229040.74764430401</v>
      </c>
      <c r="P47">
        <v>220991.26549286401</v>
      </c>
      <c r="Q47">
        <v>209363.41656374099</v>
      </c>
      <c r="R47">
        <v>236015.77341464799</v>
      </c>
      <c r="S47">
        <v>224911.804249145</v>
      </c>
      <c r="T47">
        <v>238579.92096067601</v>
      </c>
      <c r="U47">
        <v>224418.22900404601</v>
      </c>
      <c r="V47">
        <v>210714.188875085</v>
      </c>
      <c r="W47">
        <v>194642.70747250199</v>
      </c>
      <c r="X47">
        <v>160538.04246982301</v>
      </c>
      <c r="Y47">
        <v>130788.680864357</v>
      </c>
      <c r="Z47">
        <v>114227.54679168999</v>
      </c>
      <c r="AA47">
        <v>111879.90981547</v>
      </c>
      <c r="AB47">
        <v>91256.330044502203</v>
      </c>
      <c r="AC47">
        <v>97311.155585337896</v>
      </c>
      <c r="AD47">
        <v>122913.223913835</v>
      </c>
      <c r="AE47">
        <v>148473.257390087</v>
      </c>
      <c r="AF47">
        <v>168048.19451808301</v>
      </c>
    </row>
    <row r="48" spans="1:32" x14ac:dyDescent="0.3">
      <c r="A48" t="s">
        <v>79</v>
      </c>
      <c r="B48" t="s">
        <v>389</v>
      </c>
      <c r="C48" t="s">
        <v>297</v>
      </c>
      <c r="D48" t="s">
        <v>390</v>
      </c>
      <c r="E48" t="s">
        <v>298</v>
      </c>
      <c r="F48">
        <v>350941.11440444097</v>
      </c>
      <c r="G48">
        <v>323409.48822342302</v>
      </c>
      <c r="H48">
        <v>329407.57289729198</v>
      </c>
      <c r="I48">
        <v>318816.93488269002</v>
      </c>
      <c r="J48">
        <v>313444.658902394</v>
      </c>
      <c r="K48">
        <v>316037.43632993399</v>
      </c>
      <c r="L48">
        <v>326020.61534697202</v>
      </c>
      <c r="M48">
        <v>340249.12047637202</v>
      </c>
      <c r="N48">
        <v>343790.28702966002</v>
      </c>
      <c r="O48">
        <v>342522.36780274601</v>
      </c>
      <c r="P48">
        <v>339718.75043566001</v>
      </c>
      <c r="Q48">
        <v>320226.44703937002</v>
      </c>
      <c r="R48">
        <v>351286.40989088197</v>
      </c>
      <c r="S48">
        <v>337726.64861764101</v>
      </c>
      <c r="T48">
        <v>354730.450243784</v>
      </c>
      <c r="U48">
        <v>323864.20611000201</v>
      </c>
      <c r="V48">
        <v>307183.925269951</v>
      </c>
      <c r="W48">
        <v>292544.11205948901</v>
      </c>
      <c r="X48">
        <v>252697.73346741899</v>
      </c>
      <c r="Y48">
        <v>217327.453360777</v>
      </c>
      <c r="Z48">
        <v>199369.33490599101</v>
      </c>
      <c r="AA48">
        <v>195844.658128143</v>
      </c>
      <c r="AB48">
        <v>168431.63030756099</v>
      </c>
      <c r="AC48">
        <v>176684.260447412</v>
      </c>
      <c r="AD48">
        <v>211314.60917637701</v>
      </c>
      <c r="AE48">
        <v>242120.873126961</v>
      </c>
      <c r="AF48">
        <v>271668.06378773</v>
      </c>
    </row>
    <row r="49" spans="1:32" x14ac:dyDescent="0.3">
      <c r="A49" t="s">
        <v>79</v>
      </c>
      <c r="B49" t="s">
        <v>391</v>
      </c>
      <c r="C49" t="s">
        <v>297</v>
      </c>
      <c r="D49" t="s">
        <v>392</v>
      </c>
      <c r="E49" t="s">
        <v>298</v>
      </c>
      <c r="F49">
        <v>81030.097152430302</v>
      </c>
      <c r="G49">
        <v>77212.479171801999</v>
      </c>
      <c r="H49">
        <v>74252.124254381095</v>
      </c>
      <c r="I49">
        <v>68824.1132137776</v>
      </c>
      <c r="J49">
        <v>67194.409307862705</v>
      </c>
      <c r="K49">
        <v>70189.478831989298</v>
      </c>
      <c r="L49">
        <v>71682.075533408293</v>
      </c>
      <c r="M49">
        <v>75181.613126361495</v>
      </c>
      <c r="N49">
        <v>75248.515913518801</v>
      </c>
      <c r="O49">
        <v>74206.565287414502</v>
      </c>
      <c r="P49">
        <v>77203.447301942506</v>
      </c>
      <c r="Q49">
        <v>70624.735086266403</v>
      </c>
      <c r="R49">
        <v>72413.676485304793</v>
      </c>
      <c r="S49">
        <v>71112.3746961367</v>
      </c>
      <c r="T49">
        <v>76202.999128621203</v>
      </c>
      <c r="U49">
        <v>65754.413259930399</v>
      </c>
      <c r="V49">
        <v>64397.924908141496</v>
      </c>
      <c r="W49">
        <v>63495.814811374898</v>
      </c>
      <c r="X49">
        <v>60476.591963010302</v>
      </c>
      <c r="Y49">
        <v>53704.066571913303</v>
      </c>
      <c r="Z49">
        <v>52732.482369725301</v>
      </c>
      <c r="AA49">
        <v>52664.829818275903</v>
      </c>
      <c r="AB49">
        <v>48347.448395863401</v>
      </c>
      <c r="AC49">
        <v>48200.156319962203</v>
      </c>
      <c r="AD49">
        <v>49288.387987834001</v>
      </c>
      <c r="AE49">
        <v>49823.109297867602</v>
      </c>
      <c r="AF49">
        <v>51338.8887684043</v>
      </c>
    </row>
    <row r="50" spans="1:32" x14ac:dyDescent="0.3">
      <c r="A50" t="s">
        <v>79</v>
      </c>
      <c r="B50" t="s">
        <v>393</v>
      </c>
      <c r="C50" t="s">
        <v>297</v>
      </c>
      <c r="D50" t="s">
        <v>394</v>
      </c>
      <c r="E50" t="s">
        <v>298</v>
      </c>
      <c r="F50">
        <v>36056.050940458001</v>
      </c>
      <c r="G50">
        <v>34307.386836372702</v>
      </c>
      <c r="H50">
        <v>35830.509525256697</v>
      </c>
      <c r="I50">
        <v>36449.7920809016</v>
      </c>
      <c r="J50">
        <v>35159.834146134803</v>
      </c>
      <c r="K50">
        <v>34102.181354735403</v>
      </c>
      <c r="L50">
        <v>34413.6544347569</v>
      </c>
      <c r="M50">
        <v>38021.212801573602</v>
      </c>
      <c r="N50">
        <v>38056.343620011598</v>
      </c>
      <c r="O50">
        <v>39275.0548710277</v>
      </c>
      <c r="P50">
        <v>41524.0376408538</v>
      </c>
      <c r="Q50">
        <v>40238.295389362997</v>
      </c>
      <c r="R50">
        <v>42856.959990929397</v>
      </c>
      <c r="S50">
        <v>41702.469672359599</v>
      </c>
      <c r="T50">
        <v>39947.530154486798</v>
      </c>
      <c r="U50">
        <v>33691.563846025798</v>
      </c>
      <c r="V50">
        <v>32071.8114867242</v>
      </c>
      <c r="W50">
        <v>34405.589775612701</v>
      </c>
      <c r="X50">
        <v>31683.099034585899</v>
      </c>
      <c r="Y50">
        <v>32834.705924506299</v>
      </c>
      <c r="Z50">
        <v>32409.3057445755</v>
      </c>
      <c r="AA50">
        <v>31299.918494396999</v>
      </c>
      <c r="AB50">
        <v>28827.851867195499</v>
      </c>
      <c r="AC50">
        <v>31172.948542111601</v>
      </c>
      <c r="AD50">
        <v>39112.997274708599</v>
      </c>
      <c r="AE50">
        <v>43824.5064390068</v>
      </c>
      <c r="AF50">
        <v>52280.980501242098</v>
      </c>
    </row>
    <row r="51" spans="1:32" x14ac:dyDescent="0.3">
      <c r="A51" t="s">
        <v>79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79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79</v>
      </c>
      <c r="B53" t="s">
        <v>399</v>
      </c>
      <c r="C53" t="s">
        <v>297</v>
      </c>
      <c r="D53" t="s">
        <v>400</v>
      </c>
      <c r="E53" t="s">
        <v>298</v>
      </c>
      <c r="F53">
        <v>71888.9150370469</v>
      </c>
      <c r="G53">
        <v>67254.901340635901</v>
      </c>
      <c r="H53">
        <v>60813.471431478101</v>
      </c>
      <c r="I53">
        <v>50952.722971064402</v>
      </c>
      <c r="J53">
        <v>48267.651918667601</v>
      </c>
      <c r="K53">
        <v>52152.369369314001</v>
      </c>
      <c r="L53">
        <v>53524.612080698098</v>
      </c>
      <c r="M53">
        <v>51750.5153005252</v>
      </c>
      <c r="N53">
        <v>47175.179680793</v>
      </c>
      <c r="O53">
        <v>45991.533193419797</v>
      </c>
      <c r="P53">
        <v>42633.984161970802</v>
      </c>
      <c r="Q53">
        <v>39808.835514442799</v>
      </c>
      <c r="R53">
        <v>39548.2284481358</v>
      </c>
      <c r="S53">
        <v>39406.6058405023</v>
      </c>
      <c r="T53">
        <v>40916.240249768103</v>
      </c>
      <c r="U53">
        <v>38392.301885454202</v>
      </c>
      <c r="V53">
        <v>36145.341575946499</v>
      </c>
      <c r="W53">
        <v>37160.460426531798</v>
      </c>
      <c r="X53">
        <v>36580.4677737151</v>
      </c>
      <c r="Y53">
        <v>35169.870921828398</v>
      </c>
      <c r="Z53">
        <v>36266.291808209397</v>
      </c>
      <c r="AA53">
        <v>33696.224260997296</v>
      </c>
      <c r="AB53">
        <v>30879.468574118499</v>
      </c>
      <c r="AC53">
        <v>30430.4445291265</v>
      </c>
      <c r="AD53">
        <v>32011.992823765901</v>
      </c>
      <c r="AE53">
        <v>24968.832552495998</v>
      </c>
      <c r="AF53">
        <v>26032.261763656301</v>
      </c>
    </row>
    <row r="54" spans="1:32" x14ac:dyDescent="0.3">
      <c r="A54" t="s">
        <v>79</v>
      </c>
      <c r="B54" t="s">
        <v>401</v>
      </c>
      <c r="C54" t="s">
        <v>297</v>
      </c>
      <c r="D54" t="s">
        <v>402</v>
      </c>
      <c r="E54" t="s">
        <v>298</v>
      </c>
      <c r="F54">
        <v>172203.73464754599</v>
      </c>
      <c r="G54">
        <v>187843.39542825401</v>
      </c>
      <c r="H54">
        <v>211239.448467151</v>
      </c>
      <c r="I54">
        <v>222294.50114578099</v>
      </c>
      <c r="J54">
        <v>238857.55754089501</v>
      </c>
      <c r="K54">
        <v>268284.50471680798</v>
      </c>
      <c r="L54">
        <v>281705.83575413399</v>
      </c>
      <c r="M54">
        <v>309958.07760429702</v>
      </c>
      <c r="N54">
        <v>303506.80680316</v>
      </c>
      <c r="O54">
        <v>323995.235397893</v>
      </c>
      <c r="P54">
        <v>326353.44615313201</v>
      </c>
      <c r="Q54">
        <v>321394.20029592398</v>
      </c>
      <c r="R54">
        <v>327745.88679577998</v>
      </c>
      <c r="S54">
        <v>332078.75130326202</v>
      </c>
      <c r="T54">
        <v>306682.00610183697</v>
      </c>
      <c r="U54">
        <v>290353.49863673502</v>
      </c>
      <c r="V54">
        <v>304379.72238357703</v>
      </c>
      <c r="W54">
        <v>282252.92180336802</v>
      </c>
      <c r="X54">
        <v>247171.420275763</v>
      </c>
      <c r="Y54">
        <v>209986.650825797</v>
      </c>
      <c r="Z54">
        <v>187215.775330023</v>
      </c>
      <c r="AA54">
        <v>173043.82141454401</v>
      </c>
      <c r="AB54">
        <v>171038.452563411</v>
      </c>
      <c r="AC54">
        <v>173024.342061804</v>
      </c>
      <c r="AD54">
        <v>193992.82541252399</v>
      </c>
      <c r="AE54">
        <v>181756.61763893999</v>
      </c>
      <c r="AF54">
        <v>186017.48732884799</v>
      </c>
    </row>
    <row r="55" spans="1:32" x14ac:dyDescent="0.3">
      <c r="A55" t="s">
        <v>79</v>
      </c>
      <c r="B55" t="s">
        <v>403</v>
      </c>
      <c r="C55" t="s">
        <v>297</v>
      </c>
      <c r="D55" t="s">
        <v>404</v>
      </c>
      <c r="E55" t="s">
        <v>298</v>
      </c>
      <c r="F55">
        <v>100314.81961049901</v>
      </c>
      <c r="G55">
        <v>120588.494087618</v>
      </c>
      <c r="H55">
        <v>150425.97703567299</v>
      </c>
      <c r="I55">
        <v>171341.77817471599</v>
      </c>
      <c r="J55">
        <v>190589.905622227</v>
      </c>
      <c r="K55">
        <v>216132.13534749401</v>
      </c>
      <c r="L55">
        <v>228181.22367343499</v>
      </c>
      <c r="M55">
        <v>258207.56230377199</v>
      </c>
      <c r="N55">
        <v>256331.627122367</v>
      </c>
      <c r="O55">
        <v>278003.70220447303</v>
      </c>
      <c r="P55">
        <v>283719.46199116099</v>
      </c>
      <c r="Q55">
        <v>281585.36478148098</v>
      </c>
      <c r="R55">
        <v>288197.65834764403</v>
      </c>
      <c r="S55">
        <v>292672.14546276</v>
      </c>
      <c r="T55">
        <v>265765.76585206902</v>
      </c>
      <c r="U55">
        <v>251961.19675128101</v>
      </c>
      <c r="V55">
        <v>268234.38080763101</v>
      </c>
      <c r="W55">
        <v>245092.461376836</v>
      </c>
      <c r="X55">
        <v>210590.95250204799</v>
      </c>
      <c r="Y55">
        <v>174816.779903969</v>
      </c>
      <c r="Z55">
        <v>150949.483521813</v>
      </c>
      <c r="AA55">
        <v>139347.59715354699</v>
      </c>
      <c r="AB55">
        <v>140158.983989292</v>
      </c>
      <c r="AC55">
        <v>142593.89753267801</v>
      </c>
      <c r="AD55">
        <v>161980.83258875899</v>
      </c>
      <c r="AE55">
        <v>156787.785086444</v>
      </c>
      <c r="AF55">
        <v>159985.22556519101</v>
      </c>
    </row>
    <row r="56" spans="1:32" x14ac:dyDescent="0.3">
      <c r="A56" t="s">
        <v>79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79</v>
      </c>
      <c r="B57" t="s">
        <v>407</v>
      </c>
      <c r="C57" t="s">
        <v>297</v>
      </c>
      <c r="D57" t="s">
        <v>408</v>
      </c>
      <c r="E57" t="s">
        <v>298</v>
      </c>
      <c r="F57">
        <v>10048604.661623299</v>
      </c>
      <c r="G57">
        <v>10030475.518605901</v>
      </c>
      <c r="H57">
        <v>9729477.0812753104</v>
      </c>
      <c r="I57">
        <v>9381210.0757266395</v>
      </c>
      <c r="J57">
        <v>8967134.6052419208</v>
      </c>
      <c r="K57">
        <v>9314758.7421455402</v>
      </c>
      <c r="L57">
        <v>9527233.9882061407</v>
      </c>
      <c r="M57">
        <v>9541475.6354718301</v>
      </c>
      <c r="N57">
        <v>9397814.8142397292</v>
      </c>
      <c r="O57">
        <v>9130885.8184117693</v>
      </c>
      <c r="P57">
        <v>9117366.2490702793</v>
      </c>
      <c r="Q57">
        <v>9032328.0679519605</v>
      </c>
      <c r="R57">
        <v>9432229.6829336695</v>
      </c>
      <c r="S57">
        <v>9825797.6449022703</v>
      </c>
      <c r="T57">
        <v>9209700.2045585494</v>
      </c>
      <c r="U57">
        <v>8627065.9173652399</v>
      </c>
      <c r="V57">
        <v>8853436.33719985</v>
      </c>
      <c r="W57">
        <v>9013950.5901730005</v>
      </c>
      <c r="X57">
        <v>9148450.5400528405</v>
      </c>
      <c r="Y57">
        <v>8893453.1562912595</v>
      </c>
      <c r="Z57">
        <v>9275012.0763129294</v>
      </c>
      <c r="AA57">
        <v>9131446.8582545202</v>
      </c>
      <c r="AB57">
        <v>8623731.8208554294</v>
      </c>
      <c r="AC57">
        <v>8813173.4972396493</v>
      </c>
      <c r="AD57">
        <v>9681115.8114486095</v>
      </c>
      <c r="AE57">
        <v>9310583.4215962198</v>
      </c>
      <c r="AF57">
        <v>9666900.5333096907</v>
      </c>
    </row>
    <row r="58" spans="1:32" x14ac:dyDescent="0.3">
      <c r="A58" t="s">
        <v>79</v>
      </c>
      <c r="B58" t="s">
        <v>409</v>
      </c>
      <c r="C58" t="s">
        <v>297</v>
      </c>
      <c r="D58" t="s">
        <v>410</v>
      </c>
      <c r="E58" t="s">
        <v>298</v>
      </c>
      <c r="F58">
        <v>10046194.479496</v>
      </c>
      <c r="G58">
        <v>10026854.717182901</v>
      </c>
      <c r="H58">
        <v>9714061.9565337002</v>
      </c>
      <c r="I58">
        <v>9360652.8516633008</v>
      </c>
      <c r="J58">
        <v>8941249.2357383706</v>
      </c>
      <c r="K58">
        <v>9289530.8134371396</v>
      </c>
      <c r="L58">
        <v>9497992.9590660594</v>
      </c>
      <c r="M58">
        <v>9502027.0793546103</v>
      </c>
      <c r="N58">
        <v>9365007.4297476001</v>
      </c>
      <c r="O58">
        <v>9096166.9731644392</v>
      </c>
      <c r="P58">
        <v>9084228.1236192305</v>
      </c>
      <c r="Q58">
        <v>8990885.8288696706</v>
      </c>
      <c r="R58">
        <v>9377353.5606383104</v>
      </c>
      <c r="S58">
        <v>9764825.0359738003</v>
      </c>
      <c r="T58">
        <v>9153933.7558095306</v>
      </c>
      <c r="U58">
        <v>8572204.4722677395</v>
      </c>
      <c r="V58">
        <v>8790656.1604689807</v>
      </c>
      <c r="W58">
        <v>8958827.0258127898</v>
      </c>
      <c r="X58">
        <v>9106296.5220415108</v>
      </c>
      <c r="Y58">
        <v>8859797.3187125996</v>
      </c>
      <c r="Z58">
        <v>9249893.8773193397</v>
      </c>
      <c r="AA58">
        <v>9108768.4050304294</v>
      </c>
      <c r="AB58">
        <v>8602861.6226481292</v>
      </c>
      <c r="AC58">
        <v>8790014.0939450208</v>
      </c>
      <c r="AD58">
        <v>9653208.0847035609</v>
      </c>
      <c r="AE58">
        <v>9285314.0306221396</v>
      </c>
      <c r="AF58">
        <v>9640822.5011736806</v>
      </c>
    </row>
    <row r="59" spans="1:32" x14ac:dyDescent="0.3">
      <c r="A59" t="s">
        <v>79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81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81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81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81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81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81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81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81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81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81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81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81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81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81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81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81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81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81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81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81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81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81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81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81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81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81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81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81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81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81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81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81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81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81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81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81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81</v>
      </c>
      <c r="B39" t="s">
        <v>371</v>
      </c>
      <c r="C39" t="s">
        <v>297</v>
      </c>
      <c r="D39" t="s">
        <v>372</v>
      </c>
      <c r="E39" t="s">
        <v>298</v>
      </c>
      <c r="F39">
        <v>446011.209147816</v>
      </c>
      <c r="G39">
        <v>445356.75376296602</v>
      </c>
      <c r="H39">
        <v>454604.420765922</v>
      </c>
      <c r="I39">
        <v>469096.14155198599</v>
      </c>
      <c r="J39">
        <v>456884.671389886</v>
      </c>
      <c r="K39">
        <v>475331.27569598902</v>
      </c>
      <c r="L39">
        <v>412874.10599019501</v>
      </c>
      <c r="M39">
        <v>405894.15848878102</v>
      </c>
      <c r="N39">
        <v>399040.729979305</v>
      </c>
      <c r="O39">
        <v>411722.71092749102</v>
      </c>
      <c r="P39">
        <v>439279.306350125</v>
      </c>
      <c r="Q39">
        <v>484545.07751379401</v>
      </c>
      <c r="R39">
        <v>487492.23630462302</v>
      </c>
      <c r="S39">
        <v>483541.85758990498</v>
      </c>
      <c r="T39">
        <v>489622.798075189</v>
      </c>
      <c r="U39">
        <v>498881.75255227601</v>
      </c>
      <c r="V39">
        <v>459805.78613003198</v>
      </c>
      <c r="W39">
        <v>493797.99211047898</v>
      </c>
      <c r="X39">
        <v>489705.44883406901</v>
      </c>
      <c r="Y39">
        <v>487044.83433709899</v>
      </c>
      <c r="Z39">
        <v>502181.030515049</v>
      </c>
      <c r="AA39">
        <v>533287.29624790605</v>
      </c>
      <c r="AB39">
        <v>568923.38379902602</v>
      </c>
      <c r="AC39">
        <v>536099.892818811</v>
      </c>
      <c r="AD39">
        <v>521919.430620028</v>
      </c>
      <c r="AE39">
        <v>531405.69999999995</v>
      </c>
      <c r="AF39">
        <v>532818.34472024301</v>
      </c>
    </row>
    <row r="40" spans="1:32" x14ac:dyDescent="0.3">
      <c r="A40" t="s">
        <v>81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81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81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81</v>
      </c>
      <c r="B44" t="s">
        <v>381</v>
      </c>
      <c r="C44" t="s">
        <v>297</v>
      </c>
      <c r="D44" t="s">
        <v>382</v>
      </c>
      <c r="E44" t="s">
        <v>298</v>
      </c>
      <c r="F44">
        <v>446011.209147816</v>
      </c>
      <c r="G44">
        <v>445356.75376296602</v>
      </c>
      <c r="H44">
        <v>454604.420765922</v>
      </c>
      <c r="I44">
        <v>469096.14155198599</v>
      </c>
      <c r="J44">
        <v>456884.671389886</v>
      </c>
      <c r="K44">
        <v>475331.27569598902</v>
      </c>
      <c r="L44">
        <v>412874.10599019501</v>
      </c>
      <c r="M44">
        <v>405894.15848878102</v>
      </c>
      <c r="N44">
        <v>399040.729979305</v>
      </c>
      <c r="O44">
        <v>411722.71092749102</v>
      </c>
      <c r="P44">
        <v>439279.306350125</v>
      </c>
      <c r="Q44">
        <v>484545.07751379401</v>
      </c>
      <c r="R44">
        <v>487492.23630462302</v>
      </c>
      <c r="S44">
        <v>483541.85758990498</v>
      </c>
      <c r="T44">
        <v>489622.798075189</v>
      </c>
      <c r="U44">
        <v>498881.75255227601</v>
      </c>
      <c r="V44">
        <v>459805.78613003198</v>
      </c>
      <c r="W44">
        <v>493797.99211047898</v>
      </c>
      <c r="X44">
        <v>489705.44883406901</v>
      </c>
      <c r="Y44">
        <v>487044.83433709899</v>
      </c>
      <c r="Z44">
        <v>502181.030515049</v>
      </c>
      <c r="AA44">
        <v>533287.29624790605</v>
      </c>
      <c r="AB44">
        <v>568923.38379902602</v>
      </c>
      <c r="AC44">
        <v>536099.892818811</v>
      </c>
      <c r="AD44">
        <v>521919.430620028</v>
      </c>
      <c r="AE44">
        <v>531405.69999999995</v>
      </c>
      <c r="AF44">
        <v>532818.34472024301</v>
      </c>
    </row>
    <row r="45" spans="1:32" x14ac:dyDescent="0.3">
      <c r="A45" t="s">
        <v>81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81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81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81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81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81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81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81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81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81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81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81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81</v>
      </c>
      <c r="B57" t="s">
        <v>407</v>
      </c>
      <c r="C57" t="s">
        <v>297</v>
      </c>
      <c r="D57" t="s">
        <v>408</v>
      </c>
      <c r="E57" t="s">
        <v>298</v>
      </c>
      <c r="F57">
        <v>446011.209147816</v>
      </c>
      <c r="G57">
        <v>445356.75376296602</v>
      </c>
      <c r="H57">
        <v>454604.420765922</v>
      </c>
      <c r="I57">
        <v>469096.14155198599</v>
      </c>
      <c r="J57">
        <v>456884.671389886</v>
      </c>
      <c r="K57">
        <v>475331.27569598902</v>
      </c>
      <c r="L57">
        <v>412874.10599019501</v>
      </c>
      <c r="M57">
        <v>405894.15848878102</v>
      </c>
      <c r="N57">
        <v>399040.729979305</v>
      </c>
      <c r="O57">
        <v>411722.71092749102</v>
      </c>
      <c r="P57">
        <v>439279.306350125</v>
      </c>
      <c r="Q57">
        <v>484545.07751379401</v>
      </c>
      <c r="R57">
        <v>487492.23630462302</v>
      </c>
      <c r="S57">
        <v>483541.85758990498</v>
      </c>
      <c r="T57">
        <v>489622.798075189</v>
      </c>
      <c r="U57">
        <v>498881.75255227601</v>
      </c>
      <c r="V57">
        <v>459805.78613003198</v>
      </c>
      <c r="W57">
        <v>493797.99211047898</v>
      </c>
      <c r="X57">
        <v>489705.44883406901</v>
      </c>
      <c r="Y57">
        <v>487044.83433709899</v>
      </c>
      <c r="Z57">
        <v>502181.030515049</v>
      </c>
      <c r="AA57">
        <v>533287.29624790605</v>
      </c>
      <c r="AB57">
        <v>568923.38379902602</v>
      </c>
      <c r="AC57">
        <v>536099.892818811</v>
      </c>
      <c r="AD57">
        <v>521919.430620028</v>
      </c>
      <c r="AE57">
        <v>531405.69999999995</v>
      </c>
      <c r="AF57">
        <v>532818.34472024301</v>
      </c>
    </row>
    <row r="58" spans="1:32" x14ac:dyDescent="0.3">
      <c r="A58" t="s">
        <v>81</v>
      </c>
      <c r="B58" t="s">
        <v>409</v>
      </c>
      <c r="C58" t="s">
        <v>297</v>
      </c>
      <c r="D58" t="s">
        <v>410</v>
      </c>
      <c r="E58" t="s">
        <v>298</v>
      </c>
      <c r="F58">
        <v>446011.209147816</v>
      </c>
      <c r="G58">
        <v>445356.75376296602</v>
      </c>
      <c r="H58">
        <v>454604.420765922</v>
      </c>
      <c r="I58">
        <v>469096.14155198599</v>
      </c>
      <c r="J58">
        <v>456884.671389886</v>
      </c>
      <c r="K58">
        <v>475331.27569598902</v>
      </c>
      <c r="L58">
        <v>412874.10599019501</v>
      </c>
      <c r="M58">
        <v>405894.15848878102</v>
      </c>
      <c r="N58">
        <v>399040.729979305</v>
      </c>
      <c r="O58">
        <v>411722.71092749102</v>
      </c>
      <c r="P58">
        <v>439279.306350125</v>
      </c>
      <c r="Q58">
        <v>484545.07751379401</v>
      </c>
      <c r="R58">
        <v>487492.23630462302</v>
      </c>
      <c r="S58">
        <v>483541.85758990498</v>
      </c>
      <c r="T58">
        <v>489622.798075189</v>
      </c>
      <c r="U58">
        <v>498881.75255227601</v>
      </c>
      <c r="V58">
        <v>459805.78613003198</v>
      </c>
      <c r="W58">
        <v>493797.99211047898</v>
      </c>
      <c r="X58">
        <v>489705.44883406901</v>
      </c>
      <c r="Y58">
        <v>487044.83433709899</v>
      </c>
      <c r="Z58">
        <v>502181.030515049</v>
      </c>
      <c r="AA58">
        <v>533287.29624790605</v>
      </c>
      <c r="AB58">
        <v>568923.38379902602</v>
      </c>
      <c r="AC58">
        <v>536099.892818811</v>
      </c>
      <c r="AD58">
        <v>521919.430620028</v>
      </c>
      <c r="AE58">
        <v>531405.69999999995</v>
      </c>
      <c r="AF58">
        <v>532818.34472024301</v>
      </c>
    </row>
    <row r="59" spans="1:32" x14ac:dyDescent="0.3">
      <c r="A59" t="s">
        <v>81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83</v>
      </c>
      <c r="B2" t="s">
        <v>295</v>
      </c>
      <c r="C2" t="s">
        <v>297</v>
      </c>
      <c r="D2" t="s">
        <v>296</v>
      </c>
      <c r="E2" t="s">
        <v>298</v>
      </c>
      <c r="F2">
        <v>25008.810040790599</v>
      </c>
      <c r="G2">
        <v>24684.831354886901</v>
      </c>
      <c r="H2">
        <v>24111.884576967801</v>
      </c>
      <c r="I2">
        <v>24498.1578709397</v>
      </c>
      <c r="J2">
        <v>25041.8566878288</v>
      </c>
      <c r="K2">
        <v>23981.8804307889</v>
      </c>
      <c r="L2">
        <v>20789.012740469199</v>
      </c>
      <c r="M2">
        <v>18581.4631947417</v>
      </c>
      <c r="N2">
        <v>18701.168246159301</v>
      </c>
      <c r="O2">
        <v>18559.566362519701</v>
      </c>
      <c r="P2">
        <v>18761.748088679298</v>
      </c>
      <c r="Q2">
        <v>19720.263984819201</v>
      </c>
      <c r="R2">
        <v>22009.132799023799</v>
      </c>
      <c r="S2">
        <v>18247.290857022199</v>
      </c>
      <c r="T2">
        <v>18115.203629834999</v>
      </c>
      <c r="U2">
        <v>19216.9060398601</v>
      </c>
      <c r="V2">
        <v>17361.918783418601</v>
      </c>
      <c r="W2">
        <v>16138.935821860299</v>
      </c>
      <c r="X2">
        <v>16104.136614318801</v>
      </c>
      <c r="Y2">
        <v>17975.839697609299</v>
      </c>
      <c r="Z2">
        <v>18480.943197372198</v>
      </c>
      <c r="AA2">
        <v>18596.412081698702</v>
      </c>
      <c r="AB2">
        <v>18847.6190927803</v>
      </c>
      <c r="AC2">
        <v>19188.335775543801</v>
      </c>
      <c r="AD2">
        <v>20228.199083117899</v>
      </c>
      <c r="AE2">
        <v>24499.130046872298</v>
      </c>
      <c r="AF2">
        <v>6846.9619982232398</v>
      </c>
    </row>
    <row r="3" spans="1:32" x14ac:dyDescent="0.3">
      <c r="A3" t="s">
        <v>83</v>
      </c>
      <c r="B3" t="s">
        <v>299</v>
      </c>
      <c r="C3" t="s">
        <v>297</v>
      </c>
      <c r="D3" t="s">
        <v>300</v>
      </c>
      <c r="E3" t="s">
        <v>298</v>
      </c>
      <c r="F3">
        <v>23932.793473149901</v>
      </c>
      <c r="G3">
        <v>22983.022675565098</v>
      </c>
      <c r="H3">
        <v>22422.4673621283</v>
      </c>
      <c r="I3">
        <v>24865.478649342698</v>
      </c>
      <c r="J3">
        <v>26231.9294405533</v>
      </c>
      <c r="K3">
        <v>24883.4671620755</v>
      </c>
      <c r="L3">
        <v>26389.986816223602</v>
      </c>
      <c r="M3">
        <v>18453.323775131801</v>
      </c>
      <c r="N3">
        <v>15567.453685441</v>
      </c>
      <c r="O3">
        <v>15146.859915077501</v>
      </c>
      <c r="P3">
        <v>17207.540920142601</v>
      </c>
      <c r="Q3">
        <v>11836.371886782799</v>
      </c>
      <c r="R3">
        <v>12433.9261794022</v>
      </c>
      <c r="S3">
        <v>10255.0534498777</v>
      </c>
      <c r="T3">
        <v>9477.5496079014792</v>
      </c>
      <c r="U3">
        <v>7727.62574698562</v>
      </c>
      <c r="V3">
        <v>6865.5038482313303</v>
      </c>
      <c r="W3">
        <v>6922.2580616044397</v>
      </c>
      <c r="X3">
        <v>7422.6891730089901</v>
      </c>
      <c r="Y3">
        <v>7593.6479349292704</v>
      </c>
      <c r="Z3">
        <v>8244.5859261337791</v>
      </c>
      <c r="AA3">
        <v>8334.2816597685305</v>
      </c>
      <c r="AB3">
        <v>7266.8915558314102</v>
      </c>
      <c r="AC3">
        <v>7409.7998189556201</v>
      </c>
      <c r="AD3">
        <v>7312.1209274359098</v>
      </c>
      <c r="AE3">
        <v>7069.2986049220699</v>
      </c>
      <c r="AF3">
        <v>6725.45476126229</v>
      </c>
    </row>
    <row r="4" spans="1:32" x14ac:dyDescent="0.3">
      <c r="A4" t="s">
        <v>83</v>
      </c>
      <c r="B4" t="s">
        <v>301</v>
      </c>
      <c r="C4" t="s">
        <v>297</v>
      </c>
      <c r="D4" t="s">
        <v>302</v>
      </c>
      <c r="E4" t="s">
        <v>298</v>
      </c>
      <c r="F4">
        <v>12012311.6176052</v>
      </c>
      <c r="G4">
        <v>12720911.425488399</v>
      </c>
      <c r="H4">
        <v>13088637.2465955</v>
      </c>
      <c r="I4">
        <v>13293599.8085935</v>
      </c>
      <c r="J4">
        <v>12822374.7182607</v>
      </c>
      <c r="K4">
        <v>13110329.209956201</v>
      </c>
      <c r="L4">
        <v>13572065.5824655</v>
      </c>
      <c r="M4">
        <v>13750060.392585</v>
      </c>
      <c r="N4">
        <v>13823262.887884101</v>
      </c>
      <c r="O4">
        <v>13526140.4787923</v>
      </c>
      <c r="P4">
        <v>14133076.545034699</v>
      </c>
      <c r="Q4">
        <v>14513944.871479901</v>
      </c>
      <c r="R4">
        <v>15095255.1713681</v>
      </c>
      <c r="S4">
        <v>14983143.0847646</v>
      </c>
      <c r="T4">
        <v>13827090.6351912</v>
      </c>
      <c r="U4">
        <v>13210747.9059947</v>
      </c>
      <c r="V4">
        <v>13319058.001514399</v>
      </c>
      <c r="W4">
        <v>13334754.0465142</v>
      </c>
      <c r="X4">
        <v>13916656.0487972</v>
      </c>
      <c r="Y4">
        <v>14592686.4125736</v>
      </c>
      <c r="Z4">
        <v>15119402.825905001</v>
      </c>
      <c r="AA4">
        <v>15021350.040999001</v>
      </c>
      <c r="AB4">
        <v>14974289.1990596</v>
      </c>
      <c r="AC4">
        <v>15357405.1157261</v>
      </c>
      <c r="AD4">
        <v>15033256.2713059</v>
      </c>
      <c r="AE4">
        <v>14968747.424272301</v>
      </c>
      <c r="AF4">
        <v>13423242.8068661</v>
      </c>
    </row>
    <row r="5" spans="1:32" x14ac:dyDescent="0.3">
      <c r="A5" t="s">
        <v>83</v>
      </c>
      <c r="B5" t="s">
        <v>303</v>
      </c>
      <c r="C5" t="s">
        <v>297</v>
      </c>
      <c r="D5" t="s">
        <v>304</v>
      </c>
      <c r="E5" t="s">
        <v>298</v>
      </c>
      <c r="F5">
        <v>465132.96993555501</v>
      </c>
      <c r="G5">
        <v>474742.76152072399</v>
      </c>
      <c r="H5">
        <v>468945.16149609198</v>
      </c>
      <c r="I5">
        <v>482735.84404625202</v>
      </c>
      <c r="J5">
        <v>496868.87509017898</v>
      </c>
      <c r="K5">
        <v>485342.42200727097</v>
      </c>
      <c r="L5">
        <v>504372.55526550597</v>
      </c>
      <c r="M5">
        <v>499128.181574716</v>
      </c>
      <c r="N5">
        <v>565736.77990360896</v>
      </c>
      <c r="O5">
        <v>506277.69533505302</v>
      </c>
      <c r="P5">
        <v>496339.67919842998</v>
      </c>
      <c r="Q5">
        <v>503276.13489373698</v>
      </c>
      <c r="R5">
        <v>477318.350583144</v>
      </c>
      <c r="S5">
        <v>458535.03271558502</v>
      </c>
      <c r="T5">
        <v>456773.81501912902</v>
      </c>
      <c r="U5">
        <v>419301.62791784602</v>
      </c>
      <c r="V5">
        <v>399724.38676226302</v>
      </c>
      <c r="W5">
        <v>393800.43575112498</v>
      </c>
      <c r="X5">
        <v>407704.35069335101</v>
      </c>
      <c r="Y5">
        <v>405438.224214621</v>
      </c>
      <c r="Z5">
        <v>418406.51092418598</v>
      </c>
      <c r="AA5">
        <v>420728.81722321798</v>
      </c>
      <c r="AB5">
        <v>428198.93956697802</v>
      </c>
      <c r="AC5">
        <v>448938.79704608599</v>
      </c>
      <c r="AD5">
        <v>455264.04472273402</v>
      </c>
      <c r="AE5">
        <v>444739.84053374402</v>
      </c>
      <c r="AF5">
        <v>404375.24121715402</v>
      </c>
    </row>
    <row r="6" spans="1:32" x14ac:dyDescent="0.3">
      <c r="A6" t="s">
        <v>83</v>
      </c>
      <c r="B6" t="s">
        <v>305</v>
      </c>
      <c r="C6" t="s">
        <v>297</v>
      </c>
      <c r="D6" t="s">
        <v>306</v>
      </c>
      <c r="E6" t="s">
        <v>298</v>
      </c>
      <c r="F6">
        <v>255569.08026671101</v>
      </c>
      <c r="G6">
        <v>242973.44144803201</v>
      </c>
      <c r="H6">
        <v>225293.19882888699</v>
      </c>
      <c r="I6">
        <v>204671.858462473</v>
      </c>
      <c r="J6">
        <v>197746.748882271</v>
      </c>
      <c r="K6">
        <v>183560.57557494199</v>
      </c>
      <c r="L6">
        <v>172737.73196929501</v>
      </c>
      <c r="M6">
        <v>165984.45322640799</v>
      </c>
      <c r="N6">
        <v>148689.26886856399</v>
      </c>
      <c r="O6">
        <v>118434.421629367</v>
      </c>
      <c r="P6">
        <v>110456.216027598</v>
      </c>
      <c r="Q6">
        <v>100922.176540624</v>
      </c>
      <c r="R6">
        <v>99934.611991210899</v>
      </c>
      <c r="S6">
        <v>103666.632793988</v>
      </c>
      <c r="T6">
        <v>89977.735407700602</v>
      </c>
      <c r="U6">
        <v>81505.302748316797</v>
      </c>
      <c r="V6">
        <v>90676.892697966701</v>
      </c>
      <c r="W6">
        <v>86349.392546647898</v>
      </c>
      <c r="X6">
        <v>86404.053117797303</v>
      </c>
      <c r="Y6">
        <v>92473.3295267801</v>
      </c>
      <c r="Z6">
        <v>97278.316889589594</v>
      </c>
      <c r="AA6">
        <v>93336.328875054198</v>
      </c>
      <c r="AB6">
        <v>97103.048221967896</v>
      </c>
      <c r="AC6">
        <v>99125.788028595402</v>
      </c>
      <c r="AD6">
        <v>97443.273160337805</v>
      </c>
      <c r="AE6">
        <v>85818.722132723502</v>
      </c>
      <c r="AF6">
        <v>68894.7068372957</v>
      </c>
    </row>
    <row r="7" spans="1:32" x14ac:dyDescent="0.3">
      <c r="A7" t="s">
        <v>83</v>
      </c>
      <c r="B7" t="s">
        <v>307</v>
      </c>
      <c r="C7" t="s">
        <v>297</v>
      </c>
      <c r="D7" t="s">
        <v>308</v>
      </c>
      <c r="E7" t="s">
        <v>298</v>
      </c>
      <c r="F7">
        <v>367938.719860018</v>
      </c>
      <c r="G7">
        <v>386389.390695624</v>
      </c>
      <c r="H7">
        <v>377640.53674483899</v>
      </c>
      <c r="I7">
        <v>386565.83037228201</v>
      </c>
      <c r="J7">
        <v>392529.08499530901</v>
      </c>
      <c r="K7">
        <v>389803.92351104598</v>
      </c>
      <c r="L7">
        <v>425829.06521234103</v>
      </c>
      <c r="M7">
        <v>448599.96670836199</v>
      </c>
      <c r="N7">
        <v>460506.436435232</v>
      </c>
      <c r="O7">
        <v>413361.50107225502</v>
      </c>
      <c r="P7">
        <v>379678.41582210601</v>
      </c>
      <c r="Q7">
        <v>346144.96810788399</v>
      </c>
      <c r="R7">
        <v>308783.61987743899</v>
      </c>
      <c r="S7">
        <v>308634.451754304</v>
      </c>
      <c r="T7">
        <v>282420.04068244901</v>
      </c>
      <c r="U7">
        <v>258761.16859770601</v>
      </c>
      <c r="V7">
        <v>234454.690738884</v>
      </c>
      <c r="W7">
        <v>217676.00658214101</v>
      </c>
      <c r="X7">
        <v>207102.48946486</v>
      </c>
      <c r="Y7">
        <v>203715.183948594</v>
      </c>
      <c r="Z7">
        <v>199820.652467301</v>
      </c>
      <c r="AA7">
        <v>195389.67849779199</v>
      </c>
      <c r="AB7">
        <v>198112.40968683199</v>
      </c>
      <c r="AC7">
        <v>197009.41528323101</v>
      </c>
      <c r="AD7">
        <v>197015.79537437099</v>
      </c>
      <c r="AE7">
        <v>197900.02220877001</v>
      </c>
      <c r="AF7">
        <v>189412.13576116701</v>
      </c>
    </row>
    <row r="8" spans="1:32" x14ac:dyDescent="0.3">
      <c r="A8" t="s">
        <v>83</v>
      </c>
      <c r="B8" t="s">
        <v>309</v>
      </c>
      <c r="C8" t="s">
        <v>297</v>
      </c>
      <c r="D8" t="s">
        <v>310</v>
      </c>
      <c r="E8" t="s">
        <v>298</v>
      </c>
      <c r="F8">
        <v>97964.516055030195</v>
      </c>
      <c r="G8">
        <v>90203.647007591499</v>
      </c>
      <c r="H8">
        <v>87163.438092797893</v>
      </c>
      <c r="I8">
        <v>77956.141793441202</v>
      </c>
      <c r="J8">
        <v>62252.1507306532</v>
      </c>
      <c r="K8">
        <v>55411.679812914699</v>
      </c>
      <c r="L8">
        <v>59395.643061647002</v>
      </c>
      <c r="M8">
        <v>60303.255363670803</v>
      </c>
      <c r="N8">
        <v>60773.896430496701</v>
      </c>
      <c r="O8">
        <v>58378.4644244683</v>
      </c>
      <c r="P8">
        <v>63115.029124520901</v>
      </c>
      <c r="Q8">
        <v>68459.312891064401</v>
      </c>
      <c r="R8">
        <v>72144.215642749594</v>
      </c>
      <c r="S8">
        <v>70788.557530190301</v>
      </c>
      <c r="T8">
        <v>87863.895950722101</v>
      </c>
      <c r="U8">
        <v>77965.776701117706</v>
      </c>
      <c r="V8">
        <v>72119.262143775602</v>
      </c>
      <c r="W8">
        <v>69050.959482909704</v>
      </c>
      <c r="X8">
        <v>63094.005851200702</v>
      </c>
      <c r="Y8">
        <v>63421.0346428333</v>
      </c>
      <c r="Z8">
        <v>65637.867421706993</v>
      </c>
      <c r="AA8">
        <v>67557.914244922998</v>
      </c>
      <c r="AB8">
        <v>64981.798396899503</v>
      </c>
      <c r="AC8">
        <v>64972.015403489997</v>
      </c>
      <c r="AD8">
        <v>65041.8636108219</v>
      </c>
      <c r="AE8">
        <v>59755.880821979801</v>
      </c>
      <c r="AF8">
        <v>28416.5025501376</v>
      </c>
    </row>
    <row r="9" spans="1:32" x14ac:dyDescent="0.3">
      <c r="A9" t="s">
        <v>83</v>
      </c>
      <c r="B9" t="s">
        <v>311</v>
      </c>
      <c r="C9" t="s">
        <v>297</v>
      </c>
      <c r="D9" t="s">
        <v>312</v>
      </c>
      <c r="E9" t="s">
        <v>298</v>
      </c>
      <c r="F9">
        <v>1422870.2059305599</v>
      </c>
      <c r="G9">
        <v>1467763.9664682699</v>
      </c>
      <c r="H9">
        <v>1427747.8057518101</v>
      </c>
      <c r="I9">
        <v>1380929.6944732801</v>
      </c>
      <c r="J9">
        <v>1375700.04714164</v>
      </c>
      <c r="K9">
        <v>1246761.18932943</v>
      </c>
      <c r="L9">
        <v>1371731.51829076</v>
      </c>
      <c r="M9">
        <v>1393029.5880471901</v>
      </c>
      <c r="N9">
        <v>1366373.5591200199</v>
      </c>
      <c r="O9">
        <v>1314801.1149164599</v>
      </c>
      <c r="P9">
        <v>1392842.7632135099</v>
      </c>
      <c r="Q9">
        <v>1389582.8978329401</v>
      </c>
      <c r="R9">
        <v>1570191.3826762801</v>
      </c>
      <c r="S9">
        <v>1613399.12728147</v>
      </c>
      <c r="T9">
        <v>1494414.6814828301</v>
      </c>
      <c r="U9">
        <v>1376812.95643716</v>
      </c>
      <c r="V9">
        <v>1394112.0221160699</v>
      </c>
      <c r="W9">
        <v>1423110.87371976</v>
      </c>
      <c r="X9">
        <v>1504337.7014601701</v>
      </c>
      <c r="Y9">
        <v>1593354.6224585699</v>
      </c>
      <c r="Z9">
        <v>1619605.07606565</v>
      </c>
      <c r="AA9">
        <v>1642547.4030536199</v>
      </c>
      <c r="AB9">
        <v>1716492.0593508999</v>
      </c>
      <c r="AC9">
        <v>1719158.15426416</v>
      </c>
      <c r="AD9">
        <v>1678073.63720322</v>
      </c>
      <c r="AE9">
        <v>1682969.7483559099</v>
      </c>
      <c r="AF9">
        <v>1459758.0685400099</v>
      </c>
    </row>
    <row r="10" spans="1:32" x14ac:dyDescent="0.3">
      <c r="A10" t="s">
        <v>83</v>
      </c>
      <c r="B10" t="s">
        <v>313</v>
      </c>
      <c r="C10" t="s">
        <v>297</v>
      </c>
      <c r="D10" t="s">
        <v>314</v>
      </c>
      <c r="E10" t="s">
        <v>298</v>
      </c>
      <c r="F10">
        <v>2015030.5679498101</v>
      </c>
      <c r="G10">
        <v>2061986.96307453</v>
      </c>
      <c r="H10">
        <v>2064807.01804137</v>
      </c>
      <c r="I10">
        <v>2117545.9556356599</v>
      </c>
      <c r="J10">
        <v>2054802.95756141</v>
      </c>
      <c r="K10">
        <v>2104567.8593745502</v>
      </c>
      <c r="L10">
        <v>2195233.9800586901</v>
      </c>
      <c r="M10">
        <v>2316479.8838083101</v>
      </c>
      <c r="N10">
        <v>2298402.0264077899</v>
      </c>
      <c r="O10">
        <v>2191461.6078933398</v>
      </c>
      <c r="P10">
        <v>2314107.5717586302</v>
      </c>
      <c r="Q10">
        <v>2424972.7149125701</v>
      </c>
      <c r="R10">
        <v>2584226.5185686098</v>
      </c>
      <c r="S10">
        <v>2650807.3417271902</v>
      </c>
      <c r="T10">
        <v>2573148.2112182602</v>
      </c>
      <c r="U10">
        <v>2519247.7012549299</v>
      </c>
      <c r="V10">
        <v>2481868.7866725</v>
      </c>
      <c r="W10">
        <v>2533610.4315212299</v>
      </c>
      <c r="X10">
        <v>2680685.3394889799</v>
      </c>
      <c r="Y10">
        <v>2758720.8916116501</v>
      </c>
      <c r="Z10">
        <v>2842456.0098035</v>
      </c>
      <c r="AA10">
        <v>2830194.5159916901</v>
      </c>
      <c r="AB10">
        <v>2911107.3608135702</v>
      </c>
      <c r="AC10">
        <v>2873078.6452034898</v>
      </c>
      <c r="AD10">
        <v>2774207.4598831101</v>
      </c>
      <c r="AE10">
        <v>2771217.0323415399</v>
      </c>
      <c r="AF10">
        <v>2412724.0044640801</v>
      </c>
    </row>
    <row r="11" spans="1:32" x14ac:dyDescent="0.3">
      <c r="A11" t="s">
        <v>83</v>
      </c>
      <c r="B11" t="s">
        <v>315</v>
      </c>
      <c r="C11" t="s">
        <v>297</v>
      </c>
      <c r="D11" t="s">
        <v>316</v>
      </c>
      <c r="E11" t="s">
        <v>298</v>
      </c>
      <c r="F11">
        <v>592176.06259047799</v>
      </c>
      <c r="G11">
        <v>594239.98840076302</v>
      </c>
      <c r="H11">
        <v>637072.91402749904</v>
      </c>
      <c r="I11">
        <v>736623.74633033003</v>
      </c>
      <c r="J11">
        <v>679112.98752999702</v>
      </c>
      <c r="K11">
        <v>857804.19827638299</v>
      </c>
      <c r="L11">
        <v>823505.501849605</v>
      </c>
      <c r="M11">
        <v>923449.20955309097</v>
      </c>
      <c r="N11">
        <v>932026.14502308902</v>
      </c>
      <c r="O11">
        <v>876659.22507811699</v>
      </c>
      <c r="P11">
        <v>921263.82119843003</v>
      </c>
      <c r="Q11">
        <v>1035383.264255</v>
      </c>
      <c r="R11">
        <v>1014035.19751855</v>
      </c>
      <c r="S11">
        <v>1037408.49470415</v>
      </c>
      <c r="T11">
        <v>1078728.14729103</v>
      </c>
      <c r="U11">
        <v>1142422.67107646</v>
      </c>
      <c r="V11">
        <v>1087747.8445208301</v>
      </c>
      <c r="W11">
        <v>1110490.44664617</v>
      </c>
      <c r="X11">
        <v>1176337.8888477001</v>
      </c>
      <c r="Y11">
        <v>1165359.8018972699</v>
      </c>
      <c r="Z11">
        <v>1222842.5267529599</v>
      </c>
      <c r="AA11">
        <v>1187641.1019198</v>
      </c>
      <c r="AB11">
        <v>1194611.24624414</v>
      </c>
      <c r="AC11">
        <v>1153918.4668212701</v>
      </c>
      <c r="AD11">
        <v>1096133.2934638499</v>
      </c>
      <c r="AE11">
        <v>1088247.2839856299</v>
      </c>
      <c r="AF11">
        <v>952965.50247108797</v>
      </c>
    </row>
    <row r="12" spans="1:32" x14ac:dyDescent="0.3">
      <c r="A12" t="s">
        <v>83</v>
      </c>
      <c r="B12" t="s">
        <v>317</v>
      </c>
      <c r="C12" t="s">
        <v>297</v>
      </c>
      <c r="D12" t="s">
        <v>318</v>
      </c>
      <c r="E12" t="s">
        <v>298</v>
      </c>
      <c r="F12">
        <v>660471.00322580803</v>
      </c>
      <c r="G12">
        <v>692640.80457441602</v>
      </c>
      <c r="H12">
        <v>688069.01646856999</v>
      </c>
      <c r="I12">
        <v>696581.19718174799</v>
      </c>
      <c r="J12">
        <v>676005.52939564502</v>
      </c>
      <c r="K12">
        <v>669454.47504090099</v>
      </c>
      <c r="L12">
        <v>708699.22322173498</v>
      </c>
      <c r="M12">
        <v>692128.27782547101</v>
      </c>
      <c r="N12">
        <v>716136.76360132894</v>
      </c>
      <c r="O12">
        <v>712276.22056419996</v>
      </c>
      <c r="P12">
        <v>715470.078198442</v>
      </c>
      <c r="Q12">
        <v>697282.35099327005</v>
      </c>
      <c r="R12">
        <v>688559.72638318595</v>
      </c>
      <c r="S12">
        <v>693201.85897946602</v>
      </c>
      <c r="T12">
        <v>649260.84160620405</v>
      </c>
      <c r="U12">
        <v>617765.60022243799</v>
      </c>
      <c r="V12">
        <v>609121.88956554094</v>
      </c>
      <c r="W12">
        <v>612126.65279687499</v>
      </c>
      <c r="X12">
        <v>645109.84772511397</v>
      </c>
      <c r="Y12">
        <v>695140.79960764502</v>
      </c>
      <c r="Z12">
        <v>712664.42732267804</v>
      </c>
      <c r="AA12">
        <v>722439.52304960403</v>
      </c>
      <c r="AB12">
        <v>703648.13572560903</v>
      </c>
      <c r="AC12">
        <v>730724.24947239703</v>
      </c>
      <c r="AD12">
        <v>707288.34906923003</v>
      </c>
      <c r="AE12">
        <v>691867.497328948</v>
      </c>
      <c r="AF12">
        <v>623647.61997792404</v>
      </c>
    </row>
    <row r="13" spans="1:32" x14ac:dyDescent="0.3">
      <c r="A13" t="s">
        <v>83</v>
      </c>
      <c r="B13" t="s">
        <v>319</v>
      </c>
      <c r="C13" t="s">
        <v>297</v>
      </c>
      <c r="D13" t="s">
        <v>320</v>
      </c>
      <c r="E13" t="s">
        <v>298</v>
      </c>
      <c r="F13">
        <v>827212.77560621896</v>
      </c>
      <c r="G13">
        <v>854584.56763730105</v>
      </c>
      <c r="H13">
        <v>841090.19454616599</v>
      </c>
      <c r="I13">
        <v>818499.86729510606</v>
      </c>
      <c r="J13">
        <v>730959.65482807194</v>
      </c>
      <c r="K13">
        <v>737735.135168512</v>
      </c>
      <c r="L13">
        <v>684599.31062132097</v>
      </c>
      <c r="M13">
        <v>703135.83525320597</v>
      </c>
      <c r="N13">
        <v>619467.95977408602</v>
      </c>
      <c r="O13">
        <v>641871.12049651903</v>
      </c>
      <c r="P13">
        <v>650412.64100619801</v>
      </c>
      <c r="Q13">
        <v>654432.44775449403</v>
      </c>
      <c r="R13">
        <v>667748.52878905297</v>
      </c>
      <c r="S13">
        <v>677934.810173576</v>
      </c>
      <c r="T13">
        <v>657292.05678284098</v>
      </c>
      <c r="U13">
        <v>611405.77271732094</v>
      </c>
      <c r="V13">
        <v>604651.36057469703</v>
      </c>
      <c r="W13">
        <v>594038.63021237298</v>
      </c>
      <c r="X13">
        <v>601159.03964893695</v>
      </c>
      <c r="Y13">
        <v>633268.04133684398</v>
      </c>
      <c r="Z13">
        <v>637644.62243298697</v>
      </c>
      <c r="AA13">
        <v>639424.273717765</v>
      </c>
      <c r="AB13">
        <v>624750.685531875</v>
      </c>
      <c r="AC13">
        <v>589924.58936166298</v>
      </c>
      <c r="AD13">
        <v>608550.75269772694</v>
      </c>
      <c r="AE13">
        <v>561896.86700725998</v>
      </c>
      <c r="AF13">
        <v>494051.36547154997</v>
      </c>
    </row>
    <row r="14" spans="1:32" x14ac:dyDescent="0.3">
      <c r="A14" t="s">
        <v>83</v>
      </c>
      <c r="B14" t="s">
        <v>321</v>
      </c>
      <c r="C14" t="s">
        <v>297</v>
      </c>
      <c r="D14" t="s">
        <v>322</v>
      </c>
      <c r="E14" t="s">
        <v>298</v>
      </c>
      <c r="F14">
        <v>3165401.5118616498</v>
      </c>
      <c r="G14">
        <v>3394384.5215289001</v>
      </c>
      <c r="H14">
        <v>3554735.79032426</v>
      </c>
      <c r="I14">
        <v>3672800.9568819101</v>
      </c>
      <c r="J14">
        <v>3552485.5644566398</v>
      </c>
      <c r="K14">
        <v>3726938.8791541699</v>
      </c>
      <c r="L14">
        <v>3809331.9012714</v>
      </c>
      <c r="M14">
        <v>3805439.2595872199</v>
      </c>
      <c r="N14">
        <v>3714277.2999153901</v>
      </c>
      <c r="O14">
        <v>3647007.3621916799</v>
      </c>
      <c r="P14">
        <v>3807260.3139251801</v>
      </c>
      <c r="Q14">
        <v>3973382.7939980701</v>
      </c>
      <c r="R14">
        <v>4174492.8516458799</v>
      </c>
      <c r="S14">
        <v>4132980.9248856599</v>
      </c>
      <c r="T14">
        <v>3684886.1693670098</v>
      </c>
      <c r="U14">
        <v>3340716.5501310001</v>
      </c>
      <c r="V14">
        <v>3405331.20821631</v>
      </c>
      <c r="W14">
        <v>3303348.9355139001</v>
      </c>
      <c r="X14">
        <v>3288851.1370085701</v>
      </c>
      <c r="Y14">
        <v>3279429.3867681301</v>
      </c>
      <c r="Z14">
        <v>3325831.6872539902</v>
      </c>
      <c r="AA14">
        <v>3219804.8449888998</v>
      </c>
      <c r="AB14">
        <v>3129405.9839817602</v>
      </c>
      <c r="AC14">
        <v>3214662.77160632</v>
      </c>
      <c r="AD14">
        <v>3048762.8383576102</v>
      </c>
      <c r="AE14">
        <v>3196785.2133629699</v>
      </c>
      <c r="AF14">
        <v>2972924.6473622401</v>
      </c>
    </row>
    <row r="15" spans="1:32" x14ac:dyDescent="0.3">
      <c r="A15" t="s">
        <v>83</v>
      </c>
      <c r="B15" t="s">
        <v>323</v>
      </c>
      <c r="C15" t="s">
        <v>297</v>
      </c>
      <c r="D15" t="s">
        <v>324</v>
      </c>
      <c r="E15" t="s">
        <v>298</v>
      </c>
      <c r="F15">
        <v>4296587.9392514396</v>
      </c>
      <c r="G15">
        <v>4613159.1440050304</v>
      </c>
      <c r="H15">
        <v>4823728.8571430296</v>
      </c>
      <c r="I15">
        <v>4962488.5860443804</v>
      </c>
      <c r="J15">
        <v>4794770.5628238302</v>
      </c>
      <c r="K15">
        <v>5021766.98368607</v>
      </c>
      <c r="L15">
        <v>5156824.5692841401</v>
      </c>
      <c r="M15">
        <v>5128761.7359358901</v>
      </c>
      <c r="N15">
        <v>4989614.2846461199</v>
      </c>
      <c r="O15">
        <v>4905348.4297703896</v>
      </c>
      <c r="P15">
        <v>5125693.2597069899</v>
      </c>
      <c r="Q15">
        <v>5317280.0667026201</v>
      </c>
      <c r="R15">
        <v>5495482.1126282196</v>
      </c>
      <c r="S15">
        <v>5388819.0336225601</v>
      </c>
      <c r="T15">
        <v>4849936.5103237499</v>
      </c>
      <c r="U15">
        <v>4515488.4800506895</v>
      </c>
      <c r="V15">
        <v>4569778.9603119204</v>
      </c>
      <c r="W15">
        <v>4502104.30420388</v>
      </c>
      <c r="X15">
        <v>4555444.40028485</v>
      </c>
      <c r="Y15">
        <v>4626121.0120179905</v>
      </c>
      <c r="Z15">
        <v>4746325.3740042401</v>
      </c>
      <c r="AA15">
        <v>4645661.9689703202</v>
      </c>
      <c r="AB15">
        <v>4518798.8804327399</v>
      </c>
      <c r="AC15">
        <v>4727101.7092855703</v>
      </c>
      <c r="AD15">
        <v>4597139.9765216401</v>
      </c>
      <c r="AE15">
        <v>4360715.8950158199</v>
      </c>
      <c r="AF15">
        <v>3883304.7505142498</v>
      </c>
    </row>
    <row r="16" spans="1:32" x14ac:dyDescent="0.3">
      <c r="A16" t="s">
        <v>83</v>
      </c>
      <c r="B16" t="s">
        <v>325</v>
      </c>
      <c r="C16" t="s">
        <v>297</v>
      </c>
      <c r="D16" t="s">
        <v>326</v>
      </c>
      <c r="E16" t="s">
        <v>298</v>
      </c>
      <c r="F16">
        <v>1131161.7926903199</v>
      </c>
      <c r="G16">
        <v>1218754.86075257</v>
      </c>
      <c r="H16">
        <v>1268963.8701724799</v>
      </c>
      <c r="I16">
        <v>1289632.6715246099</v>
      </c>
      <c r="J16">
        <v>1242225.8846015299</v>
      </c>
      <c r="K16">
        <v>1294756.3088213601</v>
      </c>
      <c r="L16">
        <v>1347447.06488697</v>
      </c>
      <c r="M16">
        <v>1323250.5799219899</v>
      </c>
      <c r="N16">
        <v>1275247.9923759699</v>
      </c>
      <c r="O16">
        <v>1258260.7383922001</v>
      </c>
      <c r="P16">
        <v>1318354.6327990999</v>
      </c>
      <c r="Q16">
        <v>1343778.4906667499</v>
      </c>
      <c r="R16">
        <v>1320759.38976923</v>
      </c>
      <c r="S16">
        <v>1255550.4147777699</v>
      </c>
      <c r="T16">
        <v>1164846.26739262</v>
      </c>
      <c r="U16">
        <v>1174723.89928234</v>
      </c>
      <c r="V16">
        <v>1164360.6043370899</v>
      </c>
      <c r="W16">
        <v>1198750.77570707</v>
      </c>
      <c r="X16">
        <v>1266673.1638176199</v>
      </c>
      <c r="Y16">
        <v>1346868.05179942</v>
      </c>
      <c r="Z16">
        <v>1420735.8754394201</v>
      </c>
      <c r="AA16">
        <v>1426150.1212389199</v>
      </c>
      <c r="AB16">
        <v>1389681.79070399</v>
      </c>
      <c r="AC16">
        <v>1512834.1525697301</v>
      </c>
      <c r="AD16">
        <v>1548883.6853565599</v>
      </c>
      <c r="AE16">
        <v>1163930.68165285</v>
      </c>
      <c r="AF16">
        <v>910181.288457699</v>
      </c>
    </row>
    <row r="17" spans="1:32" x14ac:dyDescent="0.3">
      <c r="A17" t="s">
        <v>83</v>
      </c>
      <c r="B17" t="s">
        <v>327</v>
      </c>
      <c r="C17" t="s">
        <v>297</v>
      </c>
      <c r="D17" t="s">
        <v>328</v>
      </c>
      <c r="E17" t="s">
        <v>298</v>
      </c>
      <c r="F17">
        <v>995697.65850608202</v>
      </c>
      <c r="G17">
        <v>1072404.0890186999</v>
      </c>
      <c r="H17">
        <v>1128567.0798444999</v>
      </c>
      <c r="I17">
        <v>1151114.1202167</v>
      </c>
      <c r="J17">
        <v>1180403.93508481</v>
      </c>
      <c r="K17">
        <v>1199905.32450965</v>
      </c>
      <c r="L17">
        <v>1238167.1564060899</v>
      </c>
      <c r="M17">
        <v>1245959.3271596001</v>
      </c>
      <c r="N17">
        <v>1356115.66828504</v>
      </c>
      <c r="O17">
        <v>1379788.99596539</v>
      </c>
      <c r="P17">
        <v>1493999.4029242899</v>
      </c>
      <c r="Q17">
        <v>1482007.04064852</v>
      </c>
      <c r="R17">
        <v>1573027.40976205</v>
      </c>
      <c r="S17">
        <v>1544339.4823934999</v>
      </c>
      <c r="T17">
        <v>1441594.9835412099</v>
      </c>
      <c r="U17">
        <v>1382817.6553333299</v>
      </c>
      <c r="V17">
        <v>1428214.4538902401</v>
      </c>
      <c r="W17">
        <v>1424448.6725214799</v>
      </c>
      <c r="X17">
        <v>1506031.1538906801</v>
      </c>
      <c r="Y17">
        <v>1592367.89482119</v>
      </c>
      <c r="Z17">
        <v>1631319.38513686</v>
      </c>
      <c r="AA17">
        <v>1586906.76098115</v>
      </c>
      <c r="AB17">
        <v>1555588.4291517299</v>
      </c>
      <c r="AC17">
        <v>1661550.2170801801</v>
      </c>
      <c r="AD17">
        <v>1592269.6169420099</v>
      </c>
      <c r="AE17">
        <v>1439687.83314997</v>
      </c>
      <c r="AF17">
        <v>1236474.42608623</v>
      </c>
    </row>
    <row r="18" spans="1:32" x14ac:dyDescent="0.3">
      <c r="A18" t="s">
        <v>83</v>
      </c>
      <c r="B18" t="s">
        <v>329</v>
      </c>
      <c r="C18" t="s">
        <v>297</v>
      </c>
      <c r="D18" t="s">
        <v>330</v>
      </c>
      <c r="E18" t="s">
        <v>298</v>
      </c>
      <c r="F18">
        <v>1831376.967593</v>
      </c>
      <c r="G18">
        <v>2022174.8547183599</v>
      </c>
      <c r="H18">
        <v>2169629.0137785799</v>
      </c>
      <c r="I18">
        <v>2170571.6984581999</v>
      </c>
      <c r="J18">
        <v>2016127.0475134701</v>
      </c>
      <c r="K18">
        <v>2047142.2407001001</v>
      </c>
      <c r="L18">
        <v>2199075.5209206901</v>
      </c>
      <c r="M18">
        <v>2281059.0278639598</v>
      </c>
      <c r="N18">
        <v>2403695.22698096</v>
      </c>
      <c r="O18">
        <v>2413046.0653031501</v>
      </c>
      <c r="P18">
        <v>2592353.2583639598</v>
      </c>
      <c r="Q18">
        <v>2723667.8470677799</v>
      </c>
      <c r="R18">
        <v>2933686.2071994301</v>
      </c>
      <c r="S18">
        <v>2886997.1394697502</v>
      </c>
      <c r="T18">
        <v>2554218.11663413</v>
      </c>
      <c r="U18">
        <v>2557223.7455636999</v>
      </c>
      <c r="V18">
        <v>2657569.1642928501</v>
      </c>
      <c r="W18">
        <v>2734423.5680154101</v>
      </c>
      <c r="X18">
        <v>2984404.81789333</v>
      </c>
      <c r="Y18">
        <v>3354960.6021383</v>
      </c>
      <c r="Z18">
        <v>3615182.96092301</v>
      </c>
      <c r="AA18">
        <v>3678599.6885413299</v>
      </c>
      <c r="AB18">
        <v>3725150.5445738598</v>
      </c>
      <c r="AC18">
        <v>3783140.04814546</v>
      </c>
      <c r="AD18">
        <v>3752389.83069085</v>
      </c>
      <c r="AE18">
        <v>4165209.5985054802</v>
      </c>
      <c r="AF18">
        <v>3907539.8530895999</v>
      </c>
    </row>
    <row r="19" spans="1:32" x14ac:dyDescent="0.3">
      <c r="A19" t="s">
        <v>83</v>
      </c>
      <c r="B19" t="s">
        <v>331</v>
      </c>
      <c r="C19" t="s">
        <v>297</v>
      </c>
      <c r="D19" t="s">
        <v>332</v>
      </c>
      <c r="E19" t="s">
        <v>298</v>
      </c>
      <c r="F19">
        <v>214403.906699527</v>
      </c>
      <c r="G19">
        <v>224330.51986078499</v>
      </c>
      <c r="H19">
        <v>226896.10074051999</v>
      </c>
      <c r="I19">
        <v>237670.191378224</v>
      </c>
      <c r="J19">
        <v>233219.17369712199</v>
      </c>
      <c r="K19">
        <v>227713.618104781</v>
      </c>
      <c r="L19">
        <v>239647.77152597299</v>
      </c>
      <c r="M19">
        <v>221073.482330853</v>
      </c>
      <c r="N19">
        <v>217599.72639017299</v>
      </c>
      <c r="O19">
        <v>196895.33880155699</v>
      </c>
      <c r="P19">
        <v>200373.90120466001</v>
      </c>
      <c r="Q19">
        <v>202438.15718734899</v>
      </c>
      <c r="R19">
        <v>198899.15363015301</v>
      </c>
      <c r="S19">
        <v>204078.01637360599</v>
      </c>
      <c r="T19">
        <v>189754.526466004</v>
      </c>
      <c r="U19">
        <v>173365.728398579</v>
      </c>
      <c r="V19">
        <v>173923.67671365099</v>
      </c>
      <c r="W19">
        <v>169392.67915242599</v>
      </c>
      <c r="X19">
        <v>181191.96430773399</v>
      </c>
      <c r="Y19">
        <v>168174.268199065</v>
      </c>
      <c r="Z19">
        <v>153138.112233522</v>
      </c>
      <c r="AA19">
        <v>141489.74097609401</v>
      </c>
      <c r="AB19">
        <v>147389.04313389401</v>
      </c>
      <c r="AC19">
        <v>182467.34665908301</v>
      </c>
      <c r="AD19">
        <v>187713.21630855501</v>
      </c>
      <c r="AE19">
        <v>189938.23522603599</v>
      </c>
      <c r="AF19">
        <v>174326.32883730601</v>
      </c>
    </row>
    <row r="20" spans="1:32" x14ac:dyDescent="0.3">
      <c r="A20" t="s">
        <v>83</v>
      </c>
      <c r="B20" t="s">
        <v>333</v>
      </c>
      <c r="C20" t="s">
        <v>297</v>
      </c>
      <c r="D20" t="s">
        <v>334</v>
      </c>
      <c r="E20" t="s">
        <v>298</v>
      </c>
      <c r="F20">
        <v>154634.074946382</v>
      </c>
      <c r="G20">
        <v>150199.778175502</v>
      </c>
      <c r="H20">
        <v>150417.10970564801</v>
      </c>
      <c r="I20">
        <v>144397.63948000601</v>
      </c>
      <c r="J20">
        <v>156954.10397951899</v>
      </c>
      <c r="K20">
        <v>152517.719279151</v>
      </c>
      <c r="L20">
        <v>136887.102090106</v>
      </c>
      <c r="M20">
        <v>132159.33912461801</v>
      </c>
      <c r="N20">
        <v>124147.30290949</v>
      </c>
      <c r="O20">
        <v>114297.576637484</v>
      </c>
      <c r="P20">
        <v>119793.380555653</v>
      </c>
      <c r="Q20">
        <v>125335.053336413</v>
      </c>
      <c r="R20">
        <v>148794.40121908899</v>
      </c>
      <c r="S20">
        <v>149163.75048819301</v>
      </c>
      <c r="T20">
        <v>152467.12632979901</v>
      </c>
      <c r="U20">
        <v>134813.750756906</v>
      </c>
      <c r="V20">
        <v>134452.102601411</v>
      </c>
      <c r="W20">
        <v>134225.991188071</v>
      </c>
      <c r="X20">
        <v>118651.629738364</v>
      </c>
      <c r="Y20">
        <v>116888.50132398499</v>
      </c>
      <c r="Z20">
        <v>123339.845715902</v>
      </c>
      <c r="AA20">
        <v>112235.034339538</v>
      </c>
      <c r="AB20">
        <v>113591.965134799</v>
      </c>
      <c r="AC20">
        <v>116485.919886185</v>
      </c>
      <c r="AD20">
        <v>120431.49597556501</v>
      </c>
      <c r="AE20">
        <v>116356.904669678</v>
      </c>
      <c r="AF20">
        <v>109580.476141887</v>
      </c>
    </row>
    <row r="21" spans="1:32" x14ac:dyDescent="0.3">
      <c r="A21" t="s">
        <v>83</v>
      </c>
      <c r="B21" t="s">
        <v>335</v>
      </c>
      <c r="C21" t="s">
        <v>297</v>
      </c>
      <c r="D21" t="s">
        <v>336</v>
      </c>
      <c r="E21" t="s">
        <v>298</v>
      </c>
      <c r="F21">
        <v>177300.78019759199</v>
      </c>
      <c r="G21">
        <v>176166.559788535</v>
      </c>
      <c r="H21">
        <v>181461.52160063499</v>
      </c>
      <c r="I21">
        <v>181255.59617584699</v>
      </c>
      <c r="J21">
        <v>202889.452107914</v>
      </c>
      <c r="K21">
        <v>209439.00536312701</v>
      </c>
      <c r="L21">
        <v>197752.77214536499</v>
      </c>
      <c r="M21">
        <v>193266.19628023601</v>
      </c>
      <c r="N21">
        <v>186560.42542061501</v>
      </c>
      <c r="O21">
        <v>180326.599091162</v>
      </c>
      <c r="P21">
        <v>192202.11369663899</v>
      </c>
      <c r="Q21">
        <v>198275.34148537699</v>
      </c>
      <c r="R21">
        <v>218925.49994284901</v>
      </c>
      <c r="S21">
        <v>220809.05863955501</v>
      </c>
      <c r="T21">
        <v>220092.060510332</v>
      </c>
      <c r="U21">
        <v>194961.48581330001</v>
      </c>
      <c r="V21">
        <v>192634.789973159</v>
      </c>
      <c r="W21">
        <v>186833.96990604801</v>
      </c>
      <c r="X21">
        <v>167312.07875491201</v>
      </c>
      <c r="Y21">
        <v>164299.719314466</v>
      </c>
      <c r="Z21">
        <v>173626.191024984</v>
      </c>
      <c r="AA21">
        <v>162376.08788932799</v>
      </c>
      <c r="AB21">
        <v>163174.33830425801</v>
      </c>
      <c r="AC21">
        <v>165628.57135951301</v>
      </c>
      <c r="AD21">
        <v>173797.329792214</v>
      </c>
      <c r="AE21">
        <v>170413.31362376799</v>
      </c>
      <c r="AF21">
        <v>165204.719516624</v>
      </c>
    </row>
    <row r="22" spans="1:32" x14ac:dyDescent="0.3">
      <c r="A22" t="s">
        <v>83</v>
      </c>
      <c r="B22" t="s">
        <v>337</v>
      </c>
      <c r="C22" t="s">
        <v>297</v>
      </c>
      <c r="D22" t="s">
        <v>338</v>
      </c>
      <c r="E22" t="s">
        <v>298</v>
      </c>
      <c r="F22">
        <v>21561.344099403501</v>
      </c>
      <c r="G22">
        <v>24981.912844476799</v>
      </c>
      <c r="H22">
        <v>30171.415300896198</v>
      </c>
      <c r="I22">
        <v>36178.508109330498</v>
      </c>
      <c r="J22">
        <v>45328.822171591797</v>
      </c>
      <c r="K22">
        <v>56608.047503493603</v>
      </c>
      <c r="L22">
        <v>60804.3342955236</v>
      </c>
      <c r="M22">
        <v>61100.316693743996</v>
      </c>
      <c r="N22">
        <v>62519.618351104597</v>
      </c>
      <c r="O22">
        <v>66319.665280037996</v>
      </c>
      <c r="P22">
        <v>72785.393259606004</v>
      </c>
      <c r="Q22">
        <v>73271.023786345002</v>
      </c>
      <c r="R22">
        <v>70153.691994297798</v>
      </c>
      <c r="S22">
        <v>71698.082633928294</v>
      </c>
      <c r="T22">
        <v>67552.835031879105</v>
      </c>
      <c r="U22">
        <v>60091.913266222597</v>
      </c>
      <c r="V22">
        <v>58086.469392438499</v>
      </c>
      <c r="W22">
        <v>52388.8062556921</v>
      </c>
      <c r="X22">
        <v>48515.186772648703</v>
      </c>
      <c r="Y22">
        <v>47256.286766779602</v>
      </c>
      <c r="Z22">
        <v>50128.671594186097</v>
      </c>
      <c r="AA22">
        <v>50096.084931524798</v>
      </c>
      <c r="AB22">
        <v>49510.674908123903</v>
      </c>
      <c r="AC22">
        <v>49030.846041387304</v>
      </c>
      <c r="AD22">
        <v>53307.757851252201</v>
      </c>
      <c r="AE22">
        <v>54056.408954089798</v>
      </c>
      <c r="AF22">
        <v>55730.255726250798</v>
      </c>
    </row>
    <row r="23" spans="1:32" x14ac:dyDescent="0.3">
      <c r="A23" t="s">
        <v>83</v>
      </c>
      <c r="B23" t="s">
        <v>339</v>
      </c>
      <c r="C23" t="s">
        <v>297</v>
      </c>
      <c r="D23" t="s">
        <v>340</v>
      </c>
      <c r="E23" t="s">
        <v>298</v>
      </c>
      <c r="F23">
        <v>4527704.7844929202</v>
      </c>
      <c r="G23">
        <v>4488269.8903118595</v>
      </c>
      <c r="H23">
        <v>4298551.1978946896</v>
      </c>
      <c r="I23">
        <v>4021721.12772738</v>
      </c>
      <c r="J23">
        <v>3718510.6694344901</v>
      </c>
      <c r="K23">
        <v>3654596.3007604801</v>
      </c>
      <c r="L23">
        <v>3588322.87334225</v>
      </c>
      <c r="M23">
        <v>3542791.2346603801</v>
      </c>
      <c r="N23">
        <v>3490738.3941755202</v>
      </c>
      <c r="O23">
        <v>3481050.2413133001</v>
      </c>
      <c r="P23">
        <v>3540858.5716572301</v>
      </c>
      <c r="Q23">
        <v>3493606.4117455101</v>
      </c>
      <c r="R23">
        <v>3603452.4676555698</v>
      </c>
      <c r="S23">
        <v>3685228.1060011</v>
      </c>
      <c r="T23">
        <v>3501354.4734694501</v>
      </c>
      <c r="U23">
        <v>3064605.7136565298</v>
      </c>
      <c r="V23">
        <v>3323747.1156359999</v>
      </c>
      <c r="W23">
        <v>3469201.87183847</v>
      </c>
      <c r="X23">
        <v>3620258.24386012</v>
      </c>
      <c r="Y23">
        <v>3436316.5089093102</v>
      </c>
      <c r="Z23">
        <v>3591964.1953477301</v>
      </c>
      <c r="AA23">
        <v>3647671.7852185699</v>
      </c>
      <c r="AB23">
        <v>3347166.02434834</v>
      </c>
      <c r="AC23">
        <v>3598515.6045003999</v>
      </c>
      <c r="AD23">
        <v>4262890.0224019</v>
      </c>
      <c r="AE23">
        <v>4363776.82556496</v>
      </c>
      <c r="AF23">
        <v>4469173.8531795498</v>
      </c>
    </row>
    <row r="24" spans="1:32" x14ac:dyDescent="0.3">
      <c r="A24" t="s">
        <v>83</v>
      </c>
      <c r="B24" t="s">
        <v>341</v>
      </c>
      <c r="C24" t="s">
        <v>297</v>
      </c>
      <c r="D24" t="s">
        <v>342</v>
      </c>
      <c r="E24" t="s">
        <v>298</v>
      </c>
      <c r="F24">
        <v>1150588.8017134501</v>
      </c>
      <c r="G24">
        <v>1189525.9667911599</v>
      </c>
      <c r="H24">
        <v>1171738.9476252201</v>
      </c>
      <c r="I24">
        <v>1166501.57009035</v>
      </c>
      <c r="J24">
        <v>1167022.5710940801</v>
      </c>
      <c r="K24">
        <v>1259145.56934162</v>
      </c>
      <c r="L24">
        <v>1254262.4938769899</v>
      </c>
      <c r="M24">
        <v>1184100.3779579599</v>
      </c>
      <c r="N24">
        <v>1121997.8035774699</v>
      </c>
      <c r="O24">
        <v>1152321.5274246701</v>
      </c>
      <c r="P24">
        <v>1241263.1181921</v>
      </c>
      <c r="Q24">
        <v>1159504.03100039</v>
      </c>
      <c r="R24">
        <v>1227496.1486817</v>
      </c>
      <c r="S24">
        <v>1204150.9177109201</v>
      </c>
      <c r="T24">
        <v>1056267.23460172</v>
      </c>
      <c r="U24">
        <v>1075455.66194141</v>
      </c>
      <c r="V24">
        <v>1054661.20077016</v>
      </c>
      <c r="W24">
        <v>1083156.2461518301</v>
      </c>
      <c r="X24">
        <v>1094050.4958902299</v>
      </c>
      <c r="Y24">
        <v>1077559.7461250001</v>
      </c>
      <c r="Z24">
        <v>1143810.0724950701</v>
      </c>
      <c r="AA24">
        <v>1162245.1005578099</v>
      </c>
      <c r="AB24">
        <v>1103257.1218586999</v>
      </c>
      <c r="AC24">
        <v>1074717.7533778199</v>
      </c>
      <c r="AD24">
        <v>1054028.6049441299</v>
      </c>
      <c r="AE24">
        <v>922271.86447201099</v>
      </c>
      <c r="AF24">
        <v>977344.04995333694</v>
      </c>
    </row>
    <row r="25" spans="1:32" x14ac:dyDescent="0.3">
      <c r="A25" t="s">
        <v>83</v>
      </c>
      <c r="B25" t="s">
        <v>343</v>
      </c>
      <c r="C25" t="s">
        <v>297</v>
      </c>
      <c r="D25" t="s">
        <v>344</v>
      </c>
      <c r="E25" t="s">
        <v>298</v>
      </c>
      <c r="F25">
        <v>16497.348524214001</v>
      </c>
      <c r="G25">
        <v>15956.650535664099</v>
      </c>
      <c r="H25">
        <v>15776.591296641</v>
      </c>
      <c r="I25">
        <v>13676.8353237956</v>
      </c>
      <c r="J25">
        <v>12079.5858981977</v>
      </c>
      <c r="K25">
        <v>13715.838856251101</v>
      </c>
      <c r="L25">
        <v>12560.0876413121</v>
      </c>
      <c r="M25">
        <v>12341.804796489299</v>
      </c>
      <c r="N25">
        <v>12028.5348910844</v>
      </c>
      <c r="O25">
        <v>12059.731543329801</v>
      </c>
      <c r="P25">
        <v>13327.545140991801</v>
      </c>
      <c r="Q25">
        <v>11717.5710101001</v>
      </c>
      <c r="R25">
        <v>11248.1014064517</v>
      </c>
      <c r="S25">
        <v>9461.8454157824999</v>
      </c>
      <c r="T25">
        <v>7620.6610098367701</v>
      </c>
      <c r="U25">
        <v>7099.8509431483399</v>
      </c>
      <c r="V25">
        <v>6108.5186369622297</v>
      </c>
      <c r="W25">
        <v>8931.9655843090604</v>
      </c>
      <c r="X25">
        <v>12055.434078022399</v>
      </c>
      <c r="Y25">
        <v>14519.0976461055</v>
      </c>
      <c r="Z25">
        <v>16959.659607517198</v>
      </c>
      <c r="AA25">
        <v>24831.8862957618</v>
      </c>
      <c r="AB25">
        <v>24387.153090521399</v>
      </c>
      <c r="AC25">
        <v>24218.852443340798</v>
      </c>
      <c r="AD25">
        <v>25426.326402997402</v>
      </c>
      <c r="AE25">
        <v>24200.4699645254</v>
      </c>
      <c r="AF25">
        <v>15777.416061526301</v>
      </c>
    </row>
    <row r="26" spans="1:32" x14ac:dyDescent="0.3">
      <c r="A26" t="s">
        <v>83</v>
      </c>
      <c r="B26" t="s">
        <v>345</v>
      </c>
      <c r="C26" t="s">
        <v>297</v>
      </c>
      <c r="D26" t="s">
        <v>346</v>
      </c>
      <c r="E26" t="s">
        <v>298</v>
      </c>
      <c r="F26">
        <v>697187.06103285099</v>
      </c>
      <c r="G26">
        <v>733259.97937464097</v>
      </c>
      <c r="H26">
        <v>742846.06459628604</v>
      </c>
      <c r="I26">
        <v>728911.47691010102</v>
      </c>
      <c r="J26">
        <v>750241.94234692305</v>
      </c>
      <c r="K26">
        <v>806138.17047399597</v>
      </c>
      <c r="L26">
        <v>807454.09439909202</v>
      </c>
      <c r="M26">
        <v>791511.62594975496</v>
      </c>
      <c r="N26">
        <v>766895.94495358097</v>
      </c>
      <c r="O26">
        <v>795724.05085934</v>
      </c>
      <c r="P26">
        <v>904090.58545319003</v>
      </c>
      <c r="Q26">
        <v>805387.18102556001</v>
      </c>
      <c r="R26">
        <v>799157.47617459402</v>
      </c>
      <c r="S26">
        <v>761848.33764072799</v>
      </c>
      <c r="T26">
        <v>581441.42372989305</v>
      </c>
      <c r="U26">
        <v>573800.53951111599</v>
      </c>
      <c r="V26">
        <v>541067.848206177</v>
      </c>
      <c r="W26">
        <v>535318.640243817</v>
      </c>
      <c r="X26">
        <v>522676.46269248897</v>
      </c>
      <c r="Y26">
        <v>486593.26411866001</v>
      </c>
      <c r="Z26">
        <v>497930.00374523801</v>
      </c>
      <c r="AA26">
        <v>516233.86462419399</v>
      </c>
      <c r="AB26">
        <v>502204.76949719898</v>
      </c>
      <c r="AC26">
        <v>496429.48667512101</v>
      </c>
      <c r="AD26">
        <v>476267.84032371402</v>
      </c>
      <c r="AE26">
        <v>449961.209991407</v>
      </c>
      <c r="AF26">
        <v>503729.85417373799</v>
      </c>
    </row>
    <row r="27" spans="1:32" x14ac:dyDescent="0.3">
      <c r="A27" t="s">
        <v>83</v>
      </c>
      <c r="B27" t="s">
        <v>347</v>
      </c>
      <c r="C27" t="s">
        <v>297</v>
      </c>
      <c r="D27" t="s">
        <v>348</v>
      </c>
      <c r="E27" t="s">
        <v>298</v>
      </c>
      <c r="F27">
        <v>434336.01353182498</v>
      </c>
      <c r="G27">
        <v>437414.68254483899</v>
      </c>
      <c r="H27">
        <v>409830.87842550903</v>
      </c>
      <c r="I27">
        <v>420909.37503638002</v>
      </c>
      <c r="J27">
        <v>401287.67650183698</v>
      </c>
      <c r="K27">
        <v>435664.23758406198</v>
      </c>
      <c r="L27">
        <v>430565.03589953698</v>
      </c>
      <c r="M27">
        <v>376143.88229147397</v>
      </c>
      <c r="N27">
        <v>338822.47837747203</v>
      </c>
      <c r="O27">
        <v>340007.66815330798</v>
      </c>
      <c r="P27">
        <v>317969.32629246602</v>
      </c>
      <c r="Q27">
        <v>337750.82107290998</v>
      </c>
      <c r="R27">
        <v>413320.01406492997</v>
      </c>
      <c r="S27">
        <v>429641.08820467599</v>
      </c>
      <c r="T27">
        <v>466241.86369820498</v>
      </c>
      <c r="U27">
        <v>493971.92110467498</v>
      </c>
      <c r="V27">
        <v>507386.68557267799</v>
      </c>
      <c r="W27">
        <v>539177.04861217202</v>
      </c>
      <c r="X27">
        <v>559907.62447641301</v>
      </c>
      <c r="Y27">
        <v>577565.06352861901</v>
      </c>
      <c r="Z27">
        <v>630465.06012839696</v>
      </c>
      <c r="AA27">
        <v>622370.24644859601</v>
      </c>
      <c r="AB27">
        <v>577521.914665221</v>
      </c>
      <c r="AC27">
        <v>554742.12933374196</v>
      </c>
      <c r="AD27">
        <v>553181.82184466999</v>
      </c>
      <c r="AE27">
        <v>448110.18451607798</v>
      </c>
      <c r="AF27">
        <v>457480.88592516002</v>
      </c>
    </row>
    <row r="28" spans="1:32" x14ac:dyDescent="0.3">
      <c r="A28" t="s">
        <v>83</v>
      </c>
      <c r="B28" t="s">
        <v>349</v>
      </c>
      <c r="C28" t="s">
        <v>297</v>
      </c>
      <c r="D28" t="s">
        <v>350</v>
      </c>
      <c r="E28" t="s">
        <v>298</v>
      </c>
      <c r="F28">
        <v>58550.450554817297</v>
      </c>
      <c r="G28">
        <v>50798.516418279702</v>
      </c>
      <c r="H28">
        <v>50492.918828135102</v>
      </c>
      <c r="I28">
        <v>49917.288673892799</v>
      </c>
      <c r="J28">
        <v>58490.562683722601</v>
      </c>
      <c r="K28">
        <v>77140.542169405395</v>
      </c>
      <c r="L28">
        <v>76462.088071000995</v>
      </c>
      <c r="M28">
        <v>75905.131443811493</v>
      </c>
      <c r="N28">
        <v>73651.656107577801</v>
      </c>
      <c r="O28">
        <v>78607.420086371203</v>
      </c>
      <c r="P28">
        <v>82068.051194253101</v>
      </c>
      <c r="Q28">
        <v>82257.830623942195</v>
      </c>
      <c r="R28">
        <v>94770.157732954598</v>
      </c>
      <c r="S28">
        <v>107009.183077287</v>
      </c>
      <c r="T28">
        <v>101108.126297882</v>
      </c>
      <c r="U28">
        <v>88021.115138719106</v>
      </c>
      <c r="V28">
        <v>81254.084701567801</v>
      </c>
      <c r="W28">
        <v>88868.079431749196</v>
      </c>
      <c r="X28">
        <v>98242.6025226809</v>
      </c>
      <c r="Y28">
        <v>108109.017103748</v>
      </c>
      <c r="Z28">
        <v>107324.011647779</v>
      </c>
      <c r="AA28">
        <v>108584.24188512001</v>
      </c>
      <c r="AB28">
        <v>111591.047583365</v>
      </c>
      <c r="AC28">
        <v>115321.04538407399</v>
      </c>
      <c r="AD28">
        <v>120662.716625332</v>
      </c>
      <c r="AE28">
        <v>107245.218385379</v>
      </c>
      <c r="AF28">
        <v>96772.232058735899</v>
      </c>
    </row>
    <row r="29" spans="1:32" x14ac:dyDescent="0.3">
      <c r="A29" t="s">
        <v>83</v>
      </c>
      <c r="B29" t="s">
        <v>351</v>
      </c>
      <c r="C29" t="s">
        <v>297</v>
      </c>
      <c r="D29" t="s">
        <v>352</v>
      </c>
      <c r="E29" t="s">
        <v>298</v>
      </c>
      <c r="F29">
        <v>45622.337718963397</v>
      </c>
      <c r="G29">
        <v>39962.328196035502</v>
      </c>
      <c r="H29">
        <v>40547.735006881703</v>
      </c>
      <c r="I29">
        <v>39092.734105163101</v>
      </c>
      <c r="J29">
        <v>43058.516049498699</v>
      </c>
      <c r="K29">
        <v>55734.233060864099</v>
      </c>
      <c r="L29">
        <v>55143.373897729398</v>
      </c>
      <c r="M29">
        <v>57624.343308891599</v>
      </c>
      <c r="N29">
        <v>56184.357101084599</v>
      </c>
      <c r="O29">
        <v>59161.116719778001</v>
      </c>
      <c r="P29">
        <v>59822.440878380301</v>
      </c>
      <c r="Q29">
        <v>59741.618165561202</v>
      </c>
      <c r="R29">
        <v>71748.958592133204</v>
      </c>
      <c r="S29">
        <v>83502.030524670903</v>
      </c>
      <c r="T29">
        <v>80041.726672493794</v>
      </c>
      <c r="U29">
        <v>69333.439418811293</v>
      </c>
      <c r="V29">
        <v>65119.792503056698</v>
      </c>
      <c r="W29">
        <v>72166.678854008598</v>
      </c>
      <c r="X29">
        <v>81518.1395535786</v>
      </c>
      <c r="Y29">
        <v>89335.280641298799</v>
      </c>
      <c r="Z29">
        <v>84705.460930166795</v>
      </c>
      <c r="AA29">
        <v>84105.751163776295</v>
      </c>
      <c r="AB29">
        <v>87972.451434224597</v>
      </c>
      <c r="AC29">
        <v>91281.631096316807</v>
      </c>
      <c r="AD29">
        <v>97224.568557578401</v>
      </c>
      <c r="AE29">
        <v>87603.253571284105</v>
      </c>
      <c r="AF29">
        <v>78181.480295712594</v>
      </c>
    </row>
    <row r="30" spans="1:32" x14ac:dyDescent="0.3">
      <c r="A30" t="s">
        <v>83</v>
      </c>
      <c r="B30" t="s">
        <v>353</v>
      </c>
      <c r="C30" t="s">
        <v>297</v>
      </c>
      <c r="D30" t="s">
        <v>354</v>
      </c>
      <c r="E30" t="s">
        <v>298</v>
      </c>
      <c r="F30">
        <v>486.23400125467299</v>
      </c>
      <c r="G30">
        <v>398.964754412329</v>
      </c>
      <c r="H30">
        <v>458.166804801274</v>
      </c>
      <c r="I30">
        <v>475.03978771252503</v>
      </c>
      <c r="J30">
        <v>584.01251256976798</v>
      </c>
      <c r="K30">
        <v>827.44619889376099</v>
      </c>
      <c r="L30">
        <v>854.01570866133898</v>
      </c>
      <c r="M30">
        <v>945.90511672477805</v>
      </c>
      <c r="N30">
        <v>958.61148384712203</v>
      </c>
      <c r="O30">
        <v>991.51762634975501</v>
      </c>
      <c r="P30">
        <v>1174.77057214353</v>
      </c>
      <c r="Q30">
        <v>1211.97056136797</v>
      </c>
      <c r="R30">
        <v>1272.0638023414799</v>
      </c>
      <c r="S30">
        <v>1426.12628240454</v>
      </c>
      <c r="T30">
        <v>1293.9798382813201</v>
      </c>
      <c r="U30">
        <v>1305.9815728387</v>
      </c>
      <c r="V30">
        <v>1163.1675189191701</v>
      </c>
      <c r="W30">
        <v>1202.60140740215</v>
      </c>
      <c r="X30">
        <v>1258.8323458736199</v>
      </c>
      <c r="Y30">
        <v>1290.41418630368</v>
      </c>
      <c r="Z30">
        <v>1362.83003793681</v>
      </c>
      <c r="AA30">
        <v>1271.88644026304</v>
      </c>
      <c r="AB30">
        <v>1312.8581162518301</v>
      </c>
      <c r="AC30">
        <v>1742.4753581616301</v>
      </c>
      <c r="AD30">
        <v>1934.1177650478101</v>
      </c>
      <c r="AE30">
        <v>2156.1938936494498</v>
      </c>
      <c r="AF30">
        <v>1715.52737885792</v>
      </c>
    </row>
    <row r="31" spans="1:32" x14ac:dyDescent="0.3">
      <c r="A31" t="s">
        <v>83</v>
      </c>
      <c r="B31" t="s">
        <v>355</v>
      </c>
      <c r="C31" t="s">
        <v>297</v>
      </c>
      <c r="D31" t="s">
        <v>356</v>
      </c>
      <c r="E31" t="s">
        <v>298</v>
      </c>
      <c r="F31">
        <v>1402.5333147563599</v>
      </c>
      <c r="G31">
        <v>1143.5071269539001</v>
      </c>
      <c r="H31">
        <v>1090.9414549549699</v>
      </c>
      <c r="I31">
        <v>1127.4845695675201</v>
      </c>
      <c r="J31">
        <v>1575.4124420228</v>
      </c>
      <c r="K31">
        <v>2563.5085482191398</v>
      </c>
      <c r="L31">
        <v>2627.5781784686901</v>
      </c>
      <c r="M31">
        <v>2429.1429858224101</v>
      </c>
      <c r="N31">
        <v>2326.4668744239898</v>
      </c>
      <c r="O31">
        <v>2762.5484600657201</v>
      </c>
      <c r="P31">
        <v>3414.6577172288598</v>
      </c>
      <c r="Q31">
        <v>3398.5748372327198</v>
      </c>
      <c r="R31">
        <v>3585.7459166769399</v>
      </c>
      <c r="S31">
        <v>3544.4343558564901</v>
      </c>
      <c r="T31">
        <v>3325.4442337269402</v>
      </c>
      <c r="U31">
        <v>2284.72471384042</v>
      </c>
      <c r="V31">
        <v>1726.0652091177401</v>
      </c>
      <c r="W31">
        <v>1775.8296091366101</v>
      </c>
      <c r="X31">
        <v>1714.19860095746</v>
      </c>
      <c r="Y31">
        <v>1719.30336270624</v>
      </c>
      <c r="Z31">
        <v>2125.3002275812601</v>
      </c>
      <c r="AA31">
        <v>2398.8650345312499</v>
      </c>
      <c r="AB31">
        <v>2290.1604496392902</v>
      </c>
      <c r="AC31">
        <v>2674.9162681181301</v>
      </c>
      <c r="AD31">
        <v>2698.36315784522</v>
      </c>
      <c r="AE31">
        <v>2432.0101417255801</v>
      </c>
      <c r="AF31">
        <v>2147.9285778068102</v>
      </c>
    </row>
    <row r="32" spans="1:32" x14ac:dyDescent="0.3">
      <c r="A32" t="s">
        <v>83</v>
      </c>
      <c r="B32" t="s">
        <v>357</v>
      </c>
      <c r="C32" t="s">
        <v>297</v>
      </c>
      <c r="D32" t="s">
        <v>358</v>
      </c>
      <c r="E32" t="s">
        <v>298</v>
      </c>
      <c r="F32">
        <v>10894.9345527889</v>
      </c>
      <c r="G32">
        <v>8972.2263522861504</v>
      </c>
      <c r="H32">
        <v>7902.8296413289399</v>
      </c>
      <c r="I32">
        <v>8607.0895149897005</v>
      </c>
      <c r="J32">
        <v>12532.825688263099</v>
      </c>
      <c r="K32">
        <v>17083.171386256599</v>
      </c>
      <c r="L32">
        <v>16971.893471330499</v>
      </c>
      <c r="M32">
        <v>14070.8708008306</v>
      </c>
      <c r="N32">
        <v>13463.951497027299</v>
      </c>
      <c r="O32">
        <v>15084.891928369199</v>
      </c>
      <c r="P32">
        <v>17154.857620732499</v>
      </c>
      <c r="Q32">
        <v>17198.0929825532</v>
      </c>
      <c r="R32">
        <v>17215.674796843399</v>
      </c>
      <c r="S32">
        <v>17150.9619542162</v>
      </c>
      <c r="T32">
        <v>14923.099467902701</v>
      </c>
      <c r="U32">
        <v>13315.2513118467</v>
      </c>
      <c r="V32">
        <v>11590.198105519201</v>
      </c>
      <c r="W32">
        <v>12335.4738074777</v>
      </c>
      <c r="X32">
        <v>12413.580393452499</v>
      </c>
      <c r="Y32">
        <v>14512.7375601474</v>
      </c>
      <c r="Z32">
        <v>17951.1260293208</v>
      </c>
      <c r="AA32">
        <v>19585.0242781876</v>
      </c>
      <c r="AB32">
        <v>18575.139381676399</v>
      </c>
      <c r="AC32">
        <v>18090.257865946201</v>
      </c>
      <c r="AD32">
        <v>17091.0561013359</v>
      </c>
      <c r="AE32">
        <v>13219.869542046101</v>
      </c>
      <c r="AF32">
        <v>12927.558918012401</v>
      </c>
    </row>
    <row r="33" spans="1:32" x14ac:dyDescent="0.3">
      <c r="A33" t="s">
        <v>83</v>
      </c>
      <c r="B33" t="s">
        <v>359</v>
      </c>
      <c r="C33" t="s">
        <v>297</v>
      </c>
      <c r="D33" t="s">
        <v>360</v>
      </c>
      <c r="E33" t="s">
        <v>298</v>
      </c>
      <c r="F33">
        <v>258.13885640475701</v>
      </c>
      <c r="G33">
        <v>410.69099669013502</v>
      </c>
      <c r="H33">
        <v>550.06178016717899</v>
      </c>
      <c r="I33">
        <v>705.40354189247205</v>
      </c>
      <c r="J33">
        <v>936.65973493086506</v>
      </c>
      <c r="K33">
        <v>1207.5314486951199</v>
      </c>
      <c r="L33">
        <v>1136.3219068497201</v>
      </c>
      <c r="M33">
        <v>998.29586135643694</v>
      </c>
      <c r="N33">
        <v>865.63027812135704</v>
      </c>
      <c r="O33">
        <v>784.13307774190196</v>
      </c>
      <c r="P33">
        <v>728.53250938577105</v>
      </c>
      <c r="Q33">
        <v>943.22948418090596</v>
      </c>
      <c r="R33">
        <v>1130.57923319048</v>
      </c>
      <c r="S33">
        <v>1521.60379953847</v>
      </c>
      <c r="T33">
        <v>1613.74548962053</v>
      </c>
      <c r="U33">
        <v>1890.6852771941101</v>
      </c>
      <c r="V33">
        <v>1732.1379582669899</v>
      </c>
      <c r="W33">
        <v>1443.99121392293</v>
      </c>
      <c r="X33">
        <v>1348.9362495062401</v>
      </c>
      <c r="Y33">
        <v>1288.9156269677401</v>
      </c>
      <c r="Z33">
        <v>1343.7115070490599</v>
      </c>
      <c r="AA33">
        <v>1443.95476069181</v>
      </c>
      <c r="AB33">
        <v>1617.7240415748199</v>
      </c>
      <c r="AC33">
        <v>1667.87127688689</v>
      </c>
      <c r="AD33">
        <v>1791.4263787459599</v>
      </c>
      <c r="AE33">
        <v>1833.8912366740999</v>
      </c>
      <c r="AF33">
        <v>1846.6625357211201</v>
      </c>
    </row>
    <row r="34" spans="1:32" x14ac:dyDescent="0.3">
      <c r="A34" t="s">
        <v>83</v>
      </c>
      <c r="B34" t="s">
        <v>361</v>
      </c>
      <c r="C34" t="s">
        <v>297</v>
      </c>
      <c r="D34" t="s">
        <v>362</v>
      </c>
      <c r="E34" t="s">
        <v>298</v>
      </c>
      <c r="F34">
        <v>146769.953890334</v>
      </c>
      <c r="G34">
        <v>148889.10204929701</v>
      </c>
      <c r="H34">
        <v>142513.04239416399</v>
      </c>
      <c r="I34">
        <v>144365.251841258</v>
      </c>
      <c r="J34">
        <v>142468.473526738</v>
      </c>
      <c r="K34">
        <v>158276.58291586899</v>
      </c>
      <c r="L34">
        <v>147698.988762155</v>
      </c>
      <c r="M34">
        <v>126709.293841115</v>
      </c>
      <c r="N34">
        <v>108943.187346872</v>
      </c>
      <c r="O34">
        <v>106253.082691216</v>
      </c>
      <c r="P34">
        <v>102548.303038967</v>
      </c>
      <c r="Q34">
        <v>93881.204861460996</v>
      </c>
      <c r="R34">
        <v>99878.740580022597</v>
      </c>
      <c r="S34">
        <v>96092.950441273802</v>
      </c>
      <c r="T34">
        <v>91410.134956360605</v>
      </c>
      <c r="U34">
        <v>83136.822334281605</v>
      </c>
      <c r="V34">
        <v>75643.708543259898</v>
      </c>
      <c r="W34">
        <v>76401.686274738997</v>
      </c>
      <c r="X34">
        <v>65579.054250955596</v>
      </c>
      <c r="Y34">
        <v>60430.400206444101</v>
      </c>
      <c r="Z34">
        <v>63842.406195331401</v>
      </c>
      <c r="AA34">
        <v>61345.033213785602</v>
      </c>
      <c r="AB34">
        <v>54880.442653323502</v>
      </c>
      <c r="AC34">
        <v>50352.7910335747</v>
      </c>
      <c r="AD34">
        <v>52271.597018594497</v>
      </c>
      <c r="AE34">
        <v>33538.403125056997</v>
      </c>
      <c r="AF34">
        <v>28851.365380203701</v>
      </c>
    </row>
    <row r="35" spans="1:32" x14ac:dyDescent="0.3">
      <c r="A35" t="s">
        <v>83</v>
      </c>
      <c r="B35" t="s">
        <v>363</v>
      </c>
      <c r="C35" t="s">
        <v>297</v>
      </c>
      <c r="D35" t="s">
        <v>364</v>
      </c>
      <c r="E35" t="s">
        <v>298</v>
      </c>
      <c r="F35">
        <v>1223167.31586836</v>
      </c>
      <c r="G35">
        <v>1262551.16423677</v>
      </c>
      <c r="H35">
        <v>1276874.3475114801</v>
      </c>
      <c r="I35">
        <v>1426694.2469623</v>
      </c>
      <c r="J35">
        <v>1522884.71032709</v>
      </c>
      <c r="K35">
        <v>1607738.9279477301</v>
      </c>
      <c r="L35">
        <v>1596456.5554531801</v>
      </c>
      <c r="M35">
        <v>1630240.50169748</v>
      </c>
      <c r="N35">
        <v>1669936.3095585499</v>
      </c>
      <c r="O35">
        <v>1715729.8909304501</v>
      </c>
      <c r="P35">
        <v>1708554.6069598701</v>
      </c>
      <c r="Q35">
        <v>1698463.9714885801</v>
      </c>
      <c r="R35">
        <v>1697728.4649849001</v>
      </c>
      <c r="S35">
        <v>1803580.7175627199</v>
      </c>
      <c r="T35">
        <v>1811516.3326836501</v>
      </c>
      <c r="U35">
        <v>1847306.3024927201</v>
      </c>
      <c r="V35">
        <v>1841478.8366616999</v>
      </c>
      <c r="W35">
        <v>1808649.85579883</v>
      </c>
      <c r="X35">
        <v>1740368.00738787</v>
      </c>
      <c r="Y35">
        <v>1949224.5740841799</v>
      </c>
      <c r="Z35">
        <v>2008531.8461096301</v>
      </c>
      <c r="AA35">
        <v>1933799.95921083</v>
      </c>
      <c r="AB35">
        <v>1879856.7936506299</v>
      </c>
      <c r="AC35">
        <v>1845032.8987230801</v>
      </c>
      <c r="AD35">
        <v>1772513.6950397</v>
      </c>
      <c r="AE35">
        <v>1612540.9402232601</v>
      </c>
      <c r="AF35">
        <v>1588939.0977646401</v>
      </c>
    </row>
    <row r="36" spans="1:32" x14ac:dyDescent="0.3">
      <c r="A36" t="s">
        <v>83</v>
      </c>
      <c r="B36" t="s">
        <v>365</v>
      </c>
      <c r="C36" t="s">
        <v>297</v>
      </c>
      <c r="D36" t="s">
        <v>366</v>
      </c>
      <c r="E36" t="s">
        <v>298</v>
      </c>
      <c r="F36">
        <v>616472.73334244697</v>
      </c>
      <c r="G36">
        <v>628551.48930213996</v>
      </c>
      <c r="H36">
        <v>633550.631707152</v>
      </c>
      <c r="I36">
        <v>632124.29620842799</v>
      </c>
      <c r="J36">
        <v>634123.10637755995</v>
      </c>
      <c r="K36">
        <v>699921.92902690195</v>
      </c>
      <c r="L36">
        <v>695166.27153887402</v>
      </c>
      <c r="M36">
        <v>718626.52553952497</v>
      </c>
      <c r="N36">
        <v>724610.61740321398</v>
      </c>
      <c r="O36">
        <v>730103.81630899105</v>
      </c>
      <c r="P36">
        <v>750219.04874646396</v>
      </c>
      <c r="Q36">
        <v>766341.68325979495</v>
      </c>
      <c r="R36">
        <v>761398.54004265298</v>
      </c>
      <c r="S36">
        <v>778410.52114754904</v>
      </c>
      <c r="T36">
        <v>773812.23199049104</v>
      </c>
      <c r="U36">
        <v>799498.89041561505</v>
      </c>
      <c r="V36">
        <v>786233.17506858101</v>
      </c>
      <c r="W36">
        <v>770659.15433064802</v>
      </c>
      <c r="X36">
        <v>755155.39934302401</v>
      </c>
      <c r="Y36">
        <v>798986.57175628701</v>
      </c>
      <c r="Z36">
        <v>794307.76695439406</v>
      </c>
      <c r="AA36">
        <v>793392.51611451502</v>
      </c>
      <c r="AB36">
        <v>756637.85696855397</v>
      </c>
      <c r="AC36">
        <v>748208.29407342302</v>
      </c>
      <c r="AD36">
        <v>763563.76423533901</v>
      </c>
      <c r="AE36">
        <v>679860.24949450605</v>
      </c>
      <c r="AF36">
        <v>709606.96063714405</v>
      </c>
    </row>
    <row r="37" spans="1:32" x14ac:dyDescent="0.3">
      <c r="A37" t="s">
        <v>83</v>
      </c>
      <c r="B37" t="s">
        <v>367</v>
      </c>
      <c r="C37" t="s">
        <v>297</v>
      </c>
      <c r="D37" t="s">
        <v>368</v>
      </c>
      <c r="E37" t="s">
        <v>298</v>
      </c>
      <c r="F37">
        <v>184960.88851229899</v>
      </c>
      <c r="G37">
        <v>192525.25267732801</v>
      </c>
      <c r="H37">
        <v>210268.100592615</v>
      </c>
      <c r="I37">
        <v>232466.198455023</v>
      </c>
      <c r="J37">
        <v>353409.684462498</v>
      </c>
      <c r="K37">
        <v>434875.10450503201</v>
      </c>
      <c r="L37">
        <v>440655.014430927</v>
      </c>
      <c r="M37">
        <v>407227.45750913699</v>
      </c>
      <c r="N37">
        <v>384195.95343334298</v>
      </c>
      <c r="O37">
        <v>349070.67039540398</v>
      </c>
      <c r="P37">
        <v>335414.285745189</v>
      </c>
      <c r="Q37">
        <v>338018.11213817098</v>
      </c>
      <c r="R37">
        <v>346650.85377497802</v>
      </c>
      <c r="S37">
        <v>394658.28921185603</v>
      </c>
      <c r="T37">
        <v>386719.78462356899</v>
      </c>
      <c r="U37">
        <v>343415.51823117002</v>
      </c>
      <c r="V37">
        <v>353582.13749498501</v>
      </c>
      <c r="W37">
        <v>377766.85560779303</v>
      </c>
      <c r="X37">
        <v>360230.08307840303</v>
      </c>
      <c r="Y37">
        <v>434966.18821402901</v>
      </c>
      <c r="Z37">
        <v>472161.28516499401</v>
      </c>
      <c r="AA37">
        <v>448809.30138141999</v>
      </c>
      <c r="AB37">
        <v>395071.35241686198</v>
      </c>
      <c r="AC37">
        <v>351985.98818933801</v>
      </c>
      <c r="AD37">
        <v>337089.34460052103</v>
      </c>
      <c r="AE37">
        <v>290157.86703295499</v>
      </c>
      <c r="AF37">
        <v>255428.907878862</v>
      </c>
    </row>
    <row r="38" spans="1:32" x14ac:dyDescent="0.3">
      <c r="A38" t="s">
        <v>83</v>
      </c>
      <c r="B38" t="s">
        <v>369</v>
      </c>
      <c r="C38" t="s">
        <v>297</v>
      </c>
      <c r="D38" t="s">
        <v>370</v>
      </c>
      <c r="E38" t="s">
        <v>298</v>
      </c>
      <c r="F38">
        <v>420047.47244578798</v>
      </c>
      <c r="G38">
        <v>439887.96430383797</v>
      </c>
      <c r="H38">
        <v>431163.13263500202</v>
      </c>
      <c r="I38">
        <v>561888.04162876902</v>
      </c>
      <c r="J38">
        <v>533810.78951936099</v>
      </c>
      <c r="K38">
        <v>469223.42875568202</v>
      </c>
      <c r="L38">
        <v>456746.142770948</v>
      </c>
      <c r="M38">
        <v>501136.11576481699</v>
      </c>
      <c r="N38">
        <v>558800.39230280602</v>
      </c>
      <c r="O38">
        <v>635509.86510189599</v>
      </c>
      <c r="P38">
        <v>621582.43584254</v>
      </c>
      <c r="Q38">
        <v>592172.61450653104</v>
      </c>
      <c r="R38">
        <v>587668.82101522002</v>
      </c>
      <c r="S38">
        <v>628541.36176750297</v>
      </c>
      <c r="T38">
        <v>649411.84159461304</v>
      </c>
      <c r="U38">
        <v>703648.199024876</v>
      </c>
      <c r="V38">
        <v>700937.986603859</v>
      </c>
      <c r="W38">
        <v>658883.05569498998</v>
      </c>
      <c r="X38">
        <v>623432.97471369302</v>
      </c>
      <c r="Y38">
        <v>713987.34140748996</v>
      </c>
      <c r="Z38">
        <v>740921.60380525806</v>
      </c>
      <c r="AA38">
        <v>689928.44825941999</v>
      </c>
      <c r="AB38">
        <v>727781.07566450594</v>
      </c>
      <c r="AC38">
        <v>745124.29426297499</v>
      </c>
      <c r="AD38">
        <v>671068.25846725795</v>
      </c>
      <c r="AE38">
        <v>642522.82369580294</v>
      </c>
      <c r="AF38">
        <v>623602.59508872998</v>
      </c>
    </row>
    <row r="39" spans="1:32" x14ac:dyDescent="0.3">
      <c r="A39" t="s">
        <v>83</v>
      </c>
      <c r="B39" t="s">
        <v>371</v>
      </c>
      <c r="C39" t="s">
        <v>297</v>
      </c>
      <c r="D39" t="s">
        <v>372</v>
      </c>
      <c r="E39" t="s">
        <v>298</v>
      </c>
      <c r="F39">
        <v>519079.21684006101</v>
      </c>
      <c r="G39">
        <v>513667.979809588</v>
      </c>
      <c r="H39">
        <v>517836.25977652398</v>
      </c>
      <c r="I39">
        <v>533396.56376950606</v>
      </c>
      <c r="J39">
        <v>537970.32189563802</v>
      </c>
      <c r="K39">
        <v>580090.73046179395</v>
      </c>
      <c r="L39">
        <v>511353.32345499197</v>
      </c>
      <c r="M39">
        <v>490779.70834193099</v>
      </c>
      <c r="N39">
        <v>476291.85308815999</v>
      </c>
      <c r="O39">
        <v>496590.61045925203</v>
      </c>
      <c r="P39">
        <v>536920.15284017695</v>
      </c>
      <c r="Q39">
        <v>595503.83677242498</v>
      </c>
      <c r="R39">
        <v>614952.68496201595</v>
      </c>
      <c r="S39">
        <v>619357.36152186</v>
      </c>
      <c r="T39">
        <v>612205.73079226306</v>
      </c>
      <c r="U39">
        <v>603950.91388222203</v>
      </c>
      <c r="V39">
        <v>552857.98520009802</v>
      </c>
      <c r="W39">
        <v>581393.40269307396</v>
      </c>
      <c r="X39">
        <v>573692.68579792697</v>
      </c>
      <c r="Y39">
        <v>571242.10750951699</v>
      </c>
      <c r="Z39">
        <v>597083.20328875701</v>
      </c>
      <c r="AA39">
        <v>632760.43262867501</v>
      </c>
      <c r="AB39">
        <v>663057.84269169602</v>
      </c>
      <c r="AC39">
        <v>633049.98095886095</v>
      </c>
      <c r="AD39">
        <v>622066.39034771698</v>
      </c>
      <c r="AE39">
        <v>632040.34668425994</v>
      </c>
      <c r="AF39">
        <v>635100.11180613295</v>
      </c>
    </row>
    <row r="40" spans="1:32" x14ac:dyDescent="0.3">
      <c r="A40" t="s">
        <v>83</v>
      </c>
      <c r="B40" t="s">
        <v>373</v>
      </c>
      <c r="C40" t="s">
        <v>297</v>
      </c>
      <c r="D40" t="s">
        <v>374</v>
      </c>
      <c r="E40" t="s">
        <v>298</v>
      </c>
      <c r="F40">
        <v>280189.42842880602</v>
      </c>
      <c r="G40">
        <v>241422.57893898699</v>
      </c>
      <c r="H40">
        <v>231947.05951450299</v>
      </c>
      <c r="I40">
        <v>238511.53819915</v>
      </c>
      <c r="J40">
        <v>230790.47598820299</v>
      </c>
      <c r="K40">
        <v>238184.27347688499</v>
      </c>
      <c r="L40">
        <v>261378.86500319999</v>
      </c>
      <c r="M40">
        <v>269656.36470745201</v>
      </c>
      <c r="N40">
        <v>276629.927470567</v>
      </c>
      <c r="O40">
        <v>297215.76896988502</v>
      </c>
      <c r="P40">
        <v>312893.59583737398</v>
      </c>
      <c r="Q40">
        <v>294170.44584941299</v>
      </c>
      <c r="R40">
        <v>326141.723919868</v>
      </c>
      <c r="S40">
        <v>339562.75531743199</v>
      </c>
      <c r="T40">
        <v>273257.692725414</v>
      </c>
      <c r="U40">
        <v>244159.95242153</v>
      </c>
      <c r="V40">
        <v>220309.11098353501</v>
      </c>
      <c r="W40">
        <v>224150.10281897901</v>
      </c>
      <c r="X40">
        <v>203690.125161276</v>
      </c>
      <c r="Y40">
        <v>189582.385462176</v>
      </c>
      <c r="Z40">
        <v>189621.99946478999</v>
      </c>
      <c r="AA40">
        <v>184637.64987394799</v>
      </c>
      <c r="AB40">
        <v>158514.707023861</v>
      </c>
      <c r="AC40">
        <v>162443.89038601299</v>
      </c>
      <c r="AD40">
        <v>181502.074900429</v>
      </c>
      <c r="AE40">
        <v>167428.44325080901</v>
      </c>
      <c r="AF40">
        <v>177814.862768722</v>
      </c>
    </row>
    <row r="41" spans="1:32" x14ac:dyDescent="0.3">
      <c r="A41" t="s">
        <v>83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83</v>
      </c>
      <c r="B43" t="s">
        <v>379</v>
      </c>
      <c r="C43" t="s">
        <v>297</v>
      </c>
      <c r="D43" t="s">
        <v>380</v>
      </c>
      <c r="E43" t="s">
        <v>298</v>
      </c>
      <c r="F43">
        <v>2797905.9570694598</v>
      </c>
      <c r="G43">
        <v>2862844.4455162901</v>
      </c>
      <c r="H43">
        <v>2881370.7762282402</v>
      </c>
      <c r="I43">
        <v>2902441.5485236901</v>
      </c>
      <c r="J43">
        <v>2881589.4958801898</v>
      </c>
      <c r="K43">
        <v>2965811.4839361901</v>
      </c>
      <c r="L43">
        <v>3007897.6080037202</v>
      </c>
      <c r="M43">
        <v>2993949.1942627798</v>
      </c>
      <c r="N43">
        <v>2927184.1010028399</v>
      </c>
      <c r="O43">
        <v>2932219.3673453601</v>
      </c>
      <c r="P43">
        <v>2838184.71117101</v>
      </c>
      <c r="Q43">
        <v>2993719.8817884699</v>
      </c>
      <c r="R43">
        <v>3170140.1585927098</v>
      </c>
      <c r="S43">
        <v>3387907.8835952799</v>
      </c>
      <c r="T43">
        <v>3466428.23207383</v>
      </c>
      <c r="U43">
        <v>3463106.99704397</v>
      </c>
      <c r="V43">
        <v>3441750.6319955802</v>
      </c>
      <c r="W43">
        <v>3457841.3474106998</v>
      </c>
      <c r="X43">
        <v>3501887.8015633998</v>
      </c>
      <c r="Y43">
        <v>3555821.68903659</v>
      </c>
      <c r="Z43">
        <v>3689580.8324127099</v>
      </c>
      <c r="AA43">
        <v>3497737.6849293499</v>
      </c>
      <c r="AB43">
        <v>3496414.1420595101</v>
      </c>
      <c r="AC43">
        <v>3469050.8901332598</v>
      </c>
      <c r="AD43">
        <v>3575722.82228739</v>
      </c>
      <c r="AE43">
        <v>3476281.7535711601</v>
      </c>
      <c r="AF43">
        <v>5230827.4968302296</v>
      </c>
    </row>
    <row r="44" spans="1:32" x14ac:dyDescent="0.3">
      <c r="A44" t="s">
        <v>83</v>
      </c>
      <c r="B44" t="s">
        <v>381</v>
      </c>
      <c r="C44" t="s">
        <v>297</v>
      </c>
      <c r="D44" t="s">
        <v>382</v>
      </c>
      <c r="E44" t="s">
        <v>298</v>
      </c>
      <c r="F44">
        <v>22949955.790985499</v>
      </c>
      <c r="G44">
        <v>23784603.018670499</v>
      </c>
      <c r="H44">
        <v>24013240.5052936</v>
      </c>
      <c r="I44">
        <v>24144371.891236398</v>
      </c>
      <c r="J44">
        <v>23491579.092475899</v>
      </c>
      <c r="K44">
        <v>24088463.284305599</v>
      </c>
      <c r="L44">
        <v>24437585.1323363</v>
      </c>
      <c r="M44">
        <v>24487587.0840634</v>
      </c>
      <c r="N44">
        <v>24381306.8199718</v>
      </c>
      <c r="O44">
        <v>24189420.142314699</v>
      </c>
      <c r="P44">
        <v>24905601.0107495</v>
      </c>
      <c r="Q44">
        <v>25353956.3794006</v>
      </c>
      <c r="R44">
        <v>26348611.4856559</v>
      </c>
      <c r="S44">
        <v>26625385.883386102</v>
      </c>
      <c r="T44">
        <v>25173907.9515648</v>
      </c>
      <c r="U44">
        <v>24104483.898008499</v>
      </c>
      <c r="V44">
        <v>24348635.354669601</v>
      </c>
      <c r="W44">
        <v>24536015.476252399</v>
      </c>
      <c r="X44">
        <v>25210164.621194702</v>
      </c>
      <c r="Y44">
        <v>25940796.352856301</v>
      </c>
      <c r="Z44">
        <v>26909215.157339599</v>
      </c>
      <c r="AA44">
        <v>26630858.7873617</v>
      </c>
      <c r="AB44">
        <v>26204320.535415601</v>
      </c>
      <c r="AC44">
        <v>26719493.0127987</v>
      </c>
      <c r="AD44">
        <v>27075391.830941401</v>
      </c>
      <c r="AE44">
        <v>26698570.414244398</v>
      </c>
      <c r="AF44">
        <v>26971929.377555002</v>
      </c>
    </row>
    <row r="45" spans="1:32" x14ac:dyDescent="0.3">
      <c r="A45" t="s">
        <v>83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83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83</v>
      </c>
      <c r="B47" t="s">
        <v>387</v>
      </c>
      <c r="C47" t="s">
        <v>297</v>
      </c>
      <c r="D47" t="s">
        <v>388</v>
      </c>
      <c r="E47" t="s">
        <v>298</v>
      </c>
      <c r="F47">
        <v>260886.689023649</v>
      </c>
      <c r="G47">
        <v>241291.87513432899</v>
      </c>
      <c r="H47">
        <v>247831.968313814</v>
      </c>
      <c r="I47">
        <v>239166.35560645501</v>
      </c>
      <c r="J47">
        <v>241046.582920824</v>
      </c>
      <c r="K47">
        <v>253816.857601478</v>
      </c>
      <c r="L47">
        <v>247395.86705715899</v>
      </c>
      <c r="M47">
        <v>246562.30467257299</v>
      </c>
      <c r="N47">
        <v>256772.32025477799</v>
      </c>
      <c r="O47">
        <v>260305.080643536</v>
      </c>
      <c r="P47">
        <v>258805.61126191201</v>
      </c>
      <c r="Q47">
        <v>251641.51530318099</v>
      </c>
      <c r="R47">
        <v>275607.88989694702</v>
      </c>
      <c r="S47">
        <v>273796.63744984701</v>
      </c>
      <c r="T47">
        <v>293883.19379578199</v>
      </c>
      <c r="U47">
        <v>273677.727403028</v>
      </c>
      <c r="V47">
        <v>260508.50396578599</v>
      </c>
      <c r="W47">
        <v>237601.49361307101</v>
      </c>
      <c r="X47">
        <v>199441.00298962099</v>
      </c>
      <c r="Y47">
        <v>164156.11779999701</v>
      </c>
      <c r="Z47">
        <v>141547.905889685</v>
      </c>
      <c r="AA47">
        <v>142740.405971345</v>
      </c>
      <c r="AB47">
        <v>132377.443788201</v>
      </c>
      <c r="AC47">
        <v>139395.65095815601</v>
      </c>
      <c r="AD47">
        <v>161263.57731988799</v>
      </c>
      <c r="AE47">
        <v>180973.257390087</v>
      </c>
      <c r="AF47">
        <v>208962.44667953599</v>
      </c>
    </row>
    <row r="48" spans="1:32" x14ac:dyDescent="0.3">
      <c r="A48" t="s">
        <v>83</v>
      </c>
      <c r="B48" t="s">
        <v>389</v>
      </c>
      <c r="C48" t="s">
        <v>297</v>
      </c>
      <c r="D48" t="s">
        <v>390</v>
      </c>
      <c r="E48" t="s">
        <v>298</v>
      </c>
      <c r="F48">
        <v>2132059.85787202</v>
      </c>
      <c r="G48">
        <v>2150409.5690157101</v>
      </c>
      <c r="H48">
        <v>2190516.0143965399</v>
      </c>
      <c r="I48">
        <v>2240391.5639148001</v>
      </c>
      <c r="J48">
        <v>2285804.82616744</v>
      </c>
      <c r="K48">
        <v>2327050.0391072999</v>
      </c>
      <c r="L48">
        <v>2359781.9779094099</v>
      </c>
      <c r="M48">
        <v>2405373.5118748401</v>
      </c>
      <c r="N48">
        <v>2395762.10567263</v>
      </c>
      <c r="O48">
        <v>2378325.4899533698</v>
      </c>
      <c r="P48">
        <v>2388251.4370359401</v>
      </c>
      <c r="Q48">
        <v>2328701.5837884098</v>
      </c>
      <c r="R48">
        <v>2332858.8358176998</v>
      </c>
      <c r="S48">
        <v>2307861.9480167599</v>
      </c>
      <c r="T48">
        <v>2442015.2425438301</v>
      </c>
      <c r="U48">
        <v>2363384.45779587</v>
      </c>
      <c r="V48">
        <v>2337730.7553344602</v>
      </c>
      <c r="W48">
        <v>2326085.8172636898</v>
      </c>
      <c r="X48">
        <v>2317512.75674249</v>
      </c>
      <c r="Y48">
        <v>2311640.93814079</v>
      </c>
      <c r="Z48">
        <v>2314969.7645693002</v>
      </c>
      <c r="AA48">
        <v>2311063.61797592</v>
      </c>
      <c r="AB48">
        <v>2255909.02142727</v>
      </c>
      <c r="AC48">
        <v>2262943.0550961401</v>
      </c>
      <c r="AD48">
        <v>2286483.6660660198</v>
      </c>
      <c r="AE48">
        <v>2289420.8731269599</v>
      </c>
      <c r="AF48">
        <v>2117153.9509551399</v>
      </c>
    </row>
    <row r="49" spans="1:32" x14ac:dyDescent="0.3">
      <c r="A49" t="s">
        <v>83</v>
      </c>
      <c r="B49" t="s">
        <v>391</v>
      </c>
      <c r="C49" t="s">
        <v>297</v>
      </c>
      <c r="D49" t="s">
        <v>392</v>
      </c>
      <c r="E49" t="s">
        <v>298</v>
      </c>
      <c r="F49">
        <v>1829938.3761106799</v>
      </c>
      <c r="G49">
        <v>1867098.8185590799</v>
      </c>
      <c r="H49">
        <v>1898558.4985762199</v>
      </c>
      <c r="I49">
        <v>1954984.39836402</v>
      </c>
      <c r="J49">
        <v>2000010.5680209801</v>
      </c>
      <c r="K49">
        <v>2030052.1789824101</v>
      </c>
      <c r="L49">
        <v>2067413.84992439</v>
      </c>
      <c r="M49">
        <v>2107286.5411071698</v>
      </c>
      <c r="N49">
        <v>2086975.57241295</v>
      </c>
      <c r="O49">
        <v>2060341.6348292399</v>
      </c>
      <c r="P49">
        <v>2064954.3056951701</v>
      </c>
      <c r="Q49">
        <v>2014012.9244687499</v>
      </c>
      <c r="R49">
        <v>1991890.32139381</v>
      </c>
      <c r="S49">
        <v>1969703.7298618399</v>
      </c>
      <c r="T49">
        <v>2082900.93206835</v>
      </c>
      <c r="U49">
        <v>2028198.22408076</v>
      </c>
      <c r="V49">
        <v>2013237.90331898</v>
      </c>
      <c r="W49">
        <v>2020664.01013132</v>
      </c>
      <c r="X49">
        <v>2046101.4020165999</v>
      </c>
      <c r="Y49">
        <v>2063018.90667503</v>
      </c>
      <c r="Z49">
        <v>2085688.0423737301</v>
      </c>
      <c r="AA49">
        <v>2079066.59032559</v>
      </c>
      <c r="AB49">
        <v>2036147.63914606</v>
      </c>
      <c r="AC49">
        <v>2032059.2263493501</v>
      </c>
      <c r="AD49">
        <v>2024910.61207215</v>
      </c>
      <c r="AE49">
        <v>1999523.10929787</v>
      </c>
      <c r="AF49">
        <v>1792655.70738769</v>
      </c>
    </row>
    <row r="50" spans="1:32" x14ac:dyDescent="0.3">
      <c r="A50" t="s">
        <v>83</v>
      </c>
      <c r="B50" t="s">
        <v>393</v>
      </c>
      <c r="C50" t="s">
        <v>297</v>
      </c>
      <c r="D50" t="s">
        <v>394</v>
      </c>
      <c r="E50" t="s">
        <v>298</v>
      </c>
      <c r="F50">
        <v>46748.091229685502</v>
      </c>
      <c r="G50">
        <v>45960.977339860401</v>
      </c>
      <c r="H50">
        <v>48323.430829646597</v>
      </c>
      <c r="I50">
        <v>49492.736133993603</v>
      </c>
      <c r="J50">
        <v>47788.826147066698</v>
      </c>
      <c r="K50">
        <v>46850.766288967199</v>
      </c>
      <c r="L50">
        <v>47975.682024620597</v>
      </c>
      <c r="M50">
        <v>54297.162723848698</v>
      </c>
      <c r="N50">
        <v>55626.219373022897</v>
      </c>
      <c r="O50">
        <v>61805.025242373602</v>
      </c>
      <c r="P50">
        <v>68592.029488592801</v>
      </c>
      <c r="Q50">
        <v>66996.135085965507</v>
      </c>
      <c r="R50">
        <v>71120.3178605953</v>
      </c>
      <c r="S50">
        <v>70137.891209722802</v>
      </c>
      <c r="T50">
        <v>71588.723393713604</v>
      </c>
      <c r="U50">
        <v>66823.427225704494</v>
      </c>
      <c r="V50">
        <v>68552.831074795497</v>
      </c>
      <c r="W50">
        <v>70849.543876686701</v>
      </c>
      <c r="X50">
        <v>72308.7316079507</v>
      </c>
      <c r="Y50">
        <v>82499.279747518798</v>
      </c>
      <c r="Z50">
        <v>84132.759743651695</v>
      </c>
      <c r="AA50">
        <v>85806.459387500494</v>
      </c>
      <c r="AB50">
        <v>83503.3073937179</v>
      </c>
      <c r="AC50">
        <v>88175.322922034698</v>
      </c>
      <c r="AD50">
        <v>98663.969504127803</v>
      </c>
      <c r="AE50">
        <v>108924.506439007</v>
      </c>
      <c r="AF50">
        <v>118975.642100411</v>
      </c>
    </row>
    <row r="51" spans="1:32" x14ac:dyDescent="0.3">
      <c r="A51" t="s">
        <v>83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83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83</v>
      </c>
      <c r="B53" t="s">
        <v>399</v>
      </c>
      <c r="C53" t="s">
        <v>297</v>
      </c>
      <c r="D53" t="s">
        <v>400</v>
      </c>
      <c r="E53" t="s">
        <v>298</v>
      </c>
      <c r="F53">
        <v>245934.27816379999</v>
      </c>
      <c r="G53">
        <v>253816.42611997799</v>
      </c>
      <c r="H53">
        <v>257249.95455552399</v>
      </c>
      <c r="I53">
        <v>246128.234148713</v>
      </c>
      <c r="J53">
        <v>238851.11387011901</v>
      </c>
      <c r="K53">
        <v>240889.13477947499</v>
      </c>
      <c r="L53">
        <v>247694.99080267301</v>
      </c>
      <c r="M53">
        <v>246673.26479216601</v>
      </c>
      <c r="N53">
        <v>242050.38419733901</v>
      </c>
      <c r="O53">
        <v>244791.30954633901</v>
      </c>
      <c r="P53">
        <v>239410.419284973</v>
      </c>
      <c r="Q53">
        <v>237792.55651124599</v>
      </c>
      <c r="R53">
        <v>242294.735096516</v>
      </c>
      <c r="S53">
        <v>247687.21606783901</v>
      </c>
      <c r="T53">
        <v>243189.15402098501</v>
      </c>
      <c r="U53">
        <v>234862.08228407</v>
      </c>
      <c r="V53">
        <v>231322.50488366099</v>
      </c>
      <c r="W53">
        <v>235841.810146681</v>
      </c>
      <c r="X53">
        <v>237179.80355707</v>
      </c>
      <c r="Y53">
        <v>237659.733774886</v>
      </c>
      <c r="Z53">
        <v>241221.15831855699</v>
      </c>
      <c r="AA53">
        <v>239250.71495996401</v>
      </c>
      <c r="AB53">
        <v>231087.123584254</v>
      </c>
      <c r="AC53">
        <v>234509.60182283699</v>
      </c>
      <c r="AD53">
        <v>248265.45844917401</v>
      </c>
      <c r="AE53">
        <v>248627.50155807301</v>
      </c>
      <c r="AF53">
        <v>252486.96369943899</v>
      </c>
    </row>
    <row r="54" spans="1:32" x14ac:dyDescent="0.3">
      <c r="A54" t="s">
        <v>83</v>
      </c>
      <c r="B54" t="s">
        <v>401</v>
      </c>
      <c r="C54" t="s">
        <v>297</v>
      </c>
      <c r="D54" t="s">
        <v>402</v>
      </c>
      <c r="E54" t="s">
        <v>298</v>
      </c>
      <c r="F54">
        <v>348034.86512080999</v>
      </c>
      <c r="G54">
        <v>375691.77449864999</v>
      </c>
      <c r="H54">
        <v>408060.61181331403</v>
      </c>
      <c r="I54">
        <v>416944.13809334498</v>
      </c>
      <c r="J54">
        <v>428138.00288615102</v>
      </c>
      <c r="K54">
        <v>454927.42310502799</v>
      </c>
      <c r="L54">
        <v>473529.46547913301</v>
      </c>
      <c r="M54">
        <v>501534.14991035301</v>
      </c>
      <c r="N54">
        <v>495001.450286326</v>
      </c>
      <c r="O54">
        <v>518764.24677531101</v>
      </c>
      <c r="P54">
        <v>518802.14296154701</v>
      </c>
      <c r="Q54">
        <v>515086.496897295</v>
      </c>
      <c r="R54">
        <v>526077.95603661705</v>
      </c>
      <c r="S54">
        <v>535909.91214223101</v>
      </c>
      <c r="T54">
        <v>505290.19828838902</v>
      </c>
      <c r="U54">
        <v>483437.416646072</v>
      </c>
      <c r="V54">
        <v>495567.71173628297</v>
      </c>
      <c r="W54">
        <v>477792.48698908399</v>
      </c>
      <c r="X54">
        <v>445781.30197945499</v>
      </c>
      <c r="Y54">
        <v>411663.24038482597</v>
      </c>
      <c r="Z54">
        <v>392208.713409674</v>
      </c>
      <c r="AA54">
        <v>378974.118748635</v>
      </c>
      <c r="AB54">
        <v>371427.62335113599</v>
      </c>
      <c r="AC54">
        <v>377275.99564086401</v>
      </c>
      <c r="AD54">
        <v>410069.54333606502</v>
      </c>
      <c r="AE54">
        <v>405415.28664451698</v>
      </c>
      <c r="AF54">
        <v>412447.29387451202</v>
      </c>
    </row>
    <row r="55" spans="1:32" x14ac:dyDescent="0.3">
      <c r="A55" t="s">
        <v>83</v>
      </c>
      <c r="B55" t="s">
        <v>403</v>
      </c>
      <c r="C55" t="s">
        <v>297</v>
      </c>
      <c r="D55" t="s">
        <v>404</v>
      </c>
      <c r="E55" t="s">
        <v>298</v>
      </c>
      <c r="F55">
        <v>100314.81961049901</v>
      </c>
      <c r="G55">
        <v>120588.494087618</v>
      </c>
      <c r="H55">
        <v>150425.97703567299</v>
      </c>
      <c r="I55">
        <v>171341.77817471599</v>
      </c>
      <c r="J55">
        <v>190589.905622227</v>
      </c>
      <c r="K55">
        <v>216132.13534749401</v>
      </c>
      <c r="L55">
        <v>228181.22367343499</v>
      </c>
      <c r="M55">
        <v>258207.56230377199</v>
      </c>
      <c r="N55">
        <v>256331.627122367</v>
      </c>
      <c r="O55">
        <v>278003.70220447303</v>
      </c>
      <c r="P55">
        <v>283719.46199116099</v>
      </c>
      <c r="Q55">
        <v>281585.36478148098</v>
      </c>
      <c r="R55">
        <v>288197.65834764403</v>
      </c>
      <c r="S55">
        <v>292672.14546276</v>
      </c>
      <c r="T55">
        <v>265765.76585206902</v>
      </c>
      <c r="U55">
        <v>251961.19675128101</v>
      </c>
      <c r="V55">
        <v>268234.38080763101</v>
      </c>
      <c r="W55">
        <v>245092.461376836</v>
      </c>
      <c r="X55">
        <v>210590.95250204799</v>
      </c>
      <c r="Y55">
        <v>174816.779903969</v>
      </c>
      <c r="Z55">
        <v>150949.483521813</v>
      </c>
      <c r="AA55">
        <v>139347.59715354699</v>
      </c>
      <c r="AB55">
        <v>140158.983989292</v>
      </c>
      <c r="AC55">
        <v>142593.89753267801</v>
      </c>
      <c r="AD55">
        <v>161980.83258875899</v>
      </c>
      <c r="AE55">
        <v>156787.785086444</v>
      </c>
      <c r="AF55">
        <v>159985.22556519101</v>
      </c>
    </row>
    <row r="56" spans="1:32" x14ac:dyDescent="0.3">
      <c r="A56" t="s">
        <v>83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83</v>
      </c>
      <c r="B57" t="s">
        <v>407</v>
      </c>
      <c r="C57" t="s">
        <v>297</v>
      </c>
      <c r="D57" t="s">
        <v>408</v>
      </c>
      <c r="E57" t="s">
        <v>298</v>
      </c>
      <c r="F57">
        <v>25361459.3133425</v>
      </c>
      <c r="G57">
        <v>26178157.243126702</v>
      </c>
      <c r="H57">
        <v>26449402.6836139</v>
      </c>
      <c r="I57">
        <v>26642067.3590151</v>
      </c>
      <c r="J57">
        <v>26033239.402902301</v>
      </c>
      <c r="K57">
        <v>26677902.6982322</v>
      </c>
      <c r="L57">
        <v>27085971.259689402</v>
      </c>
      <c r="M57">
        <v>27199723.6374087</v>
      </c>
      <c r="N57">
        <v>27084113.753406301</v>
      </c>
      <c r="O57">
        <v>26896289.427275099</v>
      </c>
      <c r="P57">
        <v>27635595.558219198</v>
      </c>
      <c r="Q57">
        <v>28013541.474011201</v>
      </c>
      <c r="R57">
        <v>29055344.593792502</v>
      </c>
      <c r="S57">
        <v>29325414.583858501</v>
      </c>
      <c r="T57">
        <v>27941758.250627499</v>
      </c>
      <c r="U57">
        <v>26764756.946097601</v>
      </c>
      <c r="V57">
        <v>26967576.6938692</v>
      </c>
      <c r="W57">
        <v>27139425.730053999</v>
      </c>
      <c r="X57">
        <v>27772475.7682942</v>
      </c>
      <c r="Y57">
        <v>28475080.241386201</v>
      </c>
      <c r="Z57">
        <v>29438152.730436102</v>
      </c>
      <c r="AA57">
        <v>29148895.050971799</v>
      </c>
      <c r="AB57">
        <v>28640108.7668298</v>
      </c>
      <c r="AC57">
        <v>29168049.0661286</v>
      </c>
      <c r="AD57">
        <v>29570344.569850501</v>
      </c>
      <c r="AE57">
        <v>29180689.121596199</v>
      </c>
      <c r="AF57">
        <v>29290586.312843099</v>
      </c>
    </row>
    <row r="58" spans="1:32" x14ac:dyDescent="0.3">
      <c r="A58" t="s">
        <v>83</v>
      </c>
      <c r="B58" t="s">
        <v>409</v>
      </c>
      <c r="C58" t="s">
        <v>297</v>
      </c>
      <c r="D58" t="s">
        <v>410</v>
      </c>
      <c r="E58" t="s">
        <v>298</v>
      </c>
      <c r="F58">
        <v>25358239.394614302</v>
      </c>
      <c r="G58">
        <v>26173747.5528345</v>
      </c>
      <c r="H58">
        <v>26433677.400892399</v>
      </c>
      <c r="I58">
        <v>26621406.025981899</v>
      </c>
      <c r="J58">
        <v>26007492.422913201</v>
      </c>
      <c r="K58">
        <v>26652762.811347201</v>
      </c>
      <c r="L58">
        <v>27056969.839034699</v>
      </c>
      <c r="M58">
        <v>27160933.3521928</v>
      </c>
      <c r="N58">
        <v>27051693.7436653</v>
      </c>
      <c r="O58">
        <v>26862043.855472099</v>
      </c>
      <c r="P58">
        <v>27602838.726935402</v>
      </c>
      <c r="Q58">
        <v>27972810.887224</v>
      </c>
      <c r="R58">
        <v>29001699.121629201</v>
      </c>
      <c r="S58">
        <v>29265915.423731599</v>
      </c>
      <c r="T58">
        <v>27887299.261874702</v>
      </c>
      <c r="U58">
        <v>26711207.692036498</v>
      </c>
      <c r="V58">
        <v>26906429.386468399</v>
      </c>
      <c r="W58">
        <v>27085611.775351498</v>
      </c>
      <c r="X58">
        <v>27731071.526199099</v>
      </c>
      <c r="Y58">
        <v>28441797.0319268</v>
      </c>
      <c r="Z58">
        <v>29413019.036291201</v>
      </c>
      <c r="AA58">
        <v>29126110.4350072</v>
      </c>
      <c r="AB58">
        <v>28619075.7644023</v>
      </c>
      <c r="AC58">
        <v>29144802.731579199</v>
      </c>
      <c r="AD58">
        <v>29542532.134619098</v>
      </c>
      <c r="AE58">
        <v>29155419.730622102</v>
      </c>
      <c r="AF58">
        <v>29264537.829052798</v>
      </c>
    </row>
    <row r="59" spans="1:32" x14ac:dyDescent="0.3">
      <c r="A59" t="s">
        <v>83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85</v>
      </c>
      <c r="B2" t="s">
        <v>295</v>
      </c>
      <c r="C2" t="s">
        <v>297</v>
      </c>
      <c r="D2" t="s">
        <v>296</v>
      </c>
      <c r="E2" t="s">
        <v>298</v>
      </c>
      <c r="F2">
        <v>8004.3341466015499</v>
      </c>
      <c r="G2">
        <v>8684.9012272773707</v>
      </c>
      <c r="H2">
        <v>9808.9107661307407</v>
      </c>
      <c r="I2">
        <v>11599.270303662401</v>
      </c>
      <c r="J2">
        <v>11875.892314255099</v>
      </c>
      <c r="K2">
        <v>13051.4478281713</v>
      </c>
      <c r="L2">
        <v>12318.946179549001</v>
      </c>
      <c r="M2">
        <v>10057.742524163399</v>
      </c>
      <c r="N2">
        <v>8445.1605514225394</v>
      </c>
      <c r="O2">
        <v>7948.9352621177104</v>
      </c>
      <c r="P2">
        <v>6598.4827638101297</v>
      </c>
      <c r="Q2">
        <v>6631.3594655964498</v>
      </c>
      <c r="R2">
        <v>6382.54544787749</v>
      </c>
      <c r="S2">
        <v>6348.2953463392996</v>
      </c>
      <c r="T2">
        <v>6202.3497385958499</v>
      </c>
      <c r="U2">
        <v>6013.2066447730003</v>
      </c>
      <c r="V2">
        <v>5911.0316292903499</v>
      </c>
      <c r="W2">
        <v>6203.6554305500404</v>
      </c>
      <c r="X2">
        <v>6836.5563458235301</v>
      </c>
      <c r="Y2">
        <v>7442.5704731054002</v>
      </c>
      <c r="Z2">
        <v>7440.2824023141502</v>
      </c>
      <c r="AA2">
        <v>8165.3977150933897</v>
      </c>
      <c r="AB2">
        <v>8048.5812861908398</v>
      </c>
      <c r="AC2">
        <v>7570.2654459964497</v>
      </c>
      <c r="AD2">
        <v>8051.3136296658204</v>
      </c>
      <c r="AE2">
        <v>8098.3111238102101</v>
      </c>
      <c r="AF2">
        <v>8350.8254518567792</v>
      </c>
    </row>
    <row r="3" spans="1:32" x14ac:dyDescent="0.3">
      <c r="A3" t="s">
        <v>85</v>
      </c>
      <c r="B3" t="s">
        <v>299</v>
      </c>
      <c r="C3" t="s">
        <v>297</v>
      </c>
      <c r="D3" t="s">
        <v>300</v>
      </c>
      <c r="E3" t="s">
        <v>298</v>
      </c>
      <c r="F3">
        <v>3711.7130788112399</v>
      </c>
      <c r="G3">
        <v>3749.5180718884399</v>
      </c>
      <c r="H3">
        <v>3843.8650874325299</v>
      </c>
      <c r="I3">
        <v>3961.15751237327</v>
      </c>
      <c r="J3">
        <v>3927.5158558879598</v>
      </c>
      <c r="K3">
        <v>4202.9426000506401</v>
      </c>
      <c r="L3">
        <v>4134.0773041331004</v>
      </c>
      <c r="M3">
        <v>3818.1985580865698</v>
      </c>
      <c r="N3">
        <v>3609.2958762718399</v>
      </c>
      <c r="O3">
        <v>3675.2153247485298</v>
      </c>
      <c r="P3">
        <v>3817.13491633483</v>
      </c>
      <c r="Q3">
        <v>3454.2615604320199</v>
      </c>
      <c r="R3">
        <v>3045.9210893825002</v>
      </c>
      <c r="S3">
        <v>2967.0961708131699</v>
      </c>
      <c r="T3">
        <v>2483.23893947546</v>
      </c>
      <c r="U3">
        <v>2296.6263152288002</v>
      </c>
      <c r="V3">
        <v>1979.8695626471299</v>
      </c>
      <c r="W3">
        <v>1992.1858522515799</v>
      </c>
      <c r="X3">
        <v>2018.35385637694</v>
      </c>
      <c r="Y3">
        <v>1991.3949194388199</v>
      </c>
      <c r="Z3">
        <v>1936.6255049461099</v>
      </c>
      <c r="AA3">
        <v>2001.36037620975</v>
      </c>
      <c r="AB3">
        <v>1934.52115003636</v>
      </c>
      <c r="AC3">
        <v>1786.22514978045</v>
      </c>
      <c r="AD3">
        <v>1814.12008261244</v>
      </c>
      <c r="AE3">
        <v>1745.57902610734</v>
      </c>
      <c r="AF3">
        <v>1651.0434609850399</v>
      </c>
    </row>
    <row r="4" spans="1:32" x14ac:dyDescent="0.3">
      <c r="A4" t="s">
        <v>85</v>
      </c>
      <c r="B4" t="s">
        <v>301</v>
      </c>
      <c r="C4" t="s">
        <v>297</v>
      </c>
      <c r="D4" t="s">
        <v>302</v>
      </c>
      <c r="E4" t="s">
        <v>298</v>
      </c>
      <c r="F4">
        <v>1462564.5745651701</v>
      </c>
      <c r="G4">
        <v>1554970.5601373001</v>
      </c>
      <c r="H4">
        <v>1638169.04146616</v>
      </c>
      <c r="I4">
        <v>1703242.5173080801</v>
      </c>
      <c r="J4">
        <v>1505909.1750596</v>
      </c>
      <c r="K4">
        <v>1621888.68166242</v>
      </c>
      <c r="L4">
        <v>1613121.4706348199</v>
      </c>
      <c r="M4">
        <v>1460040.9535781499</v>
      </c>
      <c r="N4">
        <v>1447630.2547797901</v>
      </c>
      <c r="O4">
        <v>1474294.86169898</v>
      </c>
      <c r="P4">
        <v>1454679.1887252999</v>
      </c>
      <c r="Q4">
        <v>1431568.3150150301</v>
      </c>
      <c r="R4">
        <v>1349319.6158998201</v>
      </c>
      <c r="S4">
        <v>1316762.7076679801</v>
      </c>
      <c r="T4">
        <v>1038700.58276501</v>
      </c>
      <c r="U4">
        <v>1009591.34762239</v>
      </c>
      <c r="V4">
        <v>942032.357550135</v>
      </c>
      <c r="W4">
        <v>965548.68019949598</v>
      </c>
      <c r="X4">
        <v>963061.64806504396</v>
      </c>
      <c r="Y4">
        <v>1004578.43491513</v>
      </c>
      <c r="Z4">
        <v>1104959.6458075501</v>
      </c>
      <c r="AA4">
        <v>1127229.8750960899</v>
      </c>
      <c r="AB4">
        <v>1144505.73235818</v>
      </c>
      <c r="AC4">
        <v>1012267.0590881699</v>
      </c>
      <c r="AD4">
        <v>1055739.67181225</v>
      </c>
      <c r="AE4">
        <v>949150.68257758406</v>
      </c>
      <c r="AF4">
        <v>968447.41805654101</v>
      </c>
    </row>
    <row r="5" spans="1:32" x14ac:dyDescent="0.3">
      <c r="A5" t="s">
        <v>85</v>
      </c>
      <c r="B5" t="s">
        <v>303</v>
      </c>
      <c r="C5" t="s">
        <v>297</v>
      </c>
      <c r="D5" t="s">
        <v>304</v>
      </c>
      <c r="E5" t="s">
        <v>298</v>
      </c>
      <c r="F5">
        <v>192812.66032840399</v>
      </c>
      <c r="G5">
        <v>202655.02087423601</v>
      </c>
      <c r="H5">
        <v>213752.691770326</v>
      </c>
      <c r="I5">
        <v>237434.286124042</v>
      </c>
      <c r="J5">
        <v>223184.960712706</v>
      </c>
      <c r="K5">
        <v>232238.476760997</v>
      </c>
      <c r="L5">
        <v>237398.06215164499</v>
      </c>
      <c r="M5">
        <v>216743.50720326501</v>
      </c>
      <c r="N5">
        <v>218343.23274214999</v>
      </c>
      <c r="O5">
        <v>224421.101951255</v>
      </c>
      <c r="P5">
        <v>209958.643292995</v>
      </c>
      <c r="Q5">
        <v>199598.56727983701</v>
      </c>
      <c r="R5">
        <v>190865.26012133999</v>
      </c>
      <c r="S5">
        <v>191722.28366654401</v>
      </c>
      <c r="T5">
        <v>195939.11180694701</v>
      </c>
      <c r="U5">
        <v>186766.47412649199</v>
      </c>
      <c r="V5">
        <v>174715.721381265</v>
      </c>
      <c r="W5">
        <v>179984.86281271401</v>
      </c>
      <c r="X5">
        <v>179555.84919104099</v>
      </c>
      <c r="Y5">
        <v>176274.771182892</v>
      </c>
      <c r="Z5">
        <v>173258.57926645799</v>
      </c>
      <c r="AA5">
        <v>170558.97845927899</v>
      </c>
      <c r="AB5">
        <v>163615.885493476</v>
      </c>
      <c r="AC5">
        <v>156233.53648510401</v>
      </c>
      <c r="AD5">
        <v>164047.08172028</v>
      </c>
      <c r="AE5">
        <v>146484.41049401299</v>
      </c>
      <c r="AF5">
        <v>139950.361405645</v>
      </c>
    </row>
    <row r="6" spans="1:32" x14ac:dyDescent="0.3">
      <c r="A6" t="s">
        <v>85</v>
      </c>
      <c r="B6" t="s">
        <v>305</v>
      </c>
      <c r="C6" t="s">
        <v>297</v>
      </c>
      <c r="D6" t="s">
        <v>306</v>
      </c>
      <c r="E6" t="s">
        <v>298</v>
      </c>
      <c r="F6">
        <v>36929.853703947199</v>
      </c>
      <c r="G6">
        <v>34093.002575775397</v>
      </c>
      <c r="H6">
        <v>33118.9671257339</v>
      </c>
      <c r="I6">
        <v>30724.8606143861</v>
      </c>
      <c r="J6">
        <v>27054.112209664399</v>
      </c>
      <c r="K6">
        <v>24737.121667762502</v>
      </c>
      <c r="L6">
        <v>20928.762683099099</v>
      </c>
      <c r="M6">
        <v>17280.461212362501</v>
      </c>
      <c r="N6">
        <v>15506.933064365299</v>
      </c>
      <c r="O6">
        <v>12644.1343532512</v>
      </c>
      <c r="P6">
        <v>12914.193939343801</v>
      </c>
      <c r="Q6">
        <v>11896.4018698449</v>
      </c>
      <c r="R6">
        <v>10844.733222918299</v>
      </c>
      <c r="S6">
        <v>10149.701435568501</v>
      </c>
      <c r="T6">
        <v>7628.5558470118003</v>
      </c>
      <c r="U6">
        <v>6437.3481491046396</v>
      </c>
      <c r="V6">
        <v>6742.5434920014204</v>
      </c>
      <c r="W6">
        <v>6905.4932331837599</v>
      </c>
      <c r="X6">
        <v>7059.9327940809999</v>
      </c>
      <c r="Y6">
        <v>7529.6911204461603</v>
      </c>
      <c r="Z6">
        <v>9045.9685611014702</v>
      </c>
      <c r="AA6">
        <v>8820.4350950841999</v>
      </c>
      <c r="AB6">
        <v>8952.57260278594</v>
      </c>
      <c r="AC6">
        <v>7817.9968041690699</v>
      </c>
      <c r="AD6">
        <v>7943.34523779951</v>
      </c>
      <c r="AE6">
        <v>7956.7819686360599</v>
      </c>
      <c r="AF6">
        <v>6536.3875558665204</v>
      </c>
    </row>
    <row r="7" spans="1:32" x14ac:dyDescent="0.3">
      <c r="A7" t="s">
        <v>85</v>
      </c>
      <c r="B7" t="s">
        <v>307</v>
      </c>
      <c r="C7" t="s">
        <v>297</v>
      </c>
      <c r="D7" t="s">
        <v>308</v>
      </c>
      <c r="E7" t="s">
        <v>298</v>
      </c>
      <c r="F7">
        <v>67078.431847061307</v>
      </c>
      <c r="G7">
        <v>72939.016745494999</v>
      </c>
      <c r="H7">
        <v>74613.358984929102</v>
      </c>
      <c r="I7">
        <v>77904.924190064499</v>
      </c>
      <c r="J7">
        <v>72534.699390671507</v>
      </c>
      <c r="K7">
        <v>73591.320433957299</v>
      </c>
      <c r="L7">
        <v>73013.197559055901</v>
      </c>
      <c r="M7">
        <v>68195.733986107894</v>
      </c>
      <c r="N7">
        <v>68440.329948461294</v>
      </c>
      <c r="O7">
        <v>69133.636503988004</v>
      </c>
      <c r="P7">
        <v>67018.585962489902</v>
      </c>
      <c r="Q7">
        <v>63892.830246382298</v>
      </c>
      <c r="R7">
        <v>57643.524682089599</v>
      </c>
      <c r="S7">
        <v>53856.167082764499</v>
      </c>
      <c r="T7">
        <v>36910.538259624598</v>
      </c>
      <c r="U7">
        <v>30032.780118464001</v>
      </c>
      <c r="V7">
        <v>23613.176589306699</v>
      </c>
      <c r="W7">
        <v>23399.031601349299</v>
      </c>
      <c r="X7">
        <v>21423.8989504153</v>
      </c>
      <c r="Y7">
        <v>21319.6349385506</v>
      </c>
      <c r="Z7">
        <v>20809.635795743601</v>
      </c>
      <c r="AA7">
        <v>20590.920246167101</v>
      </c>
      <c r="AB7">
        <v>20556.601415226702</v>
      </c>
      <c r="AC7">
        <v>18828.829862664999</v>
      </c>
      <c r="AD7">
        <v>19348.789176098999</v>
      </c>
      <c r="AE7">
        <v>17525.521529995902</v>
      </c>
      <c r="AF7">
        <v>17931.7943902115</v>
      </c>
    </row>
    <row r="8" spans="1:32" x14ac:dyDescent="0.3">
      <c r="A8" t="s">
        <v>85</v>
      </c>
      <c r="B8" t="s">
        <v>309</v>
      </c>
      <c r="C8" t="s">
        <v>297</v>
      </c>
      <c r="D8" t="s">
        <v>310</v>
      </c>
      <c r="E8" t="s">
        <v>298</v>
      </c>
      <c r="F8">
        <v>4164.50992356197</v>
      </c>
      <c r="G8">
        <v>4420.6435999876103</v>
      </c>
      <c r="H8">
        <v>4606.6443874851102</v>
      </c>
      <c r="I8">
        <v>6258.48505235418</v>
      </c>
      <c r="J8">
        <v>5427.6179002668996</v>
      </c>
      <c r="K8">
        <v>5394.4382838308902</v>
      </c>
      <c r="L8">
        <v>6281.9047028791101</v>
      </c>
      <c r="M8">
        <v>5559.8559305087801</v>
      </c>
      <c r="N8">
        <v>5247.65121933928</v>
      </c>
      <c r="O8">
        <v>4506.3323616174803</v>
      </c>
      <c r="P8">
        <v>4285.9272287502499</v>
      </c>
      <c r="Q8">
        <v>3510.77915897918</v>
      </c>
      <c r="R8">
        <v>4227.2955246248403</v>
      </c>
      <c r="S8">
        <v>2102.9478619875699</v>
      </c>
      <c r="T8">
        <v>5891.4682725489101</v>
      </c>
      <c r="U8">
        <v>3377.95978085861</v>
      </c>
      <c r="V8">
        <v>2216.1801305467302</v>
      </c>
      <c r="W8">
        <v>2311.6483715566301</v>
      </c>
      <c r="X8">
        <v>1234.9155623428501</v>
      </c>
      <c r="Y8">
        <v>1735.99708519156</v>
      </c>
      <c r="Z8">
        <v>2086.54427406484</v>
      </c>
      <c r="AA8">
        <v>2242.24368558375</v>
      </c>
      <c r="AB8">
        <v>2023.99320811907</v>
      </c>
      <c r="AC8">
        <v>1698.3296458525299</v>
      </c>
      <c r="AD8">
        <v>1942.6251044850301</v>
      </c>
      <c r="AE8">
        <v>1284.9184428218</v>
      </c>
      <c r="AF8">
        <v>963.81777597420898</v>
      </c>
    </row>
    <row r="9" spans="1:32" x14ac:dyDescent="0.3">
      <c r="A9" t="s">
        <v>85</v>
      </c>
      <c r="B9" t="s">
        <v>311</v>
      </c>
      <c r="C9" t="s">
        <v>297</v>
      </c>
      <c r="D9" t="s">
        <v>312</v>
      </c>
      <c r="E9" t="s">
        <v>298</v>
      </c>
      <c r="F9">
        <v>252985.38029651201</v>
      </c>
      <c r="G9">
        <v>261198.12006824199</v>
      </c>
      <c r="H9">
        <v>261788.68896391301</v>
      </c>
      <c r="I9">
        <v>267127.089466737</v>
      </c>
      <c r="J9">
        <v>246328.86216229701</v>
      </c>
      <c r="K9">
        <v>242615.7644025</v>
      </c>
      <c r="L9">
        <v>258435.211723935</v>
      </c>
      <c r="M9">
        <v>243806.07315847301</v>
      </c>
      <c r="N9">
        <v>236764.18332827499</v>
      </c>
      <c r="O9">
        <v>248072.42051887399</v>
      </c>
      <c r="P9">
        <v>252274.87762816501</v>
      </c>
      <c r="Q9">
        <v>233886.43405621999</v>
      </c>
      <c r="R9">
        <v>236210.47442952599</v>
      </c>
      <c r="S9">
        <v>230625.09291721799</v>
      </c>
      <c r="T9">
        <v>188645.657565256</v>
      </c>
      <c r="U9">
        <v>161982.94611734699</v>
      </c>
      <c r="V9">
        <v>170545.573079603</v>
      </c>
      <c r="W9">
        <v>164204.634182504</v>
      </c>
      <c r="X9">
        <v>157195.85289188399</v>
      </c>
      <c r="Y9">
        <v>167852.68966803601</v>
      </c>
      <c r="Z9">
        <v>198934.877196958</v>
      </c>
      <c r="AA9">
        <v>209161.74798175599</v>
      </c>
      <c r="AB9">
        <v>214681.16685354701</v>
      </c>
      <c r="AC9">
        <v>177977.26876299901</v>
      </c>
      <c r="AD9">
        <v>193413.433745958</v>
      </c>
      <c r="AE9">
        <v>175123.90373693701</v>
      </c>
      <c r="AF9">
        <v>188425.06722223901</v>
      </c>
    </row>
    <row r="10" spans="1:32" x14ac:dyDescent="0.3">
      <c r="A10" t="s">
        <v>85</v>
      </c>
      <c r="B10" t="s">
        <v>313</v>
      </c>
      <c r="C10" t="s">
        <v>297</v>
      </c>
      <c r="D10" t="s">
        <v>314</v>
      </c>
      <c r="E10" t="s">
        <v>298</v>
      </c>
      <c r="F10">
        <v>437413.68488070101</v>
      </c>
      <c r="G10">
        <v>445817.88724256901</v>
      </c>
      <c r="H10">
        <v>452384.997264668</v>
      </c>
      <c r="I10">
        <v>473488.69474745798</v>
      </c>
      <c r="J10">
        <v>443249.99846483202</v>
      </c>
      <c r="K10">
        <v>460897.434835319</v>
      </c>
      <c r="L10">
        <v>476681.47357372101</v>
      </c>
      <c r="M10">
        <v>451324.839126718</v>
      </c>
      <c r="N10">
        <v>443870.39484849299</v>
      </c>
      <c r="O10">
        <v>458629.52799421299</v>
      </c>
      <c r="P10">
        <v>461390.24904944899</v>
      </c>
      <c r="Q10">
        <v>444158.40779633698</v>
      </c>
      <c r="R10">
        <v>431896.766803128</v>
      </c>
      <c r="S10">
        <v>428869.72041977302</v>
      </c>
      <c r="T10">
        <v>382763.80231793103</v>
      </c>
      <c r="U10">
        <v>351287.519120813</v>
      </c>
      <c r="V10">
        <v>357727.26444226602</v>
      </c>
      <c r="W10">
        <v>351686.83974615001</v>
      </c>
      <c r="X10">
        <v>340732.05663875001</v>
      </c>
      <c r="Y10">
        <v>355766.50037223502</v>
      </c>
      <c r="Z10">
        <v>416187.28730483103</v>
      </c>
      <c r="AA10">
        <v>435154.73550146399</v>
      </c>
      <c r="AB10">
        <v>441192.56034873298</v>
      </c>
      <c r="AC10">
        <v>368908.584978053</v>
      </c>
      <c r="AD10">
        <v>380028.03229909501</v>
      </c>
      <c r="AE10">
        <v>362651.68050503498</v>
      </c>
      <c r="AF10">
        <v>379116.68870519102</v>
      </c>
    </row>
    <row r="11" spans="1:32" x14ac:dyDescent="0.3">
      <c r="A11" t="s">
        <v>85</v>
      </c>
      <c r="B11" t="s">
        <v>315</v>
      </c>
      <c r="C11" t="s">
        <v>297</v>
      </c>
      <c r="D11" t="s">
        <v>316</v>
      </c>
      <c r="E11" t="s">
        <v>298</v>
      </c>
      <c r="F11">
        <v>184428.304584189</v>
      </c>
      <c r="G11">
        <v>184619.76717432699</v>
      </c>
      <c r="H11">
        <v>190596.30830075499</v>
      </c>
      <c r="I11">
        <v>206361.60528072101</v>
      </c>
      <c r="J11">
        <v>196921.136302536</v>
      </c>
      <c r="K11">
        <v>218281.67043281801</v>
      </c>
      <c r="L11">
        <v>218246.26184978601</v>
      </c>
      <c r="M11">
        <v>207518.76596824499</v>
      </c>
      <c r="N11">
        <v>207106.211520218</v>
      </c>
      <c r="O11">
        <v>210557.10747533801</v>
      </c>
      <c r="P11">
        <v>209115.37142128401</v>
      </c>
      <c r="Q11">
        <v>210271.97374011701</v>
      </c>
      <c r="R11">
        <v>195686.29237360199</v>
      </c>
      <c r="S11">
        <v>198244.627502555</v>
      </c>
      <c r="T11">
        <v>194118.144752675</v>
      </c>
      <c r="U11">
        <v>189304.57300346601</v>
      </c>
      <c r="V11">
        <v>187181.691362663</v>
      </c>
      <c r="W11">
        <v>187482.20556364601</v>
      </c>
      <c r="X11">
        <v>183536.20374686501</v>
      </c>
      <c r="Y11">
        <v>187913.8107042</v>
      </c>
      <c r="Z11">
        <v>217252.410107873</v>
      </c>
      <c r="AA11">
        <v>225992.98751970701</v>
      </c>
      <c r="AB11">
        <v>226511.39349518501</v>
      </c>
      <c r="AC11">
        <v>190931.31621505399</v>
      </c>
      <c r="AD11">
        <v>186614.59855313701</v>
      </c>
      <c r="AE11">
        <v>187527.77676809899</v>
      </c>
      <c r="AF11">
        <v>190691.62148295299</v>
      </c>
    </row>
    <row r="12" spans="1:32" x14ac:dyDescent="0.3">
      <c r="A12" t="s">
        <v>85</v>
      </c>
      <c r="B12" t="s">
        <v>317</v>
      </c>
      <c r="C12" t="s">
        <v>297</v>
      </c>
      <c r="D12" t="s">
        <v>318</v>
      </c>
      <c r="E12" t="s">
        <v>298</v>
      </c>
      <c r="F12">
        <v>68141.703488303101</v>
      </c>
      <c r="G12">
        <v>71992.761938599404</v>
      </c>
      <c r="H12">
        <v>73579.275574579602</v>
      </c>
      <c r="I12">
        <v>75032.265325062705</v>
      </c>
      <c r="J12">
        <v>68978.282510046702</v>
      </c>
      <c r="K12">
        <v>70724.450664725606</v>
      </c>
      <c r="L12">
        <v>71648.543029803201</v>
      </c>
      <c r="M12">
        <v>65085.8719699965</v>
      </c>
      <c r="N12">
        <v>65786.918794681202</v>
      </c>
      <c r="O12">
        <v>66335.392180677198</v>
      </c>
      <c r="P12">
        <v>68891.492837708298</v>
      </c>
      <c r="Q12">
        <v>68935.917415552394</v>
      </c>
      <c r="R12">
        <v>62669.539870675399</v>
      </c>
      <c r="S12">
        <v>60186.462910564704</v>
      </c>
      <c r="T12">
        <v>43950.924306472698</v>
      </c>
      <c r="U12">
        <v>43661.654889437203</v>
      </c>
      <c r="V12">
        <v>43150.563531626598</v>
      </c>
      <c r="W12">
        <v>43653.779337032298</v>
      </c>
      <c r="X12">
        <v>43548.249156747399</v>
      </c>
      <c r="Y12">
        <v>46208.670033417999</v>
      </c>
      <c r="Z12">
        <v>49922.042602490597</v>
      </c>
      <c r="AA12">
        <v>50923.564929584601</v>
      </c>
      <c r="AB12">
        <v>52976.599094404199</v>
      </c>
      <c r="AC12">
        <v>48090.016987301999</v>
      </c>
      <c r="AD12">
        <v>48697.872102600799</v>
      </c>
      <c r="AE12">
        <v>44390.961366106902</v>
      </c>
      <c r="AF12">
        <v>49206.985649269896</v>
      </c>
    </row>
    <row r="13" spans="1:32" x14ac:dyDescent="0.3">
      <c r="A13" t="s">
        <v>85</v>
      </c>
      <c r="B13" t="s">
        <v>319</v>
      </c>
      <c r="C13" t="s">
        <v>297</v>
      </c>
      <c r="D13" t="s">
        <v>320</v>
      </c>
      <c r="E13" t="s">
        <v>298</v>
      </c>
      <c r="F13">
        <v>68948.119926282801</v>
      </c>
      <c r="G13">
        <v>72777.242307292603</v>
      </c>
      <c r="H13">
        <v>77877.185954254805</v>
      </c>
      <c r="I13">
        <v>83652.469334384296</v>
      </c>
      <c r="J13">
        <v>68244.572573572994</v>
      </c>
      <c r="K13">
        <v>72646.357719534994</v>
      </c>
      <c r="L13">
        <v>68829.322519350506</v>
      </c>
      <c r="M13">
        <v>66508.939883344807</v>
      </c>
      <c r="N13">
        <v>62095.609855404698</v>
      </c>
      <c r="O13">
        <v>64410.283903866803</v>
      </c>
      <c r="P13">
        <v>66736.405691898297</v>
      </c>
      <c r="Q13">
        <v>65571.794266191195</v>
      </c>
      <c r="R13">
        <v>60386.388721491603</v>
      </c>
      <c r="S13">
        <v>55648.798053889201</v>
      </c>
      <c r="T13">
        <v>36302.451152085698</v>
      </c>
      <c r="U13">
        <v>29905.116830932599</v>
      </c>
      <c r="V13">
        <v>25368.903676359401</v>
      </c>
      <c r="W13">
        <v>26548.565383759302</v>
      </c>
      <c r="X13">
        <v>26518.248886785401</v>
      </c>
      <c r="Y13">
        <v>27355.3774504623</v>
      </c>
      <c r="Z13">
        <v>28520.782604507702</v>
      </c>
      <c r="AA13">
        <v>28887.488640316598</v>
      </c>
      <c r="AB13">
        <v>29733.846676912501</v>
      </c>
      <c r="AC13">
        <v>27883.433580197201</v>
      </c>
      <c r="AD13">
        <v>28972.756354417899</v>
      </c>
      <c r="AE13">
        <v>24700.948736795799</v>
      </c>
      <c r="AF13">
        <v>26273.2485585881</v>
      </c>
    </row>
    <row r="14" spans="1:32" x14ac:dyDescent="0.3">
      <c r="A14" t="s">
        <v>85</v>
      </c>
      <c r="B14" t="s">
        <v>321</v>
      </c>
      <c r="C14" t="s">
        <v>297</v>
      </c>
      <c r="D14" t="s">
        <v>322</v>
      </c>
      <c r="E14" t="s">
        <v>298</v>
      </c>
      <c r="F14">
        <v>200959.96482915001</v>
      </c>
      <c r="G14">
        <v>225282.68808312001</v>
      </c>
      <c r="H14">
        <v>238177.94367907601</v>
      </c>
      <c r="I14">
        <v>234909.897181554</v>
      </c>
      <c r="J14">
        <v>203958.165416031</v>
      </c>
      <c r="K14">
        <v>218406.90892645801</v>
      </c>
      <c r="L14">
        <v>203795.87414242799</v>
      </c>
      <c r="M14">
        <v>165096.153233474</v>
      </c>
      <c r="N14">
        <v>162107.01011189801</v>
      </c>
      <c r="O14">
        <v>157351.23834978</v>
      </c>
      <c r="P14">
        <v>143714.068242571</v>
      </c>
      <c r="Q14">
        <v>136638.910498652</v>
      </c>
      <c r="R14">
        <v>129664.925192562</v>
      </c>
      <c r="S14">
        <v>123771.504370658</v>
      </c>
      <c r="T14">
        <v>86216.269891836302</v>
      </c>
      <c r="U14">
        <v>82946.6371125265</v>
      </c>
      <c r="V14">
        <v>72055.838954233201</v>
      </c>
      <c r="W14">
        <v>66669.113869273599</v>
      </c>
      <c r="X14">
        <v>64098.6644001967</v>
      </c>
      <c r="Y14">
        <v>70045.170834859993</v>
      </c>
      <c r="Z14">
        <v>77936.814809984193</v>
      </c>
      <c r="AA14">
        <v>73805.545423108895</v>
      </c>
      <c r="AB14">
        <v>77406.095277099201</v>
      </c>
      <c r="AC14">
        <v>67033.002481381001</v>
      </c>
      <c r="AD14">
        <v>68962.772701735303</v>
      </c>
      <c r="AE14">
        <v>63159.427270121203</v>
      </c>
      <c r="AF14">
        <v>64937.048444799599</v>
      </c>
    </row>
    <row r="15" spans="1:32" x14ac:dyDescent="0.3">
      <c r="A15" t="s">
        <v>85</v>
      </c>
      <c r="B15" t="s">
        <v>323</v>
      </c>
      <c r="C15" t="s">
        <v>297</v>
      </c>
      <c r="D15" t="s">
        <v>324</v>
      </c>
      <c r="E15" t="s">
        <v>298</v>
      </c>
      <c r="F15">
        <v>293269.76399727701</v>
      </c>
      <c r="G15">
        <v>327982.795228731</v>
      </c>
      <c r="H15">
        <v>340957.65221747302</v>
      </c>
      <c r="I15">
        <v>335421.71765264898</v>
      </c>
      <c r="J15">
        <v>287928.84904650197</v>
      </c>
      <c r="K15">
        <v>311502.85056728002</v>
      </c>
      <c r="L15">
        <v>298298.523621161</v>
      </c>
      <c r="M15">
        <v>238934.44573438101</v>
      </c>
      <c r="N15">
        <v>231076.59948931701</v>
      </c>
      <c r="O15">
        <v>225476.83257542501</v>
      </c>
      <c r="P15">
        <v>211527.12441309099</v>
      </c>
      <c r="Q15">
        <v>205238.33621427501</v>
      </c>
      <c r="R15">
        <v>193791.035017321</v>
      </c>
      <c r="S15">
        <v>183022.96791418601</v>
      </c>
      <c r="T15">
        <v>133620.26907935101</v>
      </c>
      <c r="U15">
        <v>132196.25735751301</v>
      </c>
      <c r="V15">
        <v>117485.780187333</v>
      </c>
      <c r="W15">
        <v>116375.293760117</v>
      </c>
      <c r="X15">
        <v>114196.00657596299</v>
      </c>
      <c r="Y15">
        <v>121933.783673678</v>
      </c>
      <c r="Z15">
        <v>132198.174335419</v>
      </c>
      <c r="AA15">
        <v>128079.667549613</v>
      </c>
      <c r="AB15">
        <v>131985.13814879599</v>
      </c>
      <c r="AC15">
        <v>118103.975934481</v>
      </c>
      <c r="AD15">
        <v>121318.485502293</v>
      </c>
      <c r="AE15">
        <v>110821.408943506</v>
      </c>
      <c r="AF15">
        <v>111546.738777561</v>
      </c>
    </row>
    <row r="16" spans="1:32" x14ac:dyDescent="0.3">
      <c r="A16" t="s">
        <v>85</v>
      </c>
      <c r="B16" t="s">
        <v>325</v>
      </c>
      <c r="C16" t="s">
        <v>297</v>
      </c>
      <c r="D16" t="s">
        <v>326</v>
      </c>
      <c r="E16" t="s">
        <v>298</v>
      </c>
      <c r="F16">
        <v>92309.799168127502</v>
      </c>
      <c r="G16">
        <v>102700.10714561099</v>
      </c>
      <c r="H16">
        <v>102779.708538397</v>
      </c>
      <c r="I16">
        <v>100511.82047109499</v>
      </c>
      <c r="J16">
        <v>83970.683630470507</v>
      </c>
      <c r="K16">
        <v>93095.941640821795</v>
      </c>
      <c r="L16">
        <v>94502.649478733103</v>
      </c>
      <c r="M16">
        <v>73838.292500907803</v>
      </c>
      <c r="N16">
        <v>68969.589377419004</v>
      </c>
      <c r="O16">
        <v>68125.594225645298</v>
      </c>
      <c r="P16">
        <v>67813.056170519994</v>
      </c>
      <c r="Q16">
        <v>68599.425715623307</v>
      </c>
      <c r="R16">
        <v>64126.109824758998</v>
      </c>
      <c r="S16">
        <v>59251.463543527803</v>
      </c>
      <c r="T16">
        <v>47403.999187514601</v>
      </c>
      <c r="U16">
        <v>49249.620244986501</v>
      </c>
      <c r="V16">
        <v>45429.941233099402</v>
      </c>
      <c r="W16">
        <v>49706.179890843501</v>
      </c>
      <c r="X16">
        <v>50097.3421757666</v>
      </c>
      <c r="Y16">
        <v>51888.612838818401</v>
      </c>
      <c r="Z16">
        <v>54261.359525435197</v>
      </c>
      <c r="AA16">
        <v>54274.122126504102</v>
      </c>
      <c r="AB16">
        <v>54579.042871696802</v>
      </c>
      <c r="AC16">
        <v>51070.973453099999</v>
      </c>
      <c r="AD16">
        <v>52355.712800558002</v>
      </c>
      <c r="AE16">
        <v>47661.9816733845</v>
      </c>
      <c r="AF16">
        <v>46609.690332761304</v>
      </c>
    </row>
    <row r="17" spans="1:32" x14ac:dyDescent="0.3">
      <c r="A17" t="s">
        <v>85</v>
      </c>
      <c r="B17" t="s">
        <v>327</v>
      </c>
      <c r="C17" t="s">
        <v>297</v>
      </c>
      <c r="D17" t="s">
        <v>328</v>
      </c>
      <c r="E17" t="s">
        <v>298</v>
      </c>
      <c r="F17">
        <v>104715.654052136</v>
      </c>
      <c r="G17">
        <v>111464.885981782</v>
      </c>
      <c r="H17">
        <v>128360.676452557</v>
      </c>
      <c r="I17">
        <v>145560.41864300601</v>
      </c>
      <c r="J17">
        <v>108098.289415145</v>
      </c>
      <c r="K17">
        <v>136546.19575694401</v>
      </c>
      <c r="L17">
        <v>119942.07340814</v>
      </c>
      <c r="M17">
        <v>108415.43582635801</v>
      </c>
      <c r="N17">
        <v>111258.55381395901</v>
      </c>
      <c r="O17">
        <v>114892.31863312999</v>
      </c>
      <c r="P17">
        <v>122869.551631357</v>
      </c>
      <c r="Q17">
        <v>127972.55737771399</v>
      </c>
      <c r="R17">
        <v>111256.547311241</v>
      </c>
      <c r="S17">
        <v>100889.214504709</v>
      </c>
      <c r="T17">
        <v>64284.070388541702</v>
      </c>
      <c r="U17">
        <v>77471.993821771001</v>
      </c>
      <c r="V17">
        <v>52107.736419964902</v>
      </c>
      <c r="W17">
        <v>53136.840928142497</v>
      </c>
      <c r="X17">
        <v>52569.944700008797</v>
      </c>
      <c r="Y17">
        <v>55485.375393309703</v>
      </c>
      <c r="Z17">
        <v>62032.652606818701</v>
      </c>
      <c r="AA17">
        <v>63898.483708142303</v>
      </c>
      <c r="AB17">
        <v>67930.637747493194</v>
      </c>
      <c r="AC17">
        <v>62667.408354653198</v>
      </c>
      <c r="AD17">
        <v>63188.797045283201</v>
      </c>
      <c r="AE17">
        <v>55740.780393510999</v>
      </c>
      <c r="AF17">
        <v>60312.244366290899</v>
      </c>
    </row>
    <row r="18" spans="1:32" x14ac:dyDescent="0.3">
      <c r="A18" t="s">
        <v>85</v>
      </c>
      <c r="B18" t="s">
        <v>329</v>
      </c>
      <c r="C18" t="s">
        <v>297</v>
      </c>
      <c r="D18" t="s">
        <v>330</v>
      </c>
      <c r="E18" t="s">
        <v>298</v>
      </c>
      <c r="F18">
        <v>116579.08040679101</v>
      </c>
      <c r="G18">
        <v>133197.64193803299</v>
      </c>
      <c r="H18">
        <v>159437.30669930801</v>
      </c>
      <c r="I18">
        <v>155488.975350814</v>
      </c>
      <c r="J18">
        <v>129294.19811295401</v>
      </c>
      <c r="K18">
        <v>160861.02924469099</v>
      </c>
      <c r="L18">
        <v>168038.19151664301</v>
      </c>
      <c r="M18">
        <v>160064.38892267499</v>
      </c>
      <c r="N18">
        <v>170178.87162032301</v>
      </c>
      <c r="O18">
        <v>184983.671523119</v>
      </c>
      <c r="P18">
        <v>179289.455299886</v>
      </c>
      <c r="Q18">
        <v>193272.641686057</v>
      </c>
      <c r="R18">
        <v>185369.65081796001</v>
      </c>
      <c r="S18">
        <v>191319.37853133399</v>
      </c>
      <c r="T18">
        <v>102855.821659482</v>
      </c>
      <c r="U18">
        <v>123318.937507927</v>
      </c>
      <c r="V18">
        <v>112825.337208823</v>
      </c>
      <c r="W18">
        <v>136052.72833982701</v>
      </c>
      <c r="X18">
        <v>151137.23507552099</v>
      </c>
      <c r="Y18">
        <v>166159.46593548101</v>
      </c>
      <c r="Z18">
        <v>184596.665516484</v>
      </c>
      <c r="AA18">
        <v>191412.64434565901</v>
      </c>
      <c r="AB18">
        <v>199360.88527308599</v>
      </c>
      <c r="AC18">
        <v>178934.42628479001</v>
      </c>
      <c r="AD18">
        <v>195644.82108702601</v>
      </c>
      <c r="AE18">
        <v>154651.67300445301</v>
      </c>
      <c r="AF18">
        <v>150434.053677433</v>
      </c>
    </row>
    <row r="19" spans="1:32" x14ac:dyDescent="0.3">
      <c r="A19" t="s">
        <v>85</v>
      </c>
      <c r="B19" t="s">
        <v>331</v>
      </c>
      <c r="C19" t="s">
        <v>297</v>
      </c>
      <c r="D19" t="s">
        <v>332</v>
      </c>
      <c r="E19" t="s">
        <v>298</v>
      </c>
      <c r="F19">
        <v>72511.112010705605</v>
      </c>
      <c r="G19">
        <v>77629.661704802696</v>
      </c>
      <c r="H19">
        <v>79480.285034842003</v>
      </c>
      <c r="I19">
        <v>82275.420273858705</v>
      </c>
      <c r="J19">
        <v>71913.594723240007</v>
      </c>
      <c r="K19">
        <v>72749.005727373995</v>
      </c>
      <c r="L19">
        <v>72061.415869320801</v>
      </c>
      <c r="M19">
        <v>61927.473782433801</v>
      </c>
      <c r="N19">
        <v>55825.159383299499</v>
      </c>
      <c r="O19">
        <v>48861.629718440599</v>
      </c>
      <c r="P19">
        <v>49797.559378329999</v>
      </c>
      <c r="Q19">
        <v>47520.081703858399</v>
      </c>
      <c r="R19">
        <v>40368.873807031603</v>
      </c>
      <c r="S19">
        <v>38995.065286659701</v>
      </c>
      <c r="T19">
        <v>28553.569675018</v>
      </c>
      <c r="U19">
        <v>25135.305919079601</v>
      </c>
      <c r="V19">
        <v>26079.150490642001</v>
      </c>
      <c r="W19">
        <v>25493.596685664801</v>
      </c>
      <c r="X19">
        <v>25085.310533387299</v>
      </c>
      <c r="Y19">
        <v>24809.1677294607</v>
      </c>
      <c r="Z19">
        <v>26301.3129396271</v>
      </c>
      <c r="AA19">
        <v>26660.712935194599</v>
      </c>
      <c r="AB19">
        <v>26177.012349150798</v>
      </c>
      <c r="AC19">
        <v>23100.5201709014</v>
      </c>
      <c r="AD19">
        <v>24607.0661828712</v>
      </c>
      <c r="AE19">
        <v>22941.5971927098</v>
      </c>
      <c r="AF19">
        <v>26175.097194510501</v>
      </c>
    </row>
    <row r="20" spans="1:32" x14ac:dyDescent="0.3">
      <c r="A20" t="s">
        <v>85</v>
      </c>
      <c r="B20" t="s">
        <v>333</v>
      </c>
      <c r="C20" t="s">
        <v>297</v>
      </c>
      <c r="D20" t="s">
        <v>334</v>
      </c>
      <c r="E20" t="s">
        <v>298</v>
      </c>
      <c r="F20">
        <v>73692.302046886995</v>
      </c>
      <c r="G20">
        <v>69625.190564032499</v>
      </c>
      <c r="H20">
        <v>69455.0177930067</v>
      </c>
      <c r="I20">
        <v>73658.996278320396</v>
      </c>
      <c r="J20">
        <v>70652.358135170303</v>
      </c>
      <c r="K20">
        <v>72789.438187873893</v>
      </c>
      <c r="L20">
        <v>71018.627374167394</v>
      </c>
      <c r="M20">
        <v>70008.145791923904</v>
      </c>
      <c r="N20">
        <v>70027.660457066304</v>
      </c>
      <c r="O20">
        <v>74046.436300033107</v>
      </c>
      <c r="P20">
        <v>82138.070388067194</v>
      </c>
      <c r="Q20">
        <v>77020.012629556906</v>
      </c>
      <c r="R20">
        <v>83331.788172133398</v>
      </c>
      <c r="S20">
        <v>70309.057210358602</v>
      </c>
      <c r="T20">
        <v>67989.796500387107</v>
      </c>
      <c r="U20">
        <v>53840.402077338498</v>
      </c>
      <c r="V20">
        <v>54890.972229065497</v>
      </c>
      <c r="W20">
        <v>58501.497959119901</v>
      </c>
      <c r="X20">
        <v>50474.758636218598</v>
      </c>
      <c r="Y20">
        <v>49429.078515472</v>
      </c>
      <c r="Z20">
        <v>52107.847494955502</v>
      </c>
      <c r="AA20">
        <v>49923.958497467996</v>
      </c>
      <c r="AB20">
        <v>44793.666942153599</v>
      </c>
      <c r="AC20">
        <v>42279.007660661002</v>
      </c>
      <c r="AD20">
        <v>47990.201250554397</v>
      </c>
      <c r="AE20">
        <v>45130.600367741397</v>
      </c>
      <c r="AF20">
        <v>46430.999831980902</v>
      </c>
    </row>
    <row r="21" spans="1:32" x14ac:dyDescent="0.3">
      <c r="A21" t="s">
        <v>85</v>
      </c>
      <c r="B21" t="s">
        <v>335</v>
      </c>
      <c r="C21" t="s">
        <v>297</v>
      </c>
      <c r="D21" t="s">
        <v>336</v>
      </c>
      <c r="E21" t="s">
        <v>298</v>
      </c>
      <c r="F21">
        <v>83643.889991632997</v>
      </c>
      <c r="G21">
        <v>80840.4677657758</v>
      </c>
      <c r="H21">
        <v>81482.4879782262</v>
      </c>
      <c r="I21">
        <v>87714.6310126647</v>
      </c>
      <c r="J21">
        <v>84834.409561442095</v>
      </c>
      <c r="K21">
        <v>87551.4228945332</v>
      </c>
      <c r="L21">
        <v>86539.029145757304</v>
      </c>
      <c r="M21">
        <v>84972.238015478695</v>
      </c>
      <c r="N21">
        <v>84708.509116425907</v>
      </c>
      <c r="O21">
        <v>88373.959665692004</v>
      </c>
      <c r="P21">
        <v>96075.681942042196</v>
      </c>
      <c r="Q21">
        <v>90760.403346809995</v>
      </c>
      <c r="R21">
        <v>96290.676614110998</v>
      </c>
      <c r="S21">
        <v>83573.931274839197</v>
      </c>
      <c r="T21">
        <v>80876.622796059703</v>
      </c>
      <c r="U21">
        <v>66670.601297788293</v>
      </c>
      <c r="V21">
        <v>68115.122607375306</v>
      </c>
      <c r="W21">
        <v>74172.9524048944</v>
      </c>
      <c r="X21">
        <v>68290.427777782606</v>
      </c>
      <c r="Y21">
        <v>69676.260672800796</v>
      </c>
      <c r="Z21">
        <v>75312.847124559703</v>
      </c>
      <c r="AA21">
        <v>74480.269220694201</v>
      </c>
      <c r="AB21">
        <v>68566.969253158997</v>
      </c>
      <c r="AC21">
        <v>64413.242742180199</v>
      </c>
      <c r="AD21">
        <v>71672.115585674997</v>
      </c>
      <c r="AE21">
        <v>68754.915498453702</v>
      </c>
      <c r="AF21">
        <v>70338.996793689003</v>
      </c>
    </row>
    <row r="22" spans="1:32" x14ac:dyDescent="0.3">
      <c r="A22" t="s">
        <v>85</v>
      </c>
      <c r="B22" t="s">
        <v>337</v>
      </c>
      <c r="C22" t="s">
        <v>297</v>
      </c>
      <c r="D22" t="s">
        <v>338</v>
      </c>
      <c r="E22" t="s">
        <v>298</v>
      </c>
      <c r="F22">
        <v>9951.5879447459592</v>
      </c>
      <c r="G22">
        <v>11215.2772017434</v>
      </c>
      <c r="H22">
        <v>12027.470185219499</v>
      </c>
      <c r="I22">
        <v>14055.634734344299</v>
      </c>
      <c r="J22">
        <v>14182.051426271801</v>
      </c>
      <c r="K22">
        <v>14761.984706659299</v>
      </c>
      <c r="L22">
        <v>15520.401771589901</v>
      </c>
      <c r="M22">
        <v>14964.092223554801</v>
      </c>
      <c r="N22">
        <v>14680.848659359601</v>
      </c>
      <c r="O22">
        <v>14327.523365658901</v>
      </c>
      <c r="P22">
        <v>13937.611553975001</v>
      </c>
      <c r="Q22">
        <v>13740.3907172532</v>
      </c>
      <c r="R22">
        <v>12958.8884419777</v>
      </c>
      <c r="S22">
        <v>13264.8740644806</v>
      </c>
      <c r="T22">
        <v>12886.826295672599</v>
      </c>
      <c r="U22">
        <v>12830.1992204498</v>
      </c>
      <c r="V22">
        <v>13224.1503783098</v>
      </c>
      <c r="W22">
        <v>15671.4544457745</v>
      </c>
      <c r="X22">
        <v>17815.669141564002</v>
      </c>
      <c r="Y22">
        <v>20247.1821573288</v>
      </c>
      <c r="Z22">
        <v>23204.999629604201</v>
      </c>
      <c r="AA22">
        <v>24556.310723226201</v>
      </c>
      <c r="AB22">
        <v>23773.302311005398</v>
      </c>
      <c r="AC22">
        <v>22134.2350815192</v>
      </c>
      <c r="AD22">
        <v>23681.9143351206</v>
      </c>
      <c r="AE22">
        <v>23624.315130712301</v>
      </c>
      <c r="AF22">
        <v>23907.996961707999</v>
      </c>
    </row>
    <row r="23" spans="1:32" x14ac:dyDescent="0.3">
      <c r="A23" t="s">
        <v>85</v>
      </c>
      <c r="B23" t="s">
        <v>339</v>
      </c>
      <c r="C23" t="s">
        <v>297</v>
      </c>
      <c r="D23" t="s">
        <v>340</v>
      </c>
      <c r="E23" t="s">
        <v>298</v>
      </c>
      <c r="F23">
        <v>99771.740926235798</v>
      </c>
      <c r="G23">
        <v>109462.350016838</v>
      </c>
      <c r="H23">
        <v>98837.445268976298</v>
      </c>
      <c r="I23">
        <v>99328.457586723598</v>
      </c>
      <c r="J23">
        <v>88266.072427825202</v>
      </c>
      <c r="K23">
        <v>87096.217282234094</v>
      </c>
      <c r="L23">
        <v>81859.121417066403</v>
      </c>
      <c r="M23">
        <v>71563.731086746106</v>
      </c>
      <c r="N23">
        <v>68632.966985852996</v>
      </c>
      <c r="O23">
        <v>66475.666673729895</v>
      </c>
      <c r="P23">
        <v>65907.795927404106</v>
      </c>
      <c r="Q23">
        <v>62883.097248562102</v>
      </c>
      <c r="R23">
        <v>51986.526772438803</v>
      </c>
      <c r="S23">
        <v>51612.142924292399</v>
      </c>
      <c r="T23">
        <v>42754.165597724299</v>
      </c>
      <c r="U23">
        <v>41205.415577786604</v>
      </c>
      <c r="V23">
        <v>46477.233766208999</v>
      </c>
      <c r="W23">
        <v>49971.705066941402</v>
      </c>
      <c r="X23">
        <v>58542.008672547003</v>
      </c>
      <c r="Y23">
        <v>57796.089246490199</v>
      </c>
      <c r="Z23">
        <v>61308.877775473098</v>
      </c>
      <c r="AA23">
        <v>66545.965279600001</v>
      </c>
      <c r="AB23">
        <v>68882.611717632797</v>
      </c>
      <c r="AC23">
        <v>62466.392022960899</v>
      </c>
      <c r="AD23">
        <v>63719.378177312297</v>
      </c>
      <c r="AE23">
        <v>58192.782840908301</v>
      </c>
      <c r="AF23">
        <v>59078.922386918799</v>
      </c>
    </row>
    <row r="24" spans="1:32" x14ac:dyDescent="0.3">
      <c r="A24" t="s">
        <v>85</v>
      </c>
      <c r="B24" t="s">
        <v>341</v>
      </c>
      <c r="C24" t="s">
        <v>297</v>
      </c>
      <c r="D24" t="s">
        <v>342</v>
      </c>
      <c r="E24" t="s">
        <v>298</v>
      </c>
      <c r="F24">
        <v>695176.77861689206</v>
      </c>
      <c r="G24">
        <v>730972.48263037996</v>
      </c>
      <c r="H24">
        <v>730644.381589661</v>
      </c>
      <c r="I24">
        <v>774614.61886244698</v>
      </c>
      <c r="J24">
        <v>735286.84865023196</v>
      </c>
      <c r="K24">
        <v>740867.47994949005</v>
      </c>
      <c r="L24">
        <v>763679.13119383005</v>
      </c>
      <c r="M24">
        <v>755472.59005185205</v>
      </c>
      <c r="N24">
        <v>794108.490585536</v>
      </c>
      <c r="O24">
        <v>818954.86224524595</v>
      </c>
      <c r="P24">
        <v>886795.03827108897</v>
      </c>
      <c r="Q24">
        <v>835371.55465326004</v>
      </c>
      <c r="R24">
        <v>756327.83933399897</v>
      </c>
      <c r="S24">
        <v>741504.16424877697</v>
      </c>
      <c r="T24">
        <v>611175.74467405002</v>
      </c>
      <c r="U24">
        <v>591535.18150722201</v>
      </c>
      <c r="V24">
        <v>543870.94634722697</v>
      </c>
      <c r="W24">
        <v>583115.30195293296</v>
      </c>
      <c r="X24">
        <v>627237.74383092998</v>
      </c>
      <c r="Y24">
        <v>640113.43197516701</v>
      </c>
      <c r="Z24">
        <v>646210.00997733895</v>
      </c>
      <c r="AA24">
        <v>650588.33610145096</v>
      </c>
      <c r="AB24">
        <v>635514.29343313002</v>
      </c>
      <c r="AC24">
        <v>620586.85656114796</v>
      </c>
      <c r="AD24">
        <v>655763.20715951</v>
      </c>
      <c r="AE24">
        <v>654793.219001299</v>
      </c>
      <c r="AF24">
        <v>686834.529373319</v>
      </c>
    </row>
    <row r="25" spans="1:32" x14ac:dyDescent="0.3">
      <c r="A25" t="s">
        <v>85</v>
      </c>
      <c r="B25" t="s">
        <v>343</v>
      </c>
      <c r="C25" t="s">
        <v>297</v>
      </c>
      <c r="D25" t="s">
        <v>344</v>
      </c>
      <c r="E25" t="s">
        <v>298</v>
      </c>
      <c r="F25">
        <v>18539.349475305498</v>
      </c>
      <c r="G25">
        <v>18959.425061099799</v>
      </c>
      <c r="H25">
        <v>19574.967152068501</v>
      </c>
      <c r="I25">
        <v>19690.791402016799</v>
      </c>
      <c r="J25">
        <v>17378.323349742099</v>
      </c>
      <c r="K25">
        <v>18757.583222880901</v>
      </c>
      <c r="L25">
        <v>17755.1542426827</v>
      </c>
      <c r="M25">
        <v>16155.068192599299</v>
      </c>
      <c r="N25">
        <v>16672.593786093101</v>
      </c>
      <c r="O25">
        <v>17109.6133477396</v>
      </c>
      <c r="P25">
        <v>18573.248151545398</v>
      </c>
      <c r="Q25">
        <v>16246.5313405701</v>
      </c>
      <c r="R25">
        <v>13303.5908701511</v>
      </c>
      <c r="S25">
        <v>11036.439226607699</v>
      </c>
      <c r="T25">
        <v>7530.0078241211304</v>
      </c>
      <c r="U25">
        <v>7411.0811170889301</v>
      </c>
      <c r="V25">
        <v>6043.9536046417597</v>
      </c>
      <c r="W25">
        <v>7044.1681850261002</v>
      </c>
      <c r="X25">
        <v>7997.79596462687</v>
      </c>
      <c r="Y25">
        <v>9191.2255410588095</v>
      </c>
      <c r="Z25">
        <v>10068.592240861701</v>
      </c>
      <c r="AA25">
        <v>10765.140545038499</v>
      </c>
      <c r="AB25">
        <v>11387.5852635885</v>
      </c>
      <c r="AC25">
        <v>10073.441936458999</v>
      </c>
      <c r="AD25">
        <v>10657.7171511176</v>
      </c>
      <c r="AE25">
        <v>10151.106944040601</v>
      </c>
      <c r="AF25">
        <v>9441.3326427364991</v>
      </c>
    </row>
    <row r="26" spans="1:32" x14ac:dyDescent="0.3">
      <c r="A26" t="s">
        <v>85</v>
      </c>
      <c r="B26" t="s">
        <v>345</v>
      </c>
      <c r="C26" t="s">
        <v>297</v>
      </c>
      <c r="D26" t="s">
        <v>346</v>
      </c>
      <c r="E26" t="s">
        <v>298</v>
      </c>
      <c r="F26">
        <v>198353.63141429101</v>
      </c>
      <c r="G26">
        <v>217391.59586345201</v>
      </c>
      <c r="H26">
        <v>231207.79096225</v>
      </c>
      <c r="I26">
        <v>238087.91956748799</v>
      </c>
      <c r="J26">
        <v>245790.71434345999</v>
      </c>
      <c r="K26">
        <v>248782.30482449001</v>
      </c>
      <c r="L26">
        <v>244333.39620036099</v>
      </c>
      <c r="M26">
        <v>257550.31527162</v>
      </c>
      <c r="N26">
        <v>273125.941275705</v>
      </c>
      <c r="O26">
        <v>281337.39527005597</v>
      </c>
      <c r="P26">
        <v>333818.83247181302</v>
      </c>
      <c r="Q26">
        <v>324964.47356878401</v>
      </c>
      <c r="R26">
        <v>283003.04128607101</v>
      </c>
      <c r="S26">
        <v>280882.488770745</v>
      </c>
      <c r="T26">
        <v>191746.47442393799</v>
      </c>
      <c r="U26">
        <v>186789.07225923601</v>
      </c>
      <c r="V26">
        <v>169179.000327655</v>
      </c>
      <c r="W26">
        <v>165987.28730457899</v>
      </c>
      <c r="X26">
        <v>163941.32979664599</v>
      </c>
      <c r="Y26">
        <v>145425.60470036499</v>
      </c>
      <c r="Z26">
        <v>130589.237969208</v>
      </c>
      <c r="AA26">
        <v>134014.07081061901</v>
      </c>
      <c r="AB26">
        <v>133960.95343038699</v>
      </c>
      <c r="AC26">
        <v>129230.578624325</v>
      </c>
      <c r="AD26">
        <v>130420.964768593</v>
      </c>
      <c r="AE26">
        <v>121887.018022448</v>
      </c>
      <c r="AF26">
        <v>139871.08341178001</v>
      </c>
    </row>
    <row r="27" spans="1:32" x14ac:dyDescent="0.3">
      <c r="A27" t="s">
        <v>85</v>
      </c>
      <c r="B27" t="s">
        <v>347</v>
      </c>
      <c r="C27" t="s">
        <v>297</v>
      </c>
      <c r="D27" t="s">
        <v>348</v>
      </c>
      <c r="E27" t="s">
        <v>298</v>
      </c>
      <c r="F27">
        <v>478283.79772729502</v>
      </c>
      <c r="G27">
        <v>494621.46170582803</v>
      </c>
      <c r="H27">
        <v>479861.62347534299</v>
      </c>
      <c r="I27">
        <v>516835.90789294202</v>
      </c>
      <c r="J27">
        <v>472117.81095702999</v>
      </c>
      <c r="K27">
        <v>473327.591902118</v>
      </c>
      <c r="L27">
        <v>501590.580750786</v>
      </c>
      <c r="M27">
        <v>481767.206587633</v>
      </c>
      <c r="N27">
        <v>504309.955523738</v>
      </c>
      <c r="O27">
        <v>520507.853627451</v>
      </c>
      <c r="P27">
        <v>534402.95764773001</v>
      </c>
      <c r="Q27">
        <v>494160.54974390601</v>
      </c>
      <c r="R27">
        <v>460021.20717777801</v>
      </c>
      <c r="S27">
        <v>449585.236251425</v>
      </c>
      <c r="T27">
        <v>411899.26242599101</v>
      </c>
      <c r="U27">
        <v>397335.02813089802</v>
      </c>
      <c r="V27">
        <v>368647.99241493002</v>
      </c>
      <c r="W27">
        <v>410083.84646332799</v>
      </c>
      <c r="X27">
        <v>455298.61806965701</v>
      </c>
      <c r="Y27">
        <v>485496.60173374199</v>
      </c>
      <c r="Z27">
        <v>505552.17976726999</v>
      </c>
      <c r="AA27">
        <v>505809.12474579399</v>
      </c>
      <c r="AB27">
        <v>490165.75473915401</v>
      </c>
      <c r="AC27">
        <v>481282.83600036398</v>
      </c>
      <c r="AD27">
        <v>514684.525239799</v>
      </c>
      <c r="AE27">
        <v>522755.09403481102</v>
      </c>
      <c r="AF27">
        <v>537522.11331880197</v>
      </c>
    </row>
    <row r="28" spans="1:32" x14ac:dyDescent="0.3">
      <c r="A28" t="s">
        <v>85</v>
      </c>
      <c r="B28" t="s">
        <v>349</v>
      </c>
      <c r="C28" t="s">
        <v>297</v>
      </c>
      <c r="D28" t="s">
        <v>350</v>
      </c>
      <c r="E28" t="s">
        <v>298</v>
      </c>
      <c r="F28">
        <v>190412.74552438999</v>
      </c>
      <c r="G28">
        <v>168039.974044086</v>
      </c>
      <c r="H28">
        <v>171012.15601885799</v>
      </c>
      <c r="I28">
        <v>181193.26344535101</v>
      </c>
      <c r="J28">
        <v>168481.502746304</v>
      </c>
      <c r="K28">
        <v>173758.09499664101</v>
      </c>
      <c r="L28">
        <v>175702.08367701599</v>
      </c>
      <c r="M28">
        <v>168576.47162127701</v>
      </c>
      <c r="N28">
        <v>173085.80102045299</v>
      </c>
      <c r="O28">
        <v>181564.252455384</v>
      </c>
      <c r="P28">
        <v>191122.27195626299</v>
      </c>
      <c r="Q28">
        <v>175791.28295029799</v>
      </c>
      <c r="R28">
        <v>159425.85318897301</v>
      </c>
      <c r="S28">
        <v>156957.146087114</v>
      </c>
      <c r="T28">
        <v>127858.68342542399</v>
      </c>
      <c r="U28">
        <v>118324.621517541</v>
      </c>
      <c r="V28">
        <v>111338.259936185</v>
      </c>
      <c r="W28">
        <v>122737.63124195101</v>
      </c>
      <c r="X28">
        <v>127421.916043025</v>
      </c>
      <c r="Y28">
        <v>137348.58730138</v>
      </c>
      <c r="Z28">
        <v>148113.60736704301</v>
      </c>
      <c r="AA28">
        <v>152004.11339053299</v>
      </c>
      <c r="AB28">
        <v>150342.542156793</v>
      </c>
      <c r="AC28">
        <v>141690.07372059199</v>
      </c>
      <c r="AD28">
        <v>146576.023842486</v>
      </c>
      <c r="AE28">
        <v>121636.58843786499</v>
      </c>
      <c r="AF28">
        <v>123761.885717795</v>
      </c>
    </row>
    <row r="29" spans="1:32" x14ac:dyDescent="0.3">
      <c r="A29" t="s">
        <v>85</v>
      </c>
      <c r="B29" t="s">
        <v>351</v>
      </c>
      <c r="C29" t="s">
        <v>297</v>
      </c>
      <c r="D29" t="s">
        <v>352</v>
      </c>
      <c r="E29" t="s">
        <v>298</v>
      </c>
      <c r="F29">
        <v>75586.624323409196</v>
      </c>
      <c r="G29">
        <v>65690.294874106097</v>
      </c>
      <c r="H29">
        <v>64298.038073047101</v>
      </c>
      <c r="I29">
        <v>65891.901498181702</v>
      </c>
      <c r="J29">
        <v>62469.943562095599</v>
      </c>
      <c r="K29">
        <v>69005.699044993395</v>
      </c>
      <c r="L29">
        <v>70355.002488727594</v>
      </c>
      <c r="M29">
        <v>68524.817288259102</v>
      </c>
      <c r="N29">
        <v>74581.300275635993</v>
      </c>
      <c r="O29">
        <v>81053.277733684095</v>
      </c>
      <c r="P29">
        <v>83618.6506447008</v>
      </c>
      <c r="Q29">
        <v>74800.554235992196</v>
      </c>
      <c r="R29">
        <v>67756.764126070804</v>
      </c>
      <c r="S29">
        <v>72188.296995299897</v>
      </c>
      <c r="T29">
        <v>59139.005351224099</v>
      </c>
      <c r="U29">
        <v>53294.112298743697</v>
      </c>
      <c r="V29">
        <v>50524.751336225403</v>
      </c>
      <c r="W29">
        <v>52293.593702251499</v>
      </c>
      <c r="X29">
        <v>53739.4664354423</v>
      </c>
      <c r="Y29">
        <v>54331.843042611799</v>
      </c>
      <c r="Z29">
        <v>55554.226496648298</v>
      </c>
      <c r="AA29">
        <v>59019.148335955702</v>
      </c>
      <c r="AB29">
        <v>57735.591995441602</v>
      </c>
      <c r="AC29">
        <v>54314.926939593002</v>
      </c>
      <c r="AD29">
        <v>58531.378786920097</v>
      </c>
      <c r="AE29">
        <v>55318.7400251785</v>
      </c>
      <c r="AF29">
        <v>53643.645407357297</v>
      </c>
    </row>
    <row r="30" spans="1:32" x14ac:dyDescent="0.3">
      <c r="A30" t="s">
        <v>85</v>
      </c>
      <c r="B30" t="s">
        <v>353</v>
      </c>
      <c r="C30" t="s">
        <v>297</v>
      </c>
      <c r="D30" t="s">
        <v>354</v>
      </c>
      <c r="E30" t="s">
        <v>298</v>
      </c>
      <c r="F30">
        <v>11805.3775141801</v>
      </c>
      <c r="G30">
        <v>9379.2458704784094</v>
      </c>
      <c r="H30">
        <v>9933.4406139924795</v>
      </c>
      <c r="I30">
        <v>10394.8683501329</v>
      </c>
      <c r="J30">
        <v>9061.8046581276103</v>
      </c>
      <c r="K30">
        <v>11770.544327701</v>
      </c>
      <c r="L30">
        <v>12551.326078280301</v>
      </c>
      <c r="M30">
        <v>11770.2532699286</v>
      </c>
      <c r="N30">
        <v>11650.847997327601</v>
      </c>
      <c r="O30">
        <v>11765.0015470914</v>
      </c>
      <c r="P30">
        <v>14660.170962933</v>
      </c>
      <c r="Q30">
        <v>13692.9740651704</v>
      </c>
      <c r="R30">
        <v>12521.5329416066</v>
      </c>
      <c r="S30">
        <v>11442.0918433646</v>
      </c>
      <c r="T30">
        <v>6833.5370554462997</v>
      </c>
      <c r="U30">
        <v>7272.0094541795197</v>
      </c>
      <c r="V30">
        <v>5639.0538337786002</v>
      </c>
      <c r="W30">
        <v>4677.1064705996896</v>
      </c>
      <c r="X30">
        <v>4922.27565776552</v>
      </c>
      <c r="Y30">
        <v>5564.4738496582304</v>
      </c>
      <c r="Z30">
        <v>5644.1440069288001</v>
      </c>
      <c r="AA30">
        <v>4361.7535556337398</v>
      </c>
      <c r="AB30">
        <v>4783.16537366173</v>
      </c>
      <c r="AC30">
        <v>3380.3580132429802</v>
      </c>
      <c r="AD30">
        <v>2910.2061344457802</v>
      </c>
      <c r="AE30">
        <v>2143.4226274446501</v>
      </c>
      <c r="AF30">
        <v>2898.4511399628</v>
      </c>
    </row>
    <row r="31" spans="1:32" x14ac:dyDescent="0.3">
      <c r="A31" t="s">
        <v>85</v>
      </c>
      <c r="B31" t="s">
        <v>355</v>
      </c>
      <c r="C31" t="s">
        <v>297</v>
      </c>
      <c r="D31" t="s">
        <v>356</v>
      </c>
      <c r="E31" t="s">
        <v>298</v>
      </c>
      <c r="F31">
        <v>23101.943858762101</v>
      </c>
      <c r="G31">
        <v>19737.8877256001</v>
      </c>
      <c r="H31">
        <v>20649.584449486701</v>
      </c>
      <c r="I31">
        <v>21228.980958503598</v>
      </c>
      <c r="J31">
        <v>18772.125119115699</v>
      </c>
      <c r="K31">
        <v>20210.742959671599</v>
      </c>
      <c r="L31">
        <v>21279.584672751502</v>
      </c>
      <c r="M31">
        <v>21720.6238633131</v>
      </c>
      <c r="N31">
        <v>22036.9666633005</v>
      </c>
      <c r="O31">
        <v>24076.815438092901</v>
      </c>
      <c r="P31">
        <v>27685.875920209299</v>
      </c>
      <c r="Q31">
        <v>24633.977165530301</v>
      </c>
      <c r="R31">
        <v>21827.932158808799</v>
      </c>
      <c r="S31">
        <v>18271.249797823701</v>
      </c>
      <c r="T31">
        <v>15439.3746365274</v>
      </c>
      <c r="U31">
        <v>11812.634526854599</v>
      </c>
      <c r="V31">
        <v>9239.4150862696406</v>
      </c>
      <c r="W31">
        <v>10041.293756515999</v>
      </c>
      <c r="X31">
        <v>8445.7081338773896</v>
      </c>
      <c r="Y31">
        <v>8604.5146263261504</v>
      </c>
      <c r="Z31">
        <v>10821.3266375083</v>
      </c>
      <c r="AA31">
        <v>11355.877982628001</v>
      </c>
      <c r="AB31">
        <v>10850.9110192632</v>
      </c>
      <c r="AC31">
        <v>10193.474951051199</v>
      </c>
      <c r="AD31">
        <v>9592.7689933481197</v>
      </c>
      <c r="AE31">
        <v>4410.2681044459396</v>
      </c>
      <c r="AF31">
        <v>7712.11705142759</v>
      </c>
    </row>
    <row r="32" spans="1:32" x14ac:dyDescent="0.3">
      <c r="A32" t="s">
        <v>85</v>
      </c>
      <c r="B32" t="s">
        <v>357</v>
      </c>
      <c r="C32" t="s">
        <v>297</v>
      </c>
      <c r="D32" t="s">
        <v>358</v>
      </c>
      <c r="E32" t="s">
        <v>298</v>
      </c>
      <c r="F32">
        <v>78725.448025183199</v>
      </c>
      <c r="G32">
        <v>71761.375498735899</v>
      </c>
      <c r="H32">
        <v>74541.742759393193</v>
      </c>
      <c r="I32">
        <v>81902.600904378298</v>
      </c>
      <c r="J32">
        <v>76431.165750423606</v>
      </c>
      <c r="K32">
        <v>71016.302467283007</v>
      </c>
      <c r="L32">
        <v>69725.057055093901</v>
      </c>
      <c r="M32">
        <v>64778.2717271113</v>
      </c>
      <c r="N32">
        <v>62958.351964969603</v>
      </c>
      <c r="O32">
        <v>62890.051392557602</v>
      </c>
      <c r="P32">
        <v>63197.110266913798</v>
      </c>
      <c r="Q32">
        <v>60955.160113671503</v>
      </c>
      <c r="R32">
        <v>55623.866111851901</v>
      </c>
      <c r="S32">
        <v>52921.995830691303</v>
      </c>
      <c r="T32">
        <v>44616.508987266803</v>
      </c>
      <c r="U32">
        <v>44068.276237265898</v>
      </c>
      <c r="V32">
        <v>44279.885943565198</v>
      </c>
      <c r="W32">
        <v>54087.439363950798</v>
      </c>
      <c r="X32">
        <v>58703.717028290303</v>
      </c>
      <c r="Y32">
        <v>67266.957857936693</v>
      </c>
      <c r="Z32">
        <v>74499.658194112504</v>
      </c>
      <c r="AA32">
        <v>75606.8277085671</v>
      </c>
      <c r="AB32">
        <v>75310.502101139704</v>
      </c>
      <c r="AC32">
        <v>72176.359998927597</v>
      </c>
      <c r="AD32">
        <v>73824.689495471001</v>
      </c>
      <c r="AE32">
        <v>58225.148896317303</v>
      </c>
      <c r="AF32">
        <v>57950.072262574598</v>
      </c>
    </row>
    <row r="33" spans="1:32" x14ac:dyDescent="0.3">
      <c r="A33" t="s">
        <v>85</v>
      </c>
      <c r="B33" t="s">
        <v>359</v>
      </c>
      <c r="C33" t="s">
        <v>297</v>
      </c>
      <c r="D33" t="s">
        <v>360</v>
      </c>
      <c r="E33" t="s">
        <v>298</v>
      </c>
      <c r="F33">
        <v>1193.35180285511</v>
      </c>
      <c r="G33">
        <v>1471.1700751651599</v>
      </c>
      <c r="H33">
        <v>1589.3501229385899</v>
      </c>
      <c r="I33">
        <v>1774.91173415398</v>
      </c>
      <c r="J33">
        <v>1746.4636565416099</v>
      </c>
      <c r="K33">
        <v>1754.8061969916</v>
      </c>
      <c r="L33">
        <v>1791.1133821629401</v>
      </c>
      <c r="M33">
        <v>1782.50547266535</v>
      </c>
      <c r="N33">
        <v>1858.33411921898</v>
      </c>
      <c r="O33">
        <v>1779.1063439576899</v>
      </c>
      <c r="P33">
        <v>1960.4641615061701</v>
      </c>
      <c r="Q33">
        <v>1708.6173699337301</v>
      </c>
      <c r="R33">
        <v>1695.7578506346399</v>
      </c>
      <c r="S33">
        <v>2133.5116199347499</v>
      </c>
      <c r="T33">
        <v>1830.2573949595401</v>
      </c>
      <c r="U33">
        <v>1877.58900049724</v>
      </c>
      <c r="V33">
        <v>1655.1537363457301</v>
      </c>
      <c r="W33">
        <v>1638.19794863274</v>
      </c>
      <c r="X33">
        <v>1610.7487876493301</v>
      </c>
      <c r="Y33">
        <v>1580.79792484729</v>
      </c>
      <c r="Z33">
        <v>1594.2520318448601</v>
      </c>
      <c r="AA33">
        <v>1660.50580774843</v>
      </c>
      <c r="AB33">
        <v>1662.371667287</v>
      </c>
      <c r="AC33">
        <v>1624.9538177776701</v>
      </c>
      <c r="AD33">
        <v>1716.9804323011599</v>
      </c>
      <c r="AE33">
        <v>1539.0087844786101</v>
      </c>
      <c r="AF33">
        <v>1557.59985647288</v>
      </c>
    </row>
    <row r="34" spans="1:32" x14ac:dyDescent="0.3">
      <c r="A34" t="s">
        <v>85</v>
      </c>
      <c r="B34" t="s">
        <v>361</v>
      </c>
      <c r="C34" t="s">
        <v>297</v>
      </c>
      <c r="D34" t="s">
        <v>362</v>
      </c>
      <c r="E34" t="s">
        <v>298</v>
      </c>
      <c r="F34">
        <v>169773.20269137801</v>
      </c>
      <c r="G34">
        <v>183731.967533216</v>
      </c>
      <c r="H34">
        <v>184457.376683715</v>
      </c>
      <c r="I34">
        <v>203136.45317589201</v>
      </c>
      <c r="J34">
        <v>198237.288348412</v>
      </c>
      <c r="K34">
        <v>210645.858415984</v>
      </c>
      <c r="L34">
        <v>210463.31762028299</v>
      </c>
      <c r="M34">
        <v>193032.992682073</v>
      </c>
      <c r="N34">
        <v>189553.99205781301</v>
      </c>
      <c r="O34">
        <v>190824.74218763999</v>
      </c>
      <c r="P34">
        <v>200031.19779325399</v>
      </c>
      <c r="Q34">
        <v>195153.54941663999</v>
      </c>
      <c r="R34">
        <v>181997.59587905</v>
      </c>
      <c r="S34">
        <v>187151.41771339701</v>
      </c>
      <c r="T34">
        <v>168343.922812028</v>
      </c>
      <c r="U34">
        <v>163391.130731632</v>
      </c>
      <c r="V34">
        <v>153165.58887910401</v>
      </c>
      <c r="W34">
        <v>167256.346698518</v>
      </c>
      <c r="X34">
        <v>162218.12245546299</v>
      </c>
      <c r="Y34">
        <v>163401.79361464601</v>
      </c>
      <c r="Z34">
        <v>178103.39877044299</v>
      </c>
      <c r="AA34">
        <v>175076.885026979</v>
      </c>
      <c r="AB34">
        <v>167637.77816827601</v>
      </c>
      <c r="AC34">
        <v>150648.588143934</v>
      </c>
      <c r="AD34">
        <v>160019.314283524</v>
      </c>
      <c r="AE34">
        <v>117677.186587833</v>
      </c>
      <c r="AF34">
        <v>98626.290890687698</v>
      </c>
    </row>
    <row r="35" spans="1:32" x14ac:dyDescent="0.3">
      <c r="A35" t="s">
        <v>85</v>
      </c>
      <c r="B35" t="s">
        <v>363</v>
      </c>
      <c r="C35" t="s">
        <v>297</v>
      </c>
      <c r="D35" t="s">
        <v>364</v>
      </c>
      <c r="E35" t="s">
        <v>298</v>
      </c>
      <c r="F35">
        <v>337850.62142685603</v>
      </c>
      <c r="G35">
        <v>388150.79819891398</v>
      </c>
      <c r="H35">
        <v>427559.186992709</v>
      </c>
      <c r="I35">
        <v>517425.50590367202</v>
      </c>
      <c r="J35">
        <v>564150.46616465703</v>
      </c>
      <c r="K35">
        <v>628826.700744414</v>
      </c>
      <c r="L35">
        <v>685575.89675004501</v>
      </c>
      <c r="M35">
        <v>689017.12474913499</v>
      </c>
      <c r="N35">
        <v>718291.78138857998</v>
      </c>
      <c r="O35">
        <v>756045.35765735805</v>
      </c>
      <c r="P35">
        <v>770688.42599233706</v>
      </c>
      <c r="Q35">
        <v>736106.81875479</v>
      </c>
      <c r="R35">
        <v>665206.07798220997</v>
      </c>
      <c r="S35">
        <v>647809.21512723004</v>
      </c>
      <c r="T35">
        <v>543966.29134912405</v>
      </c>
      <c r="U35">
        <v>518255.882421004</v>
      </c>
      <c r="V35">
        <v>477786.30427107698</v>
      </c>
      <c r="W35">
        <v>537808.91701423505</v>
      </c>
      <c r="X35">
        <v>568277.48364901298</v>
      </c>
      <c r="Y35">
        <v>607907.32373625296</v>
      </c>
      <c r="Z35">
        <v>629295.90010841005</v>
      </c>
      <c r="AA35">
        <v>642887.13141899602</v>
      </c>
      <c r="AB35">
        <v>636246.84714728501</v>
      </c>
      <c r="AC35">
        <v>630892.53715410002</v>
      </c>
      <c r="AD35">
        <v>680002.09230264998</v>
      </c>
      <c r="AE35">
        <v>643373.52647494304</v>
      </c>
      <c r="AF35">
        <v>655913.49059412896</v>
      </c>
    </row>
    <row r="36" spans="1:32" x14ac:dyDescent="0.3">
      <c r="A36" t="s">
        <v>85</v>
      </c>
      <c r="B36" t="s">
        <v>365</v>
      </c>
      <c r="C36" t="s">
        <v>297</v>
      </c>
      <c r="D36" t="s">
        <v>366</v>
      </c>
      <c r="E36" t="s">
        <v>298</v>
      </c>
      <c r="F36">
        <v>219611.78919784099</v>
      </c>
      <c r="G36">
        <v>239935.713135253</v>
      </c>
      <c r="H36">
        <v>257240.694184047</v>
      </c>
      <c r="I36">
        <v>294088.447445478</v>
      </c>
      <c r="J36">
        <v>323400.19524254801</v>
      </c>
      <c r="K36">
        <v>353805.106556641</v>
      </c>
      <c r="L36">
        <v>372548.162169913</v>
      </c>
      <c r="M36">
        <v>369831.73566251498</v>
      </c>
      <c r="N36">
        <v>383516.03389386</v>
      </c>
      <c r="O36">
        <v>402939.17285275599</v>
      </c>
      <c r="P36">
        <v>409472.99509091099</v>
      </c>
      <c r="Q36">
        <v>405591.37427123502</v>
      </c>
      <c r="R36">
        <v>370115.38137522002</v>
      </c>
      <c r="S36">
        <v>356296.71759193297</v>
      </c>
      <c r="T36">
        <v>306152.01395301003</v>
      </c>
      <c r="U36">
        <v>299071.470593112</v>
      </c>
      <c r="V36">
        <v>294882.65632698801</v>
      </c>
      <c r="W36">
        <v>339228.41848598002</v>
      </c>
      <c r="X36">
        <v>365605.51691249298</v>
      </c>
      <c r="Y36">
        <v>391749.67505559901</v>
      </c>
      <c r="Z36">
        <v>409294.45995148103</v>
      </c>
      <c r="AA36">
        <v>419420.20734711702</v>
      </c>
      <c r="AB36">
        <v>415447.65755017003</v>
      </c>
      <c r="AC36">
        <v>425789.224699763</v>
      </c>
      <c r="AD36">
        <v>460350.81807076</v>
      </c>
      <c r="AE36">
        <v>431761.63689340698</v>
      </c>
      <c r="AF36">
        <v>442129.91560515203</v>
      </c>
    </row>
    <row r="37" spans="1:32" x14ac:dyDescent="0.3">
      <c r="A37" t="s">
        <v>85</v>
      </c>
      <c r="B37" t="s">
        <v>367</v>
      </c>
      <c r="C37" t="s">
        <v>297</v>
      </c>
      <c r="D37" t="s">
        <v>368</v>
      </c>
      <c r="E37" t="s">
        <v>298</v>
      </c>
      <c r="F37">
        <v>18285.584716279998</v>
      </c>
      <c r="G37">
        <v>21469.3862869896</v>
      </c>
      <c r="H37">
        <v>22748.5649252316</v>
      </c>
      <c r="I37">
        <v>24351.429478423201</v>
      </c>
      <c r="J37">
        <v>23391.4267460191</v>
      </c>
      <c r="K37">
        <v>25326.155472591101</v>
      </c>
      <c r="L37">
        <v>24292.826081198898</v>
      </c>
      <c r="M37">
        <v>20964.150941861499</v>
      </c>
      <c r="N37">
        <v>20458.956537141701</v>
      </c>
      <c r="O37">
        <v>18648.615342683701</v>
      </c>
      <c r="P37">
        <v>19049.678527522101</v>
      </c>
      <c r="Q37">
        <v>18185.4550748119</v>
      </c>
      <c r="R37">
        <v>17682.931608159899</v>
      </c>
      <c r="S37">
        <v>18866.4457694511</v>
      </c>
      <c r="T37">
        <v>18021.295950278301</v>
      </c>
      <c r="U37">
        <v>18092.261225430299</v>
      </c>
      <c r="V37">
        <v>16996.842478400002</v>
      </c>
      <c r="W37">
        <v>19745.138582567201</v>
      </c>
      <c r="X37">
        <v>18845.507908880601</v>
      </c>
      <c r="Y37">
        <v>19648.4663847216</v>
      </c>
      <c r="Z37">
        <v>19429.893598253399</v>
      </c>
      <c r="AA37">
        <v>19078.020233307401</v>
      </c>
      <c r="AB37">
        <v>18087.056199291401</v>
      </c>
      <c r="AC37">
        <v>17218.069978927299</v>
      </c>
      <c r="AD37">
        <v>20515.3344152918</v>
      </c>
      <c r="AE37">
        <v>16023.8777674384</v>
      </c>
      <c r="AF37">
        <v>17262.213516493601</v>
      </c>
    </row>
    <row r="38" spans="1:32" x14ac:dyDescent="0.3">
      <c r="A38" t="s">
        <v>85</v>
      </c>
      <c r="B38" t="s">
        <v>369</v>
      </c>
      <c r="C38" t="s">
        <v>297</v>
      </c>
      <c r="D38" t="s">
        <v>370</v>
      </c>
      <c r="E38" t="s">
        <v>298</v>
      </c>
      <c r="F38">
        <v>99953.247512735499</v>
      </c>
      <c r="G38">
        <v>126745.69877667</v>
      </c>
      <c r="H38">
        <v>147569.927883431</v>
      </c>
      <c r="I38">
        <v>198985.62897977099</v>
      </c>
      <c r="J38">
        <v>217358.84417609</v>
      </c>
      <c r="K38">
        <v>249695.43871518099</v>
      </c>
      <c r="L38">
        <v>288734.90849893203</v>
      </c>
      <c r="M38">
        <v>298221.23814475897</v>
      </c>
      <c r="N38">
        <v>314316.79095757898</v>
      </c>
      <c r="O38">
        <v>334457.56946191902</v>
      </c>
      <c r="P38">
        <v>342165.752373903</v>
      </c>
      <c r="Q38">
        <v>312329.98940874299</v>
      </c>
      <c r="R38">
        <v>277407.76499882998</v>
      </c>
      <c r="S38">
        <v>272646.05176584702</v>
      </c>
      <c r="T38">
        <v>219792.981445835</v>
      </c>
      <c r="U38">
        <v>201092.150602462</v>
      </c>
      <c r="V38">
        <v>165906.80546568899</v>
      </c>
      <c r="W38">
        <v>178835.35994568799</v>
      </c>
      <c r="X38">
        <v>183826.458827639</v>
      </c>
      <c r="Y38">
        <v>196509.18229593299</v>
      </c>
      <c r="Z38">
        <v>200571.546558676</v>
      </c>
      <c r="AA38">
        <v>204388.90383857201</v>
      </c>
      <c r="AB38">
        <v>202712.133397823</v>
      </c>
      <c r="AC38">
        <v>187885.24247540999</v>
      </c>
      <c r="AD38">
        <v>199135.93981659799</v>
      </c>
      <c r="AE38">
        <v>195588.011814097</v>
      </c>
      <c r="AF38">
        <v>196521.36147248399</v>
      </c>
    </row>
    <row r="39" spans="1:32" x14ac:dyDescent="0.3">
      <c r="A39" t="s">
        <v>85</v>
      </c>
      <c r="B39" t="s">
        <v>371</v>
      </c>
      <c r="C39" t="s">
        <v>297</v>
      </c>
      <c r="D39" t="s">
        <v>372</v>
      </c>
      <c r="E39" t="s">
        <v>298</v>
      </c>
      <c r="F39">
        <v>533569.66194604198</v>
      </c>
      <c r="G39">
        <v>609893.366106131</v>
      </c>
      <c r="H39">
        <v>628272.62765514199</v>
      </c>
      <c r="I39">
        <v>716427.014418356</v>
      </c>
      <c r="J39">
        <v>704563.73098280304</v>
      </c>
      <c r="K39">
        <v>729875.85257864697</v>
      </c>
      <c r="L39">
        <v>669332.97761405201</v>
      </c>
      <c r="M39">
        <v>624718.41345523996</v>
      </c>
      <c r="N39">
        <v>591803.76130204694</v>
      </c>
      <c r="O39">
        <v>588857.88671930297</v>
      </c>
      <c r="P39">
        <v>635533.89743347501</v>
      </c>
      <c r="Q39">
        <v>674075.95970959996</v>
      </c>
      <c r="R39">
        <v>665014.42416487797</v>
      </c>
      <c r="S39">
        <v>667036.68391770101</v>
      </c>
      <c r="T39">
        <v>564910.790971276</v>
      </c>
      <c r="U39">
        <v>532539.619007273</v>
      </c>
      <c r="V39">
        <v>521805.38301570597</v>
      </c>
      <c r="W39">
        <v>528900.79480689298</v>
      </c>
      <c r="X39">
        <v>549572.48098367697</v>
      </c>
      <c r="Y39">
        <v>551515.67943737097</v>
      </c>
      <c r="Z39">
        <v>575562.11764963495</v>
      </c>
      <c r="AA39">
        <v>578522.33749796695</v>
      </c>
      <c r="AB39">
        <v>573372.11527489603</v>
      </c>
      <c r="AC39">
        <v>569959.38370675</v>
      </c>
      <c r="AD39">
        <v>598200.30859986704</v>
      </c>
      <c r="AE39">
        <v>580259.83420008596</v>
      </c>
      <c r="AF39">
        <v>574340.181117128</v>
      </c>
    </row>
    <row r="40" spans="1:32" x14ac:dyDescent="0.3">
      <c r="A40" t="s">
        <v>85</v>
      </c>
      <c r="B40" t="s">
        <v>373</v>
      </c>
      <c r="C40" t="s">
        <v>297</v>
      </c>
      <c r="D40" t="s">
        <v>374</v>
      </c>
      <c r="E40" t="s">
        <v>298</v>
      </c>
      <c r="F40">
        <v>190891.74133285799</v>
      </c>
      <c r="G40">
        <v>200135.84556092901</v>
      </c>
      <c r="H40">
        <v>206041.17759593</v>
      </c>
      <c r="I40">
        <v>237311.333401254</v>
      </c>
      <c r="J40">
        <v>232450.12655661799</v>
      </c>
      <c r="K40">
        <v>224208.470741103</v>
      </c>
      <c r="L40">
        <v>220050.28620931701</v>
      </c>
      <c r="M40">
        <v>208520.16525123399</v>
      </c>
      <c r="N40">
        <v>201336.08214077499</v>
      </c>
      <c r="O40">
        <v>200013.141513065</v>
      </c>
      <c r="P40">
        <v>187676.71644576601</v>
      </c>
      <c r="Q40">
        <v>186988.48256636399</v>
      </c>
      <c r="R40">
        <v>187371.331528546</v>
      </c>
      <c r="S40">
        <v>221082.73854786699</v>
      </c>
      <c r="T40">
        <v>199918.545099918</v>
      </c>
      <c r="U40">
        <v>222603.92333702801</v>
      </c>
      <c r="V40">
        <v>241430.817903855</v>
      </c>
      <c r="W40">
        <v>250683.95198503201</v>
      </c>
      <c r="X40">
        <v>249117.494577868</v>
      </c>
      <c r="Y40">
        <v>252692.255249701</v>
      </c>
      <c r="Z40">
        <v>246328.400734767</v>
      </c>
      <c r="AA40">
        <v>258570.28193311</v>
      </c>
      <c r="AB40">
        <v>240018.64635317901</v>
      </c>
      <c r="AC40">
        <v>231779.91375471</v>
      </c>
      <c r="AD40">
        <v>246944.83066941</v>
      </c>
      <c r="AE40">
        <v>232151.025307442</v>
      </c>
      <c r="AF40">
        <v>242132.710495648</v>
      </c>
    </row>
    <row r="41" spans="1:32" x14ac:dyDescent="0.3">
      <c r="A41" t="s">
        <v>85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85</v>
      </c>
      <c r="B43" t="s">
        <v>379</v>
      </c>
      <c r="C43" t="s">
        <v>297</v>
      </c>
      <c r="D43" t="s">
        <v>380</v>
      </c>
      <c r="E43" t="s">
        <v>298</v>
      </c>
      <c r="F43">
        <v>163803.349336627</v>
      </c>
      <c r="G43">
        <v>186626.608624505</v>
      </c>
      <c r="H43">
        <v>197604.325454228</v>
      </c>
      <c r="I43">
        <v>225516.97978794901</v>
      </c>
      <c r="J43">
        <v>220305.91452317001</v>
      </c>
      <c r="K43">
        <v>253670.42417123201</v>
      </c>
      <c r="L43">
        <v>265972.28849364002</v>
      </c>
      <c r="M43">
        <v>256841.369002135</v>
      </c>
      <c r="N43">
        <v>264405.89677444199</v>
      </c>
      <c r="O43">
        <v>277468.053268419</v>
      </c>
      <c r="P43">
        <v>286030.939948302</v>
      </c>
      <c r="Q43">
        <v>300643.57602271199</v>
      </c>
      <c r="R43">
        <v>302713.41450883501</v>
      </c>
      <c r="S43">
        <v>333610.51716472598</v>
      </c>
      <c r="T43">
        <v>309274.04429733398</v>
      </c>
      <c r="U43">
        <v>319200.32936875301</v>
      </c>
      <c r="V43">
        <v>344489.55543340702</v>
      </c>
      <c r="W43">
        <v>368139.13634607999</v>
      </c>
      <c r="X43">
        <v>388701.74511206202</v>
      </c>
      <c r="Y43">
        <v>418920.57268053899</v>
      </c>
      <c r="Z43">
        <v>443007.53473195498</v>
      </c>
      <c r="AA43">
        <v>454143.47789433098</v>
      </c>
      <c r="AB43">
        <v>448506.564445308</v>
      </c>
      <c r="AC43">
        <v>436053.06889228901</v>
      </c>
      <c r="AD43">
        <v>470473.35003069299</v>
      </c>
      <c r="AE43">
        <v>420413.247021552</v>
      </c>
      <c r="AF43">
        <v>433577.39995475399</v>
      </c>
    </row>
    <row r="44" spans="1:32" x14ac:dyDescent="0.3">
      <c r="A44" t="s">
        <v>85</v>
      </c>
      <c r="B44" t="s">
        <v>381</v>
      </c>
      <c r="C44" t="s">
        <v>297</v>
      </c>
      <c r="D44" t="s">
        <v>382</v>
      </c>
      <c r="E44" t="s">
        <v>298</v>
      </c>
      <c r="F44">
        <v>3896435.4883367601</v>
      </c>
      <c r="G44">
        <v>4188486.1795384702</v>
      </c>
      <c r="H44">
        <v>4338537.6070064902</v>
      </c>
      <c r="I44">
        <v>4702819.1628026003</v>
      </c>
      <c r="J44">
        <v>4465794.1236621598</v>
      </c>
      <c r="K44">
        <v>4754928.6780161699</v>
      </c>
      <c r="L44">
        <v>4783125.6126569603</v>
      </c>
      <c r="M44">
        <v>4524968.5917624095</v>
      </c>
      <c r="N44">
        <v>4555221.3285291595</v>
      </c>
      <c r="O44">
        <v>4687949.4938652599</v>
      </c>
      <c r="P44">
        <v>4827258.15776153</v>
      </c>
      <c r="Q44">
        <v>4735456.7692802101</v>
      </c>
      <c r="R44">
        <v>4435943.9225310702</v>
      </c>
      <c r="S44">
        <v>4393909.6690769503</v>
      </c>
      <c r="T44">
        <v>3673680.7626481499</v>
      </c>
      <c r="U44">
        <v>3536339.5887524099</v>
      </c>
      <c r="V44">
        <v>3379015.1969100698</v>
      </c>
      <c r="W44">
        <v>3579756.8742346899</v>
      </c>
      <c r="X44">
        <v>3698358.3645071499</v>
      </c>
      <c r="Y44">
        <v>3834283.3946643299</v>
      </c>
      <c r="Z44">
        <v>4042335.2899479698</v>
      </c>
      <c r="AA44">
        <v>4103736.6085279798</v>
      </c>
      <c r="AB44">
        <v>4067933.5880151102</v>
      </c>
      <c r="AC44">
        <v>3851426.16712166</v>
      </c>
      <c r="AD44">
        <v>4070029.5727886301</v>
      </c>
      <c r="AE44">
        <v>3751992.7795622498</v>
      </c>
      <c r="AF44">
        <v>3810506.84022087</v>
      </c>
    </row>
    <row r="45" spans="1:32" x14ac:dyDescent="0.3">
      <c r="A45" t="s">
        <v>85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85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85</v>
      </c>
      <c r="B47" t="s">
        <v>387</v>
      </c>
      <c r="C47" t="s">
        <v>297</v>
      </c>
      <c r="D47" t="s">
        <v>388</v>
      </c>
      <c r="E47" t="s">
        <v>298</v>
      </c>
      <c r="F47">
        <v>18067.744650135101</v>
      </c>
      <c r="G47">
        <v>19922.3522268501</v>
      </c>
      <c r="H47">
        <v>21412.448466136699</v>
      </c>
      <c r="I47">
        <v>24633.3264766512</v>
      </c>
      <c r="J47">
        <v>25673.136586153501</v>
      </c>
      <c r="K47">
        <v>27969.062937246701</v>
      </c>
      <c r="L47">
        <v>29116.431074230099</v>
      </c>
      <c r="M47">
        <v>27650.965422730002</v>
      </c>
      <c r="N47">
        <v>28483.376029738301</v>
      </c>
      <c r="O47">
        <v>28596.087339365</v>
      </c>
      <c r="P47">
        <v>28074.857512491399</v>
      </c>
      <c r="Q47">
        <v>27914.132329958</v>
      </c>
      <c r="R47">
        <v>27762.779020266102</v>
      </c>
      <c r="S47">
        <v>28195.0339882685</v>
      </c>
      <c r="T47">
        <v>29557.371123462101</v>
      </c>
      <c r="U47">
        <v>34151.628438653301</v>
      </c>
      <c r="V47">
        <v>36114.706693085704</v>
      </c>
      <c r="W47">
        <v>35504.753193806398</v>
      </c>
      <c r="X47">
        <v>35220.700881960503</v>
      </c>
      <c r="Y47">
        <v>32655.090245904299</v>
      </c>
      <c r="Z47">
        <v>31758.227784432798</v>
      </c>
      <c r="AA47">
        <v>33415.178115829804</v>
      </c>
      <c r="AB47">
        <v>30609.896801565599</v>
      </c>
      <c r="AC47">
        <v>28660.2073133392</v>
      </c>
      <c r="AD47">
        <v>30999.317960878601</v>
      </c>
      <c r="AE47">
        <v>34010.154441528</v>
      </c>
      <c r="AF47">
        <v>37732.375924785803</v>
      </c>
    </row>
    <row r="48" spans="1:32" x14ac:dyDescent="0.3">
      <c r="A48" t="s">
        <v>85</v>
      </c>
      <c r="B48" t="s">
        <v>389</v>
      </c>
      <c r="C48" t="s">
        <v>297</v>
      </c>
      <c r="D48" t="s">
        <v>390</v>
      </c>
      <c r="E48" t="s">
        <v>298</v>
      </c>
      <c r="F48">
        <v>77585.024566191103</v>
      </c>
      <c r="G48">
        <v>81611.903548211994</v>
      </c>
      <c r="H48">
        <v>83054.050407640403</v>
      </c>
      <c r="I48">
        <v>92240.344403510098</v>
      </c>
      <c r="J48">
        <v>90376.745401126303</v>
      </c>
      <c r="K48">
        <v>96292.8723418437</v>
      </c>
      <c r="L48">
        <v>99878.746194939798</v>
      </c>
      <c r="M48">
        <v>99791.511189118202</v>
      </c>
      <c r="N48">
        <v>104362.482505518</v>
      </c>
      <c r="O48">
        <v>110597.54738287099</v>
      </c>
      <c r="P48">
        <v>118062.40813980201</v>
      </c>
      <c r="Q48">
        <v>116781.678792284</v>
      </c>
      <c r="R48">
        <v>109684.589146297</v>
      </c>
      <c r="S48">
        <v>112581.314712926</v>
      </c>
      <c r="T48">
        <v>105698.871415359</v>
      </c>
      <c r="U48">
        <v>108945.385270877</v>
      </c>
      <c r="V48">
        <v>111652.67172232</v>
      </c>
      <c r="W48">
        <v>115344.836263668</v>
      </c>
      <c r="X48">
        <v>116052.47992662901</v>
      </c>
      <c r="Y48">
        <v>116380.29271110101</v>
      </c>
      <c r="Z48">
        <v>113317.917354422</v>
      </c>
      <c r="AA48">
        <v>118359.251582421</v>
      </c>
      <c r="AB48">
        <v>117722.343295698</v>
      </c>
      <c r="AC48">
        <v>111543.011809697</v>
      </c>
      <c r="AD48">
        <v>119837.85619103</v>
      </c>
      <c r="AE48">
        <v>117716.180556254</v>
      </c>
      <c r="AF48">
        <v>122432.855660188</v>
      </c>
    </row>
    <row r="49" spans="1:32" x14ac:dyDescent="0.3">
      <c r="A49" t="s">
        <v>85</v>
      </c>
      <c r="B49" t="s">
        <v>391</v>
      </c>
      <c r="C49" t="s">
        <v>297</v>
      </c>
      <c r="D49" t="s">
        <v>392</v>
      </c>
      <c r="E49" t="s">
        <v>298</v>
      </c>
      <c r="F49">
        <v>32727.783812817699</v>
      </c>
      <c r="G49">
        <v>32596.807272528898</v>
      </c>
      <c r="H49">
        <v>32079.111320419299</v>
      </c>
      <c r="I49">
        <v>33814.570313279102</v>
      </c>
      <c r="J49">
        <v>32377.345138441098</v>
      </c>
      <c r="K49">
        <v>32938.024519330502</v>
      </c>
      <c r="L49">
        <v>36178.8876965944</v>
      </c>
      <c r="M49">
        <v>37943.920968322702</v>
      </c>
      <c r="N49">
        <v>42024.296042912203</v>
      </c>
      <c r="O49">
        <v>47189.971814761098</v>
      </c>
      <c r="P49">
        <v>52304.644133599701</v>
      </c>
      <c r="Q49">
        <v>50808.022641425399</v>
      </c>
      <c r="R49">
        <v>47622.0700422476</v>
      </c>
      <c r="S49">
        <v>48451.9905206396</v>
      </c>
      <c r="T49">
        <v>43627.974098302002</v>
      </c>
      <c r="U49">
        <v>41951.810280587102</v>
      </c>
      <c r="V49">
        <v>41343.101624469004</v>
      </c>
      <c r="W49">
        <v>42465.530331716502</v>
      </c>
      <c r="X49">
        <v>42421.186356907798</v>
      </c>
      <c r="Y49">
        <v>42104.176042616004</v>
      </c>
      <c r="Z49">
        <v>42922.819952311402</v>
      </c>
      <c r="AA49">
        <v>45474.262896350301</v>
      </c>
      <c r="AB49">
        <v>45011.197021362597</v>
      </c>
      <c r="AC49">
        <v>43217.044688768197</v>
      </c>
      <c r="AD49">
        <v>45444.314586947803</v>
      </c>
      <c r="AE49">
        <v>43361.880415847198</v>
      </c>
      <c r="AF49">
        <v>43078.887982535598</v>
      </c>
    </row>
    <row r="50" spans="1:32" x14ac:dyDescent="0.3">
      <c r="A50" t="s">
        <v>85</v>
      </c>
      <c r="B50" t="s">
        <v>393</v>
      </c>
      <c r="C50" t="s">
        <v>297</v>
      </c>
      <c r="D50" t="s">
        <v>394</v>
      </c>
      <c r="E50" t="s">
        <v>298</v>
      </c>
      <c r="F50">
        <v>26789.496103238402</v>
      </c>
      <c r="G50">
        <v>29092.744048832901</v>
      </c>
      <c r="H50">
        <v>29562.4906210843</v>
      </c>
      <c r="I50">
        <v>33792.447613579803</v>
      </c>
      <c r="J50">
        <v>32326.2636765317</v>
      </c>
      <c r="K50">
        <v>35385.784885266497</v>
      </c>
      <c r="L50">
        <v>34583.427424115303</v>
      </c>
      <c r="M50">
        <v>34196.624798065503</v>
      </c>
      <c r="N50">
        <v>33854.8104328677</v>
      </c>
      <c r="O50">
        <v>34811.488228745198</v>
      </c>
      <c r="P50">
        <v>37682.906493711198</v>
      </c>
      <c r="Q50">
        <v>38059.523820900198</v>
      </c>
      <c r="R50">
        <v>34299.740083783501</v>
      </c>
      <c r="S50">
        <v>35934.290204017503</v>
      </c>
      <c r="T50">
        <v>32513.526193594898</v>
      </c>
      <c r="U50">
        <v>32841.946551636203</v>
      </c>
      <c r="V50">
        <v>34194.863404765798</v>
      </c>
      <c r="W50">
        <v>37374.552738145103</v>
      </c>
      <c r="X50">
        <v>38410.592687760203</v>
      </c>
      <c r="Y50">
        <v>41621.026422581002</v>
      </c>
      <c r="Z50">
        <v>38636.869617677898</v>
      </c>
      <c r="AA50">
        <v>39469.810570241003</v>
      </c>
      <c r="AB50">
        <v>42101.2494727702</v>
      </c>
      <c r="AC50">
        <v>39665.759807590002</v>
      </c>
      <c r="AD50">
        <v>43394.2236432032</v>
      </c>
      <c r="AE50">
        <v>40344.145698879198</v>
      </c>
      <c r="AF50">
        <v>41621.591752866501</v>
      </c>
    </row>
    <row r="51" spans="1:32" x14ac:dyDescent="0.3">
      <c r="A51" t="s">
        <v>85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85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85</v>
      </c>
      <c r="B53" t="s">
        <v>399</v>
      </c>
      <c r="C53" t="s">
        <v>297</v>
      </c>
      <c r="D53" t="s">
        <v>400</v>
      </c>
      <c r="E53" t="s">
        <v>298</v>
      </c>
      <c r="F53">
        <v>89115.255810410003</v>
      </c>
      <c r="G53">
        <v>95395.212219380395</v>
      </c>
      <c r="H53">
        <v>93805.751784795197</v>
      </c>
      <c r="I53">
        <v>93462.345637559003</v>
      </c>
      <c r="J53">
        <v>91444.373358078796</v>
      </c>
      <c r="K53">
        <v>99738.848770823693</v>
      </c>
      <c r="L53">
        <v>111442.205090902</v>
      </c>
      <c r="M53">
        <v>104975.861419087</v>
      </c>
      <c r="N53">
        <v>106322.974900373</v>
      </c>
      <c r="O53">
        <v>113299.64215893</v>
      </c>
      <c r="P53">
        <v>110608.089212019</v>
      </c>
      <c r="Q53">
        <v>103798.323910929</v>
      </c>
      <c r="R53">
        <v>88780.982867824001</v>
      </c>
      <c r="S53">
        <v>83149.110001963694</v>
      </c>
      <c r="T53">
        <v>72793.303820114204</v>
      </c>
      <c r="U53">
        <v>65345.639757701603</v>
      </c>
      <c r="V53">
        <v>58960.343299412103</v>
      </c>
      <c r="W53">
        <v>65941.620654526007</v>
      </c>
      <c r="X53">
        <v>68962.056089133504</v>
      </c>
      <c r="Y53">
        <v>70682.602519930893</v>
      </c>
      <c r="Z53">
        <v>71842.597330623496</v>
      </c>
      <c r="AA53">
        <v>71428.348472514597</v>
      </c>
      <c r="AB53">
        <v>67917.745897941204</v>
      </c>
      <c r="AC53">
        <v>63203.2793128743</v>
      </c>
      <c r="AD53">
        <v>64018.705231797998</v>
      </c>
      <c r="AE53">
        <v>46292.286994838301</v>
      </c>
      <c r="AF53">
        <v>48210.324079238802</v>
      </c>
    </row>
    <row r="54" spans="1:32" x14ac:dyDescent="0.3">
      <c r="A54" t="s">
        <v>85</v>
      </c>
      <c r="B54" t="s">
        <v>401</v>
      </c>
      <c r="C54" t="s">
        <v>297</v>
      </c>
      <c r="D54" t="s">
        <v>402</v>
      </c>
      <c r="E54" t="s">
        <v>298</v>
      </c>
      <c r="F54">
        <v>148383.750114364</v>
      </c>
      <c r="G54">
        <v>163757.301194042</v>
      </c>
      <c r="H54">
        <v>168627.58115953399</v>
      </c>
      <c r="I54">
        <v>181337.11909165501</v>
      </c>
      <c r="J54">
        <v>183313.83068559499</v>
      </c>
      <c r="K54">
        <v>206799.48973756499</v>
      </c>
      <c r="L54">
        <v>219176.53285241299</v>
      </c>
      <c r="M54">
        <v>214423.67049301101</v>
      </c>
      <c r="N54">
        <v>219326.02783763499</v>
      </c>
      <c r="O54">
        <v>246172.89138139601</v>
      </c>
      <c r="P54">
        <v>249693.689283513</v>
      </c>
      <c r="Q54">
        <v>243601.65135011301</v>
      </c>
      <c r="R54">
        <v>217961.30184117</v>
      </c>
      <c r="S54">
        <v>217981.45074446101</v>
      </c>
      <c r="T54">
        <v>191960.26373308501</v>
      </c>
      <c r="U54">
        <v>182632.42198305999</v>
      </c>
      <c r="V54">
        <v>179122.07860363901</v>
      </c>
      <c r="W54">
        <v>190210.87600286101</v>
      </c>
      <c r="X54">
        <v>191682.653424249</v>
      </c>
      <c r="Y54">
        <v>188581.72979948</v>
      </c>
      <c r="Z54">
        <v>185611.30840666199</v>
      </c>
      <c r="AA54">
        <v>186182.35075655</v>
      </c>
      <c r="AB54">
        <v>178853.00993808801</v>
      </c>
      <c r="AC54">
        <v>166725.97948052699</v>
      </c>
      <c r="AD54">
        <v>172114.09394323599</v>
      </c>
      <c r="AE54">
        <v>139469.19988590101</v>
      </c>
      <c r="AF54">
        <v>141288.68262746101</v>
      </c>
    </row>
    <row r="55" spans="1:32" x14ac:dyDescent="0.3">
      <c r="A55" t="s">
        <v>85</v>
      </c>
      <c r="B55" t="s">
        <v>403</v>
      </c>
      <c r="C55" t="s">
        <v>297</v>
      </c>
      <c r="D55" t="s">
        <v>404</v>
      </c>
      <c r="E55" t="s">
        <v>298</v>
      </c>
      <c r="F55">
        <v>59268.494303953899</v>
      </c>
      <c r="G55">
        <v>68362.088974661398</v>
      </c>
      <c r="H55">
        <v>74821.829374738896</v>
      </c>
      <c r="I55">
        <v>87874.773454095994</v>
      </c>
      <c r="J55">
        <v>91869.457327516604</v>
      </c>
      <c r="K55">
        <v>107060.64096674199</v>
      </c>
      <c r="L55">
        <v>107734.327761511</v>
      </c>
      <c r="M55">
        <v>109447.809073924</v>
      </c>
      <c r="N55">
        <v>113003.05293726199</v>
      </c>
      <c r="O55">
        <v>132873.24922246599</v>
      </c>
      <c r="P55">
        <v>139085.600071494</v>
      </c>
      <c r="Q55">
        <v>139803.32743918299</v>
      </c>
      <c r="R55">
        <v>129180.318973346</v>
      </c>
      <c r="S55">
        <v>134832.34074249701</v>
      </c>
      <c r="T55">
        <v>119166.959912971</v>
      </c>
      <c r="U55">
        <v>117286.782225359</v>
      </c>
      <c r="V55">
        <v>120161.73530422599</v>
      </c>
      <c r="W55">
        <v>124269.25534833501</v>
      </c>
      <c r="X55">
        <v>122720.597335115</v>
      </c>
      <c r="Y55">
        <v>117899.12727954899</v>
      </c>
      <c r="Z55">
        <v>113768.71107603901</v>
      </c>
      <c r="AA55">
        <v>114754.002284036</v>
      </c>
      <c r="AB55">
        <v>110935.264040147</v>
      </c>
      <c r="AC55">
        <v>103522.70016765301</v>
      </c>
      <c r="AD55">
        <v>108095.388711438</v>
      </c>
      <c r="AE55">
        <v>93176.912891062297</v>
      </c>
      <c r="AF55">
        <v>93078.358548221993</v>
      </c>
    </row>
    <row r="56" spans="1:32" x14ac:dyDescent="0.3">
      <c r="A56" t="s">
        <v>85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85</v>
      </c>
      <c r="B57" t="s">
        <v>407</v>
      </c>
      <c r="C57" t="s">
        <v>297</v>
      </c>
      <c r="D57" t="s">
        <v>408</v>
      </c>
      <c r="E57" t="s">
        <v>298</v>
      </c>
      <c r="F57">
        <v>4165143.12826405</v>
      </c>
      <c r="G57">
        <v>4470628.0446595</v>
      </c>
      <c r="H57">
        <v>4629414.61412434</v>
      </c>
      <c r="I57">
        <v>5035048.6662135897</v>
      </c>
      <c r="J57">
        <v>4791979.5192779303</v>
      </c>
      <c r="K57">
        <v>5078735.9559443202</v>
      </c>
      <c r="L57">
        <v>5107803.9052868597</v>
      </c>
      <c r="M57">
        <v>4840847.1722577</v>
      </c>
      <c r="N57">
        <v>4869300.5029225601</v>
      </c>
      <c r="O57">
        <v>5011267.3734359499</v>
      </c>
      <c r="P57">
        <v>5152712.86953869</v>
      </c>
      <c r="Q57">
        <v>5059811.9908524901</v>
      </c>
      <c r="R57">
        <v>4752727.7133975904</v>
      </c>
      <c r="S57">
        <v>4746978.8216484599</v>
      </c>
      <c r="T57">
        <v>3994124.11761447</v>
      </c>
      <c r="U57">
        <v>3883205.6926023602</v>
      </c>
      <c r="V57">
        <v>3749177.2212281702</v>
      </c>
      <c r="W57">
        <v>3962086.9712663</v>
      </c>
      <c r="X57">
        <v>4079031.1147204898</v>
      </c>
      <c r="Y57">
        <v>4218346.4167326</v>
      </c>
      <c r="Z57">
        <v>4416508.4737155102</v>
      </c>
      <c r="AA57">
        <v>4494757.0332900202</v>
      </c>
      <c r="AB57">
        <v>4440152.5559778605</v>
      </c>
      <c r="AC57">
        <v>4208382.5976728303</v>
      </c>
      <c r="AD57">
        <v>4450927.6763099199</v>
      </c>
      <c r="AE57">
        <v>4113432.2785400399</v>
      </c>
      <c r="AF57">
        <v>4186775.2325811</v>
      </c>
    </row>
    <row r="58" spans="1:32" x14ac:dyDescent="0.3">
      <c r="A58" t="s">
        <v>85</v>
      </c>
      <c r="B58" t="s">
        <v>409</v>
      </c>
      <c r="C58" t="s">
        <v>297</v>
      </c>
      <c r="D58" t="s">
        <v>410</v>
      </c>
      <c r="E58" t="s">
        <v>298</v>
      </c>
      <c r="F58">
        <v>4164912.2542358101</v>
      </c>
      <c r="G58">
        <v>4470233.9286476104</v>
      </c>
      <c r="H58">
        <v>4627632.8350100601</v>
      </c>
      <c r="I58">
        <v>5032370.8406073702</v>
      </c>
      <c r="J58">
        <v>4788620.9956198996</v>
      </c>
      <c r="K58">
        <v>5075430.0210991101</v>
      </c>
      <c r="L58">
        <v>5103054.6450612098</v>
      </c>
      <c r="M58">
        <v>4833280.2682027696</v>
      </c>
      <c r="N58">
        <v>4860919.8931754502</v>
      </c>
      <c r="O58">
        <v>4998560.1827611905</v>
      </c>
      <c r="P58">
        <v>5132997.2823470999</v>
      </c>
      <c r="Q58">
        <v>5039226.9306388497</v>
      </c>
      <c r="R58">
        <v>4732999.8432059102</v>
      </c>
      <c r="S58">
        <v>4727573.7223377498</v>
      </c>
      <c r="T58">
        <v>3979298.1791634299</v>
      </c>
      <c r="U58">
        <v>3867888.89736031</v>
      </c>
      <c r="V58">
        <v>3732098.6865362399</v>
      </c>
      <c r="W58">
        <v>3945785.66248339</v>
      </c>
      <c r="X58">
        <v>4063528.3390116501</v>
      </c>
      <c r="Y58">
        <v>4203355.9426251398</v>
      </c>
      <c r="Z58">
        <v>4401981.6080371598</v>
      </c>
      <c r="AA58">
        <v>4480666.1420435105</v>
      </c>
      <c r="AB58">
        <v>4425674.5776639897</v>
      </c>
      <c r="AC58">
        <v>4194749.0926860599</v>
      </c>
      <c r="AD58">
        <v>4436812.25964907</v>
      </c>
      <c r="AE58">
        <v>4101859.9854259398</v>
      </c>
      <c r="AF58">
        <v>4175072.4063767102</v>
      </c>
    </row>
    <row r="59" spans="1:32" x14ac:dyDescent="0.3">
      <c r="A59" t="s">
        <v>85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87</v>
      </c>
      <c r="B2" t="s">
        <v>295</v>
      </c>
      <c r="C2" t="s">
        <v>297</v>
      </c>
      <c r="D2" t="s">
        <v>296</v>
      </c>
      <c r="E2" t="s">
        <v>298</v>
      </c>
      <c r="F2">
        <v>190540.729621648</v>
      </c>
      <c r="G2">
        <v>194649.15580444201</v>
      </c>
      <c r="H2">
        <v>168828.867961471</v>
      </c>
      <c r="I2">
        <v>210514.20090051601</v>
      </c>
      <c r="J2">
        <v>171428.676074647</v>
      </c>
      <c r="K2">
        <v>189450.08036386699</v>
      </c>
      <c r="L2">
        <v>176152.66474119801</v>
      </c>
      <c r="M2">
        <v>184773.64448685301</v>
      </c>
      <c r="N2">
        <v>200231.761939341</v>
      </c>
      <c r="O2">
        <v>188741.52902011701</v>
      </c>
      <c r="P2">
        <v>147297.27304800801</v>
      </c>
      <c r="Q2">
        <v>153678.28544020999</v>
      </c>
      <c r="R2">
        <v>158788.37372059701</v>
      </c>
      <c r="S2">
        <v>201360.295303258</v>
      </c>
      <c r="T2">
        <v>194971.40609240599</v>
      </c>
      <c r="U2">
        <v>209550.62844031001</v>
      </c>
      <c r="V2">
        <v>185462.227734215</v>
      </c>
      <c r="W2">
        <v>187449.50852034701</v>
      </c>
      <c r="X2">
        <v>164730.97422798199</v>
      </c>
      <c r="Y2">
        <v>150847.12390438101</v>
      </c>
      <c r="Z2">
        <v>145625.02181099</v>
      </c>
      <c r="AA2">
        <v>155109.71266919101</v>
      </c>
      <c r="AB2">
        <v>155017.380281772</v>
      </c>
      <c r="AC2">
        <v>131425.23444034901</v>
      </c>
      <c r="AD2">
        <v>139836.76491297601</v>
      </c>
      <c r="AE2">
        <v>134866.69566586</v>
      </c>
      <c r="AF2">
        <v>114449.62590952399</v>
      </c>
    </row>
    <row r="3" spans="1:32" x14ac:dyDescent="0.3">
      <c r="A3" t="s">
        <v>87</v>
      </c>
      <c r="B3" t="s">
        <v>299</v>
      </c>
      <c r="C3" t="s">
        <v>297</v>
      </c>
      <c r="D3" t="s">
        <v>300</v>
      </c>
      <c r="E3" t="s">
        <v>298</v>
      </c>
      <c r="F3">
        <v>11797.840294325601</v>
      </c>
      <c r="G3">
        <v>9938.1732540315606</v>
      </c>
      <c r="H3">
        <v>9027.7459166434601</v>
      </c>
      <c r="I3">
        <v>9528.4063772516402</v>
      </c>
      <c r="J3">
        <v>7751.7647785001</v>
      </c>
      <c r="K3">
        <v>6626.9033357688004</v>
      </c>
      <c r="L3">
        <v>6329.5501352972296</v>
      </c>
      <c r="M3">
        <v>5794.4751613629496</v>
      </c>
      <c r="N3">
        <v>5339.40182091921</v>
      </c>
      <c r="O3">
        <v>4057.2952943966302</v>
      </c>
      <c r="P3">
        <v>2856.48690125143</v>
      </c>
      <c r="Q3">
        <v>1940.2128981190399</v>
      </c>
      <c r="R3">
        <v>1796.71636322729</v>
      </c>
      <c r="S3">
        <v>1506.9309362470401</v>
      </c>
      <c r="T3">
        <v>1709.0414842251901</v>
      </c>
      <c r="U3">
        <v>1853.31492710975</v>
      </c>
      <c r="V3">
        <v>1655.8297215299799</v>
      </c>
      <c r="W3">
        <v>1274.1217901882101</v>
      </c>
      <c r="X3">
        <v>1271.9258830824799</v>
      </c>
      <c r="Y3">
        <v>1399.2175040582599</v>
      </c>
      <c r="Z3">
        <v>2066.1932353524098</v>
      </c>
      <c r="AA3">
        <v>2677.5856389713799</v>
      </c>
      <c r="AB3">
        <v>2639.2326716351899</v>
      </c>
      <c r="AC3">
        <v>2319.3789422468399</v>
      </c>
      <c r="AD3">
        <v>2214.3710968283299</v>
      </c>
      <c r="AE3">
        <v>2367.06405993201</v>
      </c>
      <c r="AF3">
        <v>1912.5768615659399</v>
      </c>
    </row>
    <row r="4" spans="1:32" x14ac:dyDescent="0.3">
      <c r="A4" t="s">
        <v>87</v>
      </c>
      <c r="B4" t="s">
        <v>301</v>
      </c>
      <c r="C4" t="s">
        <v>297</v>
      </c>
      <c r="D4" t="s">
        <v>302</v>
      </c>
      <c r="E4" t="s">
        <v>298</v>
      </c>
      <c r="F4">
        <v>941108.10111283197</v>
      </c>
      <c r="G4">
        <v>964536.97528632905</v>
      </c>
      <c r="H4">
        <v>928676.06487768202</v>
      </c>
      <c r="I4">
        <v>938944.20984580799</v>
      </c>
      <c r="J4">
        <v>885415.92008487706</v>
      </c>
      <c r="K4">
        <v>896688.04889200395</v>
      </c>
      <c r="L4">
        <v>856793.44089368801</v>
      </c>
      <c r="M4">
        <v>876484.10621359898</v>
      </c>
      <c r="N4">
        <v>873028.18060936895</v>
      </c>
      <c r="O4">
        <v>862818.31188673305</v>
      </c>
      <c r="P4">
        <v>949292.86482366105</v>
      </c>
      <c r="Q4">
        <v>887399.11970534502</v>
      </c>
      <c r="R4">
        <v>833751.60081861797</v>
      </c>
      <c r="S4">
        <v>828935.37547546905</v>
      </c>
      <c r="T4">
        <v>714098.86492166598</v>
      </c>
      <c r="U4">
        <v>740277.63886763796</v>
      </c>
      <c r="V4">
        <v>656470.27668812894</v>
      </c>
      <c r="W4">
        <v>660993.361796855</v>
      </c>
      <c r="X4">
        <v>644441.06696159695</v>
      </c>
      <c r="Y4">
        <v>669124.47108682897</v>
      </c>
      <c r="Z4">
        <v>702584.93954889302</v>
      </c>
      <c r="AA4">
        <v>655683.154092176</v>
      </c>
      <c r="AB4">
        <v>666602.44050580799</v>
      </c>
      <c r="AC4">
        <v>656336.26777405199</v>
      </c>
      <c r="AD4">
        <v>657527.80100147298</v>
      </c>
      <c r="AE4">
        <v>537338.86167301994</v>
      </c>
      <c r="AF4">
        <v>495866.95862639497</v>
      </c>
    </row>
    <row r="5" spans="1:32" x14ac:dyDescent="0.3">
      <c r="A5" t="s">
        <v>87</v>
      </c>
      <c r="B5" t="s">
        <v>303</v>
      </c>
      <c r="C5" t="s">
        <v>297</v>
      </c>
      <c r="D5" t="s">
        <v>304</v>
      </c>
      <c r="E5" t="s">
        <v>298</v>
      </c>
      <c r="F5">
        <v>105724.952860198</v>
      </c>
      <c r="G5">
        <v>112938.219448801</v>
      </c>
      <c r="H5">
        <v>112995.143696543</v>
      </c>
      <c r="I5">
        <v>115382.19468868</v>
      </c>
      <c r="J5">
        <v>119148.784831649</v>
      </c>
      <c r="K5">
        <v>127535.26760622</v>
      </c>
      <c r="L5">
        <v>125576.655266872</v>
      </c>
      <c r="M5">
        <v>167980.31391629999</v>
      </c>
      <c r="N5">
        <v>127240.25279783799</v>
      </c>
      <c r="O5">
        <v>135188.85769809899</v>
      </c>
      <c r="P5">
        <v>137730.511991684</v>
      </c>
      <c r="Q5">
        <v>119876.764701561</v>
      </c>
      <c r="R5">
        <v>116117.925834836</v>
      </c>
      <c r="S5">
        <v>111502.046488597</v>
      </c>
      <c r="T5">
        <v>99598.017819335495</v>
      </c>
      <c r="U5">
        <v>102110.789594242</v>
      </c>
      <c r="V5">
        <v>91321.009015201693</v>
      </c>
      <c r="W5">
        <v>86449.523659640297</v>
      </c>
      <c r="X5">
        <v>95368.975102319906</v>
      </c>
      <c r="Y5">
        <v>97707.381780264099</v>
      </c>
      <c r="Z5">
        <v>89540.234735294202</v>
      </c>
      <c r="AA5">
        <v>96887.047699062998</v>
      </c>
      <c r="AB5">
        <v>101395.95347244199</v>
      </c>
      <c r="AC5">
        <v>94164.695017790596</v>
      </c>
      <c r="AD5">
        <v>85158.420435392996</v>
      </c>
      <c r="AE5">
        <v>66051.370475209595</v>
      </c>
      <c r="AF5">
        <v>64991.645421346599</v>
      </c>
    </row>
    <row r="6" spans="1:32" x14ac:dyDescent="0.3">
      <c r="A6" t="s">
        <v>87</v>
      </c>
      <c r="B6" t="s">
        <v>305</v>
      </c>
      <c r="C6" t="s">
        <v>297</v>
      </c>
      <c r="D6" t="s">
        <v>306</v>
      </c>
      <c r="E6" t="s">
        <v>298</v>
      </c>
      <c r="F6">
        <v>69013.775183323596</v>
      </c>
      <c r="G6">
        <v>57120.120980105101</v>
      </c>
      <c r="H6">
        <v>50804.013379183998</v>
      </c>
      <c r="I6">
        <v>52308.123754237698</v>
      </c>
      <c r="J6">
        <v>49490.224728891597</v>
      </c>
      <c r="K6">
        <v>49476.223677269103</v>
      </c>
      <c r="L6">
        <v>41296.8118537275</v>
      </c>
      <c r="M6">
        <v>33067.877119695098</v>
      </c>
      <c r="N6">
        <v>33074.1171643501</v>
      </c>
      <c r="O6">
        <v>29149.846632811801</v>
      </c>
      <c r="P6">
        <v>26855.6890803063</v>
      </c>
      <c r="Q6">
        <v>25046.906359586399</v>
      </c>
      <c r="R6">
        <v>24078.9692631545</v>
      </c>
      <c r="S6">
        <v>26594.103105877799</v>
      </c>
      <c r="T6">
        <v>21585.964546913001</v>
      </c>
      <c r="U6">
        <v>19500.447169445601</v>
      </c>
      <c r="V6">
        <v>19594.391635729698</v>
      </c>
      <c r="W6">
        <v>16164.2467833175</v>
      </c>
      <c r="X6">
        <v>16271.420118178101</v>
      </c>
      <c r="Y6">
        <v>16406.5717288091</v>
      </c>
      <c r="Z6">
        <v>19884.991918782001</v>
      </c>
      <c r="AA6">
        <v>17886.4055058009</v>
      </c>
      <c r="AB6">
        <v>16388.217467257899</v>
      </c>
      <c r="AC6">
        <v>16569.7528926015</v>
      </c>
      <c r="AD6">
        <v>16905.375734626501</v>
      </c>
      <c r="AE6">
        <v>15469.050978299199</v>
      </c>
      <c r="AF6">
        <v>12887.494938006899</v>
      </c>
    </row>
    <row r="7" spans="1:32" x14ac:dyDescent="0.3">
      <c r="A7" t="s">
        <v>87</v>
      </c>
      <c r="B7" t="s">
        <v>307</v>
      </c>
      <c r="C7" t="s">
        <v>297</v>
      </c>
      <c r="D7" t="s">
        <v>308</v>
      </c>
      <c r="E7" t="s">
        <v>298</v>
      </c>
      <c r="F7">
        <v>107432.846184868</v>
      </c>
      <c r="G7">
        <v>98531.704102244403</v>
      </c>
      <c r="H7">
        <v>98560.753284220802</v>
      </c>
      <c r="I7">
        <v>100893.799414913</v>
      </c>
      <c r="J7">
        <v>97081.017673573995</v>
      </c>
      <c r="K7">
        <v>97530.854872098804</v>
      </c>
      <c r="L7">
        <v>92371.356924035601</v>
      </c>
      <c r="M7">
        <v>90543.413595686696</v>
      </c>
      <c r="N7">
        <v>104000.17834763099</v>
      </c>
      <c r="O7">
        <v>91480.154127657996</v>
      </c>
      <c r="P7">
        <v>104157.49664669301</v>
      </c>
      <c r="Q7">
        <v>88454.583273942801</v>
      </c>
      <c r="R7">
        <v>90270.857784294101</v>
      </c>
      <c r="S7">
        <v>85501.001129679906</v>
      </c>
      <c r="T7">
        <v>70055.160462350803</v>
      </c>
      <c r="U7">
        <v>66487.773827251498</v>
      </c>
      <c r="V7">
        <v>58369.420834922901</v>
      </c>
      <c r="W7">
        <v>57177.041120642301</v>
      </c>
      <c r="X7">
        <v>57361.882519127801</v>
      </c>
      <c r="Y7">
        <v>60935.680059342201</v>
      </c>
      <c r="Z7">
        <v>66216.896188593702</v>
      </c>
      <c r="AA7">
        <v>55668.330993213902</v>
      </c>
      <c r="AB7">
        <v>57675.073239563397</v>
      </c>
      <c r="AC7">
        <v>58063.809143878098</v>
      </c>
      <c r="AD7">
        <v>57282.678977306103</v>
      </c>
      <c r="AE7">
        <v>46039.016064915399</v>
      </c>
      <c r="AF7">
        <v>44199.738696483502</v>
      </c>
    </row>
    <row r="8" spans="1:32" x14ac:dyDescent="0.3">
      <c r="A8" t="s">
        <v>87</v>
      </c>
      <c r="B8" t="s">
        <v>309</v>
      </c>
      <c r="C8" t="s">
        <v>297</v>
      </c>
      <c r="D8" t="s">
        <v>310</v>
      </c>
      <c r="E8" t="s">
        <v>298</v>
      </c>
      <c r="F8">
        <v>12010.4490947541</v>
      </c>
      <c r="G8">
        <v>74619.859898984796</v>
      </c>
      <c r="H8">
        <v>38644.903887159096</v>
      </c>
      <c r="I8">
        <v>16509.673632053102</v>
      </c>
      <c r="J8">
        <v>15079.9951011803</v>
      </c>
      <c r="K8">
        <v>13014.6769771815</v>
      </c>
      <c r="L8">
        <v>13356.3897962055</v>
      </c>
      <c r="M8">
        <v>13728.999359613301</v>
      </c>
      <c r="N8">
        <v>17031.709694081699</v>
      </c>
      <c r="O8">
        <v>13133.1769865408</v>
      </c>
      <c r="P8">
        <v>14866.696097501101</v>
      </c>
      <c r="Q8">
        <v>16405.972236418002</v>
      </c>
      <c r="R8">
        <v>11367.087061377501</v>
      </c>
      <c r="S8">
        <v>15294.949155435599</v>
      </c>
      <c r="T8">
        <v>11168.0632253187</v>
      </c>
      <c r="U8">
        <v>14197.8602552108</v>
      </c>
      <c r="V8">
        <v>11259.582736034499</v>
      </c>
      <c r="W8">
        <v>17178.662302891302</v>
      </c>
      <c r="X8">
        <v>20146.444840791199</v>
      </c>
      <c r="Y8">
        <v>52515.301278269202</v>
      </c>
      <c r="Z8">
        <v>47641.153146376899</v>
      </c>
      <c r="AA8">
        <v>16219.269884207901</v>
      </c>
      <c r="AB8">
        <v>13444.180108095799</v>
      </c>
      <c r="AC8">
        <v>16134.2601602579</v>
      </c>
      <c r="AD8">
        <v>37409.3148796038</v>
      </c>
      <c r="AE8">
        <v>14791.213782844699</v>
      </c>
      <c r="AF8">
        <v>8909.2914303633006</v>
      </c>
    </row>
    <row r="9" spans="1:32" x14ac:dyDescent="0.3">
      <c r="A9" t="s">
        <v>87</v>
      </c>
      <c r="B9" t="s">
        <v>311</v>
      </c>
      <c r="C9" t="s">
        <v>297</v>
      </c>
      <c r="D9" t="s">
        <v>312</v>
      </c>
      <c r="E9" t="s">
        <v>298</v>
      </c>
      <c r="F9">
        <v>39451.3801041759</v>
      </c>
      <c r="G9">
        <v>35116.569044753902</v>
      </c>
      <c r="H9">
        <v>32917.672242615699</v>
      </c>
      <c r="I9">
        <v>36410.323247925</v>
      </c>
      <c r="J9">
        <v>33245.562409731501</v>
      </c>
      <c r="K9">
        <v>31983.065110129901</v>
      </c>
      <c r="L9">
        <v>27939.112307677398</v>
      </c>
      <c r="M9">
        <v>25858.950195364101</v>
      </c>
      <c r="N9">
        <v>33559.521482542099</v>
      </c>
      <c r="O9">
        <v>30519.6948001454</v>
      </c>
      <c r="P9">
        <v>35669.859000473101</v>
      </c>
      <c r="Q9">
        <v>36487.294096358797</v>
      </c>
      <c r="R9">
        <v>33609.082109479503</v>
      </c>
      <c r="S9">
        <v>28524.381865502201</v>
      </c>
      <c r="T9">
        <v>25175.102800059602</v>
      </c>
      <c r="U9">
        <v>25954.327589779401</v>
      </c>
      <c r="V9">
        <v>22294.616933704601</v>
      </c>
      <c r="W9">
        <v>22877.7826463044</v>
      </c>
      <c r="X9">
        <v>23885.428005048601</v>
      </c>
      <c r="Y9">
        <v>22199.6352000345</v>
      </c>
      <c r="Z9">
        <v>25753.4833719706</v>
      </c>
      <c r="AA9">
        <v>26422.554647847901</v>
      </c>
      <c r="AB9">
        <v>24727.728726124398</v>
      </c>
      <c r="AC9">
        <v>25107.835510376</v>
      </c>
      <c r="AD9">
        <v>28262.751652855201</v>
      </c>
      <c r="AE9">
        <v>22987.917122735798</v>
      </c>
      <c r="AF9">
        <v>18684.663287351101</v>
      </c>
    </row>
    <row r="10" spans="1:32" x14ac:dyDescent="0.3">
      <c r="A10" t="s">
        <v>87</v>
      </c>
      <c r="B10" t="s">
        <v>313</v>
      </c>
      <c r="C10" t="s">
        <v>297</v>
      </c>
      <c r="D10" t="s">
        <v>314</v>
      </c>
      <c r="E10" t="s">
        <v>298</v>
      </c>
      <c r="F10">
        <v>55428.580857632798</v>
      </c>
      <c r="G10">
        <v>49770.1234840139</v>
      </c>
      <c r="H10">
        <v>46476.056956350199</v>
      </c>
      <c r="I10">
        <v>52832.3747075477</v>
      </c>
      <c r="J10">
        <v>47719.726739255697</v>
      </c>
      <c r="K10">
        <v>48103.830139085701</v>
      </c>
      <c r="L10">
        <v>42384.697888718001</v>
      </c>
      <c r="M10">
        <v>39947.367118405498</v>
      </c>
      <c r="N10">
        <v>53584.358739077703</v>
      </c>
      <c r="O10">
        <v>49203.415433736001</v>
      </c>
      <c r="P10">
        <v>57293.861046393402</v>
      </c>
      <c r="Q10">
        <v>60889.5687220818</v>
      </c>
      <c r="R10">
        <v>55179.304766410401</v>
      </c>
      <c r="S10">
        <v>47952.437309693501</v>
      </c>
      <c r="T10">
        <v>42135.219869758803</v>
      </c>
      <c r="U10">
        <v>43375.7320074167</v>
      </c>
      <c r="V10">
        <v>38098.905168555197</v>
      </c>
      <c r="W10">
        <v>37955.039746914998</v>
      </c>
      <c r="X10">
        <v>39420.222862655399</v>
      </c>
      <c r="Y10">
        <v>36056.1744312722</v>
      </c>
      <c r="Z10">
        <v>39774.0359169886</v>
      </c>
      <c r="AA10">
        <v>40717.098229602503</v>
      </c>
      <c r="AB10">
        <v>38039.023490532098</v>
      </c>
      <c r="AC10">
        <v>38536.009080923897</v>
      </c>
      <c r="AD10">
        <v>42212.155196930398</v>
      </c>
      <c r="AE10">
        <v>34665.340584379497</v>
      </c>
      <c r="AF10">
        <v>27993.755545363802</v>
      </c>
    </row>
    <row r="11" spans="1:32" x14ac:dyDescent="0.3">
      <c r="A11" t="s">
        <v>87</v>
      </c>
      <c r="B11" t="s">
        <v>315</v>
      </c>
      <c r="C11" t="s">
        <v>297</v>
      </c>
      <c r="D11" t="s">
        <v>316</v>
      </c>
      <c r="E11" t="s">
        <v>298</v>
      </c>
      <c r="F11">
        <v>15977.200753457</v>
      </c>
      <c r="G11">
        <v>14653.55443926</v>
      </c>
      <c r="H11">
        <v>13558.3847137345</v>
      </c>
      <c r="I11">
        <v>16422.0514596227</v>
      </c>
      <c r="J11">
        <v>14474.164329524199</v>
      </c>
      <c r="K11">
        <v>16120.765028955801</v>
      </c>
      <c r="L11">
        <v>14445.585581040599</v>
      </c>
      <c r="M11">
        <v>14088.416923041401</v>
      </c>
      <c r="N11">
        <v>20024.837256535699</v>
      </c>
      <c r="O11">
        <v>18683.720633590699</v>
      </c>
      <c r="P11">
        <v>21624.002045920301</v>
      </c>
      <c r="Q11">
        <v>24402.274625722999</v>
      </c>
      <c r="R11">
        <v>21570.222656930899</v>
      </c>
      <c r="S11">
        <v>19428.055444191301</v>
      </c>
      <c r="T11">
        <v>16960.117069699201</v>
      </c>
      <c r="U11">
        <v>17421.404417637299</v>
      </c>
      <c r="V11">
        <v>15804.288234850699</v>
      </c>
      <c r="W11">
        <v>15077.257100610699</v>
      </c>
      <c r="X11">
        <v>15534.794857606699</v>
      </c>
      <c r="Y11">
        <v>13856.539231237701</v>
      </c>
      <c r="Z11">
        <v>14020.552545017999</v>
      </c>
      <c r="AA11">
        <v>14294.5435817546</v>
      </c>
      <c r="AB11">
        <v>13311.294764407699</v>
      </c>
      <c r="AC11">
        <v>13428.1735705479</v>
      </c>
      <c r="AD11">
        <v>13949.4035440752</v>
      </c>
      <c r="AE11">
        <v>11677.423461643701</v>
      </c>
      <c r="AF11">
        <v>9309.0922580126698</v>
      </c>
    </row>
    <row r="12" spans="1:32" x14ac:dyDescent="0.3">
      <c r="A12" t="s">
        <v>87</v>
      </c>
      <c r="B12" t="s">
        <v>317</v>
      </c>
      <c r="C12" t="s">
        <v>297</v>
      </c>
      <c r="D12" t="s">
        <v>318</v>
      </c>
      <c r="E12" t="s">
        <v>298</v>
      </c>
      <c r="F12">
        <v>115185.618633497</v>
      </c>
      <c r="G12">
        <v>111356.99912761099</v>
      </c>
      <c r="H12">
        <v>109131.989639666</v>
      </c>
      <c r="I12">
        <v>121883.985190077</v>
      </c>
      <c r="J12">
        <v>111149.668397193</v>
      </c>
      <c r="K12">
        <v>104635.56554818799</v>
      </c>
      <c r="L12">
        <v>99990.459081109497</v>
      </c>
      <c r="M12">
        <v>101494.143975762</v>
      </c>
      <c r="N12">
        <v>98542.817775064599</v>
      </c>
      <c r="O12">
        <v>93878.709464415704</v>
      </c>
      <c r="P12">
        <v>86717.102566596397</v>
      </c>
      <c r="Q12">
        <v>88451.162618255796</v>
      </c>
      <c r="R12">
        <v>90423.619919572302</v>
      </c>
      <c r="S12">
        <v>85773.458759222995</v>
      </c>
      <c r="T12">
        <v>77427.264894877706</v>
      </c>
      <c r="U12">
        <v>83897.030334374402</v>
      </c>
      <c r="V12">
        <v>74589.493136348203</v>
      </c>
      <c r="W12">
        <v>68261.986255906799</v>
      </c>
      <c r="X12">
        <v>71566.271389603906</v>
      </c>
      <c r="Y12">
        <v>73274.134801673106</v>
      </c>
      <c r="Z12">
        <v>78186.182005379</v>
      </c>
      <c r="AA12">
        <v>71497.856388041793</v>
      </c>
      <c r="AB12">
        <v>72595.030870913601</v>
      </c>
      <c r="AC12">
        <v>71817.606581142696</v>
      </c>
      <c r="AD12">
        <v>71785.808845269203</v>
      </c>
      <c r="AE12">
        <v>61193.294742206599</v>
      </c>
      <c r="AF12">
        <v>62759.490918499301</v>
      </c>
    </row>
    <row r="13" spans="1:32" x14ac:dyDescent="0.3">
      <c r="A13" t="s">
        <v>87</v>
      </c>
      <c r="B13" t="s">
        <v>319</v>
      </c>
      <c r="C13" t="s">
        <v>297</v>
      </c>
      <c r="D13" t="s">
        <v>320</v>
      </c>
      <c r="E13" t="s">
        <v>298</v>
      </c>
      <c r="F13">
        <v>140784.27280061599</v>
      </c>
      <c r="G13">
        <v>136036.41386814899</v>
      </c>
      <c r="H13">
        <v>142450.33183657401</v>
      </c>
      <c r="I13">
        <v>143984.909600613</v>
      </c>
      <c r="J13">
        <v>133817.04371930801</v>
      </c>
      <c r="K13">
        <v>127343.977698599</v>
      </c>
      <c r="L13">
        <v>131064.646355069</v>
      </c>
      <c r="M13">
        <v>126528.883830305</v>
      </c>
      <c r="N13">
        <v>125114.03179803</v>
      </c>
      <c r="O13">
        <v>118618.529881833</v>
      </c>
      <c r="P13">
        <v>125553.56500644601</v>
      </c>
      <c r="Q13">
        <v>118197.726242558</v>
      </c>
      <c r="R13">
        <v>115760.01663891799</v>
      </c>
      <c r="S13">
        <v>128536.014391176</v>
      </c>
      <c r="T13">
        <v>114396.53432941499</v>
      </c>
      <c r="U13">
        <v>120922.722517819</v>
      </c>
      <c r="V13">
        <v>105271.539119347</v>
      </c>
      <c r="W13">
        <v>126512.98974223901</v>
      </c>
      <c r="X13">
        <v>113892.363798176</v>
      </c>
      <c r="Y13">
        <v>103950.33687175901</v>
      </c>
      <c r="Z13">
        <v>116962.339892338</v>
      </c>
      <c r="AA13">
        <v>121633.50391149199</v>
      </c>
      <c r="AB13">
        <v>118152.22909661201</v>
      </c>
      <c r="AC13">
        <v>117074.946616592</v>
      </c>
      <c r="AD13">
        <v>124296.22431555401</v>
      </c>
      <c r="AE13">
        <v>108383.04420588299</v>
      </c>
      <c r="AF13">
        <v>92306.775968959206</v>
      </c>
    </row>
    <row r="14" spans="1:32" x14ac:dyDescent="0.3">
      <c r="A14" t="s">
        <v>87</v>
      </c>
      <c r="B14" t="s">
        <v>321</v>
      </c>
      <c r="C14" t="s">
        <v>297</v>
      </c>
      <c r="D14" t="s">
        <v>322</v>
      </c>
      <c r="E14" t="s">
        <v>298</v>
      </c>
      <c r="F14">
        <v>77752.064406539706</v>
      </c>
      <c r="G14">
        <v>80193.158206552296</v>
      </c>
      <c r="H14">
        <v>78453.916253683594</v>
      </c>
      <c r="I14">
        <v>80056.414688023695</v>
      </c>
      <c r="J14">
        <v>76331.556690908794</v>
      </c>
      <c r="K14">
        <v>87736.642193011299</v>
      </c>
      <c r="L14">
        <v>78335.540250913007</v>
      </c>
      <c r="M14">
        <v>75381.249805617699</v>
      </c>
      <c r="N14">
        <v>78600.721316617797</v>
      </c>
      <c r="O14">
        <v>83980.275723970903</v>
      </c>
      <c r="P14">
        <v>123867.867794052</v>
      </c>
      <c r="Q14">
        <v>108036.63483337</v>
      </c>
      <c r="R14">
        <v>73225.544084720503</v>
      </c>
      <c r="S14">
        <v>65082.844807221198</v>
      </c>
      <c r="T14">
        <v>59812.1633145632</v>
      </c>
      <c r="U14">
        <v>65440.999851097004</v>
      </c>
      <c r="V14">
        <v>54973.966989404798</v>
      </c>
      <c r="W14">
        <v>50130.356341285697</v>
      </c>
      <c r="X14">
        <v>47667.326083478503</v>
      </c>
      <c r="Y14">
        <v>45507.950377528003</v>
      </c>
      <c r="Z14">
        <v>49549.052441364896</v>
      </c>
      <c r="AA14">
        <v>44904.087685008999</v>
      </c>
      <c r="AB14">
        <v>39794.309535123597</v>
      </c>
      <c r="AC14">
        <v>41955.648724669198</v>
      </c>
      <c r="AD14">
        <v>37959.0809718909</v>
      </c>
      <c r="AE14">
        <v>32812.968627198803</v>
      </c>
      <c r="AF14">
        <v>34690.458979603201</v>
      </c>
    </row>
    <row r="15" spans="1:32" x14ac:dyDescent="0.3">
      <c r="A15" t="s">
        <v>87</v>
      </c>
      <c r="B15" t="s">
        <v>323</v>
      </c>
      <c r="C15" t="s">
        <v>297</v>
      </c>
      <c r="D15" t="s">
        <v>324</v>
      </c>
      <c r="E15" t="s">
        <v>298</v>
      </c>
      <c r="F15">
        <v>120036.146999409</v>
      </c>
      <c r="G15">
        <v>121736.011980486</v>
      </c>
      <c r="H15">
        <v>116572.13290199899</v>
      </c>
      <c r="I15">
        <v>116814.14485249799</v>
      </c>
      <c r="J15">
        <v>109324.374297266</v>
      </c>
      <c r="K15">
        <v>124038.962143959</v>
      </c>
      <c r="L15">
        <v>115139.72094842</v>
      </c>
      <c r="M15">
        <v>109461.342727151</v>
      </c>
      <c r="N15">
        <v>112085.96407324501</v>
      </c>
      <c r="O15">
        <v>121320.659189246</v>
      </c>
      <c r="P15">
        <v>182973.16066750701</v>
      </c>
      <c r="Q15">
        <v>159355.054342327</v>
      </c>
      <c r="R15">
        <v>106938.898335682</v>
      </c>
      <c r="S15">
        <v>94753.765360677105</v>
      </c>
      <c r="T15">
        <v>88542.519106448803</v>
      </c>
      <c r="U15">
        <v>96576.064155590706</v>
      </c>
      <c r="V15">
        <v>82879.8627189939</v>
      </c>
      <c r="W15">
        <v>77900.409848299198</v>
      </c>
      <c r="X15">
        <v>74681.693674391296</v>
      </c>
      <c r="Y15">
        <v>72479.358511544997</v>
      </c>
      <c r="Z15">
        <v>77769.540525945005</v>
      </c>
      <c r="AA15">
        <v>71264.309548076606</v>
      </c>
      <c r="AB15">
        <v>64098.004321937697</v>
      </c>
      <c r="AC15">
        <v>67736.8997500478</v>
      </c>
      <c r="AD15">
        <v>62058.908703915302</v>
      </c>
      <c r="AE15">
        <v>52673.588277265</v>
      </c>
      <c r="AF15">
        <v>53787.746056195603</v>
      </c>
    </row>
    <row r="16" spans="1:32" x14ac:dyDescent="0.3">
      <c r="A16" t="s">
        <v>87</v>
      </c>
      <c r="B16" t="s">
        <v>325</v>
      </c>
      <c r="C16" t="s">
        <v>297</v>
      </c>
      <c r="D16" t="s">
        <v>326</v>
      </c>
      <c r="E16" t="s">
        <v>298</v>
      </c>
      <c r="F16">
        <v>42284.082592868901</v>
      </c>
      <c r="G16">
        <v>41542.853773933602</v>
      </c>
      <c r="H16">
        <v>38118.2166483154</v>
      </c>
      <c r="I16">
        <v>36757.730164474699</v>
      </c>
      <c r="J16">
        <v>32992.817606357101</v>
      </c>
      <c r="K16">
        <v>36302.3199509474</v>
      </c>
      <c r="L16">
        <v>36804.1806975074</v>
      </c>
      <c r="M16">
        <v>34080.092921533003</v>
      </c>
      <c r="N16">
        <v>33485.242756627304</v>
      </c>
      <c r="O16">
        <v>37340.383465275103</v>
      </c>
      <c r="P16">
        <v>59105.2928734546</v>
      </c>
      <c r="Q16">
        <v>51318.419508956998</v>
      </c>
      <c r="R16">
        <v>33713.354250961798</v>
      </c>
      <c r="S16">
        <v>29670.920553455901</v>
      </c>
      <c r="T16">
        <v>28730.3557918855</v>
      </c>
      <c r="U16">
        <v>31135.064304493699</v>
      </c>
      <c r="V16">
        <v>27905.895729589101</v>
      </c>
      <c r="W16">
        <v>27770.053507013599</v>
      </c>
      <c r="X16">
        <v>27014.3675909128</v>
      </c>
      <c r="Y16">
        <v>26971.408134017001</v>
      </c>
      <c r="Z16">
        <v>28220.488084580102</v>
      </c>
      <c r="AA16">
        <v>26360.2218630676</v>
      </c>
      <c r="AB16">
        <v>24303.6947868141</v>
      </c>
      <c r="AC16">
        <v>25781.251025378599</v>
      </c>
      <c r="AD16">
        <v>24099.8277320243</v>
      </c>
      <c r="AE16">
        <v>19860.619650066201</v>
      </c>
      <c r="AF16">
        <v>19097.287076592402</v>
      </c>
    </row>
    <row r="17" spans="1:32" x14ac:dyDescent="0.3">
      <c r="A17" t="s">
        <v>87</v>
      </c>
      <c r="B17" t="s">
        <v>327</v>
      </c>
      <c r="C17" t="s">
        <v>297</v>
      </c>
      <c r="D17" t="s">
        <v>328</v>
      </c>
      <c r="E17" t="s">
        <v>298</v>
      </c>
      <c r="F17">
        <v>114774.94709446099</v>
      </c>
      <c r="G17">
        <v>108428.173972934</v>
      </c>
      <c r="H17">
        <v>126322.20100909199</v>
      </c>
      <c r="I17">
        <v>125358.498801918</v>
      </c>
      <c r="J17">
        <v>113643.985996772</v>
      </c>
      <c r="K17">
        <v>120160.008498765</v>
      </c>
      <c r="L17">
        <v>110672.136606938</v>
      </c>
      <c r="M17">
        <v>105967.394677169</v>
      </c>
      <c r="N17">
        <v>109046.27128749101</v>
      </c>
      <c r="O17">
        <v>109187.135615073</v>
      </c>
      <c r="P17">
        <v>123424.503088217</v>
      </c>
      <c r="Q17">
        <v>122959.846951079</v>
      </c>
      <c r="R17">
        <v>128118.182239142</v>
      </c>
      <c r="S17">
        <v>130467.687453281</v>
      </c>
      <c r="T17">
        <v>105691.75302739099</v>
      </c>
      <c r="U17">
        <v>109567.487268381</v>
      </c>
      <c r="V17">
        <v>105351.35031220601</v>
      </c>
      <c r="W17">
        <v>104150.95821409801</v>
      </c>
      <c r="X17">
        <v>94697.467268960303</v>
      </c>
      <c r="Y17">
        <v>94302.723976200694</v>
      </c>
      <c r="Z17">
        <v>99316.536532739294</v>
      </c>
      <c r="AA17">
        <v>103040.89536710799</v>
      </c>
      <c r="AB17">
        <v>122991.445434429</v>
      </c>
      <c r="AC17">
        <v>111005.245286765</v>
      </c>
      <c r="AD17">
        <v>97914.652380805594</v>
      </c>
      <c r="AE17">
        <v>89073.599396059202</v>
      </c>
      <c r="AF17">
        <v>81452.434017151405</v>
      </c>
    </row>
    <row r="18" spans="1:32" x14ac:dyDescent="0.3">
      <c r="A18" t="s">
        <v>87</v>
      </c>
      <c r="B18" t="s">
        <v>329</v>
      </c>
      <c r="C18" t="s">
        <v>297</v>
      </c>
      <c r="D18" t="s">
        <v>330</v>
      </c>
      <c r="E18" t="s">
        <v>298</v>
      </c>
      <c r="F18">
        <v>53487.2135041496</v>
      </c>
      <c r="G18">
        <v>46805.420784639799</v>
      </c>
      <c r="H18">
        <v>42341.007132951097</v>
      </c>
      <c r="I18">
        <v>45380.439237493003</v>
      </c>
      <c r="J18">
        <v>46396.135732346702</v>
      </c>
      <c r="K18">
        <v>42862.561643342597</v>
      </c>
      <c r="L18">
        <v>43797.745764425999</v>
      </c>
      <c r="M18">
        <v>49289.629581972396</v>
      </c>
      <c r="N18">
        <v>59895.657921248203</v>
      </c>
      <c r="O18">
        <v>67460.829299877398</v>
      </c>
      <c r="P18">
        <v>57673.210821234003</v>
      </c>
      <c r="Q18">
        <v>55394.054563691498</v>
      </c>
      <c r="R18">
        <v>61819.8357489236</v>
      </c>
      <c r="S18">
        <v>69682.186902118803</v>
      </c>
      <c r="T18">
        <v>57191.8391360198</v>
      </c>
      <c r="U18">
        <v>58879.4274904872</v>
      </c>
      <c r="V18">
        <v>48035.639835658199</v>
      </c>
      <c r="W18">
        <v>47836.118782743702</v>
      </c>
      <c r="X18">
        <v>39512.068577134902</v>
      </c>
      <c r="Y18">
        <v>38132.86499794</v>
      </c>
      <c r="Z18">
        <v>42087.3146217303</v>
      </c>
      <c r="AA18">
        <v>39672.290947838403</v>
      </c>
      <c r="AB18">
        <v>39250.209137903999</v>
      </c>
      <c r="AC18">
        <v>42434.0624756877</v>
      </c>
      <c r="AD18">
        <v>40233.870766553402</v>
      </c>
      <c r="AE18">
        <v>31158.770609513202</v>
      </c>
      <c r="AF18">
        <v>28813.751044023698</v>
      </c>
    </row>
    <row r="19" spans="1:32" x14ac:dyDescent="0.3">
      <c r="A19" t="s">
        <v>87</v>
      </c>
      <c r="B19" t="s">
        <v>331</v>
      </c>
      <c r="C19" t="s">
        <v>297</v>
      </c>
      <c r="D19" t="s">
        <v>332</v>
      </c>
      <c r="E19" t="s">
        <v>298</v>
      </c>
      <c r="F19">
        <v>47229.297899923702</v>
      </c>
      <c r="G19">
        <v>47193.927638359797</v>
      </c>
      <c r="H19">
        <v>44377.531153943601</v>
      </c>
      <c r="I19">
        <v>47596.065965778798</v>
      </c>
      <c r="J19">
        <v>42564.962867440299</v>
      </c>
      <c r="K19">
        <v>41986.120087296702</v>
      </c>
      <c r="L19">
        <v>41142.820408166299</v>
      </c>
      <c r="M19">
        <v>38474.740311539601</v>
      </c>
      <c r="N19">
        <v>33412.8210113112</v>
      </c>
      <c r="O19">
        <v>34196.9975574419</v>
      </c>
      <c r="P19">
        <v>32047.0678110839</v>
      </c>
      <c r="Q19">
        <v>32367.479693844401</v>
      </c>
      <c r="R19">
        <v>33676.9032263068</v>
      </c>
      <c r="S19">
        <v>32877.725419709903</v>
      </c>
      <c r="T19">
        <v>26306.5285038363</v>
      </c>
      <c r="U19">
        <v>24762.304247419299</v>
      </c>
      <c r="V19">
        <v>21699.0821751312</v>
      </c>
      <c r="W19">
        <v>21406.385340160999</v>
      </c>
      <c r="X19">
        <v>21522.256810258401</v>
      </c>
      <c r="Y19">
        <v>23363.942649754899</v>
      </c>
      <c r="Z19">
        <v>25205.7140647261</v>
      </c>
      <c r="AA19">
        <v>21196.1456177318</v>
      </c>
      <c r="AB19">
        <v>22573.073866119699</v>
      </c>
      <c r="AC19">
        <v>22798.9807683648</v>
      </c>
      <c r="AD19">
        <v>22270.3907655156</v>
      </c>
      <c r="AE19">
        <v>17840.572556444298</v>
      </c>
      <c r="AF19">
        <v>17764.834590001701</v>
      </c>
    </row>
    <row r="20" spans="1:32" x14ac:dyDescent="0.3">
      <c r="A20" t="s">
        <v>87</v>
      </c>
      <c r="B20" t="s">
        <v>333</v>
      </c>
      <c r="C20" t="s">
        <v>297</v>
      </c>
      <c r="D20" t="s">
        <v>334</v>
      </c>
      <c r="E20" t="s">
        <v>298</v>
      </c>
      <c r="F20">
        <v>5812.4168299766998</v>
      </c>
      <c r="G20">
        <v>4987.4207583834104</v>
      </c>
      <c r="H20">
        <v>4488.0170526045204</v>
      </c>
      <c r="I20">
        <v>4454.3614477552301</v>
      </c>
      <c r="J20">
        <v>4637.9204662889697</v>
      </c>
      <c r="K20">
        <v>4515.8804179219997</v>
      </c>
      <c r="L20">
        <v>4245.0491724921603</v>
      </c>
      <c r="M20">
        <v>4103.2501181014404</v>
      </c>
      <c r="N20">
        <v>3962.3680295314998</v>
      </c>
      <c r="O20">
        <v>47375.361681225302</v>
      </c>
      <c r="P20">
        <v>19061.419596390901</v>
      </c>
      <c r="Q20">
        <v>4712.9230959380402</v>
      </c>
      <c r="R20">
        <v>4393.5452888093696</v>
      </c>
      <c r="S20">
        <v>4134.6590109100998</v>
      </c>
      <c r="T20">
        <v>5111.6080349030699</v>
      </c>
      <c r="U20">
        <v>5273.6942137065298</v>
      </c>
      <c r="V20">
        <v>4467.1095290092699</v>
      </c>
      <c r="W20">
        <v>4240.57282706772</v>
      </c>
      <c r="X20">
        <v>4011.87106353231</v>
      </c>
      <c r="Y20">
        <v>4766.4669811663398</v>
      </c>
      <c r="Z20">
        <v>5637.3968384346399</v>
      </c>
      <c r="AA20">
        <v>5947.6179881218804</v>
      </c>
      <c r="AB20">
        <v>6356.1874927913505</v>
      </c>
      <c r="AC20">
        <v>6492.7528435343502</v>
      </c>
      <c r="AD20">
        <v>7715.1166294826598</v>
      </c>
      <c r="AE20">
        <v>9537.0094977448607</v>
      </c>
      <c r="AF20">
        <v>10808.249155092501</v>
      </c>
    </row>
    <row r="21" spans="1:32" x14ac:dyDescent="0.3">
      <c r="A21" t="s">
        <v>87</v>
      </c>
      <c r="B21" t="s">
        <v>335</v>
      </c>
      <c r="C21" t="s">
        <v>297</v>
      </c>
      <c r="D21" t="s">
        <v>336</v>
      </c>
      <c r="E21" t="s">
        <v>298</v>
      </c>
      <c r="F21">
        <v>16768.721485678499</v>
      </c>
      <c r="G21">
        <v>16561.2529771191</v>
      </c>
      <c r="H21">
        <v>16419.301173522901</v>
      </c>
      <c r="I21">
        <v>15586.1986362644</v>
      </c>
      <c r="J21">
        <v>16747.489688748199</v>
      </c>
      <c r="K21">
        <v>16502.029889259898</v>
      </c>
      <c r="L21">
        <v>15450.4530735554</v>
      </c>
      <c r="M21">
        <v>15289.4759677817</v>
      </c>
      <c r="N21">
        <v>15295.974259467501</v>
      </c>
      <c r="O21">
        <v>63945.964992053698</v>
      </c>
      <c r="P21">
        <v>35671.156780858</v>
      </c>
      <c r="Q21">
        <v>20297.1378413331</v>
      </c>
      <c r="R21">
        <v>19328.320415891802</v>
      </c>
      <c r="S21">
        <v>19919.8000096984</v>
      </c>
      <c r="T21">
        <v>19738.153308683599</v>
      </c>
      <c r="U21">
        <v>20455.584114327401</v>
      </c>
      <c r="V21">
        <v>20099.4638655944</v>
      </c>
      <c r="W21">
        <v>17663.250921587001</v>
      </c>
      <c r="X21">
        <v>18139.5611417086</v>
      </c>
      <c r="Y21">
        <v>19997.2523014705</v>
      </c>
      <c r="Z21">
        <v>19497.835956343599</v>
      </c>
      <c r="AA21">
        <v>22414.282100860699</v>
      </c>
      <c r="AB21">
        <v>23927.543438658598</v>
      </c>
      <c r="AC21">
        <v>25898.007004180901</v>
      </c>
      <c r="AD21">
        <v>26541.709370296601</v>
      </c>
      <c r="AE21">
        <v>26211.076133726601</v>
      </c>
      <c r="AF21">
        <v>29181.198889972798</v>
      </c>
    </row>
    <row r="22" spans="1:32" x14ac:dyDescent="0.3">
      <c r="A22" t="s">
        <v>87</v>
      </c>
      <c r="B22" t="s">
        <v>337</v>
      </c>
      <c r="C22" t="s">
        <v>297</v>
      </c>
      <c r="D22" t="s">
        <v>338</v>
      </c>
      <c r="E22" t="s">
        <v>298</v>
      </c>
      <c r="F22">
        <v>10956.304655701801</v>
      </c>
      <c r="G22">
        <v>11573.832218735701</v>
      </c>
      <c r="H22">
        <v>11931.284120918401</v>
      </c>
      <c r="I22">
        <v>11131.8371885092</v>
      </c>
      <c r="J22">
        <v>12109.5692224592</v>
      </c>
      <c r="K22">
        <v>11986.1494713379</v>
      </c>
      <c r="L22">
        <v>11205.4039010632</v>
      </c>
      <c r="M22">
        <v>11186.225849680201</v>
      </c>
      <c r="N22">
        <v>11333.606229936</v>
      </c>
      <c r="O22">
        <v>16570.603310828399</v>
      </c>
      <c r="P22">
        <v>16609.7371844671</v>
      </c>
      <c r="Q22">
        <v>15584.2147453951</v>
      </c>
      <c r="R22">
        <v>14934.775127082499</v>
      </c>
      <c r="S22">
        <v>15785.1409987883</v>
      </c>
      <c r="T22">
        <v>14626.545273780501</v>
      </c>
      <c r="U22">
        <v>15181.889900620899</v>
      </c>
      <c r="V22">
        <v>15632.3543365852</v>
      </c>
      <c r="W22">
        <v>13422.6780945192</v>
      </c>
      <c r="X22">
        <v>14127.6900781763</v>
      </c>
      <c r="Y22">
        <v>15230.7853203041</v>
      </c>
      <c r="Z22">
        <v>13860.4391179089</v>
      </c>
      <c r="AA22">
        <v>16466.664112738799</v>
      </c>
      <c r="AB22">
        <v>17571.355945867199</v>
      </c>
      <c r="AC22">
        <v>19405.2541606466</v>
      </c>
      <c r="AD22">
        <v>18826.5927408139</v>
      </c>
      <c r="AE22">
        <v>16674.066635981799</v>
      </c>
      <c r="AF22">
        <v>18372.949734880302</v>
      </c>
    </row>
    <row r="23" spans="1:32" x14ac:dyDescent="0.3">
      <c r="A23" t="s">
        <v>87</v>
      </c>
      <c r="B23" t="s">
        <v>339</v>
      </c>
      <c r="C23" t="s">
        <v>297</v>
      </c>
      <c r="D23" t="s">
        <v>340</v>
      </c>
      <c r="E23" t="s">
        <v>298</v>
      </c>
      <c r="F23">
        <v>721328.54122753604</v>
      </c>
      <c r="G23">
        <v>762109.01230487495</v>
      </c>
      <c r="H23">
        <v>741675.42605480505</v>
      </c>
      <c r="I23">
        <v>720199.03247230698</v>
      </c>
      <c r="J23">
        <v>693076.522280948</v>
      </c>
      <c r="K23">
        <v>691867.30005619698</v>
      </c>
      <c r="L23">
        <v>661455.98245393904</v>
      </c>
      <c r="M23">
        <v>636957.90104008501</v>
      </c>
      <c r="N23">
        <v>652165.88988682802</v>
      </c>
      <c r="O23">
        <v>613165.75969603006</v>
      </c>
      <c r="P23">
        <v>606684.48791719601</v>
      </c>
      <c r="Q23">
        <v>554118.60150268395</v>
      </c>
      <c r="R23">
        <v>522357.57911423902</v>
      </c>
      <c r="S23">
        <v>526769.85400789604</v>
      </c>
      <c r="T23">
        <v>507863.014525746</v>
      </c>
      <c r="U23">
        <v>486409.58836683398</v>
      </c>
      <c r="V23">
        <v>476695.994397161</v>
      </c>
      <c r="W23">
        <v>445575.43542080099</v>
      </c>
      <c r="X23">
        <v>479467.43581098702</v>
      </c>
      <c r="Y23">
        <v>459508.08832228102</v>
      </c>
      <c r="Z23">
        <v>457070.19132271101</v>
      </c>
      <c r="AA23">
        <v>464088.61555605597</v>
      </c>
      <c r="AB23">
        <v>483364.57474751002</v>
      </c>
      <c r="AC23">
        <v>481814.36138798099</v>
      </c>
      <c r="AD23">
        <v>503213.18792569399</v>
      </c>
      <c r="AE23">
        <v>455814.33302171697</v>
      </c>
      <c r="AF23">
        <v>443780.46912541002</v>
      </c>
    </row>
    <row r="24" spans="1:32" x14ac:dyDescent="0.3">
      <c r="A24" t="s">
        <v>87</v>
      </c>
      <c r="B24" t="s">
        <v>341</v>
      </c>
      <c r="C24" t="s">
        <v>297</v>
      </c>
      <c r="D24" t="s">
        <v>342</v>
      </c>
      <c r="E24" t="s">
        <v>298</v>
      </c>
      <c r="F24">
        <v>1083911.80267708</v>
      </c>
      <c r="G24">
        <v>1074726.7027986201</v>
      </c>
      <c r="H24">
        <v>1137292.3062201401</v>
      </c>
      <c r="I24">
        <v>1123585.72641268</v>
      </c>
      <c r="J24">
        <v>1116099.56541138</v>
      </c>
      <c r="K24">
        <v>1110150.5309738801</v>
      </c>
      <c r="L24">
        <v>1114782.94746581</v>
      </c>
      <c r="M24">
        <v>1150644.93590539</v>
      </c>
      <c r="N24">
        <v>1144599.3178004699</v>
      </c>
      <c r="O24">
        <v>1138773.5206850599</v>
      </c>
      <c r="P24">
        <v>1234153.1507328199</v>
      </c>
      <c r="Q24">
        <v>1203015.4161491699</v>
      </c>
      <c r="R24">
        <v>1088849.81197143</v>
      </c>
      <c r="S24">
        <v>1061845.4171235501</v>
      </c>
      <c r="T24">
        <v>918677.70492358599</v>
      </c>
      <c r="U24">
        <v>894377.68671827798</v>
      </c>
      <c r="V24">
        <v>882748.30393570999</v>
      </c>
      <c r="W24">
        <v>915336.09551230504</v>
      </c>
      <c r="X24">
        <v>942308.87251577305</v>
      </c>
      <c r="Y24">
        <v>845670.86180475901</v>
      </c>
      <c r="Z24">
        <v>765057.72940979805</v>
      </c>
      <c r="AA24">
        <v>782466.72208933195</v>
      </c>
      <c r="AB24">
        <v>752489.25444974797</v>
      </c>
      <c r="AC24">
        <v>718590.47392715898</v>
      </c>
      <c r="AD24">
        <v>738232.68629506405</v>
      </c>
      <c r="AE24">
        <v>671066.21561584703</v>
      </c>
      <c r="AF24">
        <v>671029.48679015297</v>
      </c>
    </row>
    <row r="25" spans="1:32" x14ac:dyDescent="0.3">
      <c r="A25" t="s">
        <v>87</v>
      </c>
      <c r="B25" t="s">
        <v>343</v>
      </c>
      <c r="C25" t="s">
        <v>297</v>
      </c>
      <c r="D25" t="s">
        <v>344</v>
      </c>
      <c r="E25" t="s">
        <v>298</v>
      </c>
      <c r="F25">
        <v>45686.228774057803</v>
      </c>
      <c r="G25">
        <v>45558.691507386997</v>
      </c>
      <c r="H25">
        <v>47298.661175616398</v>
      </c>
      <c r="I25">
        <v>48923.1301239768</v>
      </c>
      <c r="J25">
        <v>52282.918524567802</v>
      </c>
      <c r="K25">
        <v>54202.4887363452</v>
      </c>
      <c r="L25">
        <v>52051.565943125403</v>
      </c>
      <c r="M25">
        <v>53994.559666820503</v>
      </c>
      <c r="N25">
        <v>52417.535990332501</v>
      </c>
      <c r="O25">
        <v>55668.680300422202</v>
      </c>
      <c r="P25">
        <v>47276.101677552499</v>
      </c>
      <c r="Q25">
        <v>43418.644607165399</v>
      </c>
      <c r="R25">
        <v>36827.023106999397</v>
      </c>
      <c r="S25">
        <v>30568.169524281999</v>
      </c>
      <c r="T25">
        <v>23072.5054514023</v>
      </c>
      <c r="U25">
        <v>21587.341879338099</v>
      </c>
      <c r="V25">
        <v>16375.859499714799</v>
      </c>
      <c r="W25">
        <v>17746.958752364899</v>
      </c>
      <c r="X25">
        <v>19591.672053247799</v>
      </c>
      <c r="Y25">
        <v>21241.699995514799</v>
      </c>
      <c r="Z25">
        <v>22675.980493041199</v>
      </c>
      <c r="AA25">
        <v>21732.958460452399</v>
      </c>
      <c r="AB25">
        <v>23092.463455283701</v>
      </c>
      <c r="AC25">
        <v>21657.6787551577</v>
      </c>
      <c r="AD25">
        <v>22087.2866313052</v>
      </c>
      <c r="AE25">
        <v>21085.607007913601</v>
      </c>
      <c r="AF25">
        <v>20390.7035025105</v>
      </c>
    </row>
    <row r="26" spans="1:32" x14ac:dyDescent="0.3">
      <c r="A26" t="s">
        <v>87</v>
      </c>
      <c r="B26" t="s">
        <v>345</v>
      </c>
      <c r="C26" t="s">
        <v>297</v>
      </c>
      <c r="D26" t="s">
        <v>346</v>
      </c>
      <c r="E26" t="s">
        <v>298</v>
      </c>
      <c r="F26">
        <v>637165.672844738</v>
      </c>
      <c r="G26">
        <v>638820.04363962798</v>
      </c>
      <c r="H26">
        <v>707221.55693050998</v>
      </c>
      <c r="I26">
        <v>707424.91969125904</v>
      </c>
      <c r="J26">
        <v>701051.62275064702</v>
      </c>
      <c r="K26">
        <v>688055.18582179095</v>
      </c>
      <c r="L26">
        <v>679245.78048583295</v>
      </c>
      <c r="M26">
        <v>720192.46995197597</v>
      </c>
      <c r="N26">
        <v>713048.21230258595</v>
      </c>
      <c r="O26">
        <v>699944.41319381096</v>
      </c>
      <c r="P26">
        <v>841424.00488912303</v>
      </c>
      <c r="Q26">
        <v>837488.57133619697</v>
      </c>
      <c r="R26">
        <v>748237.202426175</v>
      </c>
      <c r="S26">
        <v>729992.70343643299</v>
      </c>
      <c r="T26">
        <v>610491.95806504705</v>
      </c>
      <c r="U26">
        <v>582379.15870017302</v>
      </c>
      <c r="V26">
        <v>595198.87425123004</v>
      </c>
      <c r="W26">
        <v>591155.60239235603</v>
      </c>
      <c r="X26">
        <v>598300.62423301802</v>
      </c>
      <c r="Y26">
        <v>529194.48403204395</v>
      </c>
      <c r="Z26">
        <v>440315.63760717801</v>
      </c>
      <c r="AA26">
        <v>405396.20931869798</v>
      </c>
      <c r="AB26">
        <v>421313.73598999501</v>
      </c>
      <c r="AC26">
        <v>411898.342442533</v>
      </c>
      <c r="AD26">
        <v>424838.46139774303</v>
      </c>
      <c r="AE26">
        <v>390475.08247518499</v>
      </c>
      <c r="AF26">
        <v>419903.30657801998</v>
      </c>
    </row>
    <row r="27" spans="1:32" x14ac:dyDescent="0.3">
      <c r="A27" t="s">
        <v>87</v>
      </c>
      <c r="B27" t="s">
        <v>347</v>
      </c>
      <c r="C27" t="s">
        <v>297</v>
      </c>
      <c r="D27" t="s">
        <v>348</v>
      </c>
      <c r="E27" t="s">
        <v>298</v>
      </c>
      <c r="F27">
        <v>401059.90105828899</v>
      </c>
      <c r="G27">
        <v>390347.96765160799</v>
      </c>
      <c r="H27">
        <v>382772.08811401401</v>
      </c>
      <c r="I27">
        <v>367237.676597449</v>
      </c>
      <c r="J27">
        <v>362765.02413616702</v>
      </c>
      <c r="K27">
        <v>367892.85641574801</v>
      </c>
      <c r="L27">
        <v>383485.60103684798</v>
      </c>
      <c r="M27">
        <v>376457.90628659498</v>
      </c>
      <c r="N27">
        <v>379133.56950754899</v>
      </c>
      <c r="O27">
        <v>383160.42719082802</v>
      </c>
      <c r="P27">
        <v>345453.04416614299</v>
      </c>
      <c r="Q27">
        <v>322108.20020580798</v>
      </c>
      <c r="R27">
        <v>303785.586438258</v>
      </c>
      <c r="S27">
        <v>301284.54416283499</v>
      </c>
      <c r="T27">
        <v>285113.24140713701</v>
      </c>
      <c r="U27">
        <v>290411.18613876699</v>
      </c>
      <c r="V27">
        <v>271173.57018476498</v>
      </c>
      <c r="W27">
        <v>306433.53436758398</v>
      </c>
      <c r="X27">
        <v>324416.57622950699</v>
      </c>
      <c r="Y27">
        <v>295234.67777720001</v>
      </c>
      <c r="Z27">
        <v>302066.11130957899</v>
      </c>
      <c r="AA27">
        <v>355337.55431018199</v>
      </c>
      <c r="AB27">
        <v>308083.055004469</v>
      </c>
      <c r="AC27">
        <v>285034.452729468</v>
      </c>
      <c r="AD27">
        <v>291306.93826601602</v>
      </c>
      <c r="AE27">
        <v>259505.526132748</v>
      </c>
      <c r="AF27">
        <v>230735.47670962301</v>
      </c>
    </row>
    <row r="28" spans="1:32" x14ac:dyDescent="0.3">
      <c r="A28" t="s">
        <v>87</v>
      </c>
      <c r="B28" t="s">
        <v>349</v>
      </c>
      <c r="C28" t="s">
        <v>297</v>
      </c>
      <c r="D28" t="s">
        <v>350</v>
      </c>
      <c r="E28" t="s">
        <v>298</v>
      </c>
      <c r="F28">
        <v>144369.88971850701</v>
      </c>
      <c r="G28">
        <v>131883.492036424</v>
      </c>
      <c r="H28">
        <v>125778.922526397</v>
      </c>
      <c r="I28">
        <v>118911.403656551</v>
      </c>
      <c r="J28">
        <v>132813.019953979</v>
      </c>
      <c r="K28">
        <v>128469.938988421</v>
      </c>
      <c r="L28">
        <v>126857.362797494</v>
      </c>
      <c r="M28">
        <v>135846.60805882199</v>
      </c>
      <c r="N28">
        <v>139201.05320806801</v>
      </c>
      <c r="O28">
        <v>208627.648653232</v>
      </c>
      <c r="P28">
        <v>161106.44282504101</v>
      </c>
      <c r="Q28">
        <v>138559.108500353</v>
      </c>
      <c r="R28">
        <v>148948.36622077</v>
      </c>
      <c r="S28">
        <v>135288.64720844</v>
      </c>
      <c r="T28">
        <v>132218.43945827</v>
      </c>
      <c r="U28">
        <v>137136.842438716</v>
      </c>
      <c r="V28">
        <v>117899.583822694</v>
      </c>
      <c r="W28">
        <v>121676.005449989</v>
      </c>
      <c r="X28">
        <v>121941.670788877</v>
      </c>
      <c r="Y28">
        <v>122919.941486321</v>
      </c>
      <c r="Z28">
        <v>117250.01930441</v>
      </c>
      <c r="AA28">
        <v>133887.96221310401</v>
      </c>
      <c r="AB28">
        <v>145786.93788899801</v>
      </c>
      <c r="AC28">
        <v>142903.220561661</v>
      </c>
      <c r="AD28">
        <v>141145.80010907599</v>
      </c>
      <c r="AE28">
        <v>111203.95133025201</v>
      </c>
      <c r="AF28">
        <v>104634.77771925399</v>
      </c>
    </row>
    <row r="29" spans="1:32" x14ac:dyDescent="0.3">
      <c r="A29" t="s">
        <v>87</v>
      </c>
      <c r="B29" t="s">
        <v>351</v>
      </c>
      <c r="C29" t="s">
        <v>297</v>
      </c>
      <c r="D29" t="s">
        <v>352</v>
      </c>
      <c r="E29" t="s">
        <v>298</v>
      </c>
      <c r="F29">
        <v>103002.71200335601</v>
      </c>
      <c r="G29">
        <v>96644.269308791205</v>
      </c>
      <c r="H29">
        <v>91829.368836967697</v>
      </c>
      <c r="I29">
        <v>83423.328286299395</v>
      </c>
      <c r="J29">
        <v>101552.112783645</v>
      </c>
      <c r="K29">
        <v>99861.369442694704</v>
      </c>
      <c r="L29">
        <v>97143.921207747902</v>
      </c>
      <c r="M29">
        <v>105730.055094518</v>
      </c>
      <c r="N29">
        <v>109494.643925287</v>
      </c>
      <c r="O29">
        <v>170270.40939073201</v>
      </c>
      <c r="P29">
        <v>125613.711379046</v>
      </c>
      <c r="Q29">
        <v>99260.399890412402</v>
      </c>
      <c r="R29">
        <v>110075.292612936</v>
      </c>
      <c r="S29">
        <v>99441.344813900505</v>
      </c>
      <c r="T29">
        <v>99480.509742759998</v>
      </c>
      <c r="U29">
        <v>102183.11623051501</v>
      </c>
      <c r="V29">
        <v>83830.404731229399</v>
      </c>
      <c r="W29">
        <v>86525.807156808602</v>
      </c>
      <c r="X29">
        <v>89894.801728067701</v>
      </c>
      <c r="Y29">
        <v>92889.610425524501</v>
      </c>
      <c r="Z29">
        <v>90447.827586640997</v>
      </c>
      <c r="AA29">
        <v>101091.81687059801</v>
      </c>
      <c r="AB29">
        <v>113467.978250156</v>
      </c>
      <c r="AC29">
        <v>112914.30682768799</v>
      </c>
      <c r="AD29">
        <v>111902.5313308</v>
      </c>
      <c r="AE29">
        <v>87157.152033772902</v>
      </c>
      <c r="AF29">
        <v>85709.924150495193</v>
      </c>
    </row>
    <row r="30" spans="1:32" x14ac:dyDescent="0.3">
      <c r="A30" t="s">
        <v>87</v>
      </c>
      <c r="B30" t="s">
        <v>353</v>
      </c>
      <c r="C30" t="s">
        <v>297</v>
      </c>
      <c r="D30" t="s">
        <v>354</v>
      </c>
      <c r="E30" t="s">
        <v>298</v>
      </c>
      <c r="F30">
        <v>16804.5309393151</v>
      </c>
      <c r="G30">
        <v>14584.172954169</v>
      </c>
      <c r="H30">
        <v>14822.360818081999</v>
      </c>
      <c r="I30">
        <v>17488.1076999693</v>
      </c>
      <c r="J30">
        <v>13644.4847016615</v>
      </c>
      <c r="K30">
        <v>11592.454182830201</v>
      </c>
      <c r="L30">
        <v>12101.971012817399</v>
      </c>
      <c r="M30">
        <v>12018.908892228999</v>
      </c>
      <c r="N30">
        <v>12711.508570616101</v>
      </c>
      <c r="O30">
        <v>11986.1240485938</v>
      </c>
      <c r="P30">
        <v>10690.664367699799</v>
      </c>
      <c r="Q30">
        <v>13823.327936341801</v>
      </c>
      <c r="R30">
        <v>14835.150082176</v>
      </c>
      <c r="S30">
        <v>14445.510957389301</v>
      </c>
      <c r="T30">
        <v>14840.8950761285</v>
      </c>
      <c r="U30">
        <v>17284.367186297401</v>
      </c>
      <c r="V30">
        <v>18049.410250101901</v>
      </c>
      <c r="W30">
        <v>17326.045054349401</v>
      </c>
      <c r="X30">
        <v>13475.143537178899</v>
      </c>
      <c r="Y30">
        <v>12454.665437961699</v>
      </c>
      <c r="Z30">
        <v>12794.4085834751</v>
      </c>
      <c r="AA30">
        <v>14919.908596241599</v>
      </c>
      <c r="AB30">
        <v>13229.543206030099</v>
      </c>
      <c r="AC30">
        <v>11189.667534959801</v>
      </c>
      <c r="AD30">
        <v>9753.4857007877399</v>
      </c>
      <c r="AE30">
        <v>9328.3487874213206</v>
      </c>
      <c r="AF30">
        <v>6338.2025929424099</v>
      </c>
    </row>
    <row r="31" spans="1:32" x14ac:dyDescent="0.3">
      <c r="A31" t="s">
        <v>87</v>
      </c>
      <c r="B31" t="s">
        <v>355</v>
      </c>
      <c r="C31" t="s">
        <v>297</v>
      </c>
      <c r="D31" t="s">
        <v>356</v>
      </c>
      <c r="E31" t="s">
        <v>298</v>
      </c>
      <c r="F31">
        <v>7925.8916738862699</v>
      </c>
      <c r="G31">
        <v>6055.2079300674404</v>
      </c>
      <c r="H31">
        <v>5984.4540100805598</v>
      </c>
      <c r="I31">
        <v>6151.4300580634899</v>
      </c>
      <c r="J31">
        <v>6110.2210063236498</v>
      </c>
      <c r="K31">
        <v>6484.4218064370498</v>
      </c>
      <c r="L31">
        <v>6558.5705229081505</v>
      </c>
      <c r="M31">
        <v>6433.2589901869496</v>
      </c>
      <c r="N31">
        <v>5703.6045552758796</v>
      </c>
      <c r="O31">
        <v>8669.8313578046509</v>
      </c>
      <c r="P31">
        <v>8624.9578738995297</v>
      </c>
      <c r="Q31">
        <v>9791.5153907871809</v>
      </c>
      <c r="R31">
        <v>9183.1004708823693</v>
      </c>
      <c r="S31">
        <v>7807.0765557345503</v>
      </c>
      <c r="T31">
        <v>5463.0704689956201</v>
      </c>
      <c r="U31">
        <v>5626.4492612620797</v>
      </c>
      <c r="V31">
        <v>5453.1871730777702</v>
      </c>
      <c r="W31">
        <v>5581.70665825775</v>
      </c>
      <c r="X31">
        <v>5999.5139706738801</v>
      </c>
      <c r="Y31">
        <v>5222.1072375892099</v>
      </c>
      <c r="Z31">
        <v>3629.62967345786</v>
      </c>
      <c r="AA31">
        <v>4920.1850815625403</v>
      </c>
      <c r="AB31">
        <v>5049.6849756861502</v>
      </c>
      <c r="AC31">
        <v>4939.0350124906599</v>
      </c>
      <c r="AD31">
        <v>5230.07953229949</v>
      </c>
      <c r="AE31">
        <v>2565.1718564110101</v>
      </c>
      <c r="AF31">
        <v>1545.7288134329201</v>
      </c>
    </row>
    <row r="32" spans="1:32" x14ac:dyDescent="0.3">
      <c r="A32" t="s">
        <v>87</v>
      </c>
      <c r="B32" t="s">
        <v>357</v>
      </c>
      <c r="C32" t="s">
        <v>297</v>
      </c>
      <c r="D32" t="s">
        <v>358</v>
      </c>
      <c r="E32" t="s">
        <v>298</v>
      </c>
      <c r="F32">
        <v>8238.0529518466992</v>
      </c>
      <c r="G32">
        <v>6864.3157244486001</v>
      </c>
      <c r="H32">
        <v>5803.0721493480296</v>
      </c>
      <c r="I32">
        <v>4884.13455770368</v>
      </c>
      <c r="J32">
        <v>3828.43638846064</v>
      </c>
      <c r="K32">
        <v>3078.47815250965</v>
      </c>
      <c r="L32">
        <v>3453.61435537947</v>
      </c>
      <c r="M32">
        <v>3766.1261799966501</v>
      </c>
      <c r="N32">
        <v>3625.0546532523399</v>
      </c>
      <c r="O32">
        <v>6221.0980520392304</v>
      </c>
      <c r="P32">
        <v>6986.40573245839</v>
      </c>
      <c r="Q32">
        <v>7621.9910877536104</v>
      </c>
      <c r="R32">
        <v>6735.3020126260699</v>
      </c>
      <c r="S32">
        <v>6589.8054185470701</v>
      </c>
      <c r="T32">
        <v>5262.1587427897603</v>
      </c>
      <c r="U32">
        <v>5225.9531088141903</v>
      </c>
      <c r="V32">
        <v>4503.3486819879799</v>
      </c>
      <c r="W32">
        <v>6321.6114433342</v>
      </c>
      <c r="X32">
        <v>6529.8110801233397</v>
      </c>
      <c r="Y32">
        <v>6586.8831450511798</v>
      </c>
      <c r="Z32">
        <v>5223.5911429080497</v>
      </c>
      <c r="AA32">
        <v>6813.2452440675297</v>
      </c>
      <c r="AB32">
        <v>7242.6770191884198</v>
      </c>
      <c r="AC32">
        <v>6943.6025097320598</v>
      </c>
      <c r="AD32">
        <v>7306.4497173749796</v>
      </c>
      <c r="AE32">
        <v>5012.2133023277802</v>
      </c>
      <c r="AF32">
        <v>4492.3632058834401</v>
      </c>
    </row>
    <row r="33" spans="1:32" x14ac:dyDescent="0.3">
      <c r="A33" t="s">
        <v>87</v>
      </c>
      <c r="B33" t="s">
        <v>359</v>
      </c>
      <c r="C33" t="s">
        <v>297</v>
      </c>
      <c r="D33" t="s">
        <v>360</v>
      </c>
      <c r="E33" t="s">
        <v>298</v>
      </c>
      <c r="F33">
        <v>8398.7021501030595</v>
      </c>
      <c r="G33">
        <v>7735.5261189480998</v>
      </c>
      <c r="H33">
        <v>7339.6667119189296</v>
      </c>
      <c r="I33">
        <v>6964.40305451516</v>
      </c>
      <c r="J33">
        <v>7677.7650738884704</v>
      </c>
      <c r="K33">
        <v>7453.2154039491797</v>
      </c>
      <c r="L33">
        <v>7599.2856986407296</v>
      </c>
      <c r="M33">
        <v>7898.2589018911203</v>
      </c>
      <c r="N33">
        <v>7666.2415036364</v>
      </c>
      <c r="O33">
        <v>11480.185804062599</v>
      </c>
      <c r="P33">
        <v>9190.7034719367693</v>
      </c>
      <c r="Q33">
        <v>8061.8741950581898</v>
      </c>
      <c r="R33">
        <v>8119.52104214877</v>
      </c>
      <c r="S33">
        <v>7004.9094628683797</v>
      </c>
      <c r="T33">
        <v>7171.8054275958002</v>
      </c>
      <c r="U33">
        <v>6816.9566518265001</v>
      </c>
      <c r="V33">
        <v>6063.2329862964298</v>
      </c>
      <c r="W33">
        <v>5920.8351372393499</v>
      </c>
      <c r="X33">
        <v>6042.4004728336904</v>
      </c>
      <c r="Y33">
        <v>5766.6752401948897</v>
      </c>
      <c r="Z33">
        <v>5154.5623179279501</v>
      </c>
      <c r="AA33">
        <v>6142.8064206339304</v>
      </c>
      <c r="AB33">
        <v>6797.0544379374196</v>
      </c>
      <c r="AC33">
        <v>6916.6086767904599</v>
      </c>
      <c r="AD33">
        <v>6953.2538278132597</v>
      </c>
      <c r="AE33">
        <v>7141.0653503186704</v>
      </c>
      <c r="AF33">
        <v>6548.5589565002501</v>
      </c>
    </row>
    <row r="34" spans="1:32" x14ac:dyDescent="0.3">
      <c r="A34" t="s">
        <v>87</v>
      </c>
      <c r="B34" t="s">
        <v>361</v>
      </c>
      <c r="C34" t="s">
        <v>297</v>
      </c>
      <c r="D34" t="s">
        <v>362</v>
      </c>
      <c r="E34" t="s">
        <v>298</v>
      </c>
      <c r="F34">
        <v>137751.732902841</v>
      </c>
      <c r="G34">
        <v>155354.67933688601</v>
      </c>
      <c r="H34">
        <v>157829.67311381301</v>
      </c>
      <c r="I34">
        <v>146252.14565692001</v>
      </c>
      <c r="J34">
        <v>146491.514314876</v>
      </c>
      <c r="K34">
        <v>119989.87001914201</v>
      </c>
      <c r="L34">
        <v>138644.18056156099</v>
      </c>
      <c r="M34">
        <v>153373.76257900399</v>
      </c>
      <c r="N34">
        <v>140998.168088829</v>
      </c>
      <c r="O34">
        <v>133886.814399503</v>
      </c>
      <c r="P34">
        <v>136594.673151731</v>
      </c>
      <c r="Q34">
        <v>115126.749929251</v>
      </c>
      <c r="R34">
        <v>123070.406860082</v>
      </c>
      <c r="S34">
        <v>112615.000010117</v>
      </c>
      <c r="T34">
        <v>80169.340497649202</v>
      </c>
      <c r="U34">
        <v>82394.990151724196</v>
      </c>
      <c r="V34">
        <v>91844.653334976305</v>
      </c>
      <c r="W34">
        <v>79558.544678784398</v>
      </c>
      <c r="X34">
        <v>78388.602067918298</v>
      </c>
      <c r="Y34">
        <v>76493.618574298001</v>
      </c>
      <c r="Z34">
        <v>67713.4762249942</v>
      </c>
      <c r="AA34">
        <v>60843.913330443604</v>
      </c>
      <c r="AB34">
        <v>67088.019565546798</v>
      </c>
      <c r="AC34">
        <v>66632.638979932002</v>
      </c>
      <c r="AD34">
        <v>68655.657853552897</v>
      </c>
      <c r="AE34">
        <v>59730.280750551603</v>
      </c>
      <c r="AF34">
        <v>61919.028864276603</v>
      </c>
    </row>
    <row r="35" spans="1:32" x14ac:dyDescent="0.3">
      <c r="A35" t="s">
        <v>87</v>
      </c>
      <c r="B35" t="s">
        <v>363</v>
      </c>
      <c r="C35" t="s">
        <v>297</v>
      </c>
      <c r="D35" t="s">
        <v>364</v>
      </c>
      <c r="E35" t="s">
        <v>298</v>
      </c>
      <c r="F35">
        <v>206665.73432106801</v>
      </c>
      <c r="G35">
        <v>224825.34301143599</v>
      </c>
      <c r="H35">
        <v>234783.591046407</v>
      </c>
      <c r="I35">
        <v>260348.64779550699</v>
      </c>
      <c r="J35">
        <v>270690.22811188002</v>
      </c>
      <c r="K35">
        <v>276221.08709760802</v>
      </c>
      <c r="L35">
        <v>307929.401965147</v>
      </c>
      <c r="M35">
        <v>334900.54871833499</v>
      </c>
      <c r="N35">
        <v>329363.60618141398</v>
      </c>
      <c r="O35">
        <v>340013.033270324</v>
      </c>
      <c r="P35">
        <v>348001.27831878501</v>
      </c>
      <c r="Q35">
        <v>349733.33167673502</v>
      </c>
      <c r="R35">
        <v>329106.85427232599</v>
      </c>
      <c r="S35">
        <v>325253.16492087801</v>
      </c>
      <c r="T35">
        <v>298592.964146527</v>
      </c>
      <c r="U35">
        <v>281600.413684175</v>
      </c>
      <c r="V35">
        <v>270500.40965301002</v>
      </c>
      <c r="W35">
        <v>272088.42416337202</v>
      </c>
      <c r="X35">
        <v>280911.24382369698</v>
      </c>
      <c r="Y35">
        <v>271887.97861810302</v>
      </c>
      <c r="Z35">
        <v>279273.16901963</v>
      </c>
      <c r="AA35">
        <v>260566.442824792</v>
      </c>
      <c r="AB35">
        <v>257204.67772447801</v>
      </c>
      <c r="AC35">
        <v>244733.02252336501</v>
      </c>
      <c r="AD35">
        <v>247025.67695577</v>
      </c>
      <c r="AE35">
        <v>236799.090383109</v>
      </c>
      <c r="AF35">
        <v>247881.97061818899</v>
      </c>
    </row>
    <row r="36" spans="1:32" x14ac:dyDescent="0.3">
      <c r="A36" t="s">
        <v>87</v>
      </c>
      <c r="B36" t="s">
        <v>365</v>
      </c>
      <c r="C36" t="s">
        <v>297</v>
      </c>
      <c r="D36" t="s">
        <v>366</v>
      </c>
      <c r="E36" t="s">
        <v>298</v>
      </c>
      <c r="F36">
        <v>57638.124478685699</v>
      </c>
      <c r="G36">
        <v>58947.473695942303</v>
      </c>
      <c r="H36">
        <v>57223.780223782298</v>
      </c>
      <c r="I36">
        <v>59989.4812518279</v>
      </c>
      <c r="J36">
        <v>60061.970498244402</v>
      </c>
      <c r="K36">
        <v>59824.076229567501</v>
      </c>
      <c r="L36">
        <v>63962.000515726497</v>
      </c>
      <c r="M36">
        <v>67385.837725374295</v>
      </c>
      <c r="N36">
        <v>66474.412919452399</v>
      </c>
      <c r="O36">
        <v>70028.698267057902</v>
      </c>
      <c r="P36">
        <v>74523.29392969</v>
      </c>
      <c r="Q36">
        <v>72614.0575601413</v>
      </c>
      <c r="R36">
        <v>66228.333466910903</v>
      </c>
      <c r="S36">
        <v>60234.847310139201</v>
      </c>
      <c r="T36">
        <v>53775.499714952697</v>
      </c>
      <c r="U36">
        <v>52232.006388876303</v>
      </c>
      <c r="V36">
        <v>48218.593625544803</v>
      </c>
      <c r="W36">
        <v>47303.4668672275</v>
      </c>
      <c r="X36">
        <v>49469.083827714901</v>
      </c>
      <c r="Y36">
        <v>50309.870666228002</v>
      </c>
      <c r="Z36">
        <v>54059.851436948098</v>
      </c>
      <c r="AA36">
        <v>49223.2018421299</v>
      </c>
      <c r="AB36">
        <v>46808.036981688601</v>
      </c>
      <c r="AC36">
        <v>44218.654158958503</v>
      </c>
      <c r="AD36">
        <v>44487.4198421154</v>
      </c>
      <c r="AE36">
        <v>39533.838406542003</v>
      </c>
      <c r="AF36">
        <v>42348.078693583899</v>
      </c>
    </row>
    <row r="37" spans="1:32" x14ac:dyDescent="0.3">
      <c r="A37" t="s">
        <v>87</v>
      </c>
      <c r="B37" t="s">
        <v>367</v>
      </c>
      <c r="C37" t="s">
        <v>297</v>
      </c>
      <c r="D37" t="s">
        <v>368</v>
      </c>
      <c r="E37" t="s">
        <v>298</v>
      </c>
      <c r="F37">
        <v>90582.163051039795</v>
      </c>
      <c r="G37">
        <v>100214.13035514099</v>
      </c>
      <c r="H37">
        <v>106692.385648432</v>
      </c>
      <c r="I37">
        <v>110103.216627671</v>
      </c>
      <c r="J37">
        <v>111524.281324133</v>
      </c>
      <c r="K37">
        <v>110098.22698194601</v>
      </c>
      <c r="L37">
        <v>118345.0915448</v>
      </c>
      <c r="M37">
        <v>125879.181523883</v>
      </c>
      <c r="N37">
        <v>123352.774197073</v>
      </c>
      <c r="O37">
        <v>121805.50659278</v>
      </c>
      <c r="P37">
        <v>117202.388152033</v>
      </c>
      <c r="Q37">
        <v>114433.358329261</v>
      </c>
      <c r="R37">
        <v>107392.268448192</v>
      </c>
      <c r="S37">
        <v>110877.220360087</v>
      </c>
      <c r="T37">
        <v>106558.874134835</v>
      </c>
      <c r="U37">
        <v>103283.51514259999</v>
      </c>
      <c r="V37">
        <v>101616.07542491199</v>
      </c>
      <c r="W37">
        <v>102446.449226362</v>
      </c>
      <c r="X37">
        <v>106370.157133634</v>
      </c>
      <c r="Y37">
        <v>101310.042084045</v>
      </c>
      <c r="Z37">
        <v>103426.32934602301</v>
      </c>
      <c r="AA37">
        <v>98426.648937254999</v>
      </c>
      <c r="AB37">
        <v>95232.980154146906</v>
      </c>
      <c r="AC37">
        <v>89711.555332364602</v>
      </c>
      <c r="AD37">
        <v>86444.636165653195</v>
      </c>
      <c r="AE37">
        <v>88981.337762422598</v>
      </c>
      <c r="AF37">
        <v>88358.713416556493</v>
      </c>
    </row>
    <row r="38" spans="1:32" x14ac:dyDescent="0.3">
      <c r="A38" t="s">
        <v>87</v>
      </c>
      <c r="B38" t="s">
        <v>369</v>
      </c>
      <c r="C38" t="s">
        <v>297</v>
      </c>
      <c r="D38" t="s">
        <v>370</v>
      </c>
      <c r="E38" t="s">
        <v>298</v>
      </c>
      <c r="F38">
        <v>58445.446791342198</v>
      </c>
      <c r="G38">
        <v>65663.738960352101</v>
      </c>
      <c r="H38">
        <v>70867.425174193195</v>
      </c>
      <c r="I38">
        <v>90255.949916007303</v>
      </c>
      <c r="J38">
        <v>99103.976289503204</v>
      </c>
      <c r="K38">
        <v>106298.783886094</v>
      </c>
      <c r="L38">
        <v>125622.30990461999</v>
      </c>
      <c r="M38">
        <v>141635.52946907701</v>
      </c>
      <c r="N38">
        <v>139536.41906488899</v>
      </c>
      <c r="O38">
        <v>148178.82841048599</v>
      </c>
      <c r="P38">
        <v>156275.59623706201</v>
      </c>
      <c r="Q38">
        <v>162685.91578733301</v>
      </c>
      <c r="R38">
        <v>155486.25235722301</v>
      </c>
      <c r="S38">
        <v>154141.09725065099</v>
      </c>
      <c r="T38">
        <v>138258.59029673901</v>
      </c>
      <c r="U38">
        <v>126084.892152699</v>
      </c>
      <c r="V38">
        <v>120665.74060255301</v>
      </c>
      <c r="W38">
        <v>122338.50806978199</v>
      </c>
      <c r="X38">
        <v>125072.002862348</v>
      </c>
      <c r="Y38">
        <v>120268.06586783</v>
      </c>
      <c r="Z38">
        <v>121786.988236658</v>
      </c>
      <c r="AA38">
        <v>112916.592045408</v>
      </c>
      <c r="AB38">
        <v>115163.660588643</v>
      </c>
      <c r="AC38">
        <v>110802.813032042</v>
      </c>
      <c r="AD38">
        <v>116093.620948002</v>
      </c>
      <c r="AE38">
        <v>108283.914214144</v>
      </c>
      <c r="AF38">
        <v>117175.17850804899</v>
      </c>
    </row>
    <row r="39" spans="1:32" x14ac:dyDescent="0.3">
      <c r="A39" t="s">
        <v>87</v>
      </c>
      <c r="B39" t="s">
        <v>371</v>
      </c>
      <c r="C39" t="s">
        <v>297</v>
      </c>
      <c r="D39" t="s">
        <v>372</v>
      </c>
      <c r="E39" t="s">
        <v>298</v>
      </c>
      <c r="F39">
        <v>50935.315683834102</v>
      </c>
      <c r="G39">
        <v>54191.056762510998</v>
      </c>
      <c r="H39">
        <v>53783.363140429603</v>
      </c>
      <c r="I39">
        <v>50997.358035427998</v>
      </c>
      <c r="J39">
        <v>50261.147308678803</v>
      </c>
      <c r="K39">
        <v>50999.390176003399</v>
      </c>
      <c r="L39">
        <v>56260.7944625253</v>
      </c>
      <c r="M39">
        <v>61586.551089191104</v>
      </c>
      <c r="N39">
        <v>64670.195246731899</v>
      </c>
      <c r="O39">
        <v>8542.3669176871899</v>
      </c>
      <c r="P39">
        <v>31014.917385180499</v>
      </c>
      <c r="Q39">
        <v>92365.396600233202</v>
      </c>
      <c r="R39">
        <v>89148.204824733504</v>
      </c>
      <c r="S39">
        <v>40946.317566207697</v>
      </c>
      <c r="T39">
        <v>57818.999522013102</v>
      </c>
      <c r="U39">
        <v>60137.258752824098</v>
      </c>
      <c r="V39">
        <v>55913.181164482397</v>
      </c>
      <c r="W39">
        <v>52404.284753304397</v>
      </c>
      <c r="X39">
        <v>52541.374013216402</v>
      </c>
      <c r="Y39">
        <v>45615.222624949398</v>
      </c>
      <c r="Z39">
        <v>44221.050121029002</v>
      </c>
      <c r="AA39">
        <v>42731.418056088703</v>
      </c>
      <c r="AB39">
        <v>45324.303292967197</v>
      </c>
      <c r="AC39">
        <v>48233.6343922128</v>
      </c>
      <c r="AD39">
        <v>46931.002122079299</v>
      </c>
      <c r="AE39">
        <v>46358.358337361897</v>
      </c>
      <c r="AF39">
        <v>49806.746722088101</v>
      </c>
    </row>
    <row r="40" spans="1:32" x14ac:dyDescent="0.3">
      <c r="A40" t="s">
        <v>87</v>
      </c>
      <c r="B40" t="s">
        <v>373</v>
      </c>
      <c r="C40" t="s">
        <v>297</v>
      </c>
      <c r="D40" t="s">
        <v>374</v>
      </c>
      <c r="E40" t="s">
        <v>298</v>
      </c>
      <c r="F40">
        <v>752673.67526026303</v>
      </c>
      <c r="G40">
        <v>788692.59416315402</v>
      </c>
      <c r="H40">
        <v>771859.19279520796</v>
      </c>
      <c r="I40">
        <v>737541.41682050098</v>
      </c>
      <c r="J40">
        <v>752475.71705434704</v>
      </c>
      <c r="K40">
        <v>786536.376978794</v>
      </c>
      <c r="L40">
        <v>801693.30550940998</v>
      </c>
      <c r="M40">
        <v>804456.68772055395</v>
      </c>
      <c r="N40">
        <v>801851.36380384199</v>
      </c>
      <c r="O40">
        <v>864365.19875751203</v>
      </c>
      <c r="P40">
        <v>846849.42622433405</v>
      </c>
      <c r="Q40">
        <v>844966.71595022001</v>
      </c>
      <c r="R40">
        <v>830973.30537187099</v>
      </c>
      <c r="S40">
        <v>847813.52251837496</v>
      </c>
      <c r="T40">
        <v>809211.87739608798</v>
      </c>
      <c r="U40">
        <v>783687.60479900404</v>
      </c>
      <c r="V40">
        <v>773452.85025226104</v>
      </c>
      <c r="W40">
        <v>804200.68689063506</v>
      </c>
      <c r="X40">
        <v>798351.03485598101</v>
      </c>
      <c r="Y40">
        <v>751562.68036048603</v>
      </c>
      <c r="Z40">
        <v>746112.22865458101</v>
      </c>
      <c r="AA40">
        <v>722935.49200389697</v>
      </c>
      <c r="AB40">
        <v>721943.14497039595</v>
      </c>
      <c r="AC40">
        <v>683963.30289284606</v>
      </c>
      <c r="AD40">
        <v>714882.27425702801</v>
      </c>
      <c r="AE40">
        <v>673800.22104892205</v>
      </c>
      <c r="AF40">
        <v>667965.84851125896</v>
      </c>
    </row>
    <row r="41" spans="1:32" x14ac:dyDescent="0.3">
      <c r="A41" t="s">
        <v>87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87</v>
      </c>
      <c r="B43" t="s">
        <v>379</v>
      </c>
      <c r="C43" t="s">
        <v>297</v>
      </c>
      <c r="D43" t="s">
        <v>380</v>
      </c>
      <c r="E43" t="s">
        <v>298</v>
      </c>
      <c r="F43">
        <v>279155.73539481201</v>
      </c>
      <c r="G43">
        <v>282564.931531646</v>
      </c>
      <c r="H43">
        <v>282787.46338614798</v>
      </c>
      <c r="I43">
        <v>296941.93234078801</v>
      </c>
      <c r="J43">
        <v>296810.30520003801</v>
      </c>
      <c r="K43">
        <v>320235.91078652901</v>
      </c>
      <c r="L43">
        <v>348849.381554163</v>
      </c>
      <c r="M43">
        <v>373175.49980684201</v>
      </c>
      <c r="N43">
        <v>370744.33747549303</v>
      </c>
      <c r="O43">
        <v>397330.01890175702</v>
      </c>
      <c r="P43">
        <v>424338.60400645598</v>
      </c>
      <c r="Q43">
        <v>454167.83129632601</v>
      </c>
      <c r="R43">
        <v>455258.93827413901</v>
      </c>
      <c r="S43">
        <v>474234.60494963202</v>
      </c>
      <c r="T43">
        <v>425865.62628270098</v>
      </c>
      <c r="U43">
        <v>399079.50672784698</v>
      </c>
      <c r="V43">
        <v>404204.03238063602</v>
      </c>
      <c r="W43">
        <v>407514.46049797197</v>
      </c>
      <c r="X43">
        <v>430932.79025760299</v>
      </c>
      <c r="Y43">
        <v>423741.73268392502</v>
      </c>
      <c r="Z43">
        <v>439885.733249955</v>
      </c>
      <c r="AA43">
        <v>418689.86537117098</v>
      </c>
      <c r="AB43">
        <v>419848.39359916601</v>
      </c>
      <c r="AC43">
        <v>402208.20652812999</v>
      </c>
      <c r="AD43">
        <v>418500.96818518802</v>
      </c>
      <c r="AE43">
        <v>402242.060143215</v>
      </c>
      <c r="AF43">
        <v>421392.03572252498</v>
      </c>
    </row>
    <row r="44" spans="1:32" x14ac:dyDescent="0.3">
      <c r="A44" t="s">
        <v>87</v>
      </c>
      <c r="B44" t="s">
        <v>381</v>
      </c>
      <c r="C44" t="s">
        <v>297</v>
      </c>
      <c r="D44" t="s">
        <v>382</v>
      </c>
      <c r="E44" t="s">
        <v>298</v>
      </c>
      <c r="F44">
        <v>4012136.1824732702</v>
      </c>
      <c r="G44">
        <v>4088897.0754125402</v>
      </c>
      <c r="H44">
        <v>4067070.5983163202</v>
      </c>
      <c r="I44">
        <v>4109199.1542799501</v>
      </c>
      <c r="J44">
        <v>4003897.98724169</v>
      </c>
      <c r="K44">
        <v>4028434.2429138101</v>
      </c>
      <c r="L44">
        <v>4038179.8190127802</v>
      </c>
      <c r="M44">
        <v>4181052.4759364701</v>
      </c>
      <c r="N44">
        <v>4182850.5305782999</v>
      </c>
      <c r="O44">
        <v>4215442.7942957897</v>
      </c>
      <c r="P44">
        <v>4340535.8403894296</v>
      </c>
      <c r="Q44">
        <v>4236381.5963155897</v>
      </c>
      <c r="R44">
        <v>4020850.67480963</v>
      </c>
      <c r="S44">
        <v>3969404.82553556</v>
      </c>
      <c r="T44">
        <v>3575296.3181253099</v>
      </c>
      <c r="U44">
        <v>3522508.9576123101</v>
      </c>
      <c r="V44">
        <v>3365875.53980389</v>
      </c>
      <c r="W44">
        <v>3363337.8392033698</v>
      </c>
      <c r="X44">
        <v>3415786.9227018598</v>
      </c>
      <c r="Y44">
        <v>3277536.6506325402</v>
      </c>
      <c r="Z44">
        <v>3227505.3902940899</v>
      </c>
      <c r="AA44">
        <v>3166372.1592208501</v>
      </c>
      <c r="AB44">
        <v>3186723.2283160901</v>
      </c>
      <c r="AC44">
        <v>3076257.9308931101</v>
      </c>
      <c r="AD44">
        <v>3149115.5427856999</v>
      </c>
      <c r="AE44">
        <v>2814012.3335646298</v>
      </c>
      <c r="AF44">
        <v>2777048.2018657499</v>
      </c>
    </row>
    <row r="45" spans="1:32" x14ac:dyDescent="0.3">
      <c r="A45" t="s">
        <v>87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87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87</v>
      </c>
      <c r="B47" t="s">
        <v>387</v>
      </c>
      <c r="C47" t="s">
        <v>297</v>
      </c>
      <c r="D47" t="s">
        <v>388</v>
      </c>
      <c r="E47" t="s">
        <v>298</v>
      </c>
      <c r="F47">
        <v>293778.647827407</v>
      </c>
      <c r="G47">
        <v>287375.65272210998</v>
      </c>
      <c r="H47">
        <v>283988.40604024503</v>
      </c>
      <c r="I47">
        <v>294478.700607037</v>
      </c>
      <c r="J47">
        <v>297137.13816926198</v>
      </c>
      <c r="K47">
        <v>295856.63446469198</v>
      </c>
      <c r="L47">
        <v>320492.64041274</v>
      </c>
      <c r="M47">
        <v>343710.527569053</v>
      </c>
      <c r="N47">
        <v>331639.803592043</v>
      </c>
      <c r="O47">
        <v>344041.48513123498</v>
      </c>
      <c r="P47">
        <v>344772.56324920198</v>
      </c>
      <c r="Q47">
        <v>348677.45659392298</v>
      </c>
      <c r="R47">
        <v>330307.22826114303</v>
      </c>
      <c r="S47">
        <v>328214.39388269797</v>
      </c>
      <c r="T47">
        <v>306207.83377018903</v>
      </c>
      <c r="U47">
        <v>287559.471397235</v>
      </c>
      <c r="V47">
        <v>282567.739725205</v>
      </c>
      <c r="W47">
        <v>280167.84325696301</v>
      </c>
      <c r="X47">
        <v>281361.16025301203</v>
      </c>
      <c r="Y47">
        <v>275462.90569787798</v>
      </c>
      <c r="Z47">
        <v>276935.58467160602</v>
      </c>
      <c r="AA47">
        <v>257423.30839294099</v>
      </c>
      <c r="AB47">
        <v>259163.164770075</v>
      </c>
      <c r="AC47">
        <v>247555.978760333</v>
      </c>
      <c r="AD47">
        <v>253369.173067172</v>
      </c>
      <c r="AE47">
        <v>240979.21605156499</v>
      </c>
      <c r="AF47">
        <v>249785.62291797099</v>
      </c>
    </row>
    <row r="48" spans="1:32" x14ac:dyDescent="0.3">
      <c r="A48" t="s">
        <v>87</v>
      </c>
      <c r="B48" t="s">
        <v>389</v>
      </c>
      <c r="C48" t="s">
        <v>297</v>
      </c>
      <c r="D48" t="s">
        <v>390</v>
      </c>
      <c r="E48" t="s">
        <v>298</v>
      </c>
      <c r="F48">
        <v>784358.79242712795</v>
      </c>
      <c r="G48">
        <v>774013.67345653905</v>
      </c>
      <c r="H48">
        <v>764845.51981360803</v>
      </c>
      <c r="I48">
        <v>796673.05354856304</v>
      </c>
      <c r="J48">
        <v>810791.89201064105</v>
      </c>
      <c r="K48">
        <v>812288.85002396896</v>
      </c>
      <c r="L48">
        <v>891568.17964209802</v>
      </c>
      <c r="M48">
        <v>954944.8783029</v>
      </c>
      <c r="N48">
        <v>930300.88335563999</v>
      </c>
      <c r="O48">
        <v>974225.80481164402</v>
      </c>
      <c r="P48">
        <v>992813.28328606498</v>
      </c>
      <c r="Q48">
        <v>1002981.05628974</v>
      </c>
      <c r="R48">
        <v>952314.26283388003</v>
      </c>
      <c r="S48">
        <v>944662.70320333703</v>
      </c>
      <c r="T48">
        <v>905947.96830382606</v>
      </c>
      <c r="U48">
        <v>875123.23487584002</v>
      </c>
      <c r="V48">
        <v>864640.211158455</v>
      </c>
      <c r="W48">
        <v>885358.61270484899</v>
      </c>
      <c r="X48">
        <v>905049.98341623205</v>
      </c>
      <c r="Y48">
        <v>878262.65349604702</v>
      </c>
      <c r="Z48">
        <v>896447.64856538398</v>
      </c>
      <c r="AA48">
        <v>847291.14022835204</v>
      </c>
      <c r="AB48">
        <v>845711.06140886596</v>
      </c>
      <c r="AC48">
        <v>808056.758613382</v>
      </c>
      <c r="AD48">
        <v>829499.10827440105</v>
      </c>
      <c r="AE48">
        <v>790853.76508884795</v>
      </c>
      <c r="AF48">
        <v>827034.88605919306</v>
      </c>
    </row>
    <row r="49" spans="1:32" x14ac:dyDescent="0.3">
      <c r="A49" t="s">
        <v>87</v>
      </c>
      <c r="B49" t="s">
        <v>391</v>
      </c>
      <c r="C49" t="s">
        <v>297</v>
      </c>
      <c r="D49" t="s">
        <v>392</v>
      </c>
      <c r="E49" t="s">
        <v>298</v>
      </c>
      <c r="F49">
        <v>228193.701774293</v>
      </c>
      <c r="G49">
        <v>221848.540387088</v>
      </c>
      <c r="H49">
        <v>216626.57065771299</v>
      </c>
      <c r="I49">
        <v>222695.735824053</v>
      </c>
      <c r="J49">
        <v>223862.70453041999</v>
      </c>
      <c r="K49">
        <v>217587.492434858</v>
      </c>
      <c r="L49">
        <v>235111.983187445</v>
      </c>
      <c r="M49">
        <v>252265.94008685701</v>
      </c>
      <c r="N49">
        <v>241403.016639568</v>
      </c>
      <c r="O49">
        <v>249948.07339946099</v>
      </c>
      <c r="P49">
        <v>252710.58122395401</v>
      </c>
      <c r="Q49">
        <v>255125.356157695</v>
      </c>
      <c r="R49">
        <v>239544.854641363</v>
      </c>
      <c r="S49">
        <v>237518.81121226199</v>
      </c>
      <c r="T49">
        <v>222564.92585151401</v>
      </c>
      <c r="U49">
        <v>211867.97572516499</v>
      </c>
      <c r="V49">
        <v>210505.63745022001</v>
      </c>
      <c r="W49">
        <v>209224.518561148</v>
      </c>
      <c r="X49">
        <v>208849.493938275</v>
      </c>
      <c r="Y49">
        <v>202198.69456462099</v>
      </c>
      <c r="Z49">
        <v>200883.47795858199</v>
      </c>
      <c r="AA49">
        <v>186026.05831735901</v>
      </c>
      <c r="AB49">
        <v>186020.62386056001</v>
      </c>
      <c r="AC49">
        <v>175365.08799887501</v>
      </c>
      <c r="AD49">
        <v>178172.153096717</v>
      </c>
      <c r="AE49">
        <v>168983.01257880899</v>
      </c>
      <c r="AF49">
        <v>173765.70861597301</v>
      </c>
    </row>
    <row r="50" spans="1:32" x14ac:dyDescent="0.3">
      <c r="A50" t="s">
        <v>87</v>
      </c>
      <c r="B50" t="s">
        <v>393</v>
      </c>
      <c r="C50" t="s">
        <v>297</v>
      </c>
      <c r="D50" t="s">
        <v>394</v>
      </c>
      <c r="E50" t="s">
        <v>298</v>
      </c>
      <c r="F50">
        <v>262386.44282542798</v>
      </c>
      <c r="G50">
        <v>264789.48034734098</v>
      </c>
      <c r="H50">
        <v>264230.54311565001</v>
      </c>
      <c r="I50">
        <v>279498.61711747397</v>
      </c>
      <c r="J50">
        <v>289792.049310959</v>
      </c>
      <c r="K50">
        <v>298844.72312441899</v>
      </c>
      <c r="L50">
        <v>335963.55604191398</v>
      </c>
      <c r="M50">
        <v>358968.41064699</v>
      </c>
      <c r="N50">
        <v>357258.06312402902</v>
      </c>
      <c r="O50">
        <v>380236.24628094799</v>
      </c>
      <c r="P50">
        <v>395330.13881290902</v>
      </c>
      <c r="Q50">
        <v>399178.243538126</v>
      </c>
      <c r="R50">
        <v>382462.17993137299</v>
      </c>
      <c r="S50">
        <v>378929.49810837698</v>
      </c>
      <c r="T50">
        <v>377175.20868212299</v>
      </c>
      <c r="U50">
        <v>375695.78775343997</v>
      </c>
      <c r="V50">
        <v>371566.83398303</v>
      </c>
      <c r="W50">
        <v>395966.25088673702</v>
      </c>
      <c r="X50">
        <v>414839.32922494499</v>
      </c>
      <c r="Y50">
        <v>400601.05323354801</v>
      </c>
      <c r="Z50">
        <v>418628.58593519602</v>
      </c>
      <c r="AA50">
        <v>403841.773518053</v>
      </c>
      <c r="AB50">
        <v>400527.27277823002</v>
      </c>
      <c r="AC50">
        <v>385135.69185417402</v>
      </c>
      <c r="AD50">
        <v>397957.78211051301</v>
      </c>
      <c r="AE50">
        <v>380891.536458474</v>
      </c>
      <c r="AF50">
        <v>403483.55452524999</v>
      </c>
    </row>
    <row r="51" spans="1:32" x14ac:dyDescent="0.3">
      <c r="A51" t="s">
        <v>87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87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87</v>
      </c>
      <c r="B53" t="s">
        <v>399</v>
      </c>
      <c r="C53" t="s">
        <v>297</v>
      </c>
      <c r="D53" t="s">
        <v>400</v>
      </c>
      <c r="E53" t="s">
        <v>298</v>
      </c>
      <c r="F53">
        <v>103356.21445415101</v>
      </c>
      <c r="G53">
        <v>94885.133283763804</v>
      </c>
      <c r="H53">
        <v>88552.189491323195</v>
      </c>
      <c r="I53">
        <v>87981.818044537795</v>
      </c>
      <c r="J53">
        <v>84073.505460400396</v>
      </c>
      <c r="K53">
        <v>84004.268029299201</v>
      </c>
      <c r="L53">
        <v>83007.7354541924</v>
      </c>
      <c r="M53">
        <v>92558.977029500005</v>
      </c>
      <c r="N53">
        <v>87937.841715928007</v>
      </c>
      <c r="O53">
        <v>89749.611575590403</v>
      </c>
      <c r="P53">
        <v>92242.033807562795</v>
      </c>
      <c r="Q53">
        <v>93477.863187740993</v>
      </c>
      <c r="R53">
        <v>85581.167525190802</v>
      </c>
      <c r="S53">
        <v>82588.541407120298</v>
      </c>
      <c r="T53">
        <v>78887.3107907831</v>
      </c>
      <c r="U53">
        <v>73193.274298044402</v>
      </c>
      <c r="V53">
        <v>69898.941386238002</v>
      </c>
      <c r="W53">
        <v>74181.744856085294</v>
      </c>
      <c r="X53">
        <v>77332.983254462</v>
      </c>
      <c r="Y53">
        <v>73763.6539212567</v>
      </c>
      <c r="Z53">
        <v>73357.120070100893</v>
      </c>
      <c r="AA53">
        <v>64482.134614175899</v>
      </c>
      <c r="AB53">
        <v>63180.355752803203</v>
      </c>
      <c r="AC53">
        <v>58602.674674457798</v>
      </c>
      <c r="AD53">
        <v>58071.205599491601</v>
      </c>
      <c r="AE53">
        <v>44349.365014003</v>
      </c>
      <c r="AF53">
        <v>47638.729091929999</v>
      </c>
    </row>
    <row r="54" spans="1:32" x14ac:dyDescent="0.3">
      <c r="A54" t="s">
        <v>87</v>
      </c>
      <c r="B54" t="s">
        <v>401</v>
      </c>
      <c r="C54" t="s">
        <v>297</v>
      </c>
      <c r="D54" t="s">
        <v>402</v>
      </c>
      <c r="E54" t="s">
        <v>298</v>
      </c>
      <c r="F54">
        <v>273829.17086993402</v>
      </c>
      <c r="G54">
        <v>257913.99027923201</v>
      </c>
      <c r="H54">
        <v>245837.013065701</v>
      </c>
      <c r="I54">
        <v>249146.49668410601</v>
      </c>
      <c r="J54">
        <v>244109.07645853801</v>
      </c>
      <c r="K54">
        <v>245452.88681816999</v>
      </c>
      <c r="L54">
        <v>252828.819573324</v>
      </c>
      <c r="M54">
        <v>275976.72115145001</v>
      </c>
      <c r="N54">
        <v>268779.44075041602</v>
      </c>
      <c r="O54">
        <v>278174.968382427</v>
      </c>
      <c r="P54">
        <v>284026.05147358699</v>
      </c>
      <c r="Q54">
        <v>288310.53932589601</v>
      </c>
      <c r="R54">
        <v>273432.96792016499</v>
      </c>
      <c r="S54">
        <v>265007.85834772798</v>
      </c>
      <c r="T54">
        <v>245169.43456560501</v>
      </c>
      <c r="U54">
        <v>231957.54637679001</v>
      </c>
      <c r="V54">
        <v>225540.292663726</v>
      </c>
      <c r="W54">
        <v>224497.22367145601</v>
      </c>
      <c r="X54">
        <v>223314.199967569</v>
      </c>
      <c r="Y54">
        <v>211371.98047054201</v>
      </c>
      <c r="Z54">
        <v>207554.02213512099</v>
      </c>
      <c r="AA54">
        <v>185716.70861572601</v>
      </c>
      <c r="AB54">
        <v>186423.73319076799</v>
      </c>
      <c r="AC54">
        <v>173300.709681395</v>
      </c>
      <c r="AD54">
        <v>177641.70454278</v>
      </c>
      <c r="AE54">
        <v>147682.44367240701</v>
      </c>
      <c r="AF54">
        <v>154939.051598964</v>
      </c>
    </row>
    <row r="55" spans="1:32" x14ac:dyDescent="0.3">
      <c r="A55" t="s">
        <v>87</v>
      </c>
      <c r="B55" t="s">
        <v>403</v>
      </c>
      <c r="C55" t="s">
        <v>297</v>
      </c>
      <c r="D55" t="s">
        <v>404</v>
      </c>
      <c r="E55" t="s">
        <v>298</v>
      </c>
      <c r="F55">
        <v>170472.956415783</v>
      </c>
      <c r="G55">
        <v>163028.856995468</v>
      </c>
      <c r="H55">
        <v>157284.82357437699</v>
      </c>
      <c r="I55">
        <v>161164.678639569</v>
      </c>
      <c r="J55">
        <v>160035.570998137</v>
      </c>
      <c r="K55">
        <v>161448.61878887101</v>
      </c>
      <c r="L55">
        <v>169821.084119131</v>
      </c>
      <c r="M55">
        <v>183417.74412195</v>
      </c>
      <c r="N55">
        <v>180841.599034488</v>
      </c>
      <c r="O55">
        <v>188425.356806836</v>
      </c>
      <c r="P55">
        <v>191784.01766602401</v>
      </c>
      <c r="Q55">
        <v>194832.67613815499</v>
      </c>
      <c r="R55">
        <v>187851.80039497401</v>
      </c>
      <c r="S55">
        <v>182419.316940608</v>
      </c>
      <c r="T55">
        <v>166282.12377482199</v>
      </c>
      <c r="U55">
        <v>158764.27207874501</v>
      </c>
      <c r="V55">
        <v>155641.35127748799</v>
      </c>
      <c r="W55">
        <v>150315.478815371</v>
      </c>
      <c r="X55">
        <v>145981.21671310699</v>
      </c>
      <c r="Y55">
        <v>137608.326549285</v>
      </c>
      <c r="Z55">
        <v>134196.90206502</v>
      </c>
      <c r="AA55">
        <v>121234.57400155001</v>
      </c>
      <c r="AB55">
        <v>123243.377437965</v>
      </c>
      <c r="AC55">
        <v>114698.035006937</v>
      </c>
      <c r="AD55">
        <v>119570.498943289</v>
      </c>
      <c r="AE55">
        <v>103333.078658404</v>
      </c>
      <c r="AF55">
        <v>107300.322507034</v>
      </c>
    </row>
    <row r="56" spans="1:32" x14ac:dyDescent="0.3">
      <c r="A56" t="s">
        <v>87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87</v>
      </c>
      <c r="B57" t="s">
        <v>407</v>
      </c>
      <c r="C57" t="s">
        <v>297</v>
      </c>
      <c r="D57" t="s">
        <v>408</v>
      </c>
      <c r="E57" t="s">
        <v>298</v>
      </c>
      <c r="F57">
        <v>5595195.7829974899</v>
      </c>
      <c r="G57">
        <v>5691961.0330032501</v>
      </c>
      <c r="H57">
        <v>5639424.4510919796</v>
      </c>
      <c r="I57">
        <v>5675170.2291831998</v>
      </c>
      <c r="J57">
        <v>5594962.8387320796</v>
      </c>
      <c r="K57">
        <v>5651479.2043996202</v>
      </c>
      <c r="L57">
        <v>5755596.4648292102</v>
      </c>
      <c r="M57">
        <v>5964205.7962021697</v>
      </c>
      <c r="N57">
        <v>5936569.5744268196</v>
      </c>
      <c r="O57">
        <v>6076668.2356684804</v>
      </c>
      <c r="P57">
        <v>6200700.09687497</v>
      </c>
      <c r="Q57">
        <v>6106659.5031056199</v>
      </c>
      <c r="R57">
        <v>5827125.7089819703</v>
      </c>
      <c r="S57">
        <v>5786159.49158083</v>
      </c>
      <c r="T57">
        <v>5312052.8354289904</v>
      </c>
      <c r="U57">
        <v>5204041.8392414199</v>
      </c>
      <c r="V57">
        <v>5027127.3107725801</v>
      </c>
      <c r="W57">
        <v>5075590.0167724499</v>
      </c>
      <c r="X57">
        <v>5141790.7357322201</v>
      </c>
      <c r="Y57">
        <v>4928402.8232384501</v>
      </c>
      <c r="Z57">
        <v>4890359.2585591897</v>
      </c>
      <c r="AA57">
        <v>4755103.0147901597</v>
      </c>
      <c r="AB57">
        <v>4773370.6977363201</v>
      </c>
      <c r="AC57">
        <v>4586415.2176488899</v>
      </c>
      <c r="AD57">
        <v>4711848.7129022097</v>
      </c>
      <c r="AE57">
        <v>4296334.41692477</v>
      </c>
      <c r="AF57">
        <v>4291794.6620187704</v>
      </c>
    </row>
    <row r="58" spans="1:32" x14ac:dyDescent="0.3">
      <c r="A58" t="s">
        <v>87</v>
      </c>
      <c r="B58" t="s">
        <v>409</v>
      </c>
      <c r="C58" t="s">
        <v>297</v>
      </c>
      <c r="D58" t="s">
        <v>410</v>
      </c>
      <c r="E58" t="s">
        <v>298</v>
      </c>
      <c r="F58">
        <v>5549168.65016066</v>
      </c>
      <c r="G58">
        <v>5651603.3430322297</v>
      </c>
      <c r="H58">
        <v>5603775.31092514</v>
      </c>
      <c r="I58">
        <v>5643413.6246490199</v>
      </c>
      <c r="J58">
        <v>5567165.5963066798</v>
      </c>
      <c r="K58">
        <v>5627259.46991657</v>
      </c>
      <c r="L58">
        <v>5731441.3041642904</v>
      </c>
      <c r="M58">
        <v>5940454.0419599302</v>
      </c>
      <c r="N58">
        <v>5915002.7777377795</v>
      </c>
      <c r="O58">
        <v>6054033.79786494</v>
      </c>
      <c r="P58">
        <v>6180198.5498998296</v>
      </c>
      <c r="Q58">
        <v>6084329.3685555505</v>
      </c>
      <c r="R58">
        <v>5804138.2430153796</v>
      </c>
      <c r="S58">
        <v>5761881.0512572797</v>
      </c>
      <c r="T58">
        <v>5290456.1638252297</v>
      </c>
      <c r="U58">
        <v>5181319.7972871503</v>
      </c>
      <c r="V58">
        <v>5003968.6012145998</v>
      </c>
      <c r="W58">
        <v>5052897.1387988599</v>
      </c>
      <c r="X58">
        <v>5119187.94097408</v>
      </c>
      <c r="Y58">
        <v>4907361.9844890796</v>
      </c>
      <c r="Z58">
        <v>4870065.26751405</v>
      </c>
      <c r="AA58">
        <v>4736598.7914530998</v>
      </c>
      <c r="AB58">
        <v>4754377.43469535</v>
      </c>
      <c r="AC58">
        <v>4568277.9923993396</v>
      </c>
      <c r="AD58">
        <v>4693496.9253171198</v>
      </c>
      <c r="AE58">
        <v>4278666.3197023999</v>
      </c>
      <c r="AF58">
        <v>4272048.9364361996</v>
      </c>
    </row>
    <row r="59" spans="1:32" x14ac:dyDescent="0.3">
      <c r="A59" t="s">
        <v>87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89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89</v>
      </c>
      <c r="B3" t="s">
        <v>299</v>
      </c>
      <c r="C3" t="s">
        <v>297</v>
      </c>
      <c r="D3" t="s">
        <v>300</v>
      </c>
      <c r="E3" t="s">
        <v>298</v>
      </c>
      <c r="F3">
        <v>3173.0285752128102</v>
      </c>
      <c r="G3">
        <v>2958.50986909928</v>
      </c>
      <c r="H3">
        <v>3066.8889269599099</v>
      </c>
      <c r="I3">
        <v>2555.3356807709501</v>
      </c>
      <c r="J3">
        <v>2467.0265618462399</v>
      </c>
      <c r="K3">
        <v>2494.4620206099598</v>
      </c>
      <c r="L3">
        <v>2447.0469481658001</v>
      </c>
      <c r="M3">
        <v>1881.16349748783</v>
      </c>
      <c r="N3">
        <v>1829.3616730152301</v>
      </c>
      <c r="O3">
        <v>1443.43835796138</v>
      </c>
      <c r="P3">
        <v>1467.3570009804901</v>
      </c>
      <c r="Q3">
        <v>1642.48853645749</v>
      </c>
      <c r="R3">
        <v>1822.93648767237</v>
      </c>
      <c r="S3">
        <v>1601.6556551203701</v>
      </c>
      <c r="T3">
        <v>2203.2729516664799</v>
      </c>
      <c r="U3">
        <v>2513.6235272740901</v>
      </c>
      <c r="V3">
        <v>2080.1512258743401</v>
      </c>
      <c r="W3">
        <v>2093.23346401043</v>
      </c>
      <c r="X3">
        <v>2022.5414473277599</v>
      </c>
      <c r="Y3">
        <v>2637.40353357102</v>
      </c>
      <c r="Z3">
        <v>2662.11735661382</v>
      </c>
      <c r="AA3">
        <v>2071.6472298286599</v>
      </c>
      <c r="AB3">
        <v>2447.8825599687402</v>
      </c>
      <c r="AC3">
        <v>1978.5094474774201</v>
      </c>
      <c r="AD3">
        <v>1952.6073702234801</v>
      </c>
      <c r="AE3">
        <v>1807.17916691857</v>
      </c>
      <c r="AF3">
        <v>1719.2110642678499</v>
      </c>
    </row>
    <row r="4" spans="1:32" x14ac:dyDescent="0.3">
      <c r="A4" t="s">
        <v>89</v>
      </c>
      <c r="B4" t="s">
        <v>301</v>
      </c>
      <c r="C4" t="s">
        <v>297</v>
      </c>
      <c r="D4" t="s">
        <v>302</v>
      </c>
      <c r="E4" t="s">
        <v>298</v>
      </c>
      <c r="F4">
        <v>369829.91672101099</v>
      </c>
      <c r="G4">
        <v>369806.74306991702</v>
      </c>
      <c r="H4">
        <v>374418.60759800399</v>
      </c>
      <c r="I4">
        <v>359238.47644417</v>
      </c>
      <c r="J4">
        <v>364787.99214560603</v>
      </c>
      <c r="K4">
        <v>383154.31565220101</v>
      </c>
      <c r="L4">
        <v>371696.43119331001</v>
      </c>
      <c r="M4">
        <v>376672.288499641</v>
      </c>
      <c r="N4">
        <v>405192.10627550399</v>
      </c>
      <c r="O4">
        <v>439148.19840985502</v>
      </c>
      <c r="P4">
        <v>473962.10731594003</v>
      </c>
      <c r="Q4">
        <v>461235.86089540302</v>
      </c>
      <c r="R4">
        <v>436482.531360997</v>
      </c>
      <c r="S4">
        <v>402005.976030085</v>
      </c>
      <c r="T4">
        <v>330808.660096167</v>
      </c>
      <c r="U4">
        <v>317059.400683605</v>
      </c>
      <c r="V4">
        <v>341382.37407900603</v>
      </c>
      <c r="W4">
        <v>357216.72014057799</v>
      </c>
      <c r="X4">
        <v>361993.279599584</v>
      </c>
      <c r="Y4">
        <v>373237.941171607</v>
      </c>
      <c r="Z4">
        <v>390549.62902475602</v>
      </c>
      <c r="AA4">
        <v>350222.42562873202</v>
      </c>
      <c r="AB4">
        <v>313251.507647352</v>
      </c>
      <c r="AC4">
        <v>264029.95670140203</v>
      </c>
      <c r="AD4">
        <v>217660.24756516601</v>
      </c>
      <c r="AE4">
        <v>158987.899011184</v>
      </c>
      <c r="AF4">
        <v>162743.585396298</v>
      </c>
    </row>
    <row r="5" spans="1:32" x14ac:dyDescent="0.3">
      <c r="A5" t="s">
        <v>89</v>
      </c>
      <c r="B5" t="s">
        <v>303</v>
      </c>
      <c r="C5" t="s">
        <v>297</v>
      </c>
      <c r="D5" t="s">
        <v>304</v>
      </c>
      <c r="E5" t="s">
        <v>298</v>
      </c>
      <c r="F5">
        <v>52056.431190755298</v>
      </c>
      <c r="G5">
        <v>43817.481839037697</v>
      </c>
      <c r="H5">
        <v>34918.577510601601</v>
      </c>
      <c r="I5">
        <v>26810.9531251056</v>
      </c>
      <c r="J5">
        <v>27338.220335969399</v>
      </c>
      <c r="K5">
        <v>28765.252080119601</v>
      </c>
      <c r="L5">
        <v>27455.300798048102</v>
      </c>
      <c r="M5">
        <v>28030.989609106</v>
      </c>
      <c r="N5">
        <v>29856.336274821198</v>
      </c>
      <c r="O5">
        <v>31314.644882587701</v>
      </c>
      <c r="P5">
        <v>32365.2628373443</v>
      </c>
      <c r="Q5">
        <v>33287.767505124197</v>
      </c>
      <c r="R5">
        <v>32337.7508372333</v>
      </c>
      <c r="S5">
        <v>30915.203339034899</v>
      </c>
      <c r="T5">
        <v>28551.950067054298</v>
      </c>
      <c r="U5">
        <v>31292.2775797496</v>
      </c>
      <c r="V5">
        <v>30215.701408769</v>
      </c>
      <c r="W5">
        <v>31479.893965018498</v>
      </c>
      <c r="X5">
        <v>30426.582141160299</v>
      </c>
      <c r="Y5">
        <v>30326.755690954698</v>
      </c>
      <c r="Z5">
        <v>29672.712153142002</v>
      </c>
      <c r="AA5">
        <v>28733.151192618901</v>
      </c>
      <c r="AB5">
        <v>28441.2958492949</v>
      </c>
      <c r="AC5">
        <v>26510.088903734399</v>
      </c>
      <c r="AD5">
        <v>24965.904832676701</v>
      </c>
      <c r="AE5">
        <v>22196.349566516601</v>
      </c>
      <c r="AF5">
        <v>22308.006438252902</v>
      </c>
    </row>
    <row r="6" spans="1:32" x14ac:dyDescent="0.3">
      <c r="A6" t="s">
        <v>89</v>
      </c>
      <c r="B6" t="s">
        <v>305</v>
      </c>
      <c r="C6" t="s">
        <v>297</v>
      </c>
      <c r="D6" t="s">
        <v>306</v>
      </c>
      <c r="E6" t="s">
        <v>298</v>
      </c>
      <c r="F6">
        <v>8833.0663654945092</v>
      </c>
      <c r="G6">
        <v>10146.5377129397</v>
      </c>
      <c r="H6">
        <v>11265.3535226194</v>
      </c>
      <c r="I6">
        <v>11754.8510701463</v>
      </c>
      <c r="J6">
        <v>10122.521151097</v>
      </c>
      <c r="K6">
        <v>8779.7201295718205</v>
      </c>
      <c r="L6">
        <v>7273.1784963486998</v>
      </c>
      <c r="M6">
        <v>7845.2339843768304</v>
      </c>
      <c r="N6">
        <v>9324.1792068322302</v>
      </c>
      <c r="O6">
        <v>10572.3746777016</v>
      </c>
      <c r="P6">
        <v>11677.7183228946</v>
      </c>
      <c r="Q6">
        <v>11483.061641709601</v>
      </c>
      <c r="R6">
        <v>11165.664374497799</v>
      </c>
      <c r="S6">
        <v>11143.8305297472</v>
      </c>
      <c r="T6">
        <v>10278.9122926987</v>
      </c>
      <c r="U6">
        <v>10309.806036367399</v>
      </c>
      <c r="V6">
        <v>10210.225150726401</v>
      </c>
      <c r="W6">
        <v>9793.4867053113303</v>
      </c>
      <c r="X6">
        <v>8608.6929526049098</v>
      </c>
      <c r="Y6">
        <v>7557.6743062667701</v>
      </c>
      <c r="Z6">
        <v>6661.2851120662499</v>
      </c>
      <c r="AA6">
        <v>6216.3451697384298</v>
      </c>
      <c r="AB6">
        <v>5758.3366328614402</v>
      </c>
      <c r="AC6">
        <v>5110.0490303940096</v>
      </c>
      <c r="AD6">
        <v>4567.5125119206205</v>
      </c>
      <c r="AE6">
        <v>3631.3285086135702</v>
      </c>
      <c r="AF6">
        <v>3129.04711713595</v>
      </c>
    </row>
    <row r="7" spans="1:32" x14ac:dyDescent="0.3">
      <c r="A7" t="s">
        <v>89</v>
      </c>
      <c r="B7" t="s">
        <v>307</v>
      </c>
      <c r="C7" t="s">
        <v>297</v>
      </c>
      <c r="D7" t="s">
        <v>308</v>
      </c>
      <c r="E7" t="s">
        <v>298</v>
      </c>
      <c r="F7">
        <v>26551.002626846399</v>
      </c>
      <c r="G7">
        <v>30234.159461228901</v>
      </c>
      <c r="H7">
        <v>33396.823871580302</v>
      </c>
      <c r="I7">
        <v>36235.643721909597</v>
      </c>
      <c r="J7">
        <v>32199.059922381301</v>
      </c>
      <c r="K7">
        <v>28150.130397909401</v>
      </c>
      <c r="L7">
        <v>22870.614845239699</v>
      </c>
      <c r="M7">
        <v>25966.9315439536</v>
      </c>
      <c r="N7">
        <v>30112.8889935117</v>
      </c>
      <c r="O7">
        <v>35684.537174185803</v>
      </c>
      <c r="P7">
        <v>37915.764543632402</v>
      </c>
      <c r="Q7">
        <v>34707.8567686264</v>
      </c>
      <c r="R7">
        <v>32760.3667100354</v>
      </c>
      <c r="S7">
        <v>27759.445318116999</v>
      </c>
      <c r="T7">
        <v>23069.625434860001</v>
      </c>
      <c r="U7">
        <v>20998.764945519299</v>
      </c>
      <c r="V7">
        <v>21210.228338885099</v>
      </c>
      <c r="W7">
        <v>20933.910846859701</v>
      </c>
      <c r="X7">
        <v>19662.5733469517</v>
      </c>
      <c r="Y7">
        <v>19624.9074088702</v>
      </c>
      <c r="Z7">
        <v>20120.909251397901</v>
      </c>
      <c r="AA7">
        <v>16790.7141969597</v>
      </c>
      <c r="AB7">
        <v>15862.035516116001</v>
      </c>
      <c r="AC7">
        <v>14012.6120057181</v>
      </c>
      <c r="AD7">
        <v>12631.495870165099</v>
      </c>
      <c r="AE7">
        <v>10569.429849509699</v>
      </c>
      <c r="AF7">
        <v>10722.43859414</v>
      </c>
    </row>
    <row r="8" spans="1:32" x14ac:dyDescent="0.3">
      <c r="A8" t="s">
        <v>89</v>
      </c>
      <c r="B8" t="s">
        <v>309</v>
      </c>
      <c r="C8" t="s">
        <v>297</v>
      </c>
      <c r="D8" t="s">
        <v>310</v>
      </c>
      <c r="E8" t="s">
        <v>298</v>
      </c>
      <c r="F8">
        <v>2007.61586054948</v>
      </c>
      <c r="G8">
        <v>1855.21502682404</v>
      </c>
      <c r="H8">
        <v>1624.52508482392</v>
      </c>
      <c r="I8">
        <v>1397.86563433169</v>
      </c>
      <c r="J8">
        <v>1485.4647250251501</v>
      </c>
      <c r="K8">
        <v>1585.19916794696</v>
      </c>
      <c r="L8">
        <v>1666.38656292219</v>
      </c>
      <c r="M8">
        <v>1771.04063007533</v>
      </c>
      <c r="N8">
        <v>1947.98319354147</v>
      </c>
      <c r="O8">
        <v>2088.4165132686899</v>
      </c>
      <c r="P8">
        <v>2182.6461978213101</v>
      </c>
      <c r="Q8">
        <v>2200.1629790258899</v>
      </c>
      <c r="R8">
        <v>2191.4056138395299</v>
      </c>
      <c r="S8">
        <v>1895.9385998676601</v>
      </c>
      <c r="T8">
        <v>1808.3116203074301</v>
      </c>
      <c r="U8">
        <v>1846.8382981249499</v>
      </c>
      <c r="V8">
        <v>2284.32274323006</v>
      </c>
      <c r="W8">
        <v>2692.75364625268</v>
      </c>
      <c r="X8">
        <v>2815.7012493175398</v>
      </c>
      <c r="Y8">
        <v>3145.8852703688499</v>
      </c>
      <c r="Z8">
        <v>3500.44174092614</v>
      </c>
      <c r="AA8">
        <v>3078.4729931042102</v>
      </c>
      <c r="AB8">
        <v>2517.6157323450502</v>
      </c>
      <c r="AC8">
        <v>1963.6120300238299</v>
      </c>
      <c r="AD8">
        <v>1505.58101302415</v>
      </c>
      <c r="AE8">
        <v>933.62861070643896</v>
      </c>
      <c r="AF8">
        <v>1076.59022666845</v>
      </c>
    </row>
    <row r="9" spans="1:32" x14ac:dyDescent="0.3">
      <c r="A9" t="s">
        <v>89</v>
      </c>
      <c r="B9" t="s">
        <v>311</v>
      </c>
      <c r="C9" t="s">
        <v>297</v>
      </c>
      <c r="D9" t="s">
        <v>312</v>
      </c>
      <c r="E9" t="s">
        <v>298</v>
      </c>
      <c r="F9">
        <v>21721.0072509942</v>
      </c>
      <c r="G9">
        <v>21426.406155058099</v>
      </c>
      <c r="H9">
        <v>20929.560485000198</v>
      </c>
      <c r="I9">
        <v>19943.398889795499</v>
      </c>
      <c r="J9">
        <v>28655.266122677898</v>
      </c>
      <c r="K9">
        <v>37775.619949517197</v>
      </c>
      <c r="L9">
        <v>45516.109893183799</v>
      </c>
      <c r="M9">
        <v>37193.951166264</v>
      </c>
      <c r="N9">
        <v>30345.040568775101</v>
      </c>
      <c r="O9">
        <v>24348.5547460833</v>
      </c>
      <c r="P9">
        <v>18361.076376696899</v>
      </c>
      <c r="Q9">
        <v>18155.846595523799</v>
      </c>
      <c r="R9">
        <v>18178.911139044802</v>
      </c>
      <c r="S9">
        <v>16108.7516809725</v>
      </c>
      <c r="T9">
        <v>14510.3023795687</v>
      </c>
      <c r="U9">
        <v>14060.609075407699</v>
      </c>
      <c r="V9">
        <v>17792.5465519299</v>
      </c>
      <c r="W9">
        <v>20836.109680538299</v>
      </c>
      <c r="X9">
        <v>22243.9433826721</v>
      </c>
      <c r="Y9">
        <v>24095.1351918043</v>
      </c>
      <c r="Z9">
        <v>27012.5076667834</v>
      </c>
      <c r="AA9">
        <v>24179.9563182087</v>
      </c>
      <c r="AB9">
        <v>19697.9025328727</v>
      </c>
      <c r="AC9">
        <v>15734.828261316399</v>
      </c>
      <c r="AD9">
        <v>11746.8927355083</v>
      </c>
      <c r="AE9">
        <v>6975.7052907276702</v>
      </c>
      <c r="AF9">
        <v>6561.33244650915</v>
      </c>
    </row>
    <row r="10" spans="1:32" x14ac:dyDescent="0.3">
      <c r="A10" t="s">
        <v>89</v>
      </c>
      <c r="B10" t="s">
        <v>313</v>
      </c>
      <c r="C10" t="s">
        <v>297</v>
      </c>
      <c r="D10" t="s">
        <v>314</v>
      </c>
      <c r="E10" t="s">
        <v>298</v>
      </c>
      <c r="F10">
        <v>29021.983943917301</v>
      </c>
      <c r="G10">
        <v>28888.330327981701</v>
      </c>
      <c r="H10">
        <v>28262.723668035302</v>
      </c>
      <c r="I10">
        <v>26991.304651998002</v>
      </c>
      <c r="J10">
        <v>39257.242609498498</v>
      </c>
      <c r="K10">
        <v>52130.030910917099</v>
      </c>
      <c r="L10">
        <v>63308.962958091703</v>
      </c>
      <c r="M10">
        <v>52124.838564334597</v>
      </c>
      <c r="N10">
        <v>42236.544914227597</v>
      </c>
      <c r="O10">
        <v>34044.552068558798</v>
      </c>
      <c r="P10">
        <v>25513.3267664286</v>
      </c>
      <c r="Q10">
        <v>25291.856534640101</v>
      </c>
      <c r="R10">
        <v>25028.958074300499</v>
      </c>
      <c r="S10">
        <v>22135.121335186301</v>
      </c>
      <c r="T10">
        <v>20087.212366587901</v>
      </c>
      <c r="U10">
        <v>19701.540736986801</v>
      </c>
      <c r="V10">
        <v>24757.753235459801</v>
      </c>
      <c r="W10">
        <v>29281.143908296199</v>
      </c>
      <c r="X10">
        <v>31164.394910619001</v>
      </c>
      <c r="Y10">
        <v>33830.338069375102</v>
      </c>
      <c r="Z10">
        <v>37390.296331217898</v>
      </c>
      <c r="AA10">
        <v>33476.851398722298</v>
      </c>
      <c r="AB10">
        <v>27004.7674789741</v>
      </c>
      <c r="AC10">
        <v>21431.472083648001</v>
      </c>
      <c r="AD10">
        <v>16031.0432181491</v>
      </c>
      <c r="AE10">
        <v>9526.2145978729004</v>
      </c>
      <c r="AF10">
        <v>8945.7657963682104</v>
      </c>
    </row>
    <row r="11" spans="1:32" x14ac:dyDescent="0.3">
      <c r="A11" t="s">
        <v>89</v>
      </c>
      <c r="B11" t="s">
        <v>315</v>
      </c>
      <c r="C11" t="s">
        <v>297</v>
      </c>
      <c r="D11" t="s">
        <v>316</v>
      </c>
      <c r="E11" t="s">
        <v>298</v>
      </c>
      <c r="F11">
        <v>7300.97669292306</v>
      </c>
      <c r="G11">
        <v>7461.9241729236401</v>
      </c>
      <c r="H11">
        <v>7333.1631830351298</v>
      </c>
      <c r="I11">
        <v>7047.9057622024702</v>
      </c>
      <c r="J11">
        <v>10601.9764868206</v>
      </c>
      <c r="K11">
        <v>14354.410961399901</v>
      </c>
      <c r="L11">
        <v>17792.8530649079</v>
      </c>
      <c r="M11">
        <v>14930.887398070599</v>
      </c>
      <c r="N11">
        <v>11891.5043454525</v>
      </c>
      <c r="O11">
        <v>9695.9973224754704</v>
      </c>
      <c r="P11">
        <v>7152.2503897317602</v>
      </c>
      <c r="Q11">
        <v>7136.0099391163403</v>
      </c>
      <c r="R11">
        <v>6850.0469352556702</v>
      </c>
      <c r="S11">
        <v>6026.3696542137704</v>
      </c>
      <c r="T11">
        <v>5576.9099870191603</v>
      </c>
      <c r="U11">
        <v>5640.9316615790704</v>
      </c>
      <c r="V11">
        <v>6965.2066835299102</v>
      </c>
      <c r="W11">
        <v>8445.0342277579093</v>
      </c>
      <c r="X11">
        <v>8920.4515279468596</v>
      </c>
      <c r="Y11">
        <v>9735.2028775707895</v>
      </c>
      <c r="Z11">
        <v>10377.7886644346</v>
      </c>
      <c r="AA11">
        <v>9296.8950805135592</v>
      </c>
      <c r="AB11">
        <v>7306.8649461014402</v>
      </c>
      <c r="AC11">
        <v>5696.64382233164</v>
      </c>
      <c r="AD11">
        <v>4284.15048264081</v>
      </c>
      <c r="AE11">
        <v>2550.5093071452302</v>
      </c>
      <c r="AF11">
        <v>2384.4333498590599</v>
      </c>
    </row>
    <row r="12" spans="1:32" x14ac:dyDescent="0.3">
      <c r="A12" t="s">
        <v>89</v>
      </c>
      <c r="B12" t="s">
        <v>317</v>
      </c>
      <c r="C12" t="s">
        <v>297</v>
      </c>
      <c r="D12" t="s">
        <v>318</v>
      </c>
      <c r="E12" t="s">
        <v>298</v>
      </c>
      <c r="F12">
        <v>32296.3761766723</v>
      </c>
      <c r="G12">
        <v>31556.9728249865</v>
      </c>
      <c r="H12">
        <v>31036.5777850921</v>
      </c>
      <c r="I12">
        <v>28679.861918086899</v>
      </c>
      <c r="J12">
        <v>26271.862517265199</v>
      </c>
      <c r="K12">
        <v>24672.727170335202</v>
      </c>
      <c r="L12">
        <v>21140.009196071402</v>
      </c>
      <c r="M12">
        <v>22563.280292080599</v>
      </c>
      <c r="N12">
        <v>26087.710508505101</v>
      </c>
      <c r="O12">
        <v>28904.344759042899</v>
      </c>
      <c r="P12">
        <v>31864.121153570599</v>
      </c>
      <c r="Q12">
        <v>31309.998407870698</v>
      </c>
      <c r="R12">
        <v>31238.491938099502</v>
      </c>
      <c r="S12">
        <v>29185.212038716101</v>
      </c>
      <c r="T12">
        <v>24875.022518100999</v>
      </c>
      <c r="U12">
        <v>25317.7591887788</v>
      </c>
      <c r="V12">
        <v>31476.517867504201</v>
      </c>
      <c r="W12">
        <v>36419.639780490397</v>
      </c>
      <c r="X12">
        <v>40058.082564351302</v>
      </c>
      <c r="Y12">
        <v>44770.877631646297</v>
      </c>
      <c r="Z12">
        <v>49652.950734136</v>
      </c>
      <c r="AA12">
        <v>42537.838382818998</v>
      </c>
      <c r="AB12">
        <v>36827.352016306897</v>
      </c>
      <c r="AC12">
        <v>28422.616488665299</v>
      </c>
      <c r="AD12">
        <v>20717.2021055123</v>
      </c>
      <c r="AE12">
        <v>12086.425662121601</v>
      </c>
      <c r="AF12">
        <v>11937.265896213499</v>
      </c>
    </row>
    <row r="13" spans="1:32" x14ac:dyDescent="0.3">
      <c r="A13" t="s">
        <v>89</v>
      </c>
      <c r="B13" t="s">
        <v>319</v>
      </c>
      <c r="C13" t="s">
        <v>297</v>
      </c>
      <c r="D13" t="s">
        <v>320</v>
      </c>
      <c r="E13" t="s">
        <v>298</v>
      </c>
      <c r="F13">
        <v>50196.709351387399</v>
      </c>
      <c r="G13">
        <v>49338.377858610103</v>
      </c>
      <c r="H13">
        <v>50355.963531993402</v>
      </c>
      <c r="I13">
        <v>47102.8753216638</v>
      </c>
      <c r="J13">
        <v>42801.838726167</v>
      </c>
      <c r="K13">
        <v>40911.438884574003</v>
      </c>
      <c r="L13">
        <v>34916.6493509883</v>
      </c>
      <c r="M13">
        <v>36783.410971667203</v>
      </c>
      <c r="N13">
        <v>39801.095423445899</v>
      </c>
      <c r="O13">
        <v>43224.393486053203</v>
      </c>
      <c r="P13">
        <v>48039.918920819502</v>
      </c>
      <c r="Q13">
        <v>47079.943640801997</v>
      </c>
      <c r="R13">
        <v>46304.396107905603</v>
      </c>
      <c r="S13">
        <v>44400.910940995302</v>
      </c>
      <c r="T13">
        <v>36908.079990051599</v>
      </c>
      <c r="U13">
        <v>37500.643130368502</v>
      </c>
      <c r="V13">
        <v>44062.630002693099</v>
      </c>
      <c r="W13">
        <v>51522.043093558801</v>
      </c>
      <c r="X13">
        <v>57841.248185879303</v>
      </c>
      <c r="Y13">
        <v>63029.514625331598</v>
      </c>
      <c r="Z13">
        <v>68107.590249820103</v>
      </c>
      <c r="AA13">
        <v>59699.842471857097</v>
      </c>
      <c r="AB13">
        <v>50384.626343727599</v>
      </c>
      <c r="AC13">
        <v>38835.661595794598</v>
      </c>
      <c r="AD13">
        <v>28934.899030721401</v>
      </c>
      <c r="AE13">
        <v>16529.436207914299</v>
      </c>
      <c r="AF13">
        <v>17260.418965549001</v>
      </c>
    </row>
    <row r="14" spans="1:32" x14ac:dyDescent="0.3">
      <c r="A14" t="s">
        <v>89</v>
      </c>
      <c r="B14" t="s">
        <v>321</v>
      </c>
      <c r="C14" t="s">
        <v>297</v>
      </c>
      <c r="D14" t="s">
        <v>322</v>
      </c>
      <c r="E14" t="s">
        <v>298</v>
      </c>
      <c r="F14">
        <v>39207.027636016101</v>
      </c>
      <c r="G14">
        <v>43387.595022675203</v>
      </c>
      <c r="H14">
        <v>49501.634488238102</v>
      </c>
      <c r="I14">
        <v>52870.1317255787</v>
      </c>
      <c r="J14">
        <v>58951.289254974101</v>
      </c>
      <c r="K14">
        <v>66555.304408576907</v>
      </c>
      <c r="L14">
        <v>66459.630712254802</v>
      </c>
      <c r="M14">
        <v>64229.023657715203</v>
      </c>
      <c r="N14">
        <v>68355.910488646201</v>
      </c>
      <c r="O14">
        <v>72446.656038386296</v>
      </c>
      <c r="P14">
        <v>74989.8754121456</v>
      </c>
      <c r="Q14">
        <v>70272.108545127005</v>
      </c>
      <c r="R14">
        <v>66638.844529779002</v>
      </c>
      <c r="S14">
        <v>59871.025363985696</v>
      </c>
      <c r="T14">
        <v>46214.169060055297</v>
      </c>
      <c r="U14">
        <v>41720.5483371632</v>
      </c>
      <c r="V14">
        <v>42844.961568398801</v>
      </c>
      <c r="W14">
        <v>39664.466496941903</v>
      </c>
      <c r="X14">
        <v>38171.542848126701</v>
      </c>
      <c r="Y14">
        <v>38278.717562233003</v>
      </c>
      <c r="Z14">
        <v>38815.607056937602</v>
      </c>
      <c r="AA14">
        <v>34952.048004055301</v>
      </c>
      <c r="AB14">
        <v>31457.959607434099</v>
      </c>
      <c r="AC14">
        <v>27678.989414051699</v>
      </c>
      <c r="AD14">
        <v>23594.348005194501</v>
      </c>
      <c r="AE14">
        <v>18547.1863506101</v>
      </c>
      <c r="AF14">
        <v>20203.6433150716</v>
      </c>
    </row>
    <row r="15" spans="1:32" x14ac:dyDescent="0.3">
      <c r="A15" t="s">
        <v>89</v>
      </c>
      <c r="B15" t="s">
        <v>323</v>
      </c>
      <c r="C15" t="s">
        <v>297</v>
      </c>
      <c r="D15" t="s">
        <v>324</v>
      </c>
      <c r="E15" t="s">
        <v>298</v>
      </c>
      <c r="F15">
        <v>58268.510208936903</v>
      </c>
      <c r="G15">
        <v>64830.8573886905</v>
      </c>
      <c r="H15">
        <v>74116.304367579505</v>
      </c>
      <c r="I15">
        <v>77902.748782782204</v>
      </c>
      <c r="J15">
        <v>87671.858051787</v>
      </c>
      <c r="K15">
        <v>99258.043552368705</v>
      </c>
      <c r="L15">
        <v>100496.67202774</v>
      </c>
      <c r="M15">
        <v>97786.515390401793</v>
      </c>
      <c r="N15">
        <v>101859.95544796</v>
      </c>
      <c r="O15">
        <v>109011.258059895</v>
      </c>
      <c r="P15">
        <v>115275.060394575</v>
      </c>
      <c r="Q15">
        <v>112743.11807569501</v>
      </c>
      <c r="R15">
        <v>102443.05725525301</v>
      </c>
      <c r="S15">
        <v>92186.693870998104</v>
      </c>
      <c r="T15">
        <v>72267.269525582597</v>
      </c>
      <c r="U15">
        <v>64871.549920809601</v>
      </c>
      <c r="V15">
        <v>67398.632654485002</v>
      </c>
      <c r="W15">
        <v>63509.8456003354</v>
      </c>
      <c r="X15">
        <v>61617.840528877001</v>
      </c>
      <c r="Y15">
        <v>61419.195375359603</v>
      </c>
      <c r="Z15">
        <v>62449.5054705203</v>
      </c>
      <c r="AA15">
        <v>56004.9216562332</v>
      </c>
      <c r="AB15">
        <v>50386.392280001397</v>
      </c>
      <c r="AC15">
        <v>44885.350125865698</v>
      </c>
      <c r="AD15">
        <v>38022.641155789301</v>
      </c>
      <c r="AE15">
        <v>30049.772154194601</v>
      </c>
      <c r="AF15">
        <v>31406.648135150801</v>
      </c>
    </row>
    <row r="16" spans="1:32" x14ac:dyDescent="0.3">
      <c r="A16" t="s">
        <v>89</v>
      </c>
      <c r="B16" t="s">
        <v>325</v>
      </c>
      <c r="C16" t="s">
        <v>297</v>
      </c>
      <c r="D16" t="s">
        <v>326</v>
      </c>
      <c r="E16" t="s">
        <v>298</v>
      </c>
      <c r="F16">
        <v>19061.482572920799</v>
      </c>
      <c r="G16">
        <v>21443.2623660153</v>
      </c>
      <c r="H16">
        <v>24614.669879341502</v>
      </c>
      <c r="I16">
        <v>25032.617057203599</v>
      </c>
      <c r="J16">
        <v>28720.568796812899</v>
      </c>
      <c r="K16">
        <v>32702.739143791801</v>
      </c>
      <c r="L16">
        <v>34037.041315485199</v>
      </c>
      <c r="M16">
        <v>33557.491732686598</v>
      </c>
      <c r="N16">
        <v>33504.044959313404</v>
      </c>
      <c r="O16">
        <v>36564.602021508297</v>
      </c>
      <c r="P16">
        <v>40285.184982428997</v>
      </c>
      <c r="Q16">
        <v>42471.0095305676</v>
      </c>
      <c r="R16">
        <v>35804.212725473903</v>
      </c>
      <c r="S16">
        <v>32315.6685070124</v>
      </c>
      <c r="T16">
        <v>26053.100465527299</v>
      </c>
      <c r="U16">
        <v>23151.001583646401</v>
      </c>
      <c r="V16">
        <v>24553.6710860862</v>
      </c>
      <c r="W16">
        <v>23845.379103393501</v>
      </c>
      <c r="X16">
        <v>23446.2976807503</v>
      </c>
      <c r="Y16">
        <v>23140.477813126599</v>
      </c>
      <c r="Z16">
        <v>23633.898413582599</v>
      </c>
      <c r="AA16">
        <v>21052.873652177899</v>
      </c>
      <c r="AB16">
        <v>18928.432672567302</v>
      </c>
      <c r="AC16">
        <v>17206.360711813999</v>
      </c>
      <c r="AD16">
        <v>14428.2931505948</v>
      </c>
      <c r="AE16">
        <v>11502.585803584499</v>
      </c>
      <c r="AF16">
        <v>11203.004820079101</v>
      </c>
    </row>
    <row r="17" spans="1:32" x14ac:dyDescent="0.3">
      <c r="A17" t="s">
        <v>89</v>
      </c>
      <c r="B17" t="s">
        <v>327</v>
      </c>
      <c r="C17" t="s">
        <v>297</v>
      </c>
      <c r="D17" t="s">
        <v>328</v>
      </c>
      <c r="E17" t="s">
        <v>298</v>
      </c>
      <c r="F17">
        <v>62018.9990606789</v>
      </c>
      <c r="G17">
        <v>61971.230395687802</v>
      </c>
      <c r="H17">
        <v>63095.334505263403</v>
      </c>
      <c r="I17">
        <v>59734.7778230068</v>
      </c>
      <c r="J17">
        <v>54993.0931886053</v>
      </c>
      <c r="K17">
        <v>54175.127124835701</v>
      </c>
      <c r="L17">
        <v>49056.5055677071</v>
      </c>
      <c r="M17">
        <v>50130.398032241101</v>
      </c>
      <c r="N17">
        <v>56581.888618633799</v>
      </c>
      <c r="O17">
        <v>64232.531537521798</v>
      </c>
      <c r="P17">
        <v>74306.514718570295</v>
      </c>
      <c r="Q17">
        <v>70813.330358039297</v>
      </c>
      <c r="R17">
        <v>67280.1257445964</v>
      </c>
      <c r="S17">
        <v>64636.166669822698</v>
      </c>
      <c r="T17">
        <v>50141.930587720097</v>
      </c>
      <c r="U17">
        <v>46626.7243697374</v>
      </c>
      <c r="V17">
        <v>49205.4754815833</v>
      </c>
      <c r="W17">
        <v>49812.315616512402</v>
      </c>
      <c r="X17">
        <v>48630.833848612201</v>
      </c>
      <c r="Y17">
        <v>47553.115526443296</v>
      </c>
      <c r="Z17">
        <v>47344.291008312801</v>
      </c>
      <c r="AA17">
        <v>42689.673970726399</v>
      </c>
      <c r="AB17">
        <v>39996.246059782497</v>
      </c>
      <c r="AC17">
        <v>34638.961449447903</v>
      </c>
      <c r="AD17">
        <v>30066.6985741219</v>
      </c>
      <c r="AE17">
        <v>22979.645143220401</v>
      </c>
      <c r="AF17">
        <v>25070.999086602798</v>
      </c>
    </row>
    <row r="18" spans="1:32" x14ac:dyDescent="0.3">
      <c r="A18" t="s">
        <v>89</v>
      </c>
      <c r="B18" t="s">
        <v>329</v>
      </c>
      <c r="C18" t="s">
        <v>297</v>
      </c>
      <c r="D18" t="s">
        <v>330</v>
      </c>
      <c r="E18" t="s">
        <v>298</v>
      </c>
      <c r="F18">
        <v>34866.3866162427</v>
      </c>
      <c r="G18">
        <v>33698.817352745398</v>
      </c>
      <c r="H18">
        <v>32842.553936534299</v>
      </c>
      <c r="I18">
        <v>29472.7098324648</v>
      </c>
      <c r="J18">
        <v>30232.4964242104</v>
      </c>
      <c r="K18">
        <v>32165.306934207299</v>
      </c>
      <c r="L18">
        <v>31814.870082576399</v>
      </c>
      <c r="M18">
        <v>41831.897003776001</v>
      </c>
      <c r="N18">
        <v>54382.614664328001</v>
      </c>
      <c r="O18">
        <v>66618.367519832595</v>
      </c>
      <c r="P18">
        <v>79685.553151288404</v>
      </c>
      <c r="Q18">
        <v>77533.016044513599</v>
      </c>
      <c r="R18">
        <v>72279.018587710903</v>
      </c>
      <c r="S18">
        <v>65637.421695803598</v>
      </c>
      <c r="T18">
        <v>52170.439071251698</v>
      </c>
      <c r="U18">
        <v>48856.626828319197</v>
      </c>
      <c r="V18">
        <v>51016.767545930503</v>
      </c>
      <c r="W18">
        <v>52050.095763192498</v>
      </c>
      <c r="X18">
        <v>52016.268137434097</v>
      </c>
      <c r="Y18">
        <v>52772.9716510668</v>
      </c>
      <c r="Z18">
        <v>56799.3674861818</v>
      </c>
      <c r="AA18">
        <v>52755.578498680399</v>
      </c>
      <c r="AB18">
        <v>48307.844666673001</v>
      </c>
      <c r="AC18">
        <v>41516.8246287734</v>
      </c>
      <c r="AD18">
        <v>34415.225866986002</v>
      </c>
      <c r="AE18">
        <v>26052.173773157101</v>
      </c>
      <c r="AF18">
        <v>26423.217715578099</v>
      </c>
    </row>
    <row r="19" spans="1:32" x14ac:dyDescent="0.3">
      <c r="A19" t="s">
        <v>89</v>
      </c>
      <c r="B19" t="s">
        <v>331</v>
      </c>
      <c r="C19" t="s">
        <v>297</v>
      </c>
      <c r="D19" t="s">
        <v>332</v>
      </c>
      <c r="E19" t="s">
        <v>298</v>
      </c>
      <c r="F19">
        <v>13712.835319530201</v>
      </c>
      <c r="G19">
        <v>13468.762881185001</v>
      </c>
      <c r="H19">
        <v>13503.8698138811</v>
      </c>
      <c r="I19">
        <v>13154.8845626741</v>
      </c>
      <c r="J19">
        <v>12414.3344936004</v>
      </c>
      <c r="K19">
        <v>12561.3392994158</v>
      </c>
      <c r="L19">
        <v>11697.281307576701</v>
      </c>
      <c r="M19">
        <v>11837.752477628101</v>
      </c>
      <c r="N19">
        <v>13000.909029697599</v>
      </c>
      <c r="O19">
        <v>13452.777731207399</v>
      </c>
      <c r="P19">
        <v>15136.2203089955</v>
      </c>
      <c r="Q19">
        <v>14785.748939356699</v>
      </c>
      <c r="R19">
        <v>13453.2961175252</v>
      </c>
      <c r="S19">
        <v>12110.031691796101</v>
      </c>
      <c r="T19">
        <v>10649.906621951401</v>
      </c>
      <c r="U19">
        <v>9736.8696488436199</v>
      </c>
      <c r="V19">
        <v>9544.1196497393194</v>
      </c>
      <c r="W19">
        <v>9721.5912147504096</v>
      </c>
      <c r="X19">
        <v>9151.0617337763506</v>
      </c>
      <c r="Y19">
        <v>9206.7056159240201</v>
      </c>
      <c r="Z19">
        <v>8850.27948703525</v>
      </c>
      <c r="AA19">
        <v>8239.0356972723002</v>
      </c>
      <c r="AB19">
        <v>7764.9950712690998</v>
      </c>
      <c r="AC19">
        <v>6702.7083593363895</v>
      </c>
      <c r="AD19">
        <v>5802.0433860995199</v>
      </c>
      <c r="AE19">
        <v>4433.49493735743</v>
      </c>
      <c r="AF19">
        <v>4463.1874246382704</v>
      </c>
    </row>
    <row r="20" spans="1:32" x14ac:dyDescent="0.3">
      <c r="A20" t="s">
        <v>89</v>
      </c>
      <c r="B20" t="s">
        <v>333</v>
      </c>
      <c r="C20" t="s">
        <v>297</v>
      </c>
      <c r="D20" t="s">
        <v>334</v>
      </c>
      <c r="E20" t="s">
        <v>298</v>
      </c>
      <c r="F20">
        <v>63489.766110695899</v>
      </c>
      <c r="G20">
        <v>57662.460708763298</v>
      </c>
      <c r="H20">
        <v>54542.907329541798</v>
      </c>
      <c r="I20">
        <v>56808.095580085501</v>
      </c>
      <c r="J20">
        <v>51468.449754249101</v>
      </c>
      <c r="K20">
        <v>42793.207053754399</v>
      </c>
      <c r="L20">
        <v>38643.810910596003</v>
      </c>
      <c r="M20">
        <v>39828.337471084596</v>
      </c>
      <c r="N20">
        <v>39867.310117023102</v>
      </c>
      <c r="O20">
        <v>40914.424541953798</v>
      </c>
      <c r="P20">
        <v>48526.129848117504</v>
      </c>
      <c r="Q20">
        <v>49445.456919070901</v>
      </c>
      <c r="R20">
        <v>44832.110162450903</v>
      </c>
      <c r="S20">
        <v>43618.666632807603</v>
      </c>
      <c r="T20">
        <v>47015.278033870098</v>
      </c>
      <c r="U20">
        <v>46005.1593547093</v>
      </c>
      <c r="V20">
        <v>38666.178400111698</v>
      </c>
      <c r="W20">
        <v>33630.564013454197</v>
      </c>
      <c r="X20">
        <v>26037.7125276714</v>
      </c>
      <c r="Y20">
        <v>20598.825549522298</v>
      </c>
      <c r="Z20">
        <v>15741.1101496335</v>
      </c>
      <c r="AA20">
        <v>15312.9277297177</v>
      </c>
      <c r="AB20">
        <v>13283.8857959588</v>
      </c>
      <c r="AC20">
        <v>12078.864868742199</v>
      </c>
      <c r="AD20">
        <v>10698.7248086619</v>
      </c>
      <c r="AE20">
        <v>10932.2548783863</v>
      </c>
      <c r="AF20">
        <v>7462.7371038492802</v>
      </c>
    </row>
    <row r="21" spans="1:32" x14ac:dyDescent="0.3">
      <c r="A21" t="s">
        <v>89</v>
      </c>
      <c r="B21" t="s">
        <v>335</v>
      </c>
      <c r="C21" t="s">
        <v>297</v>
      </c>
      <c r="D21" t="s">
        <v>336</v>
      </c>
      <c r="E21" t="s">
        <v>298</v>
      </c>
      <c r="F21">
        <v>126174.41787801799</v>
      </c>
      <c r="G21">
        <v>118736.348666158</v>
      </c>
      <c r="H21">
        <v>118437.43216549999</v>
      </c>
      <c r="I21">
        <v>124926.10992771899</v>
      </c>
      <c r="J21">
        <v>117775.19715678399</v>
      </c>
      <c r="K21">
        <v>103966.88501355999</v>
      </c>
      <c r="L21">
        <v>94461.860405080501</v>
      </c>
      <c r="M21">
        <v>95463.7582006624</v>
      </c>
      <c r="N21">
        <v>98313.207199766504</v>
      </c>
      <c r="O21">
        <v>104403.638726377</v>
      </c>
      <c r="P21">
        <v>116805.90075464601</v>
      </c>
      <c r="Q21">
        <v>119954.398843419</v>
      </c>
      <c r="R21">
        <v>111983.40868461299</v>
      </c>
      <c r="S21">
        <v>110149.03634075601</v>
      </c>
      <c r="T21">
        <v>117633.832953869</v>
      </c>
      <c r="U21">
        <v>116205.883611165</v>
      </c>
      <c r="V21">
        <v>97836.544683162007</v>
      </c>
      <c r="W21">
        <v>82691.932581530593</v>
      </c>
      <c r="X21">
        <v>65845.121084509097</v>
      </c>
      <c r="Y21">
        <v>53066.400888336502</v>
      </c>
      <c r="Z21">
        <v>40424.754748040803</v>
      </c>
      <c r="AA21">
        <v>38913.441697735798</v>
      </c>
      <c r="AB21">
        <v>34351.800892450701</v>
      </c>
      <c r="AC21">
        <v>31539.0220956132</v>
      </c>
      <c r="AD21">
        <v>28534.028381530399</v>
      </c>
      <c r="AE21">
        <v>27624.010149219899</v>
      </c>
      <c r="AF21">
        <v>24916.562748602199</v>
      </c>
    </row>
    <row r="22" spans="1:32" x14ac:dyDescent="0.3">
      <c r="A22" t="s">
        <v>89</v>
      </c>
      <c r="B22" t="s">
        <v>337</v>
      </c>
      <c r="C22" t="s">
        <v>297</v>
      </c>
      <c r="D22" t="s">
        <v>338</v>
      </c>
      <c r="E22" t="s">
        <v>298</v>
      </c>
      <c r="F22">
        <v>62684.651767322299</v>
      </c>
      <c r="G22">
        <v>61073.887957394902</v>
      </c>
      <c r="H22">
        <v>63894.524835958502</v>
      </c>
      <c r="I22">
        <v>68118.0143476339</v>
      </c>
      <c r="J22">
        <v>66306.747402534995</v>
      </c>
      <c r="K22">
        <v>61173.677959805202</v>
      </c>
      <c r="L22">
        <v>55818.049494484498</v>
      </c>
      <c r="M22">
        <v>55635.420729577898</v>
      </c>
      <c r="N22">
        <v>58445.897082743402</v>
      </c>
      <c r="O22">
        <v>63489.214184422999</v>
      </c>
      <c r="P22">
        <v>68279.770906528196</v>
      </c>
      <c r="Q22">
        <v>70508.941924348299</v>
      </c>
      <c r="R22">
        <v>67151.298522161698</v>
      </c>
      <c r="S22">
        <v>66530.369707948397</v>
      </c>
      <c r="T22">
        <v>70618.554919998904</v>
      </c>
      <c r="U22">
        <v>70200.724256456</v>
      </c>
      <c r="V22">
        <v>59170.366283050302</v>
      </c>
      <c r="W22">
        <v>49061.368568076403</v>
      </c>
      <c r="X22">
        <v>39807.408556837698</v>
      </c>
      <c r="Y22">
        <v>32467.5753388142</v>
      </c>
      <c r="Z22">
        <v>24683.6445984073</v>
      </c>
      <c r="AA22">
        <v>23600.513968018098</v>
      </c>
      <c r="AB22">
        <v>21067.915096491899</v>
      </c>
      <c r="AC22">
        <v>19460.157226871001</v>
      </c>
      <c r="AD22">
        <v>17835.303572868499</v>
      </c>
      <c r="AE22">
        <v>16691.755270833699</v>
      </c>
      <c r="AF22">
        <v>17453.825644752898</v>
      </c>
    </row>
    <row r="23" spans="1:32" x14ac:dyDescent="0.3">
      <c r="A23" t="s">
        <v>89</v>
      </c>
      <c r="B23" t="s">
        <v>339</v>
      </c>
      <c r="C23" t="s">
        <v>297</v>
      </c>
      <c r="D23" t="s">
        <v>340</v>
      </c>
      <c r="E23" t="s">
        <v>298</v>
      </c>
      <c r="F23">
        <v>216892.26365565599</v>
      </c>
      <c r="G23">
        <v>231632.47553018999</v>
      </c>
      <c r="H23">
        <v>245798.61119190001</v>
      </c>
      <c r="I23">
        <v>242919.66473123999</v>
      </c>
      <c r="J23">
        <v>223356.60168918001</v>
      </c>
      <c r="K23">
        <v>214048.15132896</v>
      </c>
      <c r="L23">
        <v>186326.11314728201</v>
      </c>
      <c r="M23">
        <v>181028.79603915801</v>
      </c>
      <c r="N23">
        <v>183147.10996841401</v>
      </c>
      <c r="O23">
        <v>185112.31269092401</v>
      </c>
      <c r="P23">
        <v>181244.17342029701</v>
      </c>
      <c r="Q23">
        <v>176317.553867963</v>
      </c>
      <c r="R23">
        <v>169559.64823775299</v>
      </c>
      <c r="S23">
        <v>159305.879488323</v>
      </c>
      <c r="T23">
        <v>148516.87198094401</v>
      </c>
      <c r="U23">
        <v>136578.13492547299</v>
      </c>
      <c r="V23">
        <v>122821.14277585701</v>
      </c>
      <c r="W23">
        <v>131545.44979154799</v>
      </c>
      <c r="X23">
        <v>137826.13291799201</v>
      </c>
      <c r="Y23">
        <v>145042.530971103</v>
      </c>
      <c r="Z23">
        <v>150948.12529394799</v>
      </c>
      <c r="AA23">
        <v>140894.190980468</v>
      </c>
      <c r="AB23">
        <v>137268.24438150099</v>
      </c>
      <c r="AC23">
        <v>130565.223090731</v>
      </c>
      <c r="AD23">
        <v>121774.557363935</v>
      </c>
      <c r="AE23">
        <v>109222.186800646</v>
      </c>
      <c r="AF23">
        <v>105832.510365763</v>
      </c>
    </row>
    <row r="24" spans="1:32" x14ac:dyDescent="0.3">
      <c r="A24" t="s">
        <v>89</v>
      </c>
      <c r="B24" t="s">
        <v>341</v>
      </c>
      <c r="C24" t="s">
        <v>297</v>
      </c>
      <c r="D24" t="s">
        <v>342</v>
      </c>
      <c r="E24" t="s">
        <v>298</v>
      </c>
      <c r="F24">
        <v>366490.21296972898</v>
      </c>
      <c r="G24">
        <v>350919.86259206</v>
      </c>
      <c r="H24">
        <v>337006.80087167199</v>
      </c>
      <c r="I24">
        <v>316908.705466346</v>
      </c>
      <c r="J24">
        <v>323471.50358278101</v>
      </c>
      <c r="K24">
        <v>313192.96331308299</v>
      </c>
      <c r="L24">
        <v>304373.21477957902</v>
      </c>
      <c r="M24">
        <v>294335.47700183699</v>
      </c>
      <c r="N24">
        <v>308470.72457405902</v>
      </c>
      <c r="O24">
        <v>327051.63572575001</v>
      </c>
      <c r="P24">
        <v>340603.95004076598</v>
      </c>
      <c r="Q24">
        <v>319553.78470531403</v>
      </c>
      <c r="R24">
        <v>297985.92223358602</v>
      </c>
      <c r="S24">
        <v>269971.74300165701</v>
      </c>
      <c r="T24">
        <v>244472.36957318601</v>
      </c>
      <c r="U24">
        <v>232644.76429458</v>
      </c>
      <c r="V24">
        <v>224701.71627761601</v>
      </c>
      <c r="W24">
        <v>222721.72468562299</v>
      </c>
      <c r="X24">
        <v>216842.815871678</v>
      </c>
      <c r="Y24">
        <v>206873.75111290501</v>
      </c>
      <c r="Z24">
        <v>206399.800433222</v>
      </c>
      <c r="AA24">
        <v>207796.40357178799</v>
      </c>
      <c r="AB24">
        <v>211143.99391262399</v>
      </c>
      <c r="AC24">
        <v>205185.41711906399</v>
      </c>
      <c r="AD24">
        <v>195416.592963189</v>
      </c>
      <c r="AE24">
        <v>182192.82828149901</v>
      </c>
      <c r="AF24">
        <v>191758.17750784601</v>
      </c>
    </row>
    <row r="25" spans="1:32" x14ac:dyDescent="0.3">
      <c r="A25" t="s">
        <v>89</v>
      </c>
      <c r="B25" t="s">
        <v>343</v>
      </c>
      <c r="C25" t="s">
        <v>297</v>
      </c>
      <c r="D25" t="s">
        <v>344</v>
      </c>
      <c r="E25" t="s">
        <v>298</v>
      </c>
      <c r="F25">
        <v>17311.655161446499</v>
      </c>
      <c r="G25">
        <v>20138.3193147907</v>
      </c>
      <c r="H25">
        <v>22978.750945141099</v>
      </c>
      <c r="I25">
        <v>26126.3360829212</v>
      </c>
      <c r="J25">
        <v>23868.227572005599</v>
      </c>
      <c r="K25">
        <v>21069.832375060101</v>
      </c>
      <c r="L25">
        <v>18664.879931104999</v>
      </c>
      <c r="M25">
        <v>20459.4370209062</v>
      </c>
      <c r="N25">
        <v>22756.385417668898</v>
      </c>
      <c r="O25">
        <v>25435.161229018398</v>
      </c>
      <c r="P25">
        <v>25327.138526847499</v>
      </c>
      <c r="Q25">
        <v>24821.289789124399</v>
      </c>
      <c r="R25">
        <v>22556.0307771472</v>
      </c>
      <c r="S25">
        <v>19980.0229568084</v>
      </c>
      <c r="T25">
        <v>18018.8846297276</v>
      </c>
      <c r="U25">
        <v>16328.786150833599</v>
      </c>
      <c r="V25">
        <v>15068.055373773601</v>
      </c>
      <c r="W25">
        <v>14447.2340859463</v>
      </c>
      <c r="X25">
        <v>15204.406812821901</v>
      </c>
      <c r="Y25">
        <v>14479.969036017799</v>
      </c>
      <c r="Z25">
        <v>13543.024787451999</v>
      </c>
      <c r="AA25">
        <v>12681.4723668478</v>
      </c>
      <c r="AB25">
        <v>11279.977206776101</v>
      </c>
      <c r="AC25">
        <v>10075.0441616362</v>
      </c>
      <c r="AD25">
        <v>9278.2503712948692</v>
      </c>
      <c r="AE25">
        <v>8012.1723971253596</v>
      </c>
      <c r="AF25">
        <v>7483.3145990930798</v>
      </c>
    </row>
    <row r="26" spans="1:32" x14ac:dyDescent="0.3">
      <c r="A26" t="s">
        <v>89</v>
      </c>
      <c r="B26" t="s">
        <v>345</v>
      </c>
      <c r="C26" t="s">
        <v>297</v>
      </c>
      <c r="D26" t="s">
        <v>346</v>
      </c>
      <c r="E26" t="s">
        <v>298</v>
      </c>
      <c r="F26">
        <v>223501.97035631901</v>
      </c>
      <c r="G26">
        <v>207188.95648222699</v>
      </c>
      <c r="H26">
        <v>191288.85659594499</v>
      </c>
      <c r="I26">
        <v>173415.61115469399</v>
      </c>
      <c r="J26">
        <v>181499.13387897599</v>
      </c>
      <c r="K26">
        <v>180210.22110529299</v>
      </c>
      <c r="L26">
        <v>179790.20977132799</v>
      </c>
      <c r="M26">
        <v>171847.53417751199</v>
      </c>
      <c r="N26">
        <v>177846.18589815599</v>
      </c>
      <c r="O26">
        <v>191536.898786865</v>
      </c>
      <c r="P26">
        <v>208230.41213766899</v>
      </c>
      <c r="Q26">
        <v>189915.408680794</v>
      </c>
      <c r="R26">
        <v>177020.77646433</v>
      </c>
      <c r="S26">
        <v>162267.09848309401</v>
      </c>
      <c r="T26">
        <v>144927.61184050099</v>
      </c>
      <c r="U26">
        <v>135703.790075292</v>
      </c>
      <c r="V26">
        <v>126414.47436240999</v>
      </c>
      <c r="W26">
        <v>121515.872047718</v>
      </c>
      <c r="X26">
        <v>114058.86703785</v>
      </c>
      <c r="Y26">
        <v>108604.672597262</v>
      </c>
      <c r="Z26">
        <v>104651.25280342301</v>
      </c>
      <c r="AA26">
        <v>99006.092390936406</v>
      </c>
      <c r="AB26">
        <v>91272.025727646498</v>
      </c>
      <c r="AC26">
        <v>83919.181503112704</v>
      </c>
      <c r="AD26">
        <v>71766.8771253374</v>
      </c>
      <c r="AE26">
        <v>60847.953384153698</v>
      </c>
      <c r="AF26">
        <v>67950.608358421494</v>
      </c>
    </row>
    <row r="27" spans="1:32" x14ac:dyDescent="0.3">
      <c r="A27" t="s">
        <v>89</v>
      </c>
      <c r="B27" t="s">
        <v>347</v>
      </c>
      <c r="C27" t="s">
        <v>297</v>
      </c>
      <c r="D27" t="s">
        <v>348</v>
      </c>
      <c r="E27" t="s">
        <v>298</v>
      </c>
      <c r="F27">
        <v>125676.58745196401</v>
      </c>
      <c r="G27">
        <v>123592.586795043</v>
      </c>
      <c r="H27">
        <v>122739.193330586</v>
      </c>
      <c r="I27">
        <v>117366.75822873101</v>
      </c>
      <c r="J27">
        <v>118104.14213180001</v>
      </c>
      <c r="K27">
        <v>111912.909832729</v>
      </c>
      <c r="L27">
        <v>105918.12507714699</v>
      </c>
      <c r="M27">
        <v>102028.505803419</v>
      </c>
      <c r="N27">
        <v>107868.153258235</v>
      </c>
      <c r="O27">
        <v>110079.575709867</v>
      </c>
      <c r="P27">
        <v>107046.39937625</v>
      </c>
      <c r="Q27">
        <v>104817.08623539501</v>
      </c>
      <c r="R27">
        <v>98409.114992108895</v>
      </c>
      <c r="S27">
        <v>87724.621561754102</v>
      </c>
      <c r="T27">
        <v>81525.873102956903</v>
      </c>
      <c r="U27">
        <v>80612.188068454605</v>
      </c>
      <c r="V27">
        <v>83219.186541432297</v>
      </c>
      <c r="W27">
        <v>86758.618551959007</v>
      </c>
      <c r="X27">
        <v>87579.542021005997</v>
      </c>
      <c r="Y27">
        <v>83789.109479625302</v>
      </c>
      <c r="Z27">
        <v>88205.522842346298</v>
      </c>
      <c r="AA27">
        <v>96108.838814003393</v>
      </c>
      <c r="AB27">
        <v>108591.990978202</v>
      </c>
      <c r="AC27">
        <v>111191.19145431501</v>
      </c>
      <c r="AD27">
        <v>114371.46546655599</v>
      </c>
      <c r="AE27">
        <v>113332.70250022</v>
      </c>
      <c r="AF27">
        <v>116324.254550331</v>
      </c>
    </row>
    <row r="28" spans="1:32" x14ac:dyDescent="0.3">
      <c r="A28" t="s">
        <v>89</v>
      </c>
      <c r="B28" t="s">
        <v>349</v>
      </c>
      <c r="C28" t="s">
        <v>297</v>
      </c>
      <c r="D28" t="s">
        <v>350</v>
      </c>
      <c r="E28" t="s">
        <v>298</v>
      </c>
      <c r="F28">
        <v>79934.953133423798</v>
      </c>
      <c r="G28">
        <v>86638.9653234281</v>
      </c>
      <c r="H28">
        <v>91299.321140852495</v>
      </c>
      <c r="I28">
        <v>93974.987371591997</v>
      </c>
      <c r="J28">
        <v>79257.099553048203</v>
      </c>
      <c r="K28">
        <v>67560.001147434101</v>
      </c>
      <c r="L28">
        <v>52075.981937564597</v>
      </c>
      <c r="M28">
        <v>59688.603158595201</v>
      </c>
      <c r="N28">
        <v>69246.366824093595</v>
      </c>
      <c r="O28">
        <v>79220.100990801802</v>
      </c>
      <c r="P28">
        <v>86281.626656665001</v>
      </c>
      <c r="Q28">
        <v>88122.841471405103</v>
      </c>
      <c r="R28">
        <v>83769.205948869596</v>
      </c>
      <c r="S28">
        <v>81743.856659334997</v>
      </c>
      <c r="T28">
        <v>80890.078841980794</v>
      </c>
      <c r="U28">
        <v>80979.684523061107</v>
      </c>
      <c r="V28">
        <v>75920.194772838498</v>
      </c>
      <c r="W28">
        <v>76088.589800323505</v>
      </c>
      <c r="X28">
        <v>77858.850777815198</v>
      </c>
      <c r="Y28">
        <v>75093.267073810595</v>
      </c>
      <c r="Z28">
        <v>74671.753837852695</v>
      </c>
      <c r="AA28">
        <v>73024.344770807103</v>
      </c>
      <c r="AB28">
        <v>71635.585141444302</v>
      </c>
      <c r="AC28">
        <v>70423.887894499203</v>
      </c>
      <c r="AD28">
        <v>69172.162468192299</v>
      </c>
      <c r="AE28">
        <v>63338.084791071698</v>
      </c>
      <c r="AF28">
        <v>61721.889393359001</v>
      </c>
    </row>
    <row r="29" spans="1:32" x14ac:dyDescent="0.3">
      <c r="A29" t="s">
        <v>89</v>
      </c>
      <c r="B29" t="s">
        <v>351</v>
      </c>
      <c r="C29" t="s">
        <v>297</v>
      </c>
      <c r="D29" t="s">
        <v>352</v>
      </c>
      <c r="E29" t="s">
        <v>298</v>
      </c>
      <c r="F29">
        <v>54765.126599138901</v>
      </c>
      <c r="G29">
        <v>59966.819392417201</v>
      </c>
      <c r="H29">
        <v>64168.287791768998</v>
      </c>
      <c r="I29">
        <v>66546.8583552934</v>
      </c>
      <c r="J29">
        <v>56265.2079488893</v>
      </c>
      <c r="K29">
        <v>47920.980021186297</v>
      </c>
      <c r="L29">
        <v>36727.505944242403</v>
      </c>
      <c r="M29">
        <v>39568.792399052203</v>
      </c>
      <c r="N29">
        <v>44261.083616822099</v>
      </c>
      <c r="O29">
        <v>49283.541256213102</v>
      </c>
      <c r="P29">
        <v>52119.134529415503</v>
      </c>
      <c r="Q29">
        <v>53582.986613416098</v>
      </c>
      <c r="R29">
        <v>51455.5927368224</v>
      </c>
      <c r="S29">
        <v>50919.5351111415</v>
      </c>
      <c r="T29">
        <v>49044.0068289466</v>
      </c>
      <c r="U29">
        <v>49032.861901211603</v>
      </c>
      <c r="V29">
        <v>46107.276545272398</v>
      </c>
      <c r="W29">
        <v>46185.566105585604</v>
      </c>
      <c r="X29">
        <v>47754.142752029104</v>
      </c>
      <c r="Y29">
        <v>44749.808330164902</v>
      </c>
      <c r="Z29">
        <v>44250.073261238402</v>
      </c>
      <c r="AA29">
        <v>44035.121979455398</v>
      </c>
      <c r="AB29">
        <v>43781.072159588897</v>
      </c>
      <c r="AC29">
        <v>43944.278519105399</v>
      </c>
      <c r="AD29">
        <v>43916.852959120901</v>
      </c>
      <c r="AE29">
        <v>41282.1973170657</v>
      </c>
      <c r="AF29">
        <v>41667.7773239085</v>
      </c>
    </row>
    <row r="30" spans="1:32" x14ac:dyDescent="0.3">
      <c r="A30" t="s">
        <v>89</v>
      </c>
      <c r="B30" t="s">
        <v>353</v>
      </c>
      <c r="C30" t="s">
        <v>297</v>
      </c>
      <c r="D30" t="s">
        <v>354</v>
      </c>
      <c r="E30" t="s">
        <v>298</v>
      </c>
      <c r="F30">
        <v>4735.5294646251796</v>
      </c>
      <c r="G30">
        <v>5118.4770064686199</v>
      </c>
      <c r="H30">
        <v>5137.5838516914901</v>
      </c>
      <c r="I30">
        <v>4993.3906590981596</v>
      </c>
      <c r="J30">
        <v>4057.9416750274199</v>
      </c>
      <c r="K30">
        <v>3440.3598621063602</v>
      </c>
      <c r="L30">
        <v>2635.7618933603399</v>
      </c>
      <c r="M30">
        <v>2832.4463050382401</v>
      </c>
      <c r="N30">
        <v>3006.2823062320499</v>
      </c>
      <c r="O30">
        <v>3331.7953487217801</v>
      </c>
      <c r="P30">
        <v>3689.5505075245701</v>
      </c>
      <c r="Q30">
        <v>3950.0646172369202</v>
      </c>
      <c r="R30">
        <v>4180.2379075298304</v>
      </c>
      <c r="S30">
        <v>3783.8036813026501</v>
      </c>
      <c r="T30">
        <v>4442.5553731302298</v>
      </c>
      <c r="U30">
        <v>4471.4903440116605</v>
      </c>
      <c r="V30">
        <v>3428.5213388124898</v>
      </c>
      <c r="W30">
        <v>4099.2569641115797</v>
      </c>
      <c r="X30">
        <v>3505.95291676323</v>
      </c>
      <c r="Y30">
        <v>3626.5366822393798</v>
      </c>
      <c r="Z30">
        <v>3199.0505512334998</v>
      </c>
      <c r="AA30">
        <v>3013.7499083177399</v>
      </c>
      <c r="AB30">
        <v>3253.83248512708</v>
      </c>
      <c r="AC30">
        <v>3411.8351457695899</v>
      </c>
      <c r="AD30">
        <v>2977.4670570756998</v>
      </c>
      <c r="AE30">
        <v>2580.48321385909</v>
      </c>
      <c r="AF30">
        <v>2300.62383909666</v>
      </c>
    </row>
    <row r="31" spans="1:32" x14ac:dyDescent="0.3">
      <c r="A31" t="s">
        <v>89</v>
      </c>
      <c r="B31" t="s">
        <v>355</v>
      </c>
      <c r="C31" t="s">
        <v>297</v>
      </c>
      <c r="D31" t="s">
        <v>356</v>
      </c>
      <c r="E31" t="s">
        <v>298</v>
      </c>
      <c r="F31">
        <v>3765.6263162239402</v>
      </c>
      <c r="G31">
        <v>4075.3916550028198</v>
      </c>
      <c r="H31">
        <v>4090.0438508232701</v>
      </c>
      <c r="I31">
        <v>4114.3322239810404</v>
      </c>
      <c r="J31">
        <v>3375.62706791136</v>
      </c>
      <c r="K31">
        <v>3000.3999915679401</v>
      </c>
      <c r="L31">
        <v>2251.5998006107502</v>
      </c>
      <c r="M31">
        <v>2350.2798971884099</v>
      </c>
      <c r="N31">
        <v>2466.3896531597902</v>
      </c>
      <c r="O31">
        <v>2605.1995961298098</v>
      </c>
      <c r="P31">
        <v>2678.5434221236301</v>
      </c>
      <c r="Q31">
        <v>2705.2212318484198</v>
      </c>
      <c r="R31">
        <v>2976.5459851631599</v>
      </c>
      <c r="S31">
        <v>2862.8883397203999</v>
      </c>
      <c r="T31">
        <v>3199.45789993279</v>
      </c>
      <c r="U31">
        <v>3390.7467049135698</v>
      </c>
      <c r="V31">
        <v>3001.16698287693</v>
      </c>
      <c r="W31">
        <v>3320.2190070501902</v>
      </c>
      <c r="X31">
        <v>2949.3661193569701</v>
      </c>
      <c r="Y31">
        <v>3201.8327579765</v>
      </c>
      <c r="Z31">
        <v>2572.0322982836801</v>
      </c>
      <c r="AA31">
        <v>2833.3016407412401</v>
      </c>
      <c r="AB31">
        <v>2286.1908632274699</v>
      </c>
      <c r="AC31">
        <v>2677.5908362642699</v>
      </c>
      <c r="AD31">
        <v>2817.3839395537402</v>
      </c>
      <c r="AE31">
        <v>2434.7939256028199</v>
      </c>
      <c r="AF31">
        <v>1371.4024569824301</v>
      </c>
    </row>
    <row r="32" spans="1:32" x14ac:dyDescent="0.3">
      <c r="A32" t="s">
        <v>89</v>
      </c>
      <c r="B32" t="s">
        <v>357</v>
      </c>
      <c r="C32" t="s">
        <v>297</v>
      </c>
      <c r="D32" t="s">
        <v>358</v>
      </c>
      <c r="E32" t="s">
        <v>298</v>
      </c>
      <c r="F32">
        <v>7226.3736926912998</v>
      </c>
      <c r="G32">
        <v>7719.8675702575601</v>
      </c>
      <c r="H32">
        <v>7880.0445366735103</v>
      </c>
      <c r="I32">
        <v>8050.5089928385896</v>
      </c>
      <c r="J32">
        <v>6846.9953320479199</v>
      </c>
      <c r="K32">
        <v>5911.3071386571</v>
      </c>
      <c r="L32">
        <v>4720.3852663991102</v>
      </c>
      <c r="M32">
        <v>5320.0885982157097</v>
      </c>
      <c r="N32">
        <v>5921.93654490263</v>
      </c>
      <c r="O32">
        <v>6741.0430675661601</v>
      </c>
      <c r="P32">
        <v>7011.8697315993804</v>
      </c>
      <c r="Q32">
        <v>7548.44461568521</v>
      </c>
      <c r="R32">
        <v>7341.4953085541802</v>
      </c>
      <c r="S32">
        <v>7202.2638994442596</v>
      </c>
      <c r="T32">
        <v>7493.4897114059504</v>
      </c>
      <c r="U32">
        <v>7623.06038424093</v>
      </c>
      <c r="V32">
        <v>6899.4703075181797</v>
      </c>
      <c r="W32">
        <v>6811.4967698976097</v>
      </c>
      <c r="X32">
        <v>6980.8637089992399</v>
      </c>
      <c r="Y32">
        <v>6709.3359141003202</v>
      </c>
      <c r="Z32">
        <v>6794.7238540631797</v>
      </c>
      <c r="AA32">
        <v>6556.6720974271302</v>
      </c>
      <c r="AB32">
        <v>6858.5563792817302</v>
      </c>
      <c r="AC32">
        <v>6786.0987130335698</v>
      </c>
      <c r="AD32">
        <v>7259.0832022881204</v>
      </c>
      <c r="AE32">
        <v>7176.52318601363</v>
      </c>
      <c r="AF32">
        <v>6862.7771011186196</v>
      </c>
    </row>
    <row r="33" spans="1:32" x14ac:dyDescent="0.3">
      <c r="A33" t="s">
        <v>89</v>
      </c>
      <c r="B33" t="s">
        <v>359</v>
      </c>
      <c r="C33" t="s">
        <v>297</v>
      </c>
      <c r="D33" t="s">
        <v>360</v>
      </c>
      <c r="E33" t="s">
        <v>298</v>
      </c>
      <c r="F33">
        <v>9442.2970607444695</v>
      </c>
      <c r="G33">
        <v>9758.4096992819195</v>
      </c>
      <c r="H33">
        <v>10023.361109895201</v>
      </c>
      <c r="I33">
        <v>10269.897140380799</v>
      </c>
      <c r="J33">
        <v>8711.3275291722093</v>
      </c>
      <c r="K33">
        <v>7286.9541339164198</v>
      </c>
      <c r="L33">
        <v>5740.7290329520602</v>
      </c>
      <c r="M33">
        <v>9616.99595910061</v>
      </c>
      <c r="N33">
        <v>13590.674702976999</v>
      </c>
      <c r="O33">
        <v>17258.521722171001</v>
      </c>
      <c r="P33">
        <v>20782.528466001899</v>
      </c>
      <c r="Q33">
        <v>20336.124393218401</v>
      </c>
      <c r="R33">
        <v>17815.334010800099</v>
      </c>
      <c r="S33">
        <v>16975.365627726202</v>
      </c>
      <c r="T33">
        <v>16710.5690285651</v>
      </c>
      <c r="U33">
        <v>16461.525188683299</v>
      </c>
      <c r="V33">
        <v>16483.759598358502</v>
      </c>
      <c r="W33">
        <v>15672.050953678499</v>
      </c>
      <c r="X33">
        <v>16668.525280666599</v>
      </c>
      <c r="Y33">
        <v>16805.753389329398</v>
      </c>
      <c r="Z33">
        <v>17855.873873034001</v>
      </c>
      <c r="AA33">
        <v>16585.4991448656</v>
      </c>
      <c r="AB33">
        <v>15455.9332542191</v>
      </c>
      <c r="AC33">
        <v>13604.084680326399</v>
      </c>
      <c r="AD33">
        <v>12201.375310153901</v>
      </c>
      <c r="AE33">
        <v>9864.0871485304306</v>
      </c>
      <c r="AF33">
        <v>9519.3086722527805</v>
      </c>
    </row>
    <row r="34" spans="1:32" x14ac:dyDescent="0.3">
      <c r="A34" t="s">
        <v>89</v>
      </c>
      <c r="B34" t="s">
        <v>361</v>
      </c>
      <c r="C34" t="s">
        <v>297</v>
      </c>
      <c r="D34" t="s">
        <v>362</v>
      </c>
      <c r="E34" t="s">
        <v>298</v>
      </c>
      <c r="F34">
        <v>53893.783825774699</v>
      </c>
      <c r="G34">
        <v>57680.173110686803</v>
      </c>
      <c r="H34">
        <v>60518.518913907799</v>
      </c>
      <c r="I34">
        <v>60151.391957169399</v>
      </c>
      <c r="J34">
        <v>59030.582657309598</v>
      </c>
      <c r="K34">
        <v>56355.9505666818</v>
      </c>
      <c r="L34">
        <v>52136.542078860199</v>
      </c>
      <c r="M34">
        <v>47779.2837704052</v>
      </c>
      <c r="N34">
        <v>46097.015204557902</v>
      </c>
      <c r="O34">
        <v>45708.118098561303</v>
      </c>
      <c r="P34">
        <v>43686.458027184803</v>
      </c>
      <c r="Q34">
        <v>42551.782100571902</v>
      </c>
      <c r="R34">
        <v>39080.830129754402</v>
      </c>
      <c r="S34">
        <v>34856.051726534199</v>
      </c>
      <c r="T34">
        <v>32245.357420658402</v>
      </c>
      <c r="U34">
        <v>30120.808060060099</v>
      </c>
      <c r="V34">
        <v>28088.647683553299</v>
      </c>
      <c r="W34">
        <v>26693.949143202499</v>
      </c>
      <c r="X34">
        <v>25343.266216737298</v>
      </c>
      <c r="Y34">
        <v>23724.199326701699</v>
      </c>
      <c r="Z34">
        <v>21740.931406947198</v>
      </c>
      <c r="AA34">
        <v>29363.961531160501</v>
      </c>
      <c r="AB34">
        <v>35844.9087384417</v>
      </c>
      <c r="AC34">
        <v>43443.663911081603</v>
      </c>
      <c r="AD34">
        <v>51434.103601825998</v>
      </c>
      <c r="AE34">
        <v>52512.346014372</v>
      </c>
      <c r="AF34">
        <v>43446.763402032499</v>
      </c>
    </row>
    <row r="35" spans="1:32" x14ac:dyDescent="0.3">
      <c r="A35" t="s">
        <v>89</v>
      </c>
      <c r="B35" t="s">
        <v>363</v>
      </c>
      <c r="C35" t="s">
        <v>297</v>
      </c>
      <c r="D35" t="s">
        <v>364</v>
      </c>
      <c r="E35" t="s">
        <v>298</v>
      </c>
      <c r="F35">
        <v>32624.651160964298</v>
      </c>
      <c r="G35">
        <v>37932.5622673701</v>
      </c>
      <c r="H35">
        <v>42454.0256839707</v>
      </c>
      <c r="I35">
        <v>49835.706552231699</v>
      </c>
      <c r="J35">
        <v>43175.286888201597</v>
      </c>
      <c r="K35">
        <v>39905.0021848939</v>
      </c>
      <c r="L35">
        <v>32826.574049621297</v>
      </c>
      <c r="M35">
        <v>51946.132277019802</v>
      </c>
      <c r="N35">
        <v>74628.928743876095</v>
      </c>
      <c r="O35">
        <v>96744.538581102897</v>
      </c>
      <c r="P35">
        <v>122750.16285338299</v>
      </c>
      <c r="Q35">
        <v>127767.874438049</v>
      </c>
      <c r="R35">
        <v>122379.33188719</v>
      </c>
      <c r="S35">
        <v>113206.56168219401</v>
      </c>
      <c r="T35">
        <v>116337.80450057299</v>
      </c>
      <c r="U35">
        <v>107485.167498852</v>
      </c>
      <c r="V35">
        <v>112994.88052683701</v>
      </c>
      <c r="W35">
        <v>108697.277664996</v>
      </c>
      <c r="X35">
        <v>114884.501381693</v>
      </c>
      <c r="Y35">
        <v>114285.434847285</v>
      </c>
      <c r="Z35">
        <v>123505.677402147</v>
      </c>
      <c r="AA35">
        <v>114721.207678908</v>
      </c>
      <c r="AB35">
        <v>107845.231117387</v>
      </c>
      <c r="AC35">
        <v>98598.035534158</v>
      </c>
      <c r="AD35">
        <v>88081.1972813178</v>
      </c>
      <c r="AE35">
        <v>81421.572512027997</v>
      </c>
      <c r="AF35">
        <v>83808.485299456996</v>
      </c>
    </row>
    <row r="36" spans="1:32" x14ac:dyDescent="0.3">
      <c r="A36" t="s">
        <v>89</v>
      </c>
      <c r="B36" t="s">
        <v>365</v>
      </c>
      <c r="C36" t="s">
        <v>297</v>
      </c>
      <c r="D36" t="s">
        <v>366</v>
      </c>
      <c r="E36" t="s">
        <v>298</v>
      </c>
      <c r="F36">
        <v>11256.2164774255</v>
      </c>
      <c r="G36">
        <v>12442.911591369901</v>
      </c>
      <c r="H36">
        <v>13933.052483073199</v>
      </c>
      <c r="I36">
        <v>16575.3884080467</v>
      </c>
      <c r="J36">
        <v>13862.1565406639</v>
      </c>
      <c r="K36">
        <v>12128.1206547408</v>
      </c>
      <c r="L36">
        <v>9882.2561552090192</v>
      </c>
      <c r="M36">
        <v>13906.908742034</v>
      </c>
      <c r="N36">
        <v>17838.972111679599</v>
      </c>
      <c r="O36">
        <v>24132.440075030401</v>
      </c>
      <c r="P36">
        <v>25826.728764015101</v>
      </c>
      <c r="Q36">
        <v>27692.754279671899</v>
      </c>
      <c r="R36">
        <v>27161.936740326</v>
      </c>
      <c r="S36">
        <v>26779.576976534099</v>
      </c>
      <c r="T36">
        <v>25659.9709224943</v>
      </c>
      <c r="U36">
        <v>25283.915480140298</v>
      </c>
      <c r="V36">
        <v>25165.865764587601</v>
      </c>
      <c r="W36">
        <v>19244.540616571801</v>
      </c>
      <c r="X36">
        <v>20518.394028788</v>
      </c>
      <c r="Y36">
        <v>20711.324817772402</v>
      </c>
      <c r="Z36">
        <v>21101.387044410701</v>
      </c>
      <c r="AA36">
        <v>17167.825771977699</v>
      </c>
      <c r="AB36">
        <v>17367.172691181899</v>
      </c>
      <c r="AC36">
        <v>14756.2764475405</v>
      </c>
      <c r="AD36">
        <v>13717.8060802173</v>
      </c>
      <c r="AE36">
        <v>11960.218525477299</v>
      </c>
      <c r="AF36">
        <v>12499.8539896366</v>
      </c>
    </row>
    <row r="37" spans="1:32" x14ac:dyDescent="0.3">
      <c r="A37" t="s">
        <v>89</v>
      </c>
      <c r="B37" t="s">
        <v>367</v>
      </c>
      <c r="C37" t="s">
        <v>297</v>
      </c>
      <c r="D37" t="s">
        <v>368</v>
      </c>
      <c r="E37" t="s">
        <v>298</v>
      </c>
      <c r="F37">
        <v>6348.6871661735604</v>
      </c>
      <c r="G37">
        <v>8290.5317645970408</v>
      </c>
      <c r="H37">
        <v>8450.9152815355592</v>
      </c>
      <c r="I37">
        <v>8980.85109653168</v>
      </c>
      <c r="J37">
        <v>7916.8655439969698</v>
      </c>
      <c r="K37">
        <v>8279.99740177891</v>
      </c>
      <c r="L37">
        <v>6549.4301216961203</v>
      </c>
      <c r="M37">
        <v>9640.4137617680408</v>
      </c>
      <c r="N37">
        <v>12695.426828309201</v>
      </c>
      <c r="O37">
        <v>14661.217717487099</v>
      </c>
      <c r="P37">
        <v>20222.548753829498</v>
      </c>
      <c r="Q37">
        <v>22315.5691152953</v>
      </c>
      <c r="R37">
        <v>20804.871580065799</v>
      </c>
      <c r="S37">
        <v>16209.4827162929</v>
      </c>
      <c r="T37">
        <v>16860.918993852301</v>
      </c>
      <c r="U37">
        <v>16533.196003417601</v>
      </c>
      <c r="V37">
        <v>16075.037985287099</v>
      </c>
      <c r="W37">
        <v>15674.118239838601</v>
      </c>
      <c r="X37">
        <v>18221.3856928081</v>
      </c>
      <c r="Y37">
        <v>17468.640190659298</v>
      </c>
      <c r="Z37">
        <v>17470.902231298202</v>
      </c>
      <c r="AA37">
        <v>18186.602346461299</v>
      </c>
      <c r="AB37">
        <v>16910.286975091902</v>
      </c>
      <c r="AC37">
        <v>17844.4374246191</v>
      </c>
      <c r="AD37">
        <v>15784.972526482599</v>
      </c>
      <c r="AE37">
        <v>15261.577685980399</v>
      </c>
      <c r="AF37">
        <v>14654.4106138099</v>
      </c>
    </row>
    <row r="38" spans="1:32" x14ac:dyDescent="0.3">
      <c r="A38" t="s">
        <v>89</v>
      </c>
      <c r="B38" t="s">
        <v>369</v>
      </c>
      <c r="C38" t="s">
        <v>297</v>
      </c>
      <c r="D38" t="s">
        <v>370</v>
      </c>
      <c r="E38" t="s">
        <v>298</v>
      </c>
      <c r="F38">
        <v>15019.7475173652</v>
      </c>
      <c r="G38">
        <v>17199.118911403199</v>
      </c>
      <c r="H38">
        <v>20070.057919361901</v>
      </c>
      <c r="I38">
        <v>24279.467047653401</v>
      </c>
      <c r="J38">
        <v>21396.2648035407</v>
      </c>
      <c r="K38">
        <v>19496.884128374299</v>
      </c>
      <c r="L38">
        <v>16394.8877727162</v>
      </c>
      <c r="M38">
        <v>28398.809773217701</v>
      </c>
      <c r="N38">
        <v>44094.529803887403</v>
      </c>
      <c r="O38">
        <v>57950.880788585397</v>
      </c>
      <c r="P38">
        <v>76700.885335537998</v>
      </c>
      <c r="Q38">
        <v>77759.551043082101</v>
      </c>
      <c r="R38">
        <v>74412.523566798205</v>
      </c>
      <c r="S38">
        <v>70217.501989366603</v>
      </c>
      <c r="T38">
        <v>73816.914584226193</v>
      </c>
      <c r="U38">
        <v>65668.056015294496</v>
      </c>
      <c r="V38">
        <v>71753.976776962896</v>
      </c>
      <c r="W38">
        <v>73778.618808585306</v>
      </c>
      <c r="X38">
        <v>76144.721660097101</v>
      </c>
      <c r="Y38">
        <v>76105.469838853503</v>
      </c>
      <c r="Z38">
        <v>84933.388126438003</v>
      </c>
      <c r="AA38">
        <v>79366.779560468698</v>
      </c>
      <c r="AB38">
        <v>73567.771451113105</v>
      </c>
      <c r="AC38">
        <v>65997.321661998503</v>
      </c>
      <c r="AD38">
        <v>58578.418674617802</v>
      </c>
      <c r="AE38">
        <v>54199.776300570396</v>
      </c>
      <c r="AF38">
        <v>56654.220696010598</v>
      </c>
    </row>
    <row r="39" spans="1:32" x14ac:dyDescent="0.3">
      <c r="A39" t="s">
        <v>89</v>
      </c>
      <c r="B39" t="s">
        <v>371</v>
      </c>
      <c r="C39" t="s">
        <v>297</v>
      </c>
      <c r="D39" t="s">
        <v>372</v>
      </c>
      <c r="E39" t="s">
        <v>298</v>
      </c>
      <c r="F39">
        <v>101686.464385068</v>
      </c>
      <c r="G39">
        <v>102548.038651775</v>
      </c>
      <c r="H39">
        <v>101457.947061698</v>
      </c>
      <c r="I39">
        <v>101532.876420032</v>
      </c>
      <c r="J39">
        <v>97639.113268570596</v>
      </c>
      <c r="K39">
        <v>99899.551436806607</v>
      </c>
      <c r="L39">
        <v>90698.949757595605</v>
      </c>
      <c r="M39">
        <v>89308.524045735394</v>
      </c>
      <c r="N39">
        <v>85797.387317227694</v>
      </c>
      <c r="O39">
        <v>84047.478458803103</v>
      </c>
      <c r="P39">
        <v>84222.431816892102</v>
      </c>
      <c r="Q39">
        <v>78583.3618738839</v>
      </c>
      <c r="R39">
        <v>68520.483185830497</v>
      </c>
      <c r="S39">
        <v>59700.860022184097</v>
      </c>
      <c r="T39">
        <v>50949.512016646499</v>
      </c>
      <c r="U39">
        <v>43307.887661572502</v>
      </c>
      <c r="V39">
        <v>41229.975228819902</v>
      </c>
      <c r="W39">
        <v>43936.8247043956</v>
      </c>
      <c r="X39">
        <v>43516.910692351601</v>
      </c>
      <c r="Y39">
        <v>41943.505843534302</v>
      </c>
      <c r="Z39">
        <v>43575.247865262601</v>
      </c>
      <c r="AA39">
        <v>44575.720844811702</v>
      </c>
      <c r="AB39">
        <v>46707.849032544298</v>
      </c>
      <c r="AC39">
        <v>44873.3830548021</v>
      </c>
      <c r="AD39">
        <v>44693.136088415602</v>
      </c>
      <c r="AE39">
        <v>44610.533313940898</v>
      </c>
      <c r="AF39">
        <v>45739.936174134098</v>
      </c>
    </row>
    <row r="40" spans="1:32" x14ac:dyDescent="0.3">
      <c r="A40" t="s">
        <v>89</v>
      </c>
      <c r="B40" t="s">
        <v>373</v>
      </c>
      <c r="C40" t="s">
        <v>297</v>
      </c>
      <c r="D40" t="s">
        <v>374</v>
      </c>
      <c r="E40" t="s">
        <v>298</v>
      </c>
      <c r="F40">
        <v>28887.5872098416</v>
      </c>
      <c r="G40">
        <v>31704.3019969741</v>
      </c>
      <c r="H40">
        <v>33161.048856664704</v>
      </c>
      <c r="I40">
        <v>36389.658350898797</v>
      </c>
      <c r="J40">
        <v>30757.1047476194</v>
      </c>
      <c r="K40">
        <v>27982.841377417801</v>
      </c>
      <c r="L40">
        <v>20872.703037784901</v>
      </c>
      <c r="M40">
        <v>24235.081668809202</v>
      </c>
      <c r="N40">
        <v>28194.286047279798</v>
      </c>
      <c r="O40">
        <v>32256.0194781422</v>
      </c>
      <c r="P40">
        <v>34353.123436583199</v>
      </c>
      <c r="Q40">
        <v>37550.449535650303</v>
      </c>
      <c r="R40">
        <v>39532.3666546694</v>
      </c>
      <c r="S40">
        <v>40252.400944338602</v>
      </c>
      <c r="T40">
        <v>42261.715619394199</v>
      </c>
      <c r="U40">
        <v>43258.228999914703</v>
      </c>
      <c r="V40">
        <v>41905.1270977393</v>
      </c>
      <c r="W40">
        <v>45055.235291488498</v>
      </c>
      <c r="X40">
        <v>45016.2276065568</v>
      </c>
      <c r="Y40">
        <v>40388.712052708703</v>
      </c>
      <c r="Z40">
        <v>41283.3738263552</v>
      </c>
      <c r="AA40">
        <v>39910.535867456703</v>
      </c>
      <c r="AB40">
        <v>39919.0675874156</v>
      </c>
      <c r="AC40">
        <v>36899.1556727145</v>
      </c>
      <c r="AD40">
        <v>31351.266468673901</v>
      </c>
      <c r="AE40">
        <v>28776.7637100877</v>
      </c>
      <c r="AF40">
        <v>28385.8636168171</v>
      </c>
    </row>
    <row r="41" spans="1:32" x14ac:dyDescent="0.3">
      <c r="A41" t="s">
        <v>89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89</v>
      </c>
      <c r="B43" t="s">
        <v>379</v>
      </c>
      <c r="C43" t="s">
        <v>297</v>
      </c>
      <c r="D43" t="s">
        <v>380</v>
      </c>
      <c r="E43" t="s">
        <v>298</v>
      </c>
      <c r="F43">
        <v>118152.295238994</v>
      </c>
      <c r="G43">
        <v>132158.94827913999</v>
      </c>
      <c r="H43">
        <v>147965.79025930201</v>
      </c>
      <c r="I43">
        <v>164693.75185675401</v>
      </c>
      <c r="J43">
        <v>148578.079182193</v>
      </c>
      <c r="K43">
        <v>136190.48547839999</v>
      </c>
      <c r="L43">
        <v>124635.92022730201</v>
      </c>
      <c r="M43">
        <v>128112.40639705599</v>
      </c>
      <c r="N43">
        <v>142662.57340911901</v>
      </c>
      <c r="O43">
        <v>162009.148790345</v>
      </c>
      <c r="P43">
        <v>170882.37987071101</v>
      </c>
      <c r="Q43">
        <v>180032.44120127999</v>
      </c>
      <c r="R43">
        <v>174925.37752573</v>
      </c>
      <c r="S43">
        <v>165986.479815428</v>
      </c>
      <c r="T43">
        <v>155967.76968823801</v>
      </c>
      <c r="U43">
        <v>143638.75985744799</v>
      </c>
      <c r="V43">
        <v>148033.34019653799</v>
      </c>
      <c r="W43">
        <v>149344.41921534101</v>
      </c>
      <c r="X43">
        <v>149234.07051459901</v>
      </c>
      <c r="Y43">
        <v>144043.620182566</v>
      </c>
      <c r="Z43">
        <v>143125.62012102801</v>
      </c>
      <c r="AA43">
        <v>141095.10549113</v>
      </c>
      <c r="AB43">
        <v>132854.27797557699</v>
      </c>
      <c r="AC43">
        <v>120854.669623697</v>
      </c>
      <c r="AD43">
        <v>113349.97876336701</v>
      </c>
      <c r="AE43">
        <v>98427.291419302695</v>
      </c>
      <c r="AF43">
        <v>99786.853506927902</v>
      </c>
    </row>
    <row r="44" spans="1:32" x14ac:dyDescent="0.3">
      <c r="A44" t="s">
        <v>89</v>
      </c>
      <c r="B44" t="s">
        <v>381</v>
      </c>
      <c r="C44" t="s">
        <v>297</v>
      </c>
      <c r="D44" t="s">
        <v>382</v>
      </c>
      <c r="E44" t="s">
        <v>298</v>
      </c>
      <c r="F44">
        <v>1551693.07811584</v>
      </c>
      <c r="G44">
        <v>1575000.4052056</v>
      </c>
      <c r="H44">
        <v>1606986.99463784</v>
      </c>
      <c r="I44">
        <v>1603142.29522225</v>
      </c>
      <c r="J44">
        <v>1540725.47348182</v>
      </c>
      <c r="K44">
        <v>1496402.2333907001</v>
      </c>
      <c r="L44">
        <v>1389415.8946396001</v>
      </c>
      <c r="M44">
        <v>1405312.7598444701</v>
      </c>
      <c r="N44">
        <v>1496371.5486015701</v>
      </c>
      <c r="O44">
        <v>1611867.58559172</v>
      </c>
      <c r="P44">
        <v>1706672.2820574299</v>
      </c>
      <c r="Q44">
        <v>1687126.3304562101</v>
      </c>
      <c r="R44">
        <v>1598214.08382575</v>
      </c>
      <c r="S44">
        <v>1491192.0697191299</v>
      </c>
      <c r="T44">
        <v>1379822.8297701101</v>
      </c>
      <c r="U44">
        <v>1310685.6632376299</v>
      </c>
      <c r="V44">
        <v>1297612.0719708099</v>
      </c>
      <c r="W44">
        <v>1304553.4769095399</v>
      </c>
      <c r="X44">
        <v>1299810.2838505299</v>
      </c>
      <c r="Y44">
        <v>1282614.0495821</v>
      </c>
      <c r="Z44">
        <v>1301158.3416531601</v>
      </c>
      <c r="AA44">
        <v>1233856.4233417001</v>
      </c>
      <c r="AB44">
        <v>1173726.97837603</v>
      </c>
      <c r="AC44">
        <v>1076780.1899506701</v>
      </c>
      <c r="AD44">
        <v>983717.02554597601</v>
      </c>
      <c r="AE44">
        <v>856732.25791181996</v>
      </c>
      <c r="AF44">
        <v>858002.13111435599</v>
      </c>
    </row>
    <row r="45" spans="1:32" x14ac:dyDescent="0.3">
      <c r="A45" t="s">
        <v>89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89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89</v>
      </c>
      <c r="B47" t="s">
        <v>387</v>
      </c>
      <c r="C47" t="s">
        <v>297</v>
      </c>
      <c r="D47" t="s">
        <v>388</v>
      </c>
      <c r="E47" t="s">
        <v>298</v>
      </c>
      <c r="F47">
        <v>119854.690783749</v>
      </c>
      <c r="G47">
        <v>115184.595921628</v>
      </c>
      <c r="H47">
        <v>115279.592078325</v>
      </c>
      <c r="I47">
        <v>119508.00181852</v>
      </c>
      <c r="J47">
        <v>119137.76077065599</v>
      </c>
      <c r="K47">
        <v>113614.322699147</v>
      </c>
      <c r="L47">
        <v>107637.74657892001</v>
      </c>
      <c r="M47">
        <v>103938.52480087199</v>
      </c>
      <c r="N47">
        <v>99912.918449779201</v>
      </c>
      <c r="O47">
        <v>92670.360682652405</v>
      </c>
      <c r="P47">
        <v>81835.464165246594</v>
      </c>
      <c r="Q47">
        <v>78322.909087934502</v>
      </c>
      <c r="R47">
        <v>74710.707485945502</v>
      </c>
      <c r="S47">
        <v>68060.373898141203</v>
      </c>
      <c r="T47">
        <v>67967.062503674999</v>
      </c>
      <c r="U47">
        <v>62984.8175242293</v>
      </c>
      <c r="V47">
        <v>66994.258914276594</v>
      </c>
      <c r="W47">
        <v>70591.115607662199</v>
      </c>
      <c r="X47">
        <v>73029.837468880694</v>
      </c>
      <c r="Y47">
        <v>74673.358042876105</v>
      </c>
      <c r="Z47">
        <v>78973.642335349301</v>
      </c>
      <c r="AA47">
        <v>75582.236089964805</v>
      </c>
      <c r="AB47">
        <v>73741.681284871898</v>
      </c>
      <c r="AC47">
        <v>68288.4204831924</v>
      </c>
      <c r="AD47">
        <v>69374.901336132505</v>
      </c>
      <c r="AE47">
        <v>65871.752392580805</v>
      </c>
      <c r="AF47">
        <v>66049.450611626206</v>
      </c>
    </row>
    <row r="48" spans="1:32" x14ac:dyDescent="0.3">
      <c r="A48" t="s">
        <v>89</v>
      </c>
      <c r="B48" t="s">
        <v>389</v>
      </c>
      <c r="C48" t="s">
        <v>297</v>
      </c>
      <c r="D48" t="s">
        <v>390</v>
      </c>
      <c r="E48" t="s">
        <v>298</v>
      </c>
      <c r="F48">
        <v>355487.99473070202</v>
      </c>
      <c r="G48">
        <v>356687.56441986503</v>
      </c>
      <c r="H48">
        <v>372241.971055542</v>
      </c>
      <c r="I48">
        <v>391610.89421781199</v>
      </c>
      <c r="J48">
        <v>393680.02793629601</v>
      </c>
      <c r="K48">
        <v>380024.60913289199</v>
      </c>
      <c r="L48">
        <v>354929.700775025</v>
      </c>
      <c r="M48">
        <v>340824.07487332501</v>
      </c>
      <c r="N48">
        <v>335142.16573478701</v>
      </c>
      <c r="O48">
        <v>330118.13289217697</v>
      </c>
      <c r="P48">
        <v>306887.548203693</v>
      </c>
      <c r="Q48">
        <v>297324.94264931302</v>
      </c>
      <c r="R48">
        <v>282519.25588965998</v>
      </c>
      <c r="S48">
        <v>270445.26206917397</v>
      </c>
      <c r="T48">
        <v>270399.76969704498</v>
      </c>
      <c r="U48">
        <v>256727.155854162</v>
      </c>
      <c r="V48">
        <v>266495.45550297602</v>
      </c>
      <c r="W48">
        <v>268056.34730989998</v>
      </c>
      <c r="X48">
        <v>276306.03859899798</v>
      </c>
      <c r="Y48">
        <v>275045.67449173098</v>
      </c>
      <c r="Z48">
        <v>285631.30014038802</v>
      </c>
      <c r="AA48">
        <v>287728.58838721801</v>
      </c>
      <c r="AB48">
        <v>293781.68601549201</v>
      </c>
      <c r="AC48">
        <v>283153.16612333298</v>
      </c>
      <c r="AD48">
        <v>285970.073067808</v>
      </c>
      <c r="AE48">
        <v>276173.04283273901</v>
      </c>
      <c r="AF48">
        <v>279859.374243595</v>
      </c>
    </row>
    <row r="49" spans="1:32" x14ac:dyDescent="0.3">
      <c r="A49" t="s">
        <v>89</v>
      </c>
      <c r="B49" t="s">
        <v>391</v>
      </c>
      <c r="C49" t="s">
        <v>297</v>
      </c>
      <c r="D49" t="s">
        <v>392</v>
      </c>
      <c r="E49" t="s">
        <v>298</v>
      </c>
      <c r="F49">
        <v>101670.131955447</v>
      </c>
      <c r="G49">
        <v>103954.304469212</v>
      </c>
      <c r="H49">
        <v>110038.59790684099</v>
      </c>
      <c r="I49">
        <v>118394.861253034</v>
      </c>
      <c r="J49">
        <v>119429.54165773701</v>
      </c>
      <c r="K49">
        <v>114388.640247327</v>
      </c>
      <c r="L49">
        <v>103457.95339216301</v>
      </c>
      <c r="M49">
        <v>104907.053625951</v>
      </c>
      <c r="N49">
        <v>108694.280761004</v>
      </c>
      <c r="O49">
        <v>117322.58839950099</v>
      </c>
      <c r="P49">
        <v>117037.148825859</v>
      </c>
      <c r="Q49">
        <v>107895.154376181</v>
      </c>
      <c r="R49">
        <v>100256.653741734</v>
      </c>
      <c r="S49">
        <v>92504.541032035297</v>
      </c>
      <c r="T49">
        <v>90010.5338509539</v>
      </c>
      <c r="U49">
        <v>80904.002566920695</v>
      </c>
      <c r="V49">
        <v>72967.320458222297</v>
      </c>
      <c r="W49">
        <v>60608.570811402198</v>
      </c>
      <c r="X49">
        <v>51031.651976365298</v>
      </c>
      <c r="Y49">
        <v>41146.312691572501</v>
      </c>
      <c r="Z49">
        <v>33370.612752554902</v>
      </c>
      <c r="AA49">
        <v>38317.984360975803</v>
      </c>
      <c r="AB49">
        <v>45230.694605506498</v>
      </c>
      <c r="AC49">
        <v>49758.175528253298</v>
      </c>
      <c r="AD49">
        <v>55360.5806055914</v>
      </c>
      <c r="AE49">
        <v>51697.932699648904</v>
      </c>
      <c r="AF49">
        <v>51428.867690118903</v>
      </c>
    </row>
    <row r="50" spans="1:32" x14ac:dyDescent="0.3">
      <c r="A50" t="s">
        <v>89</v>
      </c>
      <c r="B50" t="s">
        <v>393</v>
      </c>
      <c r="C50" t="s">
        <v>297</v>
      </c>
      <c r="D50" t="s">
        <v>394</v>
      </c>
      <c r="E50" t="s">
        <v>298</v>
      </c>
      <c r="F50">
        <v>133963.17199150601</v>
      </c>
      <c r="G50">
        <v>137548.664029026</v>
      </c>
      <c r="H50">
        <v>146923.78107037599</v>
      </c>
      <c r="I50">
        <v>153708.031146258</v>
      </c>
      <c r="J50">
        <v>155112.725507903</v>
      </c>
      <c r="K50">
        <v>152021.64618641799</v>
      </c>
      <c r="L50">
        <v>143834.00080394201</v>
      </c>
      <c r="M50">
        <v>131978.49644650199</v>
      </c>
      <c r="N50">
        <v>126534.966524004</v>
      </c>
      <c r="O50">
        <v>120125.183810024</v>
      </c>
      <c r="P50">
        <v>108014.935212588</v>
      </c>
      <c r="Q50">
        <v>111106.879185197</v>
      </c>
      <c r="R50">
        <v>107551.894661981</v>
      </c>
      <c r="S50">
        <v>109880.34713899699</v>
      </c>
      <c r="T50">
        <v>112422.173342416</v>
      </c>
      <c r="U50">
        <v>112838.335763012</v>
      </c>
      <c r="V50">
        <v>126533.876130477</v>
      </c>
      <c r="W50">
        <v>136856.66089083499</v>
      </c>
      <c r="X50">
        <v>152244.54915375201</v>
      </c>
      <c r="Y50">
        <v>159226.00375728199</v>
      </c>
      <c r="Z50">
        <v>173287.045052484</v>
      </c>
      <c r="AA50">
        <v>173828.36793627701</v>
      </c>
      <c r="AB50">
        <v>174809.31012511399</v>
      </c>
      <c r="AC50">
        <v>165106.570111888</v>
      </c>
      <c r="AD50">
        <v>161234.59112608401</v>
      </c>
      <c r="AE50">
        <v>158603.357740509</v>
      </c>
      <c r="AF50">
        <v>162381.05594185001</v>
      </c>
    </row>
    <row r="51" spans="1:32" x14ac:dyDescent="0.3">
      <c r="A51" t="s">
        <v>89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89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89</v>
      </c>
      <c r="B53" t="s">
        <v>399</v>
      </c>
      <c r="C53" t="s">
        <v>297</v>
      </c>
      <c r="D53" t="s">
        <v>400</v>
      </c>
      <c r="E53" t="s">
        <v>298</v>
      </c>
      <c r="F53">
        <v>17737.538970671001</v>
      </c>
      <c r="G53">
        <v>18719.2067063961</v>
      </c>
      <c r="H53">
        <v>19003.461588860198</v>
      </c>
      <c r="I53">
        <v>19229.986864905</v>
      </c>
      <c r="J53">
        <v>18098.365598748998</v>
      </c>
      <c r="K53">
        <v>17200.932257534201</v>
      </c>
      <c r="L53">
        <v>16049.074587614999</v>
      </c>
      <c r="M53">
        <v>16936.243623513699</v>
      </c>
      <c r="N53">
        <v>18547.4900694754</v>
      </c>
      <c r="O53">
        <v>20477.987707131899</v>
      </c>
      <c r="P53">
        <v>19801.594952802301</v>
      </c>
      <c r="Q53">
        <v>21020.320116244999</v>
      </c>
      <c r="R53">
        <v>21115.122878502101</v>
      </c>
      <c r="S53">
        <v>21693.419657769799</v>
      </c>
      <c r="T53">
        <v>25136.850465383101</v>
      </c>
      <c r="U53">
        <v>25382.698823324299</v>
      </c>
      <c r="V53">
        <v>26252.9119248264</v>
      </c>
      <c r="W53">
        <v>27296.079186118499</v>
      </c>
      <c r="X53">
        <v>28015.4074021866</v>
      </c>
      <c r="Y53">
        <v>28488.1437117979</v>
      </c>
      <c r="Z53">
        <v>29948.287187250899</v>
      </c>
      <c r="AA53">
        <v>26696.249351844701</v>
      </c>
      <c r="AB53">
        <v>23475.7078971134</v>
      </c>
      <c r="AC53">
        <v>18431.691287351299</v>
      </c>
      <c r="AD53">
        <v>13333.1833829896</v>
      </c>
      <c r="AE53">
        <v>8218.5747903477804</v>
      </c>
      <c r="AF53">
        <v>8530.8280240429303</v>
      </c>
    </row>
    <row r="54" spans="1:32" x14ac:dyDescent="0.3">
      <c r="A54" t="s">
        <v>89</v>
      </c>
      <c r="B54" t="s">
        <v>401</v>
      </c>
      <c r="C54" t="s">
        <v>297</v>
      </c>
      <c r="D54" t="s">
        <v>402</v>
      </c>
      <c r="E54" t="s">
        <v>298</v>
      </c>
      <c r="F54">
        <v>82841.090571992405</v>
      </c>
      <c r="G54">
        <v>83987.777845778095</v>
      </c>
      <c r="H54">
        <v>84563.050824075603</v>
      </c>
      <c r="I54">
        <v>86405.288814228101</v>
      </c>
      <c r="J54">
        <v>81186.990796294602</v>
      </c>
      <c r="K54">
        <v>79634.465248070803</v>
      </c>
      <c r="L54">
        <v>77737.260115235797</v>
      </c>
      <c r="M54">
        <v>79096.326956876001</v>
      </c>
      <c r="N54">
        <v>80986.767411933106</v>
      </c>
      <c r="O54">
        <v>86978.976761234706</v>
      </c>
      <c r="P54">
        <v>84765.7342999619</v>
      </c>
      <c r="Q54">
        <v>91363.942522466896</v>
      </c>
      <c r="R54">
        <v>91704.408143754103</v>
      </c>
      <c r="S54">
        <v>92663.969297511299</v>
      </c>
      <c r="T54">
        <v>99797.299746184101</v>
      </c>
      <c r="U54">
        <v>100151.548594536</v>
      </c>
      <c r="V54">
        <v>102523.104520704</v>
      </c>
      <c r="W54">
        <v>103523.355717995</v>
      </c>
      <c r="X54">
        <v>104442.79334624601</v>
      </c>
      <c r="Y54">
        <v>102665.99463067899</v>
      </c>
      <c r="Z54">
        <v>103554.68416334401</v>
      </c>
      <c r="AA54">
        <v>91177.973916328207</v>
      </c>
      <c r="AB54">
        <v>80375.696976745196</v>
      </c>
      <c r="AC54">
        <v>65288.421478142598</v>
      </c>
      <c r="AD54">
        <v>51648.413698813398</v>
      </c>
      <c r="AE54">
        <v>36588.3264516364</v>
      </c>
      <c r="AF54">
        <v>36528.156255668902</v>
      </c>
    </row>
    <row r="55" spans="1:32" x14ac:dyDescent="0.3">
      <c r="A55" t="s">
        <v>89</v>
      </c>
      <c r="B55" t="s">
        <v>403</v>
      </c>
      <c r="C55" t="s">
        <v>297</v>
      </c>
      <c r="D55" t="s">
        <v>404</v>
      </c>
      <c r="E55" t="s">
        <v>298</v>
      </c>
      <c r="F55">
        <v>65103.551601321502</v>
      </c>
      <c r="G55">
        <v>65268.571139382002</v>
      </c>
      <c r="H55">
        <v>65559.589235215404</v>
      </c>
      <c r="I55">
        <v>67175.301949322995</v>
      </c>
      <c r="J55">
        <v>63088.625197545603</v>
      </c>
      <c r="K55">
        <v>62433.532990536602</v>
      </c>
      <c r="L55">
        <v>61688.185527620699</v>
      </c>
      <c r="M55">
        <v>62160.083333362403</v>
      </c>
      <c r="N55">
        <v>62439.277342457703</v>
      </c>
      <c r="O55">
        <v>66500.9890541028</v>
      </c>
      <c r="P55">
        <v>64964.139347159602</v>
      </c>
      <c r="Q55">
        <v>70343.622406221897</v>
      </c>
      <c r="R55">
        <v>70589.285265251994</v>
      </c>
      <c r="S55">
        <v>70970.549639741497</v>
      </c>
      <c r="T55">
        <v>74660.449280800894</v>
      </c>
      <c r="U55">
        <v>74768.849771211506</v>
      </c>
      <c r="V55">
        <v>76270.192595878005</v>
      </c>
      <c r="W55">
        <v>76227.276531876298</v>
      </c>
      <c r="X55">
        <v>76427.385944059599</v>
      </c>
      <c r="Y55">
        <v>74177.850918881406</v>
      </c>
      <c r="Z55">
        <v>73606.396976093107</v>
      </c>
      <c r="AA55">
        <v>64481.724564483498</v>
      </c>
      <c r="AB55">
        <v>56899.9890796318</v>
      </c>
      <c r="AC55">
        <v>46856.730190791299</v>
      </c>
      <c r="AD55">
        <v>38315.230315823799</v>
      </c>
      <c r="AE55">
        <v>28369.751661288599</v>
      </c>
      <c r="AF55">
        <v>27997.328231626001</v>
      </c>
    </row>
    <row r="56" spans="1:32" x14ac:dyDescent="0.3">
      <c r="A56" t="s">
        <v>89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89</v>
      </c>
      <c r="B57" t="s">
        <v>407</v>
      </c>
      <c r="C57" t="s">
        <v>297</v>
      </c>
      <c r="D57" t="s">
        <v>408</v>
      </c>
      <c r="E57" t="s">
        <v>298</v>
      </c>
      <c r="F57">
        <v>1936068.6600563901</v>
      </c>
      <c r="G57">
        <v>1963392.2716224401</v>
      </c>
      <c r="H57">
        <v>2012390.01455005</v>
      </c>
      <c r="I57">
        <v>2031142.84779097</v>
      </c>
      <c r="J57">
        <v>1965162.6061657299</v>
      </c>
      <c r="K57">
        <v>1904409.6839010101</v>
      </c>
      <c r="L57">
        <v>1765218.2984524099</v>
      </c>
      <c r="M57">
        <v>1770371.9163866099</v>
      </c>
      <c r="N57">
        <v>1859708.0003836299</v>
      </c>
      <c r="O57">
        <v>1974241.7379620301</v>
      </c>
      <c r="P57">
        <v>2047912.9536977001</v>
      </c>
      <c r="Q57">
        <v>2022001.72264118</v>
      </c>
      <c r="R57">
        <v>1920265.7063700799</v>
      </c>
      <c r="S57">
        <v>1801889.7327326401</v>
      </c>
      <c r="T57">
        <v>1692484.3150865501</v>
      </c>
      <c r="U57">
        <v>1610671.0480917001</v>
      </c>
      <c r="V57">
        <v>1606012.6545715199</v>
      </c>
      <c r="W57">
        <v>1617665.05951093</v>
      </c>
      <c r="X57">
        <v>1621132.5500560901</v>
      </c>
      <c r="Y57">
        <v>1598048.4361265399</v>
      </c>
      <c r="Z57">
        <v>1628073.0156199001</v>
      </c>
      <c r="AA57">
        <v>1561495.5475963701</v>
      </c>
      <c r="AB57">
        <v>1507427.7319789401</v>
      </c>
      <c r="AC57">
        <v>1396832.5117467199</v>
      </c>
      <c r="AD57">
        <v>1301038.36508246</v>
      </c>
      <c r="AE57">
        <v>1161682.06445465</v>
      </c>
      <c r="AF57">
        <v>1166247.36897477</v>
      </c>
    </row>
    <row r="58" spans="1:32" x14ac:dyDescent="0.3">
      <c r="A58" t="s">
        <v>89</v>
      </c>
      <c r="B58" t="s">
        <v>409</v>
      </c>
      <c r="C58" t="s">
        <v>297</v>
      </c>
      <c r="D58" t="s">
        <v>410</v>
      </c>
      <c r="E58" t="s">
        <v>298</v>
      </c>
      <c r="F58">
        <v>1936068.6600563901</v>
      </c>
      <c r="G58">
        <v>1963392.2716224401</v>
      </c>
      <c r="H58">
        <v>2012390.01455005</v>
      </c>
      <c r="I58">
        <v>2031142.84779097</v>
      </c>
      <c r="J58">
        <v>1965162.6061657299</v>
      </c>
      <c r="K58">
        <v>1904409.6839010101</v>
      </c>
      <c r="L58">
        <v>1765218.2984524099</v>
      </c>
      <c r="M58">
        <v>1770371.9163866099</v>
      </c>
      <c r="N58">
        <v>1859708.0003836299</v>
      </c>
      <c r="O58">
        <v>1974241.7379620301</v>
      </c>
      <c r="P58">
        <v>2047912.9536977001</v>
      </c>
      <c r="Q58">
        <v>2022001.72264118</v>
      </c>
      <c r="R58">
        <v>1920265.7063700799</v>
      </c>
      <c r="S58">
        <v>1801889.7327326401</v>
      </c>
      <c r="T58">
        <v>1692484.3150865501</v>
      </c>
      <c r="U58">
        <v>1610671.0480917001</v>
      </c>
      <c r="V58">
        <v>1606012.6545715199</v>
      </c>
      <c r="W58">
        <v>1617665.05951093</v>
      </c>
      <c r="X58">
        <v>1621132.5500560901</v>
      </c>
      <c r="Y58">
        <v>1598048.4361265399</v>
      </c>
      <c r="Z58">
        <v>1628073.0156199001</v>
      </c>
      <c r="AA58">
        <v>1561495.5475963701</v>
      </c>
      <c r="AB58">
        <v>1507427.7319789401</v>
      </c>
      <c r="AC58">
        <v>1396832.5117467199</v>
      </c>
      <c r="AD58">
        <v>1301038.36508246</v>
      </c>
      <c r="AE58">
        <v>1161682.06445465</v>
      </c>
      <c r="AF58">
        <v>1166247.36897477</v>
      </c>
    </row>
    <row r="59" spans="1:32" x14ac:dyDescent="0.3">
      <c r="A59" t="s">
        <v>89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91</v>
      </c>
      <c r="B2" t="s">
        <v>295</v>
      </c>
      <c r="C2" t="s">
        <v>297</v>
      </c>
      <c r="D2" t="s">
        <v>296</v>
      </c>
      <c r="E2" t="s">
        <v>298</v>
      </c>
      <c r="F2">
        <v>198293.79727122901</v>
      </c>
      <c r="G2">
        <v>203114.50891505499</v>
      </c>
      <c r="H2">
        <v>178613.74741038101</v>
      </c>
      <c r="I2">
        <v>222037.336581248</v>
      </c>
      <c r="J2">
        <v>183420.232933853</v>
      </c>
      <c r="K2">
        <v>202624.02288205599</v>
      </c>
      <c r="L2">
        <v>188598.92806482001</v>
      </c>
      <c r="M2">
        <v>194755.552839171</v>
      </c>
      <c r="N2">
        <v>208415.34157087101</v>
      </c>
      <c r="O2">
        <v>196443.04588090899</v>
      </c>
      <c r="P2">
        <v>153731.542217432</v>
      </c>
      <c r="Q2">
        <v>160119.82361046001</v>
      </c>
      <c r="R2">
        <v>164940.47600055099</v>
      </c>
      <c r="S2">
        <v>207288.762634299</v>
      </c>
      <c r="T2">
        <v>200771.304096701</v>
      </c>
      <c r="U2">
        <v>215083.55644597899</v>
      </c>
      <c r="V2">
        <v>190991.25368451799</v>
      </c>
      <c r="W2">
        <v>193283.82707426901</v>
      </c>
      <c r="X2">
        <v>171344.19160179101</v>
      </c>
      <c r="Y2">
        <v>158171.60549391</v>
      </c>
      <c r="Z2">
        <v>152969.97188803801</v>
      </c>
      <c r="AA2">
        <v>163191.15260731801</v>
      </c>
      <c r="AB2">
        <v>162973.869145782</v>
      </c>
      <c r="AC2">
        <v>138972.00388823499</v>
      </c>
      <c r="AD2">
        <v>147862.825288041</v>
      </c>
      <c r="AE2">
        <v>142965.00678967001</v>
      </c>
      <c r="AF2">
        <v>122908.537883775</v>
      </c>
    </row>
    <row r="3" spans="1:32" x14ac:dyDescent="0.3">
      <c r="A3" t="s">
        <v>91</v>
      </c>
      <c r="B3" t="s">
        <v>299</v>
      </c>
      <c r="C3" t="s">
        <v>297</v>
      </c>
      <c r="D3" t="s">
        <v>300</v>
      </c>
      <c r="E3" t="s">
        <v>298</v>
      </c>
      <c r="F3">
        <v>18398.2773913206</v>
      </c>
      <c r="G3">
        <v>16433.724436537701</v>
      </c>
      <c r="H3">
        <v>15767.8991352019</v>
      </c>
      <c r="I3">
        <v>15848.461106328699</v>
      </c>
      <c r="J3">
        <v>14018.312103484501</v>
      </c>
      <c r="K3">
        <v>13251.5055497373</v>
      </c>
      <c r="L3">
        <v>12846.515102701</v>
      </c>
      <c r="M3">
        <v>11429.384541888699</v>
      </c>
      <c r="N3">
        <v>10723.6524499757</v>
      </c>
      <c r="O3">
        <v>9167.8796378567695</v>
      </c>
      <c r="P3">
        <v>8186.4656372377303</v>
      </c>
      <c r="Q3">
        <v>7110.0276939531695</v>
      </c>
      <c r="R3">
        <v>6733.7334989748597</v>
      </c>
      <c r="S3">
        <v>6148.5058998675104</v>
      </c>
      <c r="T3">
        <v>6455.0601338057304</v>
      </c>
      <c r="U3">
        <v>6716.7747266100796</v>
      </c>
      <c r="V3">
        <v>5757.72591982821</v>
      </c>
      <c r="W3">
        <v>5417.41152647939</v>
      </c>
      <c r="X3">
        <v>5370.33016464293</v>
      </c>
      <c r="Y3">
        <v>6091.2655249121699</v>
      </c>
      <c r="Z3">
        <v>6699.9985756290998</v>
      </c>
      <c r="AA3">
        <v>6752.0445682004802</v>
      </c>
      <c r="AB3">
        <v>7029.5243804478696</v>
      </c>
      <c r="AC3">
        <v>6090.7156706493897</v>
      </c>
      <c r="AD3">
        <v>5992.3831440337499</v>
      </c>
      <c r="AE3">
        <v>5919.8222529579198</v>
      </c>
      <c r="AF3">
        <v>5296.1157254421796</v>
      </c>
    </row>
    <row r="4" spans="1:32" x14ac:dyDescent="0.3">
      <c r="A4" t="s">
        <v>91</v>
      </c>
      <c r="B4" t="s">
        <v>301</v>
      </c>
      <c r="C4" t="s">
        <v>297</v>
      </c>
      <c r="D4" t="s">
        <v>302</v>
      </c>
      <c r="E4" t="s">
        <v>298</v>
      </c>
      <c r="F4">
        <v>2769322.8519798699</v>
      </c>
      <c r="G4">
        <v>2886371.8319248701</v>
      </c>
      <c r="H4">
        <v>2942240.24468137</v>
      </c>
      <c r="I4">
        <v>3003417.30438247</v>
      </c>
      <c r="J4">
        <v>2755689.2274686601</v>
      </c>
      <c r="K4">
        <v>2903928.7542825001</v>
      </c>
      <c r="L4">
        <v>2845396.2315696701</v>
      </c>
      <c r="M4">
        <v>2712151.9377975301</v>
      </c>
      <c r="N4">
        <v>2724949.8267108402</v>
      </c>
      <c r="O4">
        <v>2776891.5514336601</v>
      </c>
      <c r="P4">
        <v>2874236.3803503602</v>
      </c>
      <c r="Q4">
        <v>2778776.2643758701</v>
      </c>
      <c r="R4">
        <v>2618355.74029889</v>
      </c>
      <c r="S4">
        <v>2545545.8627808001</v>
      </c>
      <c r="T4">
        <v>2079133.2901308199</v>
      </c>
      <c r="U4">
        <v>2060296.6395324401</v>
      </c>
      <c r="V4">
        <v>1935828.4070742901</v>
      </c>
      <c r="W4">
        <v>1980251.0729209101</v>
      </c>
      <c r="X4">
        <v>1966775.24668552</v>
      </c>
      <c r="Y4">
        <v>2044207.5163424599</v>
      </c>
      <c r="Z4">
        <v>2196497.1598427901</v>
      </c>
      <c r="AA4">
        <v>2133961.7767552999</v>
      </c>
      <c r="AB4">
        <v>2124717.21802213</v>
      </c>
      <c r="AC4">
        <v>1929583.1021102199</v>
      </c>
      <c r="AD4">
        <v>1928454.4366713001</v>
      </c>
      <c r="AE4">
        <v>1645477.4432617901</v>
      </c>
      <c r="AF4">
        <v>1629599.6147697601</v>
      </c>
    </row>
    <row r="5" spans="1:32" x14ac:dyDescent="0.3">
      <c r="A5" t="s">
        <v>91</v>
      </c>
      <c r="B5" t="s">
        <v>303</v>
      </c>
      <c r="C5" t="s">
        <v>297</v>
      </c>
      <c r="D5" t="s">
        <v>304</v>
      </c>
      <c r="E5" t="s">
        <v>298</v>
      </c>
      <c r="F5">
        <v>349784.00469134602</v>
      </c>
      <c r="G5">
        <v>358389.58100754401</v>
      </c>
      <c r="H5">
        <v>360826.76950012601</v>
      </c>
      <c r="I5">
        <v>379134.08562198898</v>
      </c>
      <c r="J5">
        <v>368671.390135277</v>
      </c>
      <c r="K5">
        <v>387316.68028169201</v>
      </c>
      <c r="L5">
        <v>389414.25295281899</v>
      </c>
      <c r="M5">
        <v>409095.92555625603</v>
      </c>
      <c r="N5">
        <v>373931.68463784503</v>
      </c>
      <c r="O5">
        <v>389151.444232465</v>
      </c>
      <c r="P5">
        <v>377836.162414486</v>
      </c>
      <c r="Q5">
        <v>351242.53055295697</v>
      </c>
      <c r="R5">
        <v>337793.72918545699</v>
      </c>
      <c r="S5">
        <v>332859.65184181603</v>
      </c>
      <c r="T5">
        <v>323500.71427505999</v>
      </c>
      <c r="U5">
        <v>319266.86213644297</v>
      </c>
      <c r="V5">
        <v>295631.38714563701</v>
      </c>
      <c r="W5">
        <v>297670.50270378299</v>
      </c>
      <c r="X5">
        <v>304630.44334988599</v>
      </c>
      <c r="Y5">
        <v>303393.687498977</v>
      </c>
      <c r="Z5">
        <v>291906.226577177</v>
      </c>
      <c r="AA5">
        <v>295168.20845267299</v>
      </c>
      <c r="AB5">
        <v>292053.20999008202</v>
      </c>
      <c r="AC5">
        <v>275704.12290772703</v>
      </c>
      <c r="AD5">
        <v>273594.78914170398</v>
      </c>
      <c r="AE5">
        <v>234732.13053573901</v>
      </c>
      <c r="AF5">
        <v>227160.339700877</v>
      </c>
    </row>
    <row r="6" spans="1:32" x14ac:dyDescent="0.3">
      <c r="A6" t="s">
        <v>91</v>
      </c>
      <c r="B6" t="s">
        <v>305</v>
      </c>
      <c r="C6" t="s">
        <v>297</v>
      </c>
      <c r="D6" t="s">
        <v>306</v>
      </c>
      <c r="E6" t="s">
        <v>298</v>
      </c>
      <c r="F6">
        <v>114622.888459964</v>
      </c>
      <c r="G6">
        <v>101476.094619615</v>
      </c>
      <c r="H6">
        <v>95484.868587967096</v>
      </c>
      <c r="I6">
        <v>94945.086449379596</v>
      </c>
      <c r="J6">
        <v>86694.802050201906</v>
      </c>
      <c r="K6">
        <v>82876.761869194699</v>
      </c>
      <c r="L6">
        <v>69412.765338888305</v>
      </c>
      <c r="M6">
        <v>58208.3035145787</v>
      </c>
      <c r="N6">
        <v>57883.400473046298</v>
      </c>
      <c r="O6">
        <v>52370.683625682199</v>
      </c>
      <c r="P6">
        <v>51566.308725302799</v>
      </c>
      <c r="Q6">
        <v>48547.943877593498</v>
      </c>
      <c r="R6">
        <v>46183.208575211902</v>
      </c>
      <c r="S6">
        <v>47873.330499973803</v>
      </c>
      <c r="T6">
        <v>39490.829383549302</v>
      </c>
      <c r="U6">
        <v>36255.077116993802</v>
      </c>
      <c r="V6">
        <v>36562.6502435816</v>
      </c>
      <c r="W6">
        <v>32977.444991791897</v>
      </c>
      <c r="X6">
        <v>32022.863327814601</v>
      </c>
      <c r="Y6">
        <v>31562.743425381701</v>
      </c>
      <c r="Z6">
        <v>35597.887672679397</v>
      </c>
      <c r="AA6">
        <v>32965.855591616601</v>
      </c>
      <c r="AB6">
        <v>31179.4891957617</v>
      </c>
      <c r="AC6">
        <v>29502.104553177702</v>
      </c>
      <c r="AD6">
        <v>29399.967694073701</v>
      </c>
      <c r="AE6">
        <v>27057.161455548801</v>
      </c>
      <c r="AF6">
        <v>22551.8205407723</v>
      </c>
    </row>
    <row r="7" spans="1:32" x14ac:dyDescent="0.3">
      <c r="A7" t="s">
        <v>91</v>
      </c>
      <c r="B7" t="s">
        <v>307</v>
      </c>
      <c r="C7" t="s">
        <v>297</v>
      </c>
      <c r="D7" t="s">
        <v>308</v>
      </c>
      <c r="E7" t="s">
        <v>298</v>
      </c>
      <c r="F7">
        <v>202416.261674726</v>
      </c>
      <c r="G7">
        <v>203707.41630048401</v>
      </c>
      <c r="H7">
        <v>208761.644888318</v>
      </c>
      <c r="I7">
        <v>217421.03625853101</v>
      </c>
      <c r="J7">
        <v>203901.92380304899</v>
      </c>
      <c r="K7">
        <v>201263.37955231001</v>
      </c>
      <c r="L7">
        <v>190176.76518322699</v>
      </c>
      <c r="M7">
        <v>186542.83073661101</v>
      </c>
      <c r="N7">
        <v>204185.275152902</v>
      </c>
      <c r="O7">
        <v>198483.47088997101</v>
      </c>
      <c r="P7">
        <v>210912.03155613501</v>
      </c>
      <c r="Q7">
        <v>189029.377898854</v>
      </c>
      <c r="R7">
        <v>182227.201660794</v>
      </c>
      <c r="S7">
        <v>168440.463397877</v>
      </c>
      <c r="T7">
        <v>130775.265073342</v>
      </c>
      <c r="U7">
        <v>117945.07601363301</v>
      </c>
      <c r="V7">
        <v>103524.318017711</v>
      </c>
      <c r="W7">
        <v>101853.20625223299</v>
      </c>
      <c r="X7">
        <v>98646.552743857799</v>
      </c>
      <c r="Y7">
        <v>101977.354188103</v>
      </c>
      <c r="Z7">
        <v>107096.240847318</v>
      </c>
      <c r="AA7">
        <v>93155.332990220297</v>
      </c>
      <c r="AB7">
        <v>94112.985367452493</v>
      </c>
      <c r="AC7">
        <v>90766.841630747294</v>
      </c>
      <c r="AD7">
        <v>89124.401136000495</v>
      </c>
      <c r="AE7">
        <v>74133.967444420894</v>
      </c>
      <c r="AF7">
        <v>72927.861876036593</v>
      </c>
    </row>
    <row r="8" spans="1:32" x14ac:dyDescent="0.3">
      <c r="A8" t="s">
        <v>91</v>
      </c>
      <c r="B8" t="s">
        <v>309</v>
      </c>
      <c r="C8" t="s">
        <v>297</v>
      </c>
      <c r="D8" t="s">
        <v>310</v>
      </c>
      <c r="E8" t="s">
        <v>298</v>
      </c>
      <c r="F8">
        <v>18459.615196139701</v>
      </c>
      <c r="G8">
        <v>80607.154598041307</v>
      </c>
      <c r="H8">
        <v>44918.581461765702</v>
      </c>
      <c r="I8">
        <v>24512.2790269707</v>
      </c>
      <c r="J8">
        <v>22300.574257769102</v>
      </c>
      <c r="K8">
        <v>20323.715147123799</v>
      </c>
      <c r="L8">
        <v>21695.458311500999</v>
      </c>
      <c r="M8">
        <v>21403.640673373899</v>
      </c>
      <c r="N8">
        <v>24528.746904899701</v>
      </c>
      <c r="O8">
        <v>20022.079324293001</v>
      </c>
      <c r="P8">
        <v>21603.428313694199</v>
      </c>
      <c r="Q8">
        <v>22319.184479225001</v>
      </c>
      <c r="R8">
        <v>18082.563844119901</v>
      </c>
      <c r="S8">
        <v>19394.8412565461</v>
      </c>
      <c r="T8">
        <v>19259.578075578898</v>
      </c>
      <c r="U8">
        <v>19617.807514315398</v>
      </c>
      <c r="V8">
        <v>15926.052581888</v>
      </c>
      <c r="W8">
        <v>22322.395389884001</v>
      </c>
      <c r="X8">
        <v>24242.3785067727</v>
      </c>
      <c r="Y8">
        <v>57196.405039198798</v>
      </c>
      <c r="Z8">
        <v>53114.389089575699</v>
      </c>
      <c r="AA8">
        <v>21703.4791852737</v>
      </c>
      <c r="AB8">
        <v>18130.769049299699</v>
      </c>
      <c r="AC8">
        <v>19865.529913353599</v>
      </c>
      <c r="AD8">
        <v>40724.204913769601</v>
      </c>
      <c r="AE8">
        <v>17009.760836372901</v>
      </c>
      <c r="AF8">
        <v>10989.347813857899</v>
      </c>
    </row>
    <row r="9" spans="1:32" x14ac:dyDescent="0.3">
      <c r="A9" t="s">
        <v>91</v>
      </c>
      <c r="B9" t="s">
        <v>311</v>
      </c>
      <c r="C9" t="s">
        <v>297</v>
      </c>
      <c r="D9" t="s">
        <v>312</v>
      </c>
      <c r="E9" t="s">
        <v>298</v>
      </c>
      <c r="F9">
        <v>313683.14073677303</v>
      </c>
      <c r="G9">
        <v>317617.74709452502</v>
      </c>
      <c r="H9">
        <v>315661.95250066399</v>
      </c>
      <c r="I9">
        <v>323335.31942059798</v>
      </c>
      <c r="J9">
        <v>308051.420244576</v>
      </c>
      <c r="K9">
        <v>312186.97589280701</v>
      </c>
      <c r="L9">
        <v>332050.47704069898</v>
      </c>
      <c r="M9">
        <v>307078.490421283</v>
      </c>
      <c r="N9">
        <v>300376.59847592597</v>
      </c>
      <c r="O9">
        <v>302979.82351026603</v>
      </c>
      <c r="P9">
        <v>306089.03491956001</v>
      </c>
      <c r="Q9">
        <v>288102.10752181697</v>
      </c>
      <c r="R9">
        <v>287775.70253966103</v>
      </c>
      <c r="S9">
        <v>275326.43326779798</v>
      </c>
      <c r="T9">
        <v>228260.122918343</v>
      </c>
      <c r="U9">
        <v>201648.47081291501</v>
      </c>
      <c r="V9">
        <v>210568.71490615999</v>
      </c>
      <c r="W9">
        <v>207742.71531288</v>
      </c>
      <c r="X9">
        <v>203014.993627825</v>
      </c>
      <c r="Y9">
        <v>214026.09000763699</v>
      </c>
      <c r="Z9">
        <v>251602.58415931999</v>
      </c>
      <c r="AA9">
        <v>259729.786075426</v>
      </c>
      <c r="AB9">
        <v>259257.46600874601</v>
      </c>
      <c r="AC9">
        <v>218652.96076724899</v>
      </c>
      <c r="AD9">
        <v>233212.953783203</v>
      </c>
      <c r="AE9">
        <v>205087.52615039999</v>
      </c>
      <c r="AF9">
        <v>214065.22672752099</v>
      </c>
    </row>
    <row r="10" spans="1:32" x14ac:dyDescent="0.3">
      <c r="A10" t="s">
        <v>91</v>
      </c>
      <c r="B10" t="s">
        <v>313</v>
      </c>
      <c r="C10" t="s">
        <v>297</v>
      </c>
      <c r="D10" t="s">
        <v>314</v>
      </c>
      <c r="E10" t="s">
        <v>298</v>
      </c>
      <c r="F10">
        <v>520815.278000366</v>
      </c>
      <c r="G10">
        <v>523857.77691700601</v>
      </c>
      <c r="H10">
        <v>526771.36888657301</v>
      </c>
      <c r="I10">
        <v>552688.40696213394</v>
      </c>
      <c r="J10">
        <v>529639.51051284606</v>
      </c>
      <c r="K10">
        <v>560525.04346019705</v>
      </c>
      <c r="L10">
        <v>582155.91178795404</v>
      </c>
      <c r="M10">
        <v>543267.68677306396</v>
      </c>
      <c r="N10">
        <v>538694.78998519096</v>
      </c>
      <c r="O10">
        <v>541336.65009127802</v>
      </c>
      <c r="P10">
        <v>543211.688971992</v>
      </c>
      <c r="Q10">
        <v>529005.34490030399</v>
      </c>
      <c r="R10">
        <v>511070.21503638302</v>
      </c>
      <c r="S10">
        <v>498405.14540982601</v>
      </c>
      <c r="T10">
        <v>444534.44353508903</v>
      </c>
      <c r="U10">
        <v>413628.204510296</v>
      </c>
      <c r="V10">
        <v>420195.74354889902</v>
      </c>
      <c r="W10">
        <v>418466.56417919399</v>
      </c>
      <c r="X10">
        <v>410675.67515208002</v>
      </c>
      <c r="Y10">
        <v>425310.37220971601</v>
      </c>
      <c r="Z10">
        <v>493128.39405791898</v>
      </c>
      <c r="AA10">
        <v>509220.322938069</v>
      </c>
      <c r="AB10">
        <v>506379.390063642</v>
      </c>
      <c r="AC10">
        <v>428560.29088445898</v>
      </c>
      <c r="AD10">
        <v>437830.75602578698</v>
      </c>
      <c r="AE10">
        <v>406843.23568728799</v>
      </c>
      <c r="AF10">
        <v>416610.16568392102</v>
      </c>
    </row>
    <row r="11" spans="1:32" x14ac:dyDescent="0.3">
      <c r="A11" t="s">
        <v>91</v>
      </c>
      <c r="B11" t="s">
        <v>315</v>
      </c>
      <c r="C11" t="s">
        <v>297</v>
      </c>
      <c r="D11" t="s">
        <v>316</v>
      </c>
      <c r="E11" t="s">
        <v>298</v>
      </c>
      <c r="F11">
        <v>207349.59333913901</v>
      </c>
      <c r="G11">
        <v>206467.69435143401</v>
      </c>
      <c r="H11">
        <v>211322.52009151</v>
      </c>
      <c r="I11">
        <v>229543.26792268199</v>
      </c>
      <c r="J11">
        <v>221762.68701874599</v>
      </c>
      <c r="K11">
        <v>248464.049117344</v>
      </c>
      <c r="L11">
        <v>250269.511441765</v>
      </c>
      <c r="M11">
        <v>236330.44597397</v>
      </c>
      <c r="N11">
        <v>238440.74659059499</v>
      </c>
      <c r="O11">
        <v>238484.78789490601</v>
      </c>
      <c r="P11">
        <v>237259.81660336399</v>
      </c>
      <c r="Q11">
        <v>240994.370301969</v>
      </c>
      <c r="R11">
        <v>223422.699286521</v>
      </c>
      <c r="S11">
        <v>223181.11150946</v>
      </c>
      <c r="T11">
        <v>216292.06246654299</v>
      </c>
      <c r="U11">
        <v>211950.56833892301</v>
      </c>
      <c r="V11">
        <v>209621.71483599499</v>
      </c>
      <c r="W11">
        <v>210710.22538766099</v>
      </c>
      <c r="X11">
        <v>207643.65490421301</v>
      </c>
      <c r="Y11">
        <v>211282.70634275599</v>
      </c>
      <c r="Z11">
        <v>241538.647178805</v>
      </c>
      <c r="AA11">
        <v>249503.43939111999</v>
      </c>
      <c r="AB11">
        <v>247138.90749734</v>
      </c>
      <c r="AC11">
        <v>209918.46159267501</v>
      </c>
      <c r="AD11">
        <v>204670.971702101</v>
      </c>
      <c r="AE11">
        <v>201755.709536888</v>
      </c>
      <c r="AF11">
        <v>202562.17731295401</v>
      </c>
    </row>
    <row r="12" spans="1:32" x14ac:dyDescent="0.3">
      <c r="A12" t="s">
        <v>91</v>
      </c>
      <c r="B12" t="s">
        <v>317</v>
      </c>
      <c r="C12" t="s">
        <v>297</v>
      </c>
      <c r="D12" t="s">
        <v>318</v>
      </c>
      <c r="E12" t="s">
        <v>298</v>
      </c>
      <c r="F12">
        <v>215236.824213043</v>
      </c>
      <c r="G12">
        <v>214789.90111676499</v>
      </c>
      <c r="H12">
        <v>213759.161175855</v>
      </c>
      <c r="I12">
        <v>225167.57149458499</v>
      </c>
      <c r="J12">
        <v>206034.51809471101</v>
      </c>
      <c r="K12">
        <v>199922.82525006699</v>
      </c>
      <c r="L12">
        <v>192777.936863123</v>
      </c>
      <c r="M12">
        <v>188859.24924489201</v>
      </c>
      <c r="N12">
        <v>190352.35841215699</v>
      </c>
      <c r="O12">
        <v>189307.35161958801</v>
      </c>
      <c r="P12">
        <v>188086.98774395499</v>
      </c>
      <c r="Q12">
        <v>189239.42672297399</v>
      </c>
      <c r="R12">
        <v>184549.303151992</v>
      </c>
      <c r="S12">
        <v>175370.44087633601</v>
      </c>
      <c r="T12">
        <v>145997.41523958999</v>
      </c>
      <c r="U12">
        <v>152396.96101828601</v>
      </c>
      <c r="V12">
        <v>149192.18047308599</v>
      </c>
      <c r="W12">
        <v>148674.024646551</v>
      </c>
      <c r="X12">
        <v>155484.56327878099</v>
      </c>
      <c r="Y12">
        <v>164733.567183398</v>
      </c>
      <c r="Z12">
        <v>178345.601974016</v>
      </c>
      <c r="AA12">
        <v>165635.978077751</v>
      </c>
      <c r="AB12">
        <v>162977.68450591801</v>
      </c>
      <c r="AC12">
        <v>148525.48392811001</v>
      </c>
      <c r="AD12">
        <v>141228.05097757699</v>
      </c>
      <c r="AE12">
        <v>117670.681770435</v>
      </c>
      <c r="AF12">
        <v>124041.88774576101</v>
      </c>
    </row>
    <row r="13" spans="1:32" x14ac:dyDescent="0.3">
      <c r="A13" t="s">
        <v>91</v>
      </c>
      <c r="B13" t="s">
        <v>319</v>
      </c>
      <c r="C13" t="s">
        <v>297</v>
      </c>
      <c r="D13" t="s">
        <v>320</v>
      </c>
      <c r="E13" t="s">
        <v>298</v>
      </c>
      <c r="F13">
        <v>263217.64267123397</v>
      </c>
      <c r="G13">
        <v>261715.164914817</v>
      </c>
      <c r="H13">
        <v>274455.759791889</v>
      </c>
      <c r="I13">
        <v>278678.043700843</v>
      </c>
      <c r="J13">
        <v>247941.01745316901</v>
      </c>
      <c r="K13">
        <v>244277.27328055701</v>
      </c>
      <c r="L13">
        <v>237649.11643564</v>
      </c>
      <c r="M13">
        <v>232691.965993694</v>
      </c>
      <c r="N13">
        <v>229781.61433225201</v>
      </c>
      <c r="O13">
        <v>229422.773459472</v>
      </c>
      <c r="P13">
        <v>243697.122107392</v>
      </c>
      <c r="Q13">
        <v>234252.57251409799</v>
      </c>
      <c r="R13">
        <v>225573.155992833</v>
      </c>
      <c r="S13">
        <v>231112.74314332701</v>
      </c>
      <c r="T13">
        <v>188994.07713560399</v>
      </c>
      <c r="U13">
        <v>189249.12794293801</v>
      </c>
      <c r="V13">
        <v>175937.87579665799</v>
      </c>
      <c r="W13">
        <v>205783.77032946999</v>
      </c>
      <c r="X13">
        <v>199954.70585765701</v>
      </c>
      <c r="Y13">
        <v>196491.85116187501</v>
      </c>
      <c r="Z13">
        <v>215772.37401937999</v>
      </c>
      <c r="AA13">
        <v>211986.17916006601</v>
      </c>
      <c r="AB13">
        <v>199766.93187154</v>
      </c>
      <c r="AC13">
        <v>184728.73071763999</v>
      </c>
      <c r="AD13">
        <v>182652.62635098599</v>
      </c>
      <c r="AE13">
        <v>149613.429150593</v>
      </c>
      <c r="AF13">
        <v>136270.50717387101</v>
      </c>
    </row>
    <row r="14" spans="1:32" x14ac:dyDescent="0.3">
      <c r="A14" t="s">
        <v>91</v>
      </c>
      <c r="B14" t="s">
        <v>321</v>
      </c>
      <c r="C14" t="s">
        <v>297</v>
      </c>
      <c r="D14" t="s">
        <v>322</v>
      </c>
      <c r="E14" t="s">
        <v>298</v>
      </c>
      <c r="F14">
        <v>319092.64076795802</v>
      </c>
      <c r="G14">
        <v>350524.69284727098</v>
      </c>
      <c r="H14">
        <v>368238.50717424101</v>
      </c>
      <c r="I14">
        <v>369811.87335366599</v>
      </c>
      <c r="J14">
        <v>340722.65404850198</v>
      </c>
      <c r="K14">
        <v>374012.72191919602</v>
      </c>
      <c r="L14">
        <v>350031.13008590002</v>
      </c>
      <c r="M14">
        <v>305360.95867223799</v>
      </c>
      <c r="N14">
        <v>309520.26550284203</v>
      </c>
      <c r="O14">
        <v>313886.205555261</v>
      </c>
      <c r="P14">
        <v>340373.42211125098</v>
      </c>
      <c r="Q14">
        <v>313338.18203551898</v>
      </c>
      <c r="R14">
        <v>269474.406210788</v>
      </c>
      <c r="S14">
        <v>248883.611510107</v>
      </c>
      <c r="T14">
        <v>191662.89389593201</v>
      </c>
      <c r="U14">
        <v>189130.451168131</v>
      </c>
      <c r="V14">
        <v>169175.07256848901</v>
      </c>
      <c r="W14">
        <v>155853.631856452</v>
      </c>
      <c r="X14">
        <v>149377.72011447101</v>
      </c>
      <c r="Y14">
        <v>153522.130739474</v>
      </c>
      <c r="Z14">
        <v>165979.77708954801</v>
      </c>
      <c r="AA14">
        <v>153443.34882367999</v>
      </c>
      <c r="AB14">
        <v>148752.74252809401</v>
      </c>
      <c r="AC14">
        <v>136376.293958833</v>
      </c>
      <c r="AD14">
        <v>130437.127133774</v>
      </c>
      <c r="AE14">
        <v>114519.58224793</v>
      </c>
      <c r="AF14">
        <v>119792.715503246</v>
      </c>
    </row>
    <row r="15" spans="1:32" x14ac:dyDescent="0.3">
      <c r="A15" t="s">
        <v>91</v>
      </c>
      <c r="B15" t="s">
        <v>323</v>
      </c>
      <c r="C15" t="s">
        <v>297</v>
      </c>
      <c r="D15" t="s">
        <v>324</v>
      </c>
      <c r="E15" t="s">
        <v>298</v>
      </c>
      <c r="F15">
        <v>472415.37870149798</v>
      </c>
      <c r="G15">
        <v>516130.38077852002</v>
      </c>
      <c r="H15">
        <v>533850.59133144503</v>
      </c>
      <c r="I15">
        <v>532233.67454462196</v>
      </c>
      <c r="J15">
        <v>486408.72217808</v>
      </c>
      <c r="K15">
        <v>536140.67757407494</v>
      </c>
      <c r="L15">
        <v>515445.30642231897</v>
      </c>
      <c r="M15">
        <v>446631.45345171302</v>
      </c>
      <c r="N15">
        <v>445189.73793172202</v>
      </c>
      <c r="O15">
        <v>455427.37815453199</v>
      </c>
      <c r="P15">
        <v>505958.36603394902</v>
      </c>
      <c r="Q15">
        <v>474573.41255810001</v>
      </c>
      <c r="R15">
        <v>402771.36883270601</v>
      </c>
      <c r="S15">
        <v>369871.91270412598</v>
      </c>
      <c r="T15">
        <v>293404.165111201</v>
      </c>
      <c r="U15">
        <v>292119.85377702001</v>
      </c>
      <c r="V15">
        <v>266631.75172898598</v>
      </c>
      <c r="W15">
        <v>256855.830545281</v>
      </c>
      <c r="X15">
        <v>249668.57760031201</v>
      </c>
      <c r="Y15">
        <v>255290.891109241</v>
      </c>
      <c r="Z15">
        <v>271841.97493279702</v>
      </c>
      <c r="AA15">
        <v>254968.82871477801</v>
      </c>
      <c r="AB15">
        <v>246504.799353957</v>
      </c>
      <c r="AC15">
        <v>230223.02245128399</v>
      </c>
      <c r="AD15">
        <v>221211.19803577999</v>
      </c>
      <c r="AE15">
        <v>193544.76937496499</v>
      </c>
      <c r="AF15">
        <v>196709.98075381201</v>
      </c>
    </row>
    <row r="16" spans="1:32" x14ac:dyDescent="0.3">
      <c r="A16" t="s">
        <v>91</v>
      </c>
      <c r="B16" t="s">
        <v>325</v>
      </c>
      <c r="C16" t="s">
        <v>297</v>
      </c>
      <c r="D16" t="s">
        <v>326</v>
      </c>
      <c r="E16" t="s">
        <v>298</v>
      </c>
      <c r="F16">
        <v>153435.29633877799</v>
      </c>
      <c r="G16">
        <v>165734.08064370399</v>
      </c>
      <c r="H16">
        <v>165761.04138898701</v>
      </c>
      <c r="I16">
        <v>162577.95598509701</v>
      </c>
      <c r="J16">
        <v>145836.60504458801</v>
      </c>
      <c r="K16">
        <v>162289.48451316301</v>
      </c>
      <c r="L16">
        <v>165542.318117927</v>
      </c>
      <c r="M16">
        <v>141387.39021038101</v>
      </c>
      <c r="N16">
        <v>135800.62696433801</v>
      </c>
      <c r="O16">
        <v>141667.51481891799</v>
      </c>
      <c r="P16">
        <v>165701.580455838</v>
      </c>
      <c r="Q16">
        <v>161327.78621537599</v>
      </c>
      <c r="R16">
        <v>133385.59585246001</v>
      </c>
      <c r="S16">
        <v>121073.735939044</v>
      </c>
      <c r="T16">
        <v>101792.63938398</v>
      </c>
      <c r="U16">
        <v>103035.72833246599</v>
      </c>
      <c r="V16">
        <v>97489.138877633406</v>
      </c>
      <c r="W16">
        <v>101013.217046042</v>
      </c>
      <c r="X16">
        <v>100295.551182547</v>
      </c>
      <c r="Y16">
        <v>101775.780284432</v>
      </c>
      <c r="Z16">
        <v>105876.79753080801</v>
      </c>
      <c r="AA16">
        <v>101532.81779878501</v>
      </c>
      <c r="AB16">
        <v>97760.298016917601</v>
      </c>
      <c r="AC16">
        <v>93847.167590735102</v>
      </c>
      <c r="AD16">
        <v>90772.783470119801</v>
      </c>
      <c r="AE16">
        <v>79025.187127035199</v>
      </c>
      <c r="AF16">
        <v>76926.938354855694</v>
      </c>
    </row>
    <row r="17" spans="1:32" x14ac:dyDescent="0.3">
      <c r="A17" t="s">
        <v>91</v>
      </c>
      <c r="B17" t="s">
        <v>327</v>
      </c>
      <c r="C17" t="s">
        <v>297</v>
      </c>
      <c r="D17" t="s">
        <v>328</v>
      </c>
      <c r="E17" t="s">
        <v>298</v>
      </c>
      <c r="F17">
        <v>283753.78176184598</v>
      </c>
      <c r="G17">
        <v>284601.76299279701</v>
      </c>
      <c r="H17">
        <v>320662.73971534299</v>
      </c>
      <c r="I17">
        <v>334204.69995510502</v>
      </c>
      <c r="J17">
        <v>278972.913014499</v>
      </c>
      <c r="K17">
        <v>314077.95745484601</v>
      </c>
      <c r="L17">
        <v>282347.628894697</v>
      </c>
      <c r="M17">
        <v>266889.743265489</v>
      </c>
      <c r="N17">
        <v>279451.94709104497</v>
      </c>
      <c r="O17">
        <v>291228.51321515598</v>
      </c>
      <c r="P17">
        <v>323647.771639226</v>
      </c>
      <c r="Q17">
        <v>324930.34926181601</v>
      </c>
      <c r="R17">
        <v>308871.19322776102</v>
      </c>
      <c r="S17">
        <v>297625.05506838998</v>
      </c>
      <c r="T17">
        <v>220646.83293400201</v>
      </c>
      <c r="U17">
        <v>234528.288858669</v>
      </c>
      <c r="V17">
        <v>206667.74288190799</v>
      </c>
      <c r="W17">
        <v>207202.530956798</v>
      </c>
      <c r="X17">
        <v>196259.10073047099</v>
      </c>
      <c r="Y17">
        <v>197809.23144941099</v>
      </c>
      <c r="Z17">
        <v>209265.08906701699</v>
      </c>
      <c r="AA17">
        <v>210032.05284091501</v>
      </c>
      <c r="AB17">
        <v>230757.56764840201</v>
      </c>
      <c r="AC17">
        <v>208184.87995578599</v>
      </c>
      <c r="AD17">
        <v>191378.31395267</v>
      </c>
      <c r="AE17">
        <v>167794.02493279101</v>
      </c>
      <c r="AF17">
        <v>167336.39736629499</v>
      </c>
    </row>
    <row r="18" spans="1:32" x14ac:dyDescent="0.3">
      <c r="A18" t="s">
        <v>91</v>
      </c>
      <c r="B18" t="s">
        <v>329</v>
      </c>
      <c r="C18" t="s">
        <v>297</v>
      </c>
      <c r="D18" t="s">
        <v>330</v>
      </c>
      <c r="E18" t="s">
        <v>298</v>
      </c>
      <c r="F18">
        <v>203079.43637638399</v>
      </c>
      <c r="G18">
        <v>212465.46537843</v>
      </c>
      <c r="H18">
        <v>233987.653246292</v>
      </c>
      <c r="I18">
        <v>229483.551349257</v>
      </c>
      <c r="J18">
        <v>204670.56525269701</v>
      </c>
      <c r="K18">
        <v>235243.756991748</v>
      </c>
      <c r="L18">
        <v>243040.45349068099</v>
      </c>
      <c r="M18">
        <v>250117.784577907</v>
      </c>
      <c r="N18">
        <v>282843.566505455</v>
      </c>
      <c r="O18">
        <v>317147.79555667401</v>
      </c>
      <c r="P18">
        <v>315221.197620766</v>
      </c>
      <c r="Q18">
        <v>325092.301481553</v>
      </c>
      <c r="R18">
        <v>317885.61426712503</v>
      </c>
      <c r="S18">
        <v>324671.82134470798</v>
      </c>
      <c r="T18">
        <v>209924.63610994199</v>
      </c>
      <c r="U18">
        <v>228925.68860834799</v>
      </c>
      <c r="V18">
        <v>210266.966609519</v>
      </c>
      <c r="W18">
        <v>234630.59128395101</v>
      </c>
      <c r="X18">
        <v>242051.271503344</v>
      </c>
      <c r="Y18">
        <v>256722.03088531</v>
      </c>
      <c r="Z18">
        <v>283123.27987765399</v>
      </c>
      <c r="AA18">
        <v>283722.59038175101</v>
      </c>
      <c r="AB18">
        <v>286937.836990838</v>
      </c>
      <c r="AC18">
        <v>262470.80430629902</v>
      </c>
      <c r="AD18">
        <v>270240.92247205903</v>
      </c>
      <c r="AE18">
        <v>211862.617387123</v>
      </c>
      <c r="AF18">
        <v>205758.82438804201</v>
      </c>
    </row>
    <row r="19" spans="1:32" x14ac:dyDescent="0.3">
      <c r="A19" t="s">
        <v>91</v>
      </c>
      <c r="B19" t="s">
        <v>331</v>
      </c>
      <c r="C19" t="s">
        <v>297</v>
      </c>
      <c r="D19" t="s">
        <v>332</v>
      </c>
      <c r="E19" t="s">
        <v>298</v>
      </c>
      <c r="F19">
        <v>133847.61163757899</v>
      </c>
      <c r="G19">
        <v>138842.53724998099</v>
      </c>
      <c r="H19">
        <v>138092.262169942</v>
      </c>
      <c r="I19">
        <v>143697.631021407</v>
      </c>
      <c r="J19">
        <v>127451.86584552799</v>
      </c>
      <c r="K19">
        <v>127908.735248225</v>
      </c>
      <c r="L19">
        <v>125515.888021156</v>
      </c>
      <c r="M19">
        <v>112659.809735253</v>
      </c>
      <c r="N19">
        <v>102708.86004601</v>
      </c>
      <c r="O19">
        <v>96739.184405287</v>
      </c>
      <c r="P19">
        <v>97357.309513322994</v>
      </c>
      <c r="Q19">
        <v>94960.046015694199</v>
      </c>
      <c r="R19">
        <v>87487.256691979797</v>
      </c>
      <c r="S19">
        <v>83942.558567757194</v>
      </c>
      <c r="T19">
        <v>65410.925599064802</v>
      </c>
      <c r="U19">
        <v>59482.952150423</v>
      </c>
      <c r="V19">
        <v>57330.431893044399</v>
      </c>
      <c r="W19">
        <v>56627.075381256102</v>
      </c>
      <c r="X19">
        <v>55737.6236596905</v>
      </c>
      <c r="Y19">
        <v>57270.912252979397</v>
      </c>
      <c r="Z19">
        <v>60208.713642222698</v>
      </c>
      <c r="AA19">
        <v>56123.596071050997</v>
      </c>
      <c r="AB19">
        <v>56460.504982963503</v>
      </c>
      <c r="AC19">
        <v>52426.306356685498</v>
      </c>
      <c r="AD19">
        <v>52559.175666417803</v>
      </c>
      <c r="AE19">
        <v>45215.664686511504</v>
      </c>
      <c r="AF19">
        <v>48506.732130523698</v>
      </c>
    </row>
    <row r="20" spans="1:32" x14ac:dyDescent="0.3">
      <c r="A20" t="s">
        <v>91</v>
      </c>
      <c r="B20" t="s">
        <v>333</v>
      </c>
      <c r="C20" t="s">
        <v>297</v>
      </c>
      <c r="D20" t="s">
        <v>334</v>
      </c>
      <c r="E20" t="s">
        <v>298</v>
      </c>
      <c r="F20">
        <v>143491.301618436</v>
      </c>
      <c r="G20">
        <v>132779.254205404</v>
      </c>
      <c r="H20">
        <v>129023.93421138301</v>
      </c>
      <c r="I20">
        <v>135512.349956772</v>
      </c>
      <c r="J20">
        <v>127309.463919103</v>
      </c>
      <c r="K20">
        <v>120701.597971625</v>
      </c>
      <c r="L20">
        <v>114511.604501724</v>
      </c>
      <c r="M20">
        <v>114536.760630665</v>
      </c>
      <c r="N20">
        <v>114463.00127542</v>
      </c>
      <c r="O20">
        <v>160387.392347532</v>
      </c>
      <c r="P20">
        <v>149567.58068893501</v>
      </c>
      <c r="Q20">
        <v>131812.32725464401</v>
      </c>
      <c r="R20">
        <v>133302.55679493301</v>
      </c>
      <c r="S20">
        <v>118654.09851842</v>
      </c>
      <c r="T20">
        <v>120612.64452243601</v>
      </c>
      <c r="U20">
        <v>105421.34053625001</v>
      </c>
      <c r="V20">
        <v>98402.867739696798</v>
      </c>
      <c r="W20">
        <v>96822.140416929295</v>
      </c>
      <c r="X20">
        <v>80896.784184282995</v>
      </c>
      <c r="Y20">
        <v>75118.370014070097</v>
      </c>
      <c r="Z20">
        <v>73802.787241954007</v>
      </c>
      <c r="AA20">
        <v>71454.427737072605</v>
      </c>
      <c r="AB20">
        <v>64615.615080787502</v>
      </c>
      <c r="AC20">
        <v>60993.575129173798</v>
      </c>
      <c r="AD20">
        <v>66551.448255080802</v>
      </c>
      <c r="AE20">
        <v>65599.864743872502</v>
      </c>
      <c r="AF20">
        <v>64649.5609412536</v>
      </c>
    </row>
    <row r="21" spans="1:32" x14ac:dyDescent="0.3">
      <c r="A21" t="s">
        <v>91</v>
      </c>
      <c r="B21" t="s">
        <v>335</v>
      </c>
      <c r="C21" t="s">
        <v>297</v>
      </c>
      <c r="D21" t="s">
        <v>336</v>
      </c>
      <c r="E21" t="s">
        <v>298</v>
      </c>
      <c r="F21">
        <v>227777.39340701801</v>
      </c>
      <c r="G21">
        <v>217256.50079911799</v>
      </c>
      <c r="H21">
        <v>217476.495365521</v>
      </c>
      <c r="I21">
        <v>229554.72106297899</v>
      </c>
      <c r="J21">
        <v>220538.09775445901</v>
      </c>
      <c r="K21">
        <v>209211.96701914701</v>
      </c>
      <c r="L21">
        <v>197643.10630355601</v>
      </c>
      <c r="M21">
        <v>196899.95585990199</v>
      </c>
      <c r="N21">
        <v>199498.07428144899</v>
      </c>
      <c r="O21">
        <v>255349.830093675</v>
      </c>
      <c r="P21">
        <v>248915.066346404</v>
      </c>
      <c r="Q21">
        <v>232121.88526080499</v>
      </c>
      <c r="R21">
        <v>228839.42243926201</v>
      </c>
      <c r="S21">
        <v>214596.656574111</v>
      </c>
      <c r="T21">
        <v>219190.40738794801</v>
      </c>
      <c r="U21">
        <v>203956.96143941901</v>
      </c>
      <c r="V21">
        <v>186650.196906859</v>
      </c>
      <c r="W21">
        <v>175315.80090873301</v>
      </c>
      <c r="X21">
        <v>152857.28837402101</v>
      </c>
      <c r="Y21">
        <v>143196.80473957799</v>
      </c>
      <c r="Z21">
        <v>135777.34946265799</v>
      </c>
      <c r="AA21">
        <v>136169.18399278299</v>
      </c>
      <c r="AB21">
        <v>126993.724677837</v>
      </c>
      <c r="AC21">
        <v>121799.665316634</v>
      </c>
      <c r="AD21">
        <v>126789.35720475399</v>
      </c>
      <c r="AE21">
        <v>122590.0017814</v>
      </c>
      <c r="AF21">
        <v>124294.67168261101</v>
      </c>
    </row>
    <row r="22" spans="1:32" x14ac:dyDescent="0.3">
      <c r="A22" t="s">
        <v>91</v>
      </c>
      <c r="B22" t="s">
        <v>337</v>
      </c>
      <c r="C22" t="s">
        <v>297</v>
      </c>
      <c r="D22" t="s">
        <v>338</v>
      </c>
      <c r="E22" t="s">
        <v>298</v>
      </c>
      <c r="F22">
        <v>84008.718059675899</v>
      </c>
      <c r="G22">
        <v>84265.122623784104</v>
      </c>
      <c r="H22">
        <v>88290.163204703407</v>
      </c>
      <c r="I22">
        <v>93879.6500685801</v>
      </c>
      <c r="J22">
        <v>93109.282284129804</v>
      </c>
      <c r="K22">
        <v>88398.041367571306</v>
      </c>
      <c r="L22">
        <v>83019.165283851893</v>
      </c>
      <c r="M22">
        <v>82245.430022465298</v>
      </c>
      <c r="N22">
        <v>84936.104798004904</v>
      </c>
      <c r="O22">
        <v>94657.567484056301</v>
      </c>
      <c r="P22">
        <v>99137.321905519304</v>
      </c>
      <c r="Q22">
        <v>100211.978920742</v>
      </c>
      <c r="R22">
        <v>95397.601799170705</v>
      </c>
      <c r="S22">
        <v>95893.512976519603</v>
      </c>
      <c r="T22">
        <v>98535.132710197795</v>
      </c>
      <c r="U22">
        <v>98583.372787490895</v>
      </c>
      <c r="V22">
        <v>88266.287615813897</v>
      </c>
      <c r="W22">
        <v>78455.042559063804</v>
      </c>
      <c r="X22">
        <v>71972.054009465806</v>
      </c>
      <c r="Y22">
        <v>68097.802670169898</v>
      </c>
      <c r="Z22">
        <v>61959.846632852699</v>
      </c>
      <c r="AA22">
        <v>64732.883314911996</v>
      </c>
      <c r="AB22">
        <v>62421.001535015101</v>
      </c>
      <c r="AC22">
        <v>60859.800477582503</v>
      </c>
      <c r="AD22">
        <v>60254.542634645397</v>
      </c>
      <c r="AE22">
        <v>56990.137037527697</v>
      </c>
      <c r="AF22">
        <v>59669.023389722097</v>
      </c>
    </row>
    <row r="23" spans="1:32" x14ac:dyDescent="0.3">
      <c r="A23" t="s">
        <v>91</v>
      </c>
      <c r="B23" t="s">
        <v>339</v>
      </c>
      <c r="C23" t="s">
        <v>297</v>
      </c>
      <c r="D23" t="s">
        <v>340</v>
      </c>
      <c r="E23" t="s">
        <v>298</v>
      </c>
      <c r="F23">
        <v>1040333.00760311</v>
      </c>
      <c r="G23">
        <v>1106020.5968287101</v>
      </c>
      <c r="H23">
        <v>1089475.6388763699</v>
      </c>
      <c r="I23">
        <v>1065898.2891124899</v>
      </c>
      <c r="J23">
        <v>1007143.90056085</v>
      </c>
      <c r="K23">
        <v>995009.86780218105</v>
      </c>
      <c r="L23">
        <v>930683.24318038102</v>
      </c>
      <c r="M23">
        <v>890196.41256935697</v>
      </c>
      <c r="N23">
        <v>904240.57234122802</v>
      </c>
      <c r="O23">
        <v>865699.16376586002</v>
      </c>
      <c r="P23">
        <v>854697.79367316002</v>
      </c>
      <c r="Q23">
        <v>794725.92714418098</v>
      </c>
      <c r="R23">
        <v>744945.52292317396</v>
      </c>
      <c r="S23">
        <v>738189.36029534903</v>
      </c>
      <c r="T23">
        <v>698988.87681463803</v>
      </c>
      <c r="U23">
        <v>663826.15806509403</v>
      </c>
      <c r="V23">
        <v>645519.186005931</v>
      </c>
      <c r="W23">
        <v>627749.82311794604</v>
      </c>
      <c r="X23">
        <v>676662.86072184495</v>
      </c>
      <c r="Y23">
        <v>663794.527702222</v>
      </c>
      <c r="Z23">
        <v>671277.835687035</v>
      </c>
      <c r="AA23">
        <v>673230.67843779898</v>
      </c>
      <c r="AB23">
        <v>690856.329351119</v>
      </c>
      <c r="AC23">
        <v>675550.33866210398</v>
      </c>
      <c r="AD23">
        <v>688727.58506462595</v>
      </c>
      <c r="AE23">
        <v>623229.30266327097</v>
      </c>
      <c r="AF23">
        <v>608812.34454902797</v>
      </c>
    </row>
    <row r="24" spans="1:32" x14ac:dyDescent="0.3">
      <c r="A24" t="s">
        <v>91</v>
      </c>
      <c r="B24" t="s">
        <v>341</v>
      </c>
      <c r="C24" t="s">
        <v>297</v>
      </c>
      <c r="D24" t="s">
        <v>342</v>
      </c>
      <c r="E24" t="s">
        <v>298</v>
      </c>
      <c r="F24">
        <v>2134268.9548211498</v>
      </c>
      <c r="G24">
        <v>2146623.8935932498</v>
      </c>
      <c r="H24">
        <v>2192183.5982385799</v>
      </c>
      <c r="I24">
        <v>2204040.9746409799</v>
      </c>
      <c r="J24">
        <v>2162834.2368253502</v>
      </c>
      <c r="K24">
        <v>2152416.5863654199</v>
      </c>
      <c r="L24">
        <v>2171484.9458164698</v>
      </c>
      <c r="M24">
        <v>2187195.62331222</v>
      </c>
      <c r="N24">
        <v>2235796.37073506</v>
      </c>
      <c r="O24">
        <v>2274867.5338446102</v>
      </c>
      <c r="P24">
        <v>2450510.34544368</v>
      </c>
      <c r="Q24">
        <v>2345911.7006214</v>
      </c>
      <c r="R24">
        <v>2132456.75748961</v>
      </c>
      <c r="S24">
        <v>2062611.9739294101</v>
      </c>
      <c r="T24">
        <v>1764208.9132454901</v>
      </c>
      <c r="U24">
        <v>1708480.6773987201</v>
      </c>
      <c r="V24">
        <v>1639873.9877540399</v>
      </c>
      <c r="W24">
        <v>1709774.4495236699</v>
      </c>
      <c r="X24">
        <v>1775356.1143677901</v>
      </c>
      <c r="Y24">
        <v>1685709.89986574</v>
      </c>
      <c r="Z24">
        <v>1614118.4896607399</v>
      </c>
      <c r="AA24">
        <v>1636793.9007939401</v>
      </c>
      <c r="AB24">
        <v>1595814.2447607501</v>
      </c>
      <c r="AC24">
        <v>1541730.9257714399</v>
      </c>
      <c r="AD24">
        <v>1587045.60272426</v>
      </c>
      <c r="AE24">
        <v>1508052.26289865</v>
      </c>
      <c r="AF24">
        <v>1550937.63266131</v>
      </c>
    </row>
    <row r="25" spans="1:32" x14ac:dyDescent="0.3">
      <c r="A25" t="s">
        <v>91</v>
      </c>
      <c r="B25" t="s">
        <v>343</v>
      </c>
      <c r="C25" t="s">
        <v>297</v>
      </c>
      <c r="D25" t="s">
        <v>344</v>
      </c>
      <c r="E25" t="s">
        <v>298</v>
      </c>
      <c r="F25">
        <v>81385.003932788706</v>
      </c>
      <c r="G25">
        <v>84606.049083995298</v>
      </c>
      <c r="H25">
        <v>89853.551563305999</v>
      </c>
      <c r="I25">
        <v>94783.463770545204</v>
      </c>
      <c r="J25">
        <v>93301.708087682593</v>
      </c>
      <c r="K25">
        <v>93722.852331047194</v>
      </c>
      <c r="L25">
        <v>88121.364682778498</v>
      </c>
      <c r="M25">
        <v>90177.804441248198</v>
      </c>
      <c r="N25">
        <v>91552.416007437394</v>
      </c>
      <c r="O25">
        <v>97910.666230489005</v>
      </c>
      <c r="P25">
        <v>91200.646385543601</v>
      </c>
      <c r="Q25">
        <v>84517.098853899093</v>
      </c>
      <c r="R25">
        <v>72734.070223182003</v>
      </c>
      <c r="S25">
        <v>61659.074014658901</v>
      </c>
      <c r="T25">
        <v>48725.236636160997</v>
      </c>
      <c r="U25">
        <v>45425.431344598503</v>
      </c>
      <c r="V25">
        <v>37656.175145628004</v>
      </c>
      <c r="W25">
        <v>39389.424299625498</v>
      </c>
      <c r="X25">
        <v>42949.3800999175</v>
      </c>
      <c r="Y25">
        <v>45047.837923991698</v>
      </c>
      <c r="Z25">
        <v>46389.044045784001</v>
      </c>
      <c r="AA25">
        <v>45317.112655618999</v>
      </c>
      <c r="AB25">
        <v>45842.251172895201</v>
      </c>
      <c r="AC25">
        <v>41842.623318142803</v>
      </c>
      <c r="AD25">
        <v>42049.2084117751</v>
      </c>
      <c r="AE25">
        <v>39248.886349079497</v>
      </c>
      <c r="AF25">
        <v>37291.522154423103</v>
      </c>
    </row>
    <row r="26" spans="1:32" x14ac:dyDescent="0.3">
      <c r="A26" t="s">
        <v>91</v>
      </c>
      <c r="B26" t="s">
        <v>345</v>
      </c>
      <c r="C26" t="s">
        <v>297</v>
      </c>
      <c r="D26" t="s">
        <v>346</v>
      </c>
      <c r="E26" t="s">
        <v>298</v>
      </c>
      <c r="F26">
        <v>1063686.38640997</v>
      </c>
      <c r="G26">
        <v>1068430.27592917</v>
      </c>
      <c r="H26">
        <v>1133341.1445504599</v>
      </c>
      <c r="I26">
        <v>1122239.41611389</v>
      </c>
      <c r="J26">
        <v>1132513.90147029</v>
      </c>
      <c r="K26">
        <v>1121625.00758259</v>
      </c>
      <c r="L26">
        <v>1107891.7998940099</v>
      </c>
      <c r="M26">
        <v>1153594.75045341</v>
      </c>
      <c r="N26">
        <v>1169246.0018776499</v>
      </c>
      <c r="O26">
        <v>1179296.9545035199</v>
      </c>
      <c r="P26">
        <v>1390194.17724472</v>
      </c>
      <c r="Q26">
        <v>1358012.51378029</v>
      </c>
      <c r="R26">
        <v>1213189.0472305501</v>
      </c>
      <c r="S26">
        <v>1177811.4317306101</v>
      </c>
      <c r="T26">
        <v>949110.91571442701</v>
      </c>
      <c r="U26">
        <v>906838.11563488701</v>
      </c>
      <c r="V26">
        <v>891175.84339397203</v>
      </c>
      <c r="W26">
        <v>878777.731350758</v>
      </c>
      <c r="X26">
        <v>875867.17055710102</v>
      </c>
      <c r="Y26">
        <v>783155.41082103294</v>
      </c>
      <c r="Z26">
        <v>676551.20646746899</v>
      </c>
      <c r="AA26">
        <v>640170.03551625495</v>
      </c>
      <c r="AB26">
        <v>647645.75019146595</v>
      </c>
      <c r="AC26">
        <v>625828.89892519196</v>
      </c>
      <c r="AD26">
        <v>627119.27711418003</v>
      </c>
      <c r="AE26">
        <v>573210.053881787</v>
      </c>
      <c r="AF26">
        <v>628290.73837811698</v>
      </c>
    </row>
    <row r="27" spans="1:32" x14ac:dyDescent="0.3">
      <c r="A27" t="s">
        <v>91</v>
      </c>
      <c r="B27" t="s">
        <v>347</v>
      </c>
      <c r="C27" t="s">
        <v>297</v>
      </c>
      <c r="D27" t="s">
        <v>348</v>
      </c>
      <c r="E27" t="s">
        <v>298</v>
      </c>
      <c r="F27">
        <v>996925.30687975395</v>
      </c>
      <c r="G27">
        <v>1001373.1376913399</v>
      </c>
      <c r="H27">
        <v>978215.58955781604</v>
      </c>
      <c r="I27">
        <v>995888.08125443198</v>
      </c>
      <c r="J27">
        <v>946622.90903727699</v>
      </c>
      <c r="K27">
        <v>946488.19102175697</v>
      </c>
      <c r="L27">
        <v>984172.07607733505</v>
      </c>
      <c r="M27">
        <v>953292.46938963199</v>
      </c>
      <c r="N27">
        <v>984788.73435810395</v>
      </c>
      <c r="O27">
        <v>1007417.33746747</v>
      </c>
      <c r="P27">
        <v>982778.12027136795</v>
      </c>
      <c r="Q27">
        <v>917184.36827154399</v>
      </c>
      <c r="R27">
        <v>858392.00454011397</v>
      </c>
      <c r="S27">
        <v>834566.89004878304</v>
      </c>
      <c r="T27">
        <v>774398.56288929505</v>
      </c>
      <c r="U27">
        <v>763603.35531498794</v>
      </c>
      <c r="V27">
        <v>718609.73682709096</v>
      </c>
      <c r="W27">
        <v>798058.22844614799</v>
      </c>
      <c r="X27">
        <v>862229.91530983499</v>
      </c>
      <c r="Y27">
        <v>861605.22350399999</v>
      </c>
      <c r="Z27">
        <v>893067.17185840395</v>
      </c>
      <c r="AA27">
        <v>951875.51569794503</v>
      </c>
      <c r="AB27">
        <v>903585.70026869897</v>
      </c>
      <c r="AC27">
        <v>875232.33494015003</v>
      </c>
      <c r="AD27">
        <v>918575.11799788999</v>
      </c>
      <c r="AE27">
        <v>895593.32266777905</v>
      </c>
      <c r="AF27">
        <v>886405.32349239395</v>
      </c>
    </row>
    <row r="28" spans="1:32" x14ac:dyDescent="0.3">
      <c r="A28" t="s">
        <v>91</v>
      </c>
      <c r="B28" t="s">
        <v>349</v>
      </c>
      <c r="C28" t="s">
        <v>297</v>
      </c>
      <c r="D28" t="s">
        <v>350</v>
      </c>
      <c r="E28" t="s">
        <v>298</v>
      </c>
      <c r="F28">
        <v>415696.731130748</v>
      </c>
      <c r="G28">
        <v>387488.59734494297</v>
      </c>
      <c r="H28">
        <v>389447.29983369802</v>
      </c>
      <c r="I28">
        <v>396094.027110358</v>
      </c>
      <c r="J28">
        <v>381334.20427347702</v>
      </c>
      <c r="K28">
        <v>370737.512783229</v>
      </c>
      <c r="L28">
        <v>355469.51236412802</v>
      </c>
      <c r="M28">
        <v>364455.41590677598</v>
      </c>
      <c r="N28">
        <v>382024.625144305</v>
      </c>
      <c r="O28">
        <v>467325.82181728398</v>
      </c>
      <c r="P28">
        <v>438889.00589846302</v>
      </c>
      <c r="Q28">
        <v>403376.634023113</v>
      </c>
      <c r="R28">
        <v>392017.23527451599</v>
      </c>
      <c r="S28">
        <v>374344.583526487</v>
      </c>
      <c r="T28">
        <v>340531.98658250598</v>
      </c>
      <c r="U28">
        <v>335496.83348378999</v>
      </c>
      <c r="V28">
        <v>304746.58367697301</v>
      </c>
      <c r="W28">
        <v>320286.43337826099</v>
      </c>
      <c r="X28">
        <v>327169.64768407802</v>
      </c>
      <c r="Y28">
        <v>335533.01056251099</v>
      </c>
      <c r="Z28">
        <v>340781.375097176</v>
      </c>
      <c r="AA28">
        <v>359038.67773747502</v>
      </c>
      <c r="AB28">
        <v>367299.03113342298</v>
      </c>
      <c r="AC28">
        <v>354386.173642501</v>
      </c>
      <c r="AD28">
        <v>356471.74768341897</v>
      </c>
      <c r="AE28">
        <v>296178.62455918803</v>
      </c>
      <c r="AF28">
        <v>290443.25046968902</v>
      </c>
    </row>
    <row r="29" spans="1:32" x14ac:dyDescent="0.3">
      <c r="A29" t="s">
        <v>91</v>
      </c>
      <c r="B29" t="s">
        <v>351</v>
      </c>
      <c r="C29" t="s">
        <v>297</v>
      </c>
      <c r="D29" t="s">
        <v>352</v>
      </c>
      <c r="E29" t="s">
        <v>298</v>
      </c>
      <c r="F29">
        <v>233894.36023591601</v>
      </c>
      <c r="G29">
        <v>222805.991681952</v>
      </c>
      <c r="H29">
        <v>221018.16506942001</v>
      </c>
      <c r="I29">
        <v>217005.266152144</v>
      </c>
      <c r="J29">
        <v>220402.23918684499</v>
      </c>
      <c r="K29">
        <v>217022.4165886</v>
      </c>
      <c r="L29">
        <v>204347.292788858</v>
      </c>
      <c r="M29">
        <v>213631.20326293001</v>
      </c>
      <c r="N29">
        <v>228356.444240607</v>
      </c>
      <c r="O29">
        <v>298811.99375676003</v>
      </c>
      <c r="P29">
        <v>261329.54887014299</v>
      </c>
      <c r="Q29">
        <v>228259.850677026</v>
      </c>
      <c r="R29">
        <v>229189.204859627</v>
      </c>
      <c r="S29">
        <v>222993.708313724</v>
      </c>
      <c r="T29">
        <v>207552.577793195</v>
      </c>
      <c r="U29">
        <v>204073.31635601801</v>
      </c>
      <c r="V29">
        <v>180508.56925033699</v>
      </c>
      <c r="W29">
        <v>185025.11201543699</v>
      </c>
      <c r="X29">
        <v>191380.86212829599</v>
      </c>
      <c r="Y29">
        <v>191808.29395340401</v>
      </c>
      <c r="Z29">
        <v>190212.958397838</v>
      </c>
      <c r="AA29">
        <v>203854.387042293</v>
      </c>
      <c r="AB29">
        <v>214191.66315915799</v>
      </c>
      <c r="AC29">
        <v>210270.649813667</v>
      </c>
      <c r="AD29">
        <v>213648.38252211901</v>
      </c>
      <c r="AE29">
        <v>183758.08937601699</v>
      </c>
      <c r="AF29">
        <v>181017.04639864</v>
      </c>
    </row>
    <row r="30" spans="1:32" x14ac:dyDescent="0.3">
      <c r="A30" t="s">
        <v>91</v>
      </c>
      <c r="B30" t="s">
        <v>353</v>
      </c>
      <c r="C30" t="s">
        <v>297</v>
      </c>
      <c r="D30" t="s">
        <v>354</v>
      </c>
      <c r="E30" t="s">
        <v>298</v>
      </c>
      <c r="F30">
        <v>33772.785700775603</v>
      </c>
      <c r="G30">
        <v>29444.539758162999</v>
      </c>
      <c r="H30">
        <v>30280.928861681601</v>
      </c>
      <c r="I30">
        <v>33222.6251541971</v>
      </c>
      <c r="J30">
        <v>27091.2889397496</v>
      </c>
      <c r="K30">
        <v>27298.302562053701</v>
      </c>
      <c r="L30">
        <v>27783.804845295301</v>
      </c>
      <c r="M30">
        <v>27083.954855350301</v>
      </c>
      <c r="N30">
        <v>27815.446780791</v>
      </c>
      <c r="O30">
        <v>27564.546435899902</v>
      </c>
      <c r="P30">
        <v>29719.4344908639</v>
      </c>
      <c r="Q30">
        <v>32032.522813079398</v>
      </c>
      <c r="R30">
        <v>32026.258779580101</v>
      </c>
      <c r="S30">
        <v>30097.0245291391</v>
      </c>
      <c r="T30">
        <v>26312.442765082302</v>
      </c>
      <c r="U30">
        <v>29192.378469723601</v>
      </c>
      <c r="V30">
        <v>27137.668949189701</v>
      </c>
      <c r="W30">
        <v>26113.4274640617</v>
      </c>
      <c r="X30">
        <v>21992.496969568801</v>
      </c>
      <c r="Y30">
        <v>21796.780147671601</v>
      </c>
      <c r="Z30">
        <v>21769.143973349499</v>
      </c>
      <c r="AA30">
        <v>22303.2881733225</v>
      </c>
      <c r="AB30">
        <v>21344.312475451199</v>
      </c>
      <c r="AC30">
        <v>18036.9843294368</v>
      </c>
      <c r="AD30">
        <v>15687.4037067933</v>
      </c>
      <c r="AE30">
        <v>14052.254628725101</v>
      </c>
      <c r="AF30">
        <v>11634.8815165408</v>
      </c>
    </row>
    <row r="31" spans="1:32" x14ac:dyDescent="0.3">
      <c r="A31" t="s">
        <v>91</v>
      </c>
      <c r="B31" t="s">
        <v>355</v>
      </c>
      <c r="C31" t="s">
        <v>297</v>
      </c>
      <c r="D31" t="s">
        <v>356</v>
      </c>
      <c r="E31" t="s">
        <v>298</v>
      </c>
      <c r="F31">
        <v>34988.672997902802</v>
      </c>
      <c r="G31">
        <v>30078.579057636998</v>
      </c>
      <c r="H31">
        <v>30959.811609287899</v>
      </c>
      <c r="I31">
        <v>31736.333352982601</v>
      </c>
      <c r="J31">
        <v>28435.848910621498</v>
      </c>
      <c r="K31">
        <v>29886.154010848499</v>
      </c>
      <c r="L31">
        <v>30295.795105061701</v>
      </c>
      <c r="M31">
        <v>30727.955571656301</v>
      </c>
      <c r="N31">
        <v>30475.778960880602</v>
      </c>
      <c r="O31">
        <v>35523.214833801801</v>
      </c>
      <c r="P31">
        <v>39250.645870851004</v>
      </c>
      <c r="Q31">
        <v>37260.487223210701</v>
      </c>
      <c r="R31">
        <v>34082.425703440698</v>
      </c>
      <c r="S31">
        <v>29017.8956828667</v>
      </c>
      <c r="T31">
        <v>24230.126406025</v>
      </c>
      <c r="U31">
        <v>20864.160843992599</v>
      </c>
      <c r="V31">
        <v>17671.250039614901</v>
      </c>
      <c r="W31">
        <v>18936.449129939301</v>
      </c>
      <c r="X31">
        <v>17325.241640796001</v>
      </c>
      <c r="Y31">
        <v>17003.921446696801</v>
      </c>
      <c r="Z31">
        <v>17125.713188801201</v>
      </c>
      <c r="AA31">
        <v>19162.957545853598</v>
      </c>
      <c r="AB31">
        <v>18216.9106904896</v>
      </c>
      <c r="AC31">
        <v>17833.351199300701</v>
      </c>
      <c r="AD31">
        <v>17635.728454892502</v>
      </c>
      <c r="AE31">
        <v>9410.2338864597605</v>
      </c>
      <c r="AF31">
        <v>10750.2672287931</v>
      </c>
    </row>
    <row r="32" spans="1:32" x14ac:dyDescent="0.3">
      <c r="A32" t="s">
        <v>91</v>
      </c>
      <c r="B32" t="s">
        <v>357</v>
      </c>
      <c r="C32" t="s">
        <v>297</v>
      </c>
      <c r="D32" t="s">
        <v>358</v>
      </c>
      <c r="E32" t="s">
        <v>298</v>
      </c>
      <c r="F32">
        <v>94114.009821864805</v>
      </c>
      <c r="G32">
        <v>86309.568626268694</v>
      </c>
      <c r="H32">
        <v>88276.217962485505</v>
      </c>
      <c r="I32">
        <v>94997.183906242994</v>
      </c>
      <c r="J32">
        <v>87309.517359574194</v>
      </c>
      <c r="K32">
        <v>80229.966375150194</v>
      </c>
      <c r="L32">
        <v>78099.407385795101</v>
      </c>
      <c r="M32">
        <v>74006.069144960595</v>
      </c>
      <c r="N32">
        <v>72639.0382538298</v>
      </c>
      <c r="O32">
        <v>75807.301354543903</v>
      </c>
      <c r="P32">
        <v>77099.797678759802</v>
      </c>
      <c r="Q32">
        <v>75968.576404880907</v>
      </c>
      <c r="R32">
        <v>69568.137017046203</v>
      </c>
      <c r="S32">
        <v>66574.182446311606</v>
      </c>
      <c r="T32">
        <v>57261.7934472251</v>
      </c>
      <c r="U32">
        <v>56804.563967284201</v>
      </c>
      <c r="V32">
        <v>55625.093823837502</v>
      </c>
      <c r="W32">
        <v>67109.422149370497</v>
      </c>
      <c r="X32">
        <v>72119.069236958705</v>
      </c>
      <c r="Y32">
        <v>80523.753003994803</v>
      </c>
      <c r="Z32">
        <v>86616.302874121699</v>
      </c>
      <c r="AA32">
        <v>88979.563020423098</v>
      </c>
      <c r="AB32">
        <v>89381.719900079595</v>
      </c>
      <c r="AC32">
        <v>85875.372425494206</v>
      </c>
      <c r="AD32">
        <v>88342.711632963299</v>
      </c>
      <c r="AE32">
        <v>70413.885384658701</v>
      </c>
      <c r="AF32">
        <v>69340.280969266503</v>
      </c>
    </row>
    <row r="33" spans="1:32" x14ac:dyDescent="0.3">
      <c r="A33" t="s">
        <v>91</v>
      </c>
      <c r="B33" t="s">
        <v>359</v>
      </c>
      <c r="C33" t="s">
        <v>297</v>
      </c>
      <c r="D33" t="s">
        <v>360</v>
      </c>
      <c r="E33" t="s">
        <v>298</v>
      </c>
      <c r="F33">
        <v>18964.851192618</v>
      </c>
      <c r="G33">
        <v>18937.8200898248</v>
      </c>
      <c r="H33">
        <v>18950.171647449901</v>
      </c>
      <c r="I33">
        <v>19033.405496794901</v>
      </c>
      <c r="J33">
        <v>18098.0372500331</v>
      </c>
      <c r="K33">
        <v>16435.4880875907</v>
      </c>
      <c r="L33">
        <v>15034.055218093201</v>
      </c>
      <c r="M33">
        <v>19272.802160471601</v>
      </c>
      <c r="N33">
        <v>23187.728193372299</v>
      </c>
      <c r="O33">
        <v>30522.315097287101</v>
      </c>
      <c r="P33">
        <v>32107.663563776499</v>
      </c>
      <c r="Q33">
        <v>30304.308628760598</v>
      </c>
      <c r="R33">
        <v>27771.188360983098</v>
      </c>
      <c r="S33">
        <v>26294.605344496202</v>
      </c>
      <c r="T33">
        <v>25870.176644651001</v>
      </c>
      <c r="U33">
        <v>25323.413381824699</v>
      </c>
      <c r="V33">
        <v>24390.2384979702</v>
      </c>
      <c r="W33">
        <v>23406.398324792099</v>
      </c>
      <c r="X33">
        <v>24512.900768804098</v>
      </c>
      <c r="Y33">
        <v>24356.738109425802</v>
      </c>
      <c r="Z33">
        <v>24854.541717324399</v>
      </c>
      <c r="AA33">
        <v>24576.2896605979</v>
      </c>
      <c r="AB33">
        <v>24053.753178510899</v>
      </c>
      <c r="AC33">
        <v>22238.123623731499</v>
      </c>
      <c r="AD33">
        <v>20935.8059874887</v>
      </c>
      <c r="AE33">
        <v>18544.161283327699</v>
      </c>
      <c r="AF33">
        <v>17641.122332383398</v>
      </c>
    </row>
    <row r="34" spans="1:32" x14ac:dyDescent="0.3">
      <c r="A34" t="s">
        <v>91</v>
      </c>
      <c r="B34" t="s">
        <v>361</v>
      </c>
      <c r="C34" t="s">
        <v>297</v>
      </c>
      <c r="D34" t="s">
        <v>362</v>
      </c>
      <c r="E34" t="s">
        <v>298</v>
      </c>
      <c r="F34">
        <v>358616.31353191799</v>
      </c>
      <c r="G34">
        <v>393407.92316330801</v>
      </c>
      <c r="H34">
        <v>399357.50309793901</v>
      </c>
      <c r="I34">
        <v>407105.21282717399</v>
      </c>
      <c r="J34">
        <v>401192.98145004502</v>
      </c>
      <c r="K34">
        <v>386043.19117167499</v>
      </c>
      <c r="L34">
        <v>399305.26176360098</v>
      </c>
      <c r="M34">
        <v>391065.866984897</v>
      </c>
      <c r="N34">
        <v>374071.10330628202</v>
      </c>
      <c r="O34">
        <v>368231.51818902802</v>
      </c>
      <c r="P34">
        <v>378179.25071654102</v>
      </c>
      <c r="Q34">
        <v>351678.85888960102</v>
      </c>
      <c r="R34">
        <v>342265.02733189397</v>
      </c>
      <c r="S34">
        <v>333359.28975926503</v>
      </c>
      <c r="T34">
        <v>280710.48083525</v>
      </c>
      <c r="U34">
        <v>275616.82730851701</v>
      </c>
      <c r="V34">
        <v>272078.22689749999</v>
      </c>
      <c r="W34">
        <v>273426.09883631498</v>
      </c>
      <c r="X34">
        <v>265802.900628409</v>
      </c>
      <c r="Y34">
        <v>263584.32840088703</v>
      </c>
      <c r="Z34">
        <v>268290.46734162199</v>
      </c>
      <c r="AA34">
        <v>266357.03014241997</v>
      </c>
      <c r="AB34">
        <v>271202.85522663698</v>
      </c>
      <c r="AC34">
        <v>261051.65389268601</v>
      </c>
      <c r="AD34">
        <v>280604.02245687903</v>
      </c>
      <c r="AE34">
        <v>229919.813352756</v>
      </c>
      <c r="AF34">
        <v>203380.90893918101</v>
      </c>
    </row>
    <row r="35" spans="1:32" x14ac:dyDescent="0.3">
      <c r="A35" t="s">
        <v>91</v>
      </c>
      <c r="B35" t="s">
        <v>363</v>
      </c>
      <c r="C35" t="s">
        <v>297</v>
      </c>
      <c r="D35" t="s">
        <v>364</v>
      </c>
      <c r="E35" t="s">
        <v>298</v>
      </c>
      <c r="F35">
        <v>572636.45211227005</v>
      </c>
      <c r="G35">
        <v>646418.86141767597</v>
      </c>
      <c r="H35">
        <v>700551.41965985904</v>
      </c>
      <c r="I35">
        <v>823754.74852034706</v>
      </c>
      <c r="J35">
        <v>874479.41582327196</v>
      </c>
      <c r="K35">
        <v>942358.36788128596</v>
      </c>
      <c r="L35">
        <v>1023090.72640582</v>
      </c>
      <c r="M35">
        <v>1071308.2542362099</v>
      </c>
      <c r="N35">
        <v>1118692.9949982001</v>
      </c>
      <c r="O35">
        <v>1189460.7243997001</v>
      </c>
      <c r="P35">
        <v>1238058.7323602401</v>
      </c>
      <c r="Q35">
        <v>1209482.75933279</v>
      </c>
      <c r="R35">
        <v>1112285.6828743599</v>
      </c>
      <c r="S35">
        <v>1081694.75794067</v>
      </c>
      <c r="T35">
        <v>953764.96546677605</v>
      </c>
      <c r="U35">
        <v>902593.86571312102</v>
      </c>
      <c r="V35">
        <v>856373.154876863</v>
      </c>
      <c r="W35">
        <v>914747.34643969196</v>
      </c>
      <c r="X35">
        <v>960365.41501372296</v>
      </c>
      <c r="Y35">
        <v>991628.91954470403</v>
      </c>
      <c r="Z35">
        <v>1029676.81676996</v>
      </c>
      <c r="AA35">
        <v>1017017.61661594</v>
      </c>
      <c r="AB35">
        <v>1000163.86361019</v>
      </c>
      <c r="AC35">
        <v>973623.71692215197</v>
      </c>
      <c r="AD35">
        <v>1015293.93129819</v>
      </c>
      <c r="AE35">
        <v>961594.18937007897</v>
      </c>
      <c r="AF35">
        <v>987256.76999714901</v>
      </c>
    </row>
    <row r="36" spans="1:32" x14ac:dyDescent="0.3">
      <c r="A36" t="s">
        <v>91</v>
      </c>
      <c r="B36" t="s">
        <v>365</v>
      </c>
      <c r="C36" t="s">
        <v>297</v>
      </c>
      <c r="D36" t="s">
        <v>366</v>
      </c>
      <c r="E36" t="s">
        <v>298</v>
      </c>
      <c r="F36">
        <v>285970.89944041002</v>
      </c>
      <c r="G36">
        <v>308822.05296577502</v>
      </c>
      <c r="H36">
        <v>326104.22332759103</v>
      </c>
      <c r="I36">
        <v>368386.29128237301</v>
      </c>
      <c r="J36">
        <v>395261.19138250599</v>
      </c>
      <c r="K36">
        <v>423917.06493671698</v>
      </c>
      <c r="L36">
        <v>444415.49511957</v>
      </c>
      <c r="M36">
        <v>448868.25913633598</v>
      </c>
      <c r="N36">
        <v>465685.96419959102</v>
      </c>
      <c r="O36">
        <v>494789.04090509802</v>
      </c>
      <c r="P36">
        <v>507240.06144038902</v>
      </c>
      <c r="Q36">
        <v>503401.19702008198</v>
      </c>
      <c r="R36">
        <v>461212.923382718</v>
      </c>
      <c r="S36">
        <v>441332.15376075997</v>
      </c>
      <c r="T36">
        <v>383730.10265055101</v>
      </c>
      <c r="U36">
        <v>374790.97276913299</v>
      </c>
      <c r="V36">
        <v>366711.57690485602</v>
      </c>
      <c r="W36">
        <v>404613.13514842698</v>
      </c>
      <c r="X36">
        <v>434441.54795706598</v>
      </c>
      <c r="Y36">
        <v>461727.09330034902</v>
      </c>
      <c r="Z36">
        <v>483270.51973764499</v>
      </c>
      <c r="AA36">
        <v>485045.11305054202</v>
      </c>
      <c r="AB36">
        <v>478990.18271319801</v>
      </c>
      <c r="AC36">
        <v>484391.28546346998</v>
      </c>
      <c r="AD36">
        <v>518392.66161962098</v>
      </c>
      <c r="AE36">
        <v>483255.69382542698</v>
      </c>
      <c r="AF36">
        <v>496851.91046033503</v>
      </c>
    </row>
    <row r="37" spans="1:32" x14ac:dyDescent="0.3">
      <c r="A37" t="s">
        <v>91</v>
      </c>
      <c r="B37" t="s">
        <v>367</v>
      </c>
      <c r="C37" t="s">
        <v>297</v>
      </c>
      <c r="D37" t="s">
        <v>368</v>
      </c>
      <c r="E37" t="s">
        <v>298</v>
      </c>
      <c r="F37">
        <v>114938.938393971</v>
      </c>
      <c r="G37">
        <v>129793.82251049401</v>
      </c>
      <c r="H37">
        <v>137677.55723231801</v>
      </c>
      <c r="I37">
        <v>143276.72870038799</v>
      </c>
      <c r="J37">
        <v>142546.651827836</v>
      </c>
      <c r="K37">
        <v>143572.797718491</v>
      </c>
      <c r="L37">
        <v>148773.729594606</v>
      </c>
      <c r="M37">
        <v>155872.69870113299</v>
      </c>
      <c r="N37">
        <v>156042.408070373</v>
      </c>
      <c r="O37">
        <v>154656.346283983</v>
      </c>
      <c r="P37">
        <v>156359.35815488099</v>
      </c>
      <c r="Q37">
        <v>154907.58035375501</v>
      </c>
      <c r="R37">
        <v>145885.129912726</v>
      </c>
      <c r="S37">
        <v>145768.588908384</v>
      </c>
      <c r="T37">
        <v>141312.13394622499</v>
      </c>
      <c r="U37">
        <v>137828.72771980701</v>
      </c>
      <c r="V37">
        <v>134553.78052968599</v>
      </c>
      <c r="W37">
        <v>137860.47273356299</v>
      </c>
      <c r="X37">
        <v>143417.94208894201</v>
      </c>
      <c r="Y37">
        <v>138513.35161464399</v>
      </c>
      <c r="Z37">
        <v>140362.77791527301</v>
      </c>
      <c r="AA37">
        <v>135826.35026124099</v>
      </c>
      <c r="AB37">
        <v>130309.880067751</v>
      </c>
      <c r="AC37">
        <v>124941.439124834</v>
      </c>
      <c r="AD37">
        <v>123075.72775871601</v>
      </c>
      <c r="AE37">
        <v>120266.793215841</v>
      </c>
      <c r="AF37">
        <v>120333.01506627801</v>
      </c>
    </row>
    <row r="38" spans="1:32" x14ac:dyDescent="0.3">
      <c r="A38" t="s">
        <v>91</v>
      </c>
      <c r="B38" t="s">
        <v>369</v>
      </c>
      <c r="C38" t="s">
        <v>297</v>
      </c>
      <c r="D38" t="s">
        <v>370</v>
      </c>
      <c r="E38" t="s">
        <v>298</v>
      </c>
      <c r="F38">
        <v>173145.80618986199</v>
      </c>
      <c r="G38">
        <v>209662.017556062</v>
      </c>
      <c r="H38">
        <v>238845.46373408899</v>
      </c>
      <c r="I38">
        <v>314212.15173334599</v>
      </c>
      <c r="J38">
        <v>338540.38741557201</v>
      </c>
      <c r="K38">
        <v>376598.14294545801</v>
      </c>
      <c r="L38">
        <v>431840.98845136102</v>
      </c>
      <c r="M38">
        <v>468902.104588571</v>
      </c>
      <c r="N38">
        <v>499242.960313113</v>
      </c>
      <c r="O38">
        <v>542084.09329902101</v>
      </c>
      <c r="P38">
        <v>576606.66585174995</v>
      </c>
      <c r="Q38">
        <v>553197.12482232798</v>
      </c>
      <c r="R38">
        <v>507189.476152836</v>
      </c>
      <c r="S38">
        <v>496796.84845340799</v>
      </c>
      <c r="T38">
        <v>431172.79013077298</v>
      </c>
      <c r="U38">
        <v>392211.22701998003</v>
      </c>
      <c r="V38">
        <v>357148.445277308</v>
      </c>
      <c r="W38">
        <v>374030.19557249499</v>
      </c>
      <c r="X38">
        <v>384131.61450531398</v>
      </c>
      <c r="Y38">
        <v>392520.79392737598</v>
      </c>
      <c r="Z38">
        <v>407038.52428411198</v>
      </c>
      <c r="AA38">
        <v>396898.10512138298</v>
      </c>
      <c r="AB38">
        <v>391462.59160629101</v>
      </c>
      <c r="AC38">
        <v>364482.075632828</v>
      </c>
      <c r="AD38">
        <v>373551.715700962</v>
      </c>
      <c r="AE38">
        <v>358071.70232881099</v>
      </c>
      <c r="AF38">
        <v>369958.494282106</v>
      </c>
    </row>
    <row r="39" spans="1:32" x14ac:dyDescent="0.3">
      <c r="A39" t="s">
        <v>91</v>
      </c>
      <c r="B39" t="s">
        <v>371</v>
      </c>
      <c r="C39" t="s">
        <v>297</v>
      </c>
      <c r="D39" t="s">
        <v>372</v>
      </c>
      <c r="E39" t="s">
        <v>298</v>
      </c>
      <c r="F39">
        <v>685093.02085895103</v>
      </c>
      <c r="G39">
        <v>765768.37995742704</v>
      </c>
      <c r="H39">
        <v>782797.351171177</v>
      </c>
      <c r="I39">
        <v>868955.81892456103</v>
      </c>
      <c r="J39">
        <v>852475.243069591</v>
      </c>
      <c r="K39">
        <v>880868.78284225601</v>
      </c>
      <c r="L39">
        <v>815754.62603811105</v>
      </c>
      <c r="M39">
        <v>774464.66999286495</v>
      </c>
      <c r="N39">
        <v>740750.62150718097</v>
      </c>
      <c r="O39">
        <v>683665.15904223197</v>
      </c>
      <c r="P39">
        <v>751770.33528099302</v>
      </c>
      <c r="Q39">
        <v>842218.086830182</v>
      </c>
      <c r="R39">
        <v>820126.74355824897</v>
      </c>
      <c r="S39">
        <v>768430.86270446295</v>
      </c>
      <c r="T39">
        <v>672766.36214592005</v>
      </c>
      <c r="U39">
        <v>634791.29006358795</v>
      </c>
      <c r="V39">
        <v>617990.64537390298</v>
      </c>
      <c r="W39">
        <v>624536.19205119798</v>
      </c>
      <c r="X39">
        <v>645044.01405148301</v>
      </c>
      <c r="Y39">
        <v>638975.00753084105</v>
      </c>
      <c r="Z39">
        <v>663481.88312268804</v>
      </c>
      <c r="AA39">
        <v>666061.02517469099</v>
      </c>
      <c r="AB39">
        <v>665412.9119368</v>
      </c>
      <c r="AC39">
        <v>662877.12968989101</v>
      </c>
      <c r="AD39">
        <v>689893.444191491</v>
      </c>
      <c r="AE39">
        <v>671228.72585138795</v>
      </c>
      <c r="AF39">
        <v>669611.33041432605</v>
      </c>
    </row>
    <row r="40" spans="1:32" x14ac:dyDescent="0.3">
      <c r="A40" t="s">
        <v>91</v>
      </c>
      <c r="B40" t="s">
        <v>373</v>
      </c>
      <c r="C40" t="s">
        <v>297</v>
      </c>
      <c r="D40" t="s">
        <v>374</v>
      </c>
      <c r="E40" t="s">
        <v>298</v>
      </c>
      <c r="F40">
        <v>968530.59004125197</v>
      </c>
      <c r="G40">
        <v>1016485.60107218</v>
      </c>
      <c r="H40">
        <v>1007749.41847373</v>
      </c>
      <c r="I40">
        <v>1010505.30947905</v>
      </c>
      <c r="J40">
        <v>1014142.31103379</v>
      </c>
      <c r="K40">
        <v>1035911.92853349</v>
      </c>
      <c r="L40">
        <v>1038972.68119187</v>
      </c>
      <c r="M40">
        <v>1033005.2547431</v>
      </c>
      <c r="N40">
        <v>1026988.1901410799</v>
      </c>
      <c r="O40">
        <v>1091028.92999512</v>
      </c>
      <c r="P40">
        <v>1063037.49960578</v>
      </c>
      <c r="Q40">
        <v>1063791.79700539</v>
      </c>
      <c r="R40">
        <v>1052553.99573034</v>
      </c>
      <c r="S40">
        <v>1105372.61045136</v>
      </c>
      <c r="T40">
        <v>1047325.38801236</v>
      </c>
      <c r="U40">
        <v>1047310.64431221</v>
      </c>
      <c r="V40">
        <v>1055752.2886101401</v>
      </c>
      <c r="W40">
        <v>1098901.97164445</v>
      </c>
      <c r="X40">
        <v>1091480.10854227</v>
      </c>
      <c r="Y40">
        <v>1044626.27495517</v>
      </c>
      <c r="Z40">
        <v>1033502.74136897</v>
      </c>
      <c r="AA40">
        <v>1022300.97440932</v>
      </c>
      <c r="AB40">
        <v>1001758.23625737</v>
      </c>
      <c r="AC40">
        <v>952732.90691059397</v>
      </c>
      <c r="AD40">
        <v>993246.35956060397</v>
      </c>
      <c r="AE40">
        <v>934728.01006645104</v>
      </c>
      <c r="AF40">
        <v>939143.467959687</v>
      </c>
    </row>
    <row r="41" spans="1:32" x14ac:dyDescent="0.3">
      <c r="A41" t="s">
        <v>91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91</v>
      </c>
      <c r="B43" t="s">
        <v>379</v>
      </c>
      <c r="C43" t="s">
        <v>297</v>
      </c>
      <c r="D43" t="s">
        <v>380</v>
      </c>
      <c r="E43" t="s">
        <v>298</v>
      </c>
      <c r="F43">
        <v>557666.165192605</v>
      </c>
      <c r="G43">
        <v>598813.50598458399</v>
      </c>
      <c r="H43">
        <v>626485.69096073299</v>
      </c>
      <c r="I43">
        <v>685980.30854511901</v>
      </c>
      <c r="J43">
        <v>664044.94934016897</v>
      </c>
      <c r="K43">
        <v>708410.23869957996</v>
      </c>
      <c r="L43">
        <v>736818.03835561499</v>
      </c>
      <c r="M43">
        <v>754258.98324704601</v>
      </c>
      <c r="N43">
        <v>774574.24624480202</v>
      </c>
      <c r="O43">
        <v>833306.15578451299</v>
      </c>
      <c r="P43">
        <v>877119.683027955</v>
      </c>
      <c r="Q43">
        <v>930178.92084296804</v>
      </c>
      <c r="R43">
        <v>928163.357273601</v>
      </c>
      <c r="S43">
        <v>969220.34361802205</v>
      </c>
      <c r="T43">
        <v>887428.78268866602</v>
      </c>
      <c r="U43">
        <v>859430.52145863103</v>
      </c>
      <c r="V43">
        <v>894981.06676864298</v>
      </c>
      <c r="W43">
        <v>923953.40132850502</v>
      </c>
      <c r="X43">
        <v>967579.79996639094</v>
      </c>
      <c r="Y43">
        <v>986645.445886623</v>
      </c>
      <c r="Z43">
        <v>1026113.8248821601</v>
      </c>
      <c r="AA43">
        <v>1015223.54111993</v>
      </c>
      <c r="AB43">
        <v>1002109.01653499</v>
      </c>
      <c r="AC43">
        <v>960075.93954034103</v>
      </c>
      <c r="AD43">
        <v>1003663.61913057</v>
      </c>
      <c r="AE43">
        <v>921082.59858406999</v>
      </c>
      <c r="AF43">
        <v>954458.84322815295</v>
      </c>
    </row>
    <row r="44" spans="1:32" x14ac:dyDescent="0.3">
      <c r="A44" t="s">
        <v>91</v>
      </c>
      <c r="B44" t="s">
        <v>381</v>
      </c>
      <c r="C44" t="s">
        <v>297</v>
      </c>
      <c r="D44" t="s">
        <v>382</v>
      </c>
      <c r="E44" t="s">
        <v>298</v>
      </c>
      <c r="F44">
        <v>9421543.2044995409</v>
      </c>
      <c r="G44">
        <v>9819346.6500359792</v>
      </c>
      <c r="H44">
        <v>9985492.1435271092</v>
      </c>
      <c r="I44">
        <v>10397048.0037033</v>
      </c>
      <c r="J44">
        <v>9988965.3734007105</v>
      </c>
      <c r="K44">
        <v>10265240.807966501</v>
      </c>
      <c r="L44">
        <v>10195045.377637399</v>
      </c>
      <c r="M44">
        <v>10081808.212690899</v>
      </c>
      <c r="N44">
        <v>10207075.667093299</v>
      </c>
      <c r="O44">
        <v>10492110.84537</v>
      </c>
      <c r="P44">
        <v>10851322.7390745</v>
      </c>
      <c r="Q44">
        <v>10637409.6609757</v>
      </c>
      <c r="R44">
        <v>10032749.3154715</v>
      </c>
      <c r="S44">
        <v>9831707.7631391101</v>
      </c>
      <c r="T44">
        <v>8600290.2596990895</v>
      </c>
      <c r="U44">
        <v>8338242.1122666402</v>
      </c>
      <c r="V44">
        <v>8013260.7063441202</v>
      </c>
      <c r="W44">
        <v>8224636.5213721897</v>
      </c>
      <c r="X44">
        <v>8392099.7981933001</v>
      </c>
      <c r="Y44">
        <v>8382540.39624043</v>
      </c>
      <c r="Z44">
        <v>8567833.6540124994</v>
      </c>
      <c r="AA44">
        <v>8504371.1978994198</v>
      </c>
      <c r="AB44">
        <v>8425934.0421405695</v>
      </c>
      <c r="AC44">
        <v>7999014.4512366503</v>
      </c>
      <c r="AD44">
        <v>8199367.9169129003</v>
      </c>
      <c r="AE44">
        <v>7422737.3710387005</v>
      </c>
      <c r="AF44">
        <v>7448971.0024280101</v>
      </c>
    </row>
    <row r="45" spans="1:32" x14ac:dyDescent="0.3">
      <c r="A45" t="s">
        <v>91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91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91</v>
      </c>
      <c r="B47" t="s">
        <v>387</v>
      </c>
      <c r="C47" t="s">
        <v>297</v>
      </c>
      <c r="D47" t="s">
        <v>388</v>
      </c>
      <c r="E47" t="s">
        <v>298</v>
      </c>
      <c r="F47">
        <v>431998.99763884197</v>
      </c>
      <c r="G47">
        <v>422817.30953574902</v>
      </c>
      <c r="H47">
        <v>421169.47672521201</v>
      </c>
      <c r="I47">
        <v>439264.41942791</v>
      </c>
      <c r="J47">
        <v>442585.06293707801</v>
      </c>
      <c r="K47">
        <v>438004.81557799102</v>
      </c>
      <c r="L47">
        <v>457154.42423564999</v>
      </c>
      <c r="M47">
        <v>474522.82954148098</v>
      </c>
      <c r="N47">
        <v>459373.53371146199</v>
      </c>
      <c r="O47">
        <v>464113.36941113701</v>
      </c>
      <c r="P47">
        <v>452997.49126698001</v>
      </c>
      <c r="Q47">
        <v>452999.578670624</v>
      </c>
      <c r="R47">
        <v>431063.11453778198</v>
      </c>
      <c r="S47">
        <v>422542.92832761002</v>
      </c>
      <c r="T47">
        <v>402304.443634909</v>
      </c>
      <c r="U47">
        <v>383684.81530468899</v>
      </c>
      <c r="V47">
        <v>385039.38134230202</v>
      </c>
      <c r="W47">
        <v>385786.37395417399</v>
      </c>
      <c r="X47">
        <v>389195.71634047601</v>
      </c>
      <c r="Y47">
        <v>382410.879841936</v>
      </c>
      <c r="Z47">
        <v>387384.79966540099</v>
      </c>
      <c r="AA47">
        <v>366469.65504071099</v>
      </c>
      <c r="AB47">
        <v>363294.195117903</v>
      </c>
      <c r="AC47">
        <v>344172.22033403802</v>
      </c>
      <c r="AD47">
        <v>353476.85355763102</v>
      </c>
      <c r="AE47">
        <v>340861.12288567401</v>
      </c>
      <c r="AF47">
        <v>353616.81933910999</v>
      </c>
    </row>
    <row r="48" spans="1:32" x14ac:dyDescent="0.3">
      <c r="A48" t="s">
        <v>91</v>
      </c>
      <c r="B48" t="s">
        <v>389</v>
      </c>
      <c r="C48" t="s">
        <v>297</v>
      </c>
      <c r="D48" t="s">
        <v>390</v>
      </c>
      <c r="E48" t="s">
        <v>298</v>
      </c>
      <c r="F48">
        <v>1218461.18409787</v>
      </c>
      <c r="G48">
        <v>1213832.5015797301</v>
      </c>
      <c r="H48">
        <v>1222541.2139039901</v>
      </c>
      <c r="I48">
        <v>1283486.52219563</v>
      </c>
      <c r="J48">
        <v>1297483.8442734501</v>
      </c>
      <c r="K48">
        <v>1291001.96158106</v>
      </c>
      <c r="L48">
        <v>1346277.79969136</v>
      </c>
      <c r="M48">
        <v>1393537.5175651701</v>
      </c>
      <c r="N48">
        <v>1368344.99173662</v>
      </c>
      <c r="O48">
        <v>1412674.76460981</v>
      </c>
      <c r="P48">
        <v>1414599.97549809</v>
      </c>
      <c r="Q48">
        <v>1413263.6111862799</v>
      </c>
      <c r="R48">
        <v>1340830.24569254</v>
      </c>
      <c r="S48">
        <v>1323856.74663982</v>
      </c>
      <c r="T48">
        <v>1278675.5612361301</v>
      </c>
      <c r="U48">
        <v>1237738.9168988201</v>
      </c>
      <c r="V48">
        <v>1240484.8291186399</v>
      </c>
      <c r="W48">
        <v>1266269.3969615099</v>
      </c>
      <c r="X48">
        <v>1294850.19002229</v>
      </c>
      <c r="Y48">
        <v>1267679.3496169101</v>
      </c>
      <c r="Z48">
        <v>1293237.4297788299</v>
      </c>
      <c r="AA48">
        <v>1252640.0509798699</v>
      </c>
      <c r="AB48">
        <v>1256710.40227698</v>
      </c>
      <c r="AC48">
        <v>1202314.68457032</v>
      </c>
      <c r="AD48">
        <v>1234965.7628851</v>
      </c>
      <c r="AE48">
        <v>1184742.9884778401</v>
      </c>
      <c r="AF48">
        <v>1228943.6537107399</v>
      </c>
    </row>
    <row r="49" spans="1:32" x14ac:dyDescent="0.3">
      <c r="A49" t="s">
        <v>91</v>
      </c>
      <c r="B49" t="s">
        <v>391</v>
      </c>
      <c r="C49" t="s">
        <v>297</v>
      </c>
      <c r="D49" t="s">
        <v>392</v>
      </c>
      <c r="E49" t="s">
        <v>298</v>
      </c>
      <c r="F49">
        <v>362403.79181438201</v>
      </c>
      <c r="G49">
        <v>358441.302267736</v>
      </c>
      <c r="H49">
        <v>359104.95725199801</v>
      </c>
      <c r="I49">
        <v>375509.01855122199</v>
      </c>
      <c r="J49">
        <v>376208.095074007</v>
      </c>
      <c r="K49">
        <v>365452.48879092297</v>
      </c>
      <c r="L49">
        <v>374635.76337463199</v>
      </c>
      <c r="M49">
        <v>394730.84529261402</v>
      </c>
      <c r="N49">
        <v>392346.38858577498</v>
      </c>
      <c r="O49">
        <v>415055.55344876001</v>
      </c>
      <c r="P49">
        <v>422834.263066274</v>
      </c>
      <c r="Q49">
        <v>414145.37263534497</v>
      </c>
      <c r="R49">
        <v>387678.99915232998</v>
      </c>
      <c r="S49">
        <v>378543.76397492201</v>
      </c>
      <c r="T49">
        <v>356295.77354488702</v>
      </c>
      <c r="U49">
        <v>334661.34126802802</v>
      </c>
      <c r="V49">
        <v>324469.51747003401</v>
      </c>
      <c r="W49">
        <v>311596.27994049998</v>
      </c>
      <c r="X49">
        <v>301262.04990998399</v>
      </c>
      <c r="Y49">
        <v>284198.09887326002</v>
      </c>
      <c r="Z49">
        <v>275720.140860204</v>
      </c>
      <c r="AA49">
        <v>269032.11575014802</v>
      </c>
      <c r="AB49">
        <v>275701.37558542599</v>
      </c>
      <c r="AC49">
        <v>268108.08221765602</v>
      </c>
      <c r="AD49">
        <v>278993.45728428598</v>
      </c>
      <c r="AE49">
        <v>264042.82569430501</v>
      </c>
      <c r="AF49">
        <v>268133.06345816201</v>
      </c>
    </row>
    <row r="50" spans="1:32" x14ac:dyDescent="0.3">
      <c r="A50" t="s">
        <v>91</v>
      </c>
      <c r="B50" t="s">
        <v>393</v>
      </c>
      <c r="C50" t="s">
        <v>297</v>
      </c>
      <c r="D50" t="s">
        <v>394</v>
      </c>
      <c r="E50" t="s">
        <v>298</v>
      </c>
      <c r="F50">
        <v>424038.232456923</v>
      </c>
      <c r="G50">
        <v>432541.05310917</v>
      </c>
      <c r="H50">
        <v>442226.55103018199</v>
      </c>
      <c r="I50">
        <v>468667.20657924202</v>
      </c>
      <c r="J50">
        <v>478649.07921916799</v>
      </c>
      <c r="K50">
        <v>487519.48411776702</v>
      </c>
      <c r="L50">
        <v>514478.58987153397</v>
      </c>
      <c r="M50">
        <v>524260.45021123398</v>
      </c>
      <c r="N50">
        <v>516573.41326450201</v>
      </c>
      <c r="O50">
        <v>533401.54841074196</v>
      </c>
      <c r="P50">
        <v>538615.71307784796</v>
      </c>
      <c r="Q50">
        <v>545988.191752068</v>
      </c>
      <c r="R50">
        <v>521980.76721149398</v>
      </c>
      <c r="S50">
        <v>522666.84019065002</v>
      </c>
      <c r="T50">
        <v>519984.21587261802</v>
      </c>
      <c r="U50">
        <v>519315.56675916398</v>
      </c>
      <c r="V50">
        <v>530927.28450025897</v>
      </c>
      <c r="W50">
        <v>568867.794098743</v>
      </c>
      <c r="X50">
        <v>604403.10483265098</v>
      </c>
      <c r="Y50">
        <v>601111.30690908502</v>
      </c>
      <c r="Z50">
        <v>630202.91818415804</v>
      </c>
      <c r="AA50">
        <v>617179.22623242403</v>
      </c>
      <c r="AB50">
        <v>617730.23047754902</v>
      </c>
      <c r="AC50">
        <v>590029.55728279101</v>
      </c>
      <c r="AD50">
        <v>602481.345456223</v>
      </c>
      <c r="AE50">
        <v>579839.03989786201</v>
      </c>
      <c r="AF50">
        <v>607208.32386109803</v>
      </c>
    </row>
    <row r="51" spans="1:32" x14ac:dyDescent="0.3">
      <c r="A51" t="s">
        <v>91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91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91</v>
      </c>
      <c r="B53" t="s">
        <v>399</v>
      </c>
      <c r="C53" t="s">
        <v>297</v>
      </c>
      <c r="D53" t="s">
        <v>400</v>
      </c>
      <c r="E53" t="s">
        <v>298</v>
      </c>
      <c r="F53">
        <v>209528.284466891</v>
      </c>
      <c r="G53">
        <v>208894.63035076801</v>
      </c>
      <c r="H53">
        <v>201459.49790296299</v>
      </c>
      <c r="I53">
        <v>200787.45428179199</v>
      </c>
      <c r="J53">
        <v>193793.40885670501</v>
      </c>
      <c r="K53">
        <v>201395.28637694501</v>
      </c>
      <c r="L53">
        <v>211375.06628653</v>
      </c>
      <c r="M53">
        <v>214757.94069805401</v>
      </c>
      <c r="N53">
        <v>213357.77295765499</v>
      </c>
      <c r="O53">
        <v>224284.62662470099</v>
      </c>
      <c r="P53">
        <v>223202.80423491</v>
      </c>
      <c r="Q53">
        <v>218584.85145285699</v>
      </c>
      <c r="R53">
        <v>195560.01350261501</v>
      </c>
      <c r="S53">
        <v>187448.46848099801</v>
      </c>
      <c r="T53">
        <v>176688.91665151701</v>
      </c>
      <c r="U53">
        <v>163765.925572885</v>
      </c>
      <c r="V53">
        <v>154882.645314216</v>
      </c>
      <c r="W53">
        <v>167282.12323502501</v>
      </c>
      <c r="X53">
        <v>174166.390767151</v>
      </c>
      <c r="Y53">
        <v>173001.89199306001</v>
      </c>
      <c r="Z53">
        <v>175300.40217116999</v>
      </c>
      <c r="AA53">
        <v>163035.99888842701</v>
      </c>
      <c r="AB53">
        <v>154870.435260628</v>
      </c>
      <c r="AC53">
        <v>140455.17012678299</v>
      </c>
      <c r="AD53">
        <v>135591.40119994499</v>
      </c>
      <c r="AE53">
        <v>98860.2267991892</v>
      </c>
      <c r="AF53">
        <v>104321.371691725</v>
      </c>
    </row>
    <row r="54" spans="1:32" x14ac:dyDescent="0.3">
      <c r="A54" t="s">
        <v>91</v>
      </c>
      <c r="B54" t="s">
        <v>401</v>
      </c>
      <c r="C54" t="s">
        <v>297</v>
      </c>
      <c r="D54" t="s">
        <v>402</v>
      </c>
      <c r="E54" t="s">
        <v>298</v>
      </c>
      <c r="F54">
        <v>501406.97410743398</v>
      </c>
      <c r="G54">
        <v>503206.58995561698</v>
      </c>
      <c r="H54">
        <v>497231.85095969</v>
      </c>
      <c r="I54">
        <v>515457.77814334299</v>
      </c>
      <c r="J54">
        <v>507339.20952076802</v>
      </c>
      <c r="K54">
        <v>531374.54473881703</v>
      </c>
      <c r="L54">
        <v>549348.32870779198</v>
      </c>
      <c r="M54">
        <v>568058.41513240105</v>
      </c>
      <c r="N54">
        <v>568148.63794625399</v>
      </c>
      <c r="O54">
        <v>611102.82440960896</v>
      </c>
      <c r="P54">
        <v>618114.718146528</v>
      </c>
      <c r="Q54">
        <v>622654.82853873505</v>
      </c>
      <c r="R54">
        <v>582143.88920452294</v>
      </c>
      <c r="S54">
        <v>575046.86020630505</v>
      </c>
      <c r="T54">
        <v>536305.36732978001</v>
      </c>
      <c r="U54">
        <v>514306.95830804901</v>
      </c>
      <c r="V54">
        <v>506923.31590324099</v>
      </c>
      <c r="W54">
        <v>518428.09918547602</v>
      </c>
      <c r="X54">
        <v>519753.929610611</v>
      </c>
      <c r="Y54">
        <v>503251.44730126602</v>
      </c>
      <c r="Z54">
        <v>497412.021354169</v>
      </c>
      <c r="AA54">
        <v>464386.94450408599</v>
      </c>
      <c r="AB54">
        <v>446451.23499077302</v>
      </c>
      <c r="AC54">
        <v>405881.65026917402</v>
      </c>
      <c r="AD54">
        <v>401716.34404518199</v>
      </c>
      <c r="AE54">
        <v>323739.97000994399</v>
      </c>
      <c r="AF54">
        <v>332537.379014551</v>
      </c>
    </row>
    <row r="55" spans="1:32" x14ac:dyDescent="0.3">
      <c r="A55" t="s">
        <v>91</v>
      </c>
      <c r="B55" t="s">
        <v>403</v>
      </c>
      <c r="C55" t="s">
        <v>297</v>
      </c>
      <c r="D55" t="s">
        <v>404</v>
      </c>
      <c r="E55" t="s">
        <v>298</v>
      </c>
      <c r="F55">
        <v>291795.18995837</v>
      </c>
      <c r="G55">
        <v>294230.211206173</v>
      </c>
      <c r="H55">
        <v>295698.90908127598</v>
      </c>
      <c r="I55">
        <v>314606.11242048402</v>
      </c>
      <c r="J55">
        <v>313488.27180656599</v>
      </c>
      <c r="K55">
        <v>329921.34137826</v>
      </c>
      <c r="L55">
        <v>337908.69799971598</v>
      </c>
      <c r="M55">
        <v>353239.35960249399</v>
      </c>
      <c r="N55">
        <v>354731.86335630802</v>
      </c>
      <c r="O55">
        <v>386762.43767109403</v>
      </c>
      <c r="P55">
        <v>394860.92429155897</v>
      </c>
      <c r="Q55">
        <v>404027.87466054701</v>
      </c>
      <c r="R55">
        <v>386557.54256990599</v>
      </c>
      <c r="S55">
        <v>387580.85693313798</v>
      </c>
      <c r="T55">
        <v>359597.33081038803</v>
      </c>
      <c r="U55">
        <v>350531.09755330399</v>
      </c>
      <c r="V55">
        <v>352040.546465302</v>
      </c>
      <c r="W55">
        <v>351132.69905370299</v>
      </c>
      <c r="X55">
        <v>345564.671639012</v>
      </c>
      <c r="Y55">
        <v>330220.95284726401</v>
      </c>
      <c r="Z55">
        <v>322076.97531754698</v>
      </c>
      <c r="AA55">
        <v>301319.52776806499</v>
      </c>
      <c r="AB55">
        <v>291553.36126651702</v>
      </c>
      <c r="AC55">
        <v>265402.04123968497</v>
      </c>
      <c r="AD55">
        <v>266105.82026643801</v>
      </c>
      <c r="AE55">
        <v>224879.743210755</v>
      </c>
      <c r="AF55">
        <v>228211.90044537699</v>
      </c>
    </row>
    <row r="56" spans="1:32" x14ac:dyDescent="0.3">
      <c r="A56" t="s">
        <v>91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91</v>
      </c>
      <c r="B57" t="s">
        <v>407</v>
      </c>
      <c r="C57" t="s">
        <v>297</v>
      </c>
      <c r="D57" t="s">
        <v>408</v>
      </c>
      <c r="E57" t="s">
        <v>298</v>
      </c>
      <c r="F57">
        <v>11662636.2091312</v>
      </c>
      <c r="G57">
        <v>12099775.6961683</v>
      </c>
      <c r="H57">
        <v>12263697.2390933</v>
      </c>
      <c r="I57">
        <v>12737173.583128</v>
      </c>
      <c r="J57">
        <v>12341138.3513551</v>
      </c>
      <c r="K57">
        <v>12630381.716895301</v>
      </c>
      <c r="L57">
        <v>12618525.6071826</v>
      </c>
      <c r="M57">
        <v>12547768.381122399</v>
      </c>
      <c r="N57">
        <v>12641804.0632366</v>
      </c>
      <c r="O57">
        <v>13040214.2074201</v>
      </c>
      <c r="P57">
        <v>13380969.821204299</v>
      </c>
      <c r="Q57">
        <v>13168005.9579159</v>
      </c>
      <c r="R57">
        <v>12477730.6787856</v>
      </c>
      <c r="S57">
        <v>12311679.4652477</v>
      </c>
      <c r="T57">
        <v>10965095.0764341</v>
      </c>
      <c r="U57">
        <v>10663034.0624153</v>
      </c>
      <c r="V57">
        <v>10349549.2434984</v>
      </c>
      <c r="W57">
        <v>10628445.8013839</v>
      </c>
      <c r="X57">
        <v>10816667.5569111</v>
      </c>
      <c r="Y57">
        <v>10732380.270281199</v>
      </c>
      <c r="Z57">
        <v>10931642.8795981</v>
      </c>
      <c r="AA57">
        <v>10814819.5680758</v>
      </c>
      <c r="AB57">
        <v>10720679.7554325</v>
      </c>
      <c r="AC57">
        <v>10188287.8351667</v>
      </c>
      <c r="AD57">
        <v>10462217.016074101</v>
      </c>
      <c r="AE57">
        <v>9571448.7599194497</v>
      </c>
      <c r="AF57">
        <v>9647686.2705931496</v>
      </c>
    </row>
    <row r="58" spans="1:32" x14ac:dyDescent="0.3">
      <c r="A58" t="s">
        <v>91</v>
      </c>
      <c r="B58" t="s">
        <v>409</v>
      </c>
      <c r="C58" t="s">
        <v>297</v>
      </c>
      <c r="D58" t="s">
        <v>410</v>
      </c>
      <c r="E58" t="s">
        <v>298</v>
      </c>
      <c r="F58">
        <v>11617833.7173965</v>
      </c>
      <c r="G58">
        <v>12060237.387468399</v>
      </c>
      <c r="H58">
        <v>12227240.431355501</v>
      </c>
      <c r="I58">
        <v>12703514.1659222</v>
      </c>
      <c r="J58">
        <v>12310589.456254199</v>
      </c>
      <c r="K58">
        <v>12603315.3105004</v>
      </c>
      <c r="L58">
        <v>12590027.157760801</v>
      </c>
      <c r="M58">
        <v>12516742.162804</v>
      </c>
      <c r="N58">
        <v>12612031.4644283</v>
      </c>
      <c r="O58">
        <v>13004924.3295982</v>
      </c>
      <c r="P58">
        <v>13340462.1544946</v>
      </c>
      <c r="Q58">
        <v>13124847.7891562</v>
      </c>
      <c r="R58">
        <v>12434849.2065008</v>
      </c>
      <c r="S58">
        <v>12267896.996845599</v>
      </c>
      <c r="T58">
        <v>10928670.306595899</v>
      </c>
      <c r="U58">
        <v>10625029.006756701</v>
      </c>
      <c r="V58">
        <v>10309309.9536635</v>
      </c>
      <c r="W58">
        <v>10589450.4224413</v>
      </c>
      <c r="X58">
        <v>10778579.9013744</v>
      </c>
      <c r="Y58">
        <v>10696326.0394261</v>
      </c>
      <c r="Z58">
        <v>10896780.1692899</v>
      </c>
      <c r="AA58">
        <v>10782131.067845801</v>
      </c>
      <c r="AB58">
        <v>10687123.4855756</v>
      </c>
      <c r="AC58">
        <v>10156444.173944101</v>
      </c>
      <c r="AD58">
        <v>10429660.085267199</v>
      </c>
      <c r="AE58">
        <v>9542208.3695829902</v>
      </c>
      <c r="AF58">
        <v>9616312.6094273292</v>
      </c>
    </row>
    <row r="59" spans="1:32" x14ac:dyDescent="0.3">
      <c r="A59" t="s">
        <v>91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93</v>
      </c>
      <c r="B2" t="s">
        <v>295</v>
      </c>
      <c r="C2" t="s">
        <v>297</v>
      </c>
      <c r="D2" t="s">
        <v>296</v>
      </c>
      <c r="E2" t="s">
        <v>298</v>
      </c>
      <c r="F2">
        <v>198665.869166947</v>
      </c>
      <c r="G2">
        <v>203540.069862075</v>
      </c>
      <c r="H2">
        <v>179117.764590242</v>
      </c>
      <c r="I2">
        <v>222610.745695227</v>
      </c>
      <c r="J2">
        <v>184055.16369893099</v>
      </c>
      <c r="K2">
        <v>203341.56566443501</v>
      </c>
      <c r="L2">
        <v>189230.029059961</v>
      </c>
      <c r="M2">
        <v>195249.09772328599</v>
      </c>
      <c r="N2">
        <v>208790.147378858</v>
      </c>
      <c r="O2">
        <v>196725.35879384799</v>
      </c>
      <c r="P2">
        <v>153893.14853388301</v>
      </c>
      <c r="Q2">
        <v>160271.56230200801</v>
      </c>
      <c r="R2">
        <v>165089.00316147701</v>
      </c>
      <c r="S2">
        <v>207428.34629476001</v>
      </c>
      <c r="T2">
        <v>200904.713637682</v>
      </c>
      <c r="U2">
        <v>215190.59446842701</v>
      </c>
      <c r="V2">
        <v>191104.46979505199</v>
      </c>
      <c r="W2">
        <v>193605.742029157</v>
      </c>
      <c r="X2">
        <v>171846.80214292899</v>
      </c>
      <c r="Y2">
        <v>158927.74199816701</v>
      </c>
      <c r="Z2">
        <v>153943.91103770101</v>
      </c>
      <c r="AA2">
        <v>164229.613564283</v>
      </c>
      <c r="AB2">
        <v>164051.33001677299</v>
      </c>
      <c r="AC2">
        <v>140241.84634019999</v>
      </c>
      <c r="AD2">
        <v>149458.54401141001</v>
      </c>
      <c r="AE2">
        <v>144740.08415585599</v>
      </c>
      <c r="AF2">
        <v>124834.541113258</v>
      </c>
    </row>
    <row r="3" spans="1:32" x14ac:dyDescent="0.3">
      <c r="A3" t="s">
        <v>93</v>
      </c>
      <c r="B3" t="s">
        <v>299</v>
      </c>
      <c r="C3" t="s">
        <v>297</v>
      </c>
      <c r="D3" t="s">
        <v>300</v>
      </c>
      <c r="E3" t="s">
        <v>298</v>
      </c>
      <c r="F3">
        <v>20207.1148138553</v>
      </c>
      <c r="G3">
        <v>18104.7060457683</v>
      </c>
      <c r="H3">
        <v>17434.470034317699</v>
      </c>
      <c r="I3">
        <v>17355.822358928999</v>
      </c>
      <c r="J3">
        <v>15485.855413008599</v>
      </c>
      <c r="K3">
        <v>14775.810168529901</v>
      </c>
      <c r="L3">
        <v>14881.1305931804</v>
      </c>
      <c r="M3">
        <v>14034.5799826898</v>
      </c>
      <c r="N3">
        <v>13592.6766350134</v>
      </c>
      <c r="O3">
        <v>12484.5813383941</v>
      </c>
      <c r="P3">
        <v>11809.3018702058</v>
      </c>
      <c r="Q3">
        <v>10416.0195454534</v>
      </c>
      <c r="R3">
        <v>10338.263944934401</v>
      </c>
      <c r="S3">
        <v>9837.5785586186994</v>
      </c>
      <c r="T3">
        <v>10040.080627208599</v>
      </c>
      <c r="U3">
        <v>9688.2340930690607</v>
      </c>
      <c r="V3">
        <v>8296.0007908351108</v>
      </c>
      <c r="W3">
        <v>8331.8706465004598</v>
      </c>
      <c r="X3">
        <v>8152.24523124804</v>
      </c>
      <c r="Y3">
        <v>9012.0231802877806</v>
      </c>
      <c r="Z3">
        <v>9753.97350811865</v>
      </c>
      <c r="AA3">
        <v>9630.3944173096406</v>
      </c>
      <c r="AB3">
        <v>9530.6514574619505</v>
      </c>
      <c r="AC3">
        <v>8795.9626862127207</v>
      </c>
      <c r="AD3">
        <v>9120.7199424539194</v>
      </c>
      <c r="AE3">
        <v>9389.1208578799906</v>
      </c>
      <c r="AF3">
        <v>8712.8961921687405</v>
      </c>
    </row>
    <row r="4" spans="1:32" x14ac:dyDescent="0.3">
      <c r="A4" t="s">
        <v>93</v>
      </c>
      <c r="B4" t="s">
        <v>301</v>
      </c>
      <c r="C4" t="s">
        <v>297</v>
      </c>
      <c r="D4" t="s">
        <v>302</v>
      </c>
      <c r="E4" t="s">
        <v>298</v>
      </c>
      <c r="F4">
        <v>4908980.2139149699</v>
      </c>
      <c r="G4">
        <v>5136051.1557328496</v>
      </c>
      <c r="H4">
        <v>5134158.0283045899</v>
      </c>
      <c r="I4">
        <v>5135887.1860253504</v>
      </c>
      <c r="J4">
        <v>4811338.8057128303</v>
      </c>
      <c r="K4">
        <v>5072333.7205785904</v>
      </c>
      <c r="L4">
        <v>5205657.1715396903</v>
      </c>
      <c r="M4">
        <v>5148475.6124748401</v>
      </c>
      <c r="N4">
        <v>5203509.6269949796</v>
      </c>
      <c r="O4">
        <v>4906277.2980527598</v>
      </c>
      <c r="P4">
        <v>4809157.18921356</v>
      </c>
      <c r="Q4">
        <v>4573875.9989510598</v>
      </c>
      <c r="R4">
        <v>4296167.6114218896</v>
      </c>
      <c r="S4">
        <v>4259701.0198283801</v>
      </c>
      <c r="T4">
        <v>3519101.78043033</v>
      </c>
      <c r="U4">
        <v>3354746.0235220701</v>
      </c>
      <c r="V4">
        <v>3176860.8268618002</v>
      </c>
      <c r="W4">
        <v>3253468.5637566699</v>
      </c>
      <c r="X4">
        <v>3332866.4977229298</v>
      </c>
      <c r="Y4">
        <v>3470011.1966903699</v>
      </c>
      <c r="Z4">
        <v>3679342.0093255602</v>
      </c>
      <c r="AA4">
        <v>3577772.0890650498</v>
      </c>
      <c r="AB4">
        <v>3493427.8168118098</v>
      </c>
      <c r="AC4">
        <v>3329582.0488540698</v>
      </c>
      <c r="AD4">
        <v>3353815.0707941898</v>
      </c>
      <c r="AE4">
        <v>2962424.86753406</v>
      </c>
      <c r="AF4">
        <v>2991159.41435999</v>
      </c>
    </row>
    <row r="5" spans="1:32" x14ac:dyDescent="0.3">
      <c r="A5" t="s">
        <v>93</v>
      </c>
      <c r="B5" t="s">
        <v>303</v>
      </c>
      <c r="C5" t="s">
        <v>297</v>
      </c>
      <c r="D5" t="s">
        <v>304</v>
      </c>
      <c r="E5" t="s">
        <v>298</v>
      </c>
      <c r="F5">
        <v>539618.20384537301</v>
      </c>
      <c r="G5">
        <v>552661.67154777702</v>
      </c>
      <c r="H5">
        <v>539700.35590023699</v>
      </c>
      <c r="I5">
        <v>565648.36920396006</v>
      </c>
      <c r="J5">
        <v>558520.120329289</v>
      </c>
      <c r="K5">
        <v>576685.18042371795</v>
      </c>
      <c r="L5">
        <v>602416.74784580397</v>
      </c>
      <c r="M5">
        <v>628470.84996561904</v>
      </c>
      <c r="N5">
        <v>598249.11680740095</v>
      </c>
      <c r="O5">
        <v>581388.98188681097</v>
      </c>
      <c r="P5">
        <v>553168.69140763499</v>
      </c>
      <c r="Q5">
        <v>508576.04722160299</v>
      </c>
      <c r="R5">
        <v>488607.81646245503</v>
      </c>
      <c r="S5">
        <v>494265.69672794</v>
      </c>
      <c r="T5">
        <v>497570.49584256799</v>
      </c>
      <c r="U5">
        <v>469340.98395148199</v>
      </c>
      <c r="V5">
        <v>436231.45342464797</v>
      </c>
      <c r="W5">
        <v>442830.89101471502</v>
      </c>
      <c r="X5">
        <v>463315.90427503799</v>
      </c>
      <c r="Y5">
        <v>462228.39713784202</v>
      </c>
      <c r="Z5">
        <v>454271.99547375098</v>
      </c>
      <c r="AA5">
        <v>454363.67300342198</v>
      </c>
      <c r="AB5">
        <v>434680.48061359703</v>
      </c>
      <c r="AC5">
        <v>425832.311078439</v>
      </c>
      <c r="AD5">
        <v>424532.54879441299</v>
      </c>
      <c r="AE5">
        <v>376671.97106948303</v>
      </c>
      <c r="AF5">
        <v>365005.28143987898</v>
      </c>
    </row>
    <row r="6" spans="1:32" x14ac:dyDescent="0.3">
      <c r="A6" t="s">
        <v>93</v>
      </c>
      <c r="B6" t="s">
        <v>305</v>
      </c>
      <c r="C6" t="s">
        <v>297</v>
      </c>
      <c r="D6" t="s">
        <v>306</v>
      </c>
      <c r="E6" t="s">
        <v>298</v>
      </c>
      <c r="F6">
        <v>309368.47517981601</v>
      </c>
      <c r="G6">
        <v>281482.98886023898</v>
      </c>
      <c r="H6">
        <v>258828.15683819901</v>
      </c>
      <c r="I6">
        <v>239162.159593244</v>
      </c>
      <c r="J6">
        <v>225641.924022575</v>
      </c>
      <c r="K6">
        <v>208352.571766415</v>
      </c>
      <c r="L6">
        <v>186814.35391806299</v>
      </c>
      <c r="M6">
        <v>169734.789787802</v>
      </c>
      <c r="N6">
        <v>160863.73494610301</v>
      </c>
      <c r="O6">
        <v>127653.121317454</v>
      </c>
      <c r="P6">
        <v>122356.440283895</v>
      </c>
      <c r="Q6">
        <v>111615.30495231001</v>
      </c>
      <c r="R6">
        <v>102068.028914372</v>
      </c>
      <c r="S6">
        <v>104006.62611361399</v>
      </c>
      <c r="T6">
        <v>88394.482636252695</v>
      </c>
      <c r="U6">
        <v>79710.600798345404</v>
      </c>
      <c r="V6">
        <v>80626.432733084701</v>
      </c>
      <c r="W6">
        <v>73622.837120697193</v>
      </c>
      <c r="X6">
        <v>72728.937186711395</v>
      </c>
      <c r="Y6">
        <v>72011.149177828498</v>
      </c>
      <c r="Z6">
        <v>79925.489130206799</v>
      </c>
      <c r="AA6">
        <v>74633.276477699095</v>
      </c>
      <c r="AB6">
        <v>72019.393987468502</v>
      </c>
      <c r="AC6">
        <v>68353.055286065995</v>
      </c>
      <c r="AD6">
        <v>68206.989230962397</v>
      </c>
      <c r="AE6">
        <v>65733.063915556195</v>
      </c>
      <c r="AF6">
        <v>56220.704461583999</v>
      </c>
    </row>
    <row r="7" spans="1:32" x14ac:dyDescent="0.3">
      <c r="A7" t="s">
        <v>93</v>
      </c>
      <c r="B7" t="s">
        <v>307</v>
      </c>
      <c r="C7" t="s">
        <v>297</v>
      </c>
      <c r="D7" t="s">
        <v>308</v>
      </c>
      <c r="E7" t="s">
        <v>298</v>
      </c>
      <c r="F7">
        <v>468390.020113846</v>
      </c>
      <c r="G7">
        <v>484521.78626774601</v>
      </c>
      <c r="H7">
        <v>477716.62951006897</v>
      </c>
      <c r="I7">
        <v>491234.17706421198</v>
      </c>
      <c r="J7">
        <v>483760.932569105</v>
      </c>
      <c r="K7">
        <v>481815.51434556697</v>
      </c>
      <c r="L7">
        <v>505091.16763339803</v>
      </c>
      <c r="M7">
        <v>527315.97307203605</v>
      </c>
      <c r="N7">
        <v>552761.61234834895</v>
      </c>
      <c r="O7">
        <v>499477.41680910299</v>
      </c>
      <c r="P7">
        <v>479662.89956062002</v>
      </c>
      <c r="Q7">
        <v>423998.781111683</v>
      </c>
      <c r="R7">
        <v>385791.90182252001</v>
      </c>
      <c r="S7">
        <v>369897.13239242201</v>
      </c>
      <c r="T7">
        <v>306677.13354600902</v>
      </c>
      <c r="U7">
        <v>272435.069912993</v>
      </c>
      <c r="V7">
        <v>244558.330126699</v>
      </c>
      <c r="W7">
        <v>236717.154927161</v>
      </c>
      <c r="X7">
        <v>231226.99972279099</v>
      </c>
      <c r="Y7">
        <v>230003.04055048199</v>
      </c>
      <c r="Z7">
        <v>233256.20848834899</v>
      </c>
      <c r="AA7">
        <v>211895.222111827</v>
      </c>
      <c r="AB7">
        <v>211399.18619756299</v>
      </c>
      <c r="AC7">
        <v>203542.99708305101</v>
      </c>
      <c r="AD7">
        <v>205016.628338115</v>
      </c>
      <c r="AE7">
        <v>185179.26357112301</v>
      </c>
      <c r="AF7">
        <v>185481.497271937</v>
      </c>
    </row>
    <row r="8" spans="1:32" x14ac:dyDescent="0.3">
      <c r="A8" t="s">
        <v>93</v>
      </c>
      <c r="B8" t="s">
        <v>309</v>
      </c>
      <c r="C8" t="s">
        <v>297</v>
      </c>
      <c r="D8" t="s">
        <v>310</v>
      </c>
      <c r="E8" t="s">
        <v>298</v>
      </c>
      <c r="F8">
        <v>26851.5974746713</v>
      </c>
      <c r="G8">
        <v>89328.952915103902</v>
      </c>
      <c r="H8">
        <v>52745.864196349998</v>
      </c>
      <c r="I8">
        <v>34014.445576984697</v>
      </c>
      <c r="J8">
        <v>30765.276124494601</v>
      </c>
      <c r="K8">
        <v>28437.1000682464</v>
      </c>
      <c r="L8">
        <v>32264.946295423899</v>
      </c>
      <c r="M8">
        <v>32972.359168567898</v>
      </c>
      <c r="N8">
        <v>36835.961926751399</v>
      </c>
      <c r="O8">
        <v>29642.942086751798</v>
      </c>
      <c r="P8">
        <v>30787.189808869702</v>
      </c>
      <c r="Q8">
        <v>31608.711662607901</v>
      </c>
      <c r="R8">
        <v>30487.1112774061</v>
      </c>
      <c r="S8">
        <v>28661.836986272501</v>
      </c>
      <c r="T8">
        <v>46826.151051233297</v>
      </c>
      <c r="U8">
        <v>37425.511449165097</v>
      </c>
      <c r="V8">
        <v>29753.349575643198</v>
      </c>
      <c r="W8">
        <v>37153.620905279902</v>
      </c>
      <c r="X8">
        <v>33273.5282734379</v>
      </c>
      <c r="Y8">
        <v>69212.173686248498</v>
      </c>
      <c r="Z8">
        <v>66928.914909908897</v>
      </c>
      <c r="AA8">
        <v>35997.071187933703</v>
      </c>
      <c r="AB8">
        <v>30050.130180778</v>
      </c>
      <c r="AC8">
        <v>30953.5121590815</v>
      </c>
      <c r="AD8">
        <v>52898.422310310802</v>
      </c>
      <c r="AE8">
        <v>25865.641658352699</v>
      </c>
      <c r="AF8">
        <v>18025.620204886</v>
      </c>
    </row>
    <row r="9" spans="1:32" x14ac:dyDescent="0.3">
      <c r="A9" t="s">
        <v>93</v>
      </c>
      <c r="B9" t="s">
        <v>311</v>
      </c>
      <c r="C9" t="s">
        <v>297</v>
      </c>
      <c r="D9" t="s">
        <v>312</v>
      </c>
      <c r="E9" t="s">
        <v>298</v>
      </c>
      <c r="F9">
        <v>452213.68791817699</v>
      </c>
      <c r="G9">
        <v>463135.300075398</v>
      </c>
      <c r="H9">
        <v>459244.96855231602</v>
      </c>
      <c r="I9">
        <v>471638.70132224198</v>
      </c>
      <c r="J9">
        <v>451690.50877193501</v>
      </c>
      <c r="K9">
        <v>466887.46191069199</v>
      </c>
      <c r="L9">
        <v>500631.70847565797</v>
      </c>
      <c r="M9">
        <v>483483.62564319599</v>
      </c>
      <c r="N9">
        <v>480698.18672268197</v>
      </c>
      <c r="O9">
        <v>462352.15457625099</v>
      </c>
      <c r="P9">
        <v>456518.06549395598</v>
      </c>
      <c r="Q9">
        <v>428645.59381087602</v>
      </c>
      <c r="R9">
        <v>431604.94071049098</v>
      </c>
      <c r="S9">
        <v>419072.65669762198</v>
      </c>
      <c r="T9">
        <v>354257.07952113001</v>
      </c>
      <c r="U9">
        <v>306242.09339245199</v>
      </c>
      <c r="V9">
        <v>311881.87975375901</v>
      </c>
      <c r="W9">
        <v>307478.99774191302</v>
      </c>
      <c r="X9">
        <v>308664.68722250802</v>
      </c>
      <c r="Y9">
        <v>327935.63038454001</v>
      </c>
      <c r="Z9">
        <v>372380.68724296801</v>
      </c>
      <c r="AA9">
        <v>375050.95797030698</v>
      </c>
      <c r="AB9">
        <v>369641.28833996598</v>
      </c>
      <c r="AC9">
        <v>329318.40425603301</v>
      </c>
      <c r="AD9">
        <v>348341.30710758199</v>
      </c>
      <c r="AE9">
        <v>310986.55869413703</v>
      </c>
      <c r="AF9">
        <v>330091.78584789397</v>
      </c>
    </row>
    <row r="10" spans="1:32" x14ac:dyDescent="0.3">
      <c r="A10" t="s">
        <v>93</v>
      </c>
      <c r="B10" t="s">
        <v>313</v>
      </c>
      <c r="C10" t="s">
        <v>297</v>
      </c>
      <c r="D10" t="s">
        <v>314</v>
      </c>
      <c r="E10" t="s">
        <v>298</v>
      </c>
      <c r="F10">
        <v>730618.46959108103</v>
      </c>
      <c r="G10">
        <v>741541.17508043605</v>
      </c>
      <c r="H10">
        <v>741451.73832202505</v>
      </c>
      <c r="I10">
        <v>776366.53927969804</v>
      </c>
      <c r="J10">
        <v>752970.16166574997</v>
      </c>
      <c r="K10">
        <v>806033.35162897105</v>
      </c>
      <c r="L10">
        <v>852280.87894748198</v>
      </c>
      <c r="M10">
        <v>833455.73741649103</v>
      </c>
      <c r="N10">
        <v>837477.54592556797</v>
      </c>
      <c r="O10">
        <v>803557.31234458601</v>
      </c>
      <c r="P10">
        <v>787919.815269268</v>
      </c>
      <c r="Q10">
        <v>755180.02794030297</v>
      </c>
      <c r="R10">
        <v>730456.84553006396</v>
      </c>
      <c r="S10">
        <v>718865.41250952403</v>
      </c>
      <c r="T10">
        <v>648607.25450588798</v>
      </c>
      <c r="U10">
        <v>586614.73219278501</v>
      </c>
      <c r="V10">
        <v>582770.66202929197</v>
      </c>
      <c r="W10">
        <v>580199.18589468196</v>
      </c>
      <c r="X10">
        <v>582111.79954641603</v>
      </c>
      <c r="Y10">
        <v>607432.63772890903</v>
      </c>
      <c r="Z10">
        <v>685354.24728109501</v>
      </c>
      <c r="AA10">
        <v>696219.243931034</v>
      </c>
      <c r="AB10">
        <v>683194.88832441298</v>
      </c>
      <c r="AC10">
        <v>606180.24229998502</v>
      </c>
      <c r="AD10">
        <v>617649.68265154702</v>
      </c>
      <c r="AE10">
        <v>579769.48749176494</v>
      </c>
      <c r="AF10">
        <v>602794.68894499599</v>
      </c>
    </row>
    <row r="11" spans="1:32" x14ac:dyDescent="0.3">
      <c r="A11" t="s">
        <v>93</v>
      </c>
      <c r="B11" t="s">
        <v>315</v>
      </c>
      <c r="C11" t="s">
        <v>297</v>
      </c>
      <c r="D11" t="s">
        <v>316</v>
      </c>
      <c r="E11" t="s">
        <v>298</v>
      </c>
      <c r="F11">
        <v>278957.93959187099</v>
      </c>
      <c r="G11">
        <v>279005.46592141199</v>
      </c>
      <c r="H11">
        <v>282771.12021005503</v>
      </c>
      <c r="I11">
        <v>305234.09143392101</v>
      </c>
      <c r="J11">
        <v>301718.05094530701</v>
      </c>
      <c r="K11">
        <v>339462.61785264302</v>
      </c>
      <c r="L11">
        <v>352047.866958495</v>
      </c>
      <c r="M11">
        <v>350306.14557812602</v>
      </c>
      <c r="N11">
        <v>357068.06043595501</v>
      </c>
      <c r="O11">
        <v>341492.47112339601</v>
      </c>
      <c r="P11">
        <v>331712.48564633698</v>
      </c>
      <c r="Q11">
        <v>326750.60233340599</v>
      </c>
      <c r="R11">
        <v>299216.843182771</v>
      </c>
      <c r="S11">
        <v>300099.77865420002</v>
      </c>
      <c r="T11">
        <v>294408.37923087802</v>
      </c>
      <c r="U11">
        <v>280295.44867999799</v>
      </c>
      <c r="V11">
        <v>270882.22918778699</v>
      </c>
      <c r="W11">
        <v>272685.90434615302</v>
      </c>
      <c r="X11">
        <v>273414.29385475902</v>
      </c>
      <c r="Y11">
        <v>279516.36527090898</v>
      </c>
      <c r="Z11">
        <v>313017.20564189</v>
      </c>
      <c r="AA11">
        <v>321182.97066515899</v>
      </c>
      <c r="AB11">
        <v>313582.74417674699</v>
      </c>
      <c r="AC11">
        <v>276900.03947603703</v>
      </c>
      <c r="AD11">
        <v>269464.621853791</v>
      </c>
      <c r="AE11">
        <v>268782.92879762797</v>
      </c>
      <c r="AF11">
        <v>272764.85324124602</v>
      </c>
    </row>
    <row r="12" spans="1:32" x14ac:dyDescent="0.3">
      <c r="A12" t="s">
        <v>93</v>
      </c>
      <c r="B12" t="s">
        <v>317</v>
      </c>
      <c r="C12" t="s">
        <v>297</v>
      </c>
      <c r="D12" t="s">
        <v>318</v>
      </c>
      <c r="E12" t="s">
        <v>298</v>
      </c>
      <c r="F12">
        <v>379571.17103962897</v>
      </c>
      <c r="G12">
        <v>388156.07171278697</v>
      </c>
      <c r="H12">
        <v>380657.37590686901</v>
      </c>
      <c r="I12">
        <v>388477.26120310603</v>
      </c>
      <c r="J12">
        <v>371554.789996996</v>
      </c>
      <c r="K12">
        <v>372096.75780638302</v>
      </c>
      <c r="L12">
        <v>404823.40293038299</v>
      </c>
      <c r="M12">
        <v>432982.33055423503</v>
      </c>
      <c r="N12">
        <v>458907.78700866201</v>
      </c>
      <c r="O12">
        <v>430305.907739794</v>
      </c>
      <c r="P12">
        <v>424966.803516555</v>
      </c>
      <c r="Q12">
        <v>404337.37388339802</v>
      </c>
      <c r="R12">
        <v>373895.743618251</v>
      </c>
      <c r="S12">
        <v>365280.56076710799</v>
      </c>
      <c r="T12">
        <v>306948.03262647899</v>
      </c>
      <c r="U12">
        <v>292979.42478064902</v>
      </c>
      <c r="V12">
        <v>285395.02777519001</v>
      </c>
      <c r="W12">
        <v>282512.52805204497</v>
      </c>
      <c r="X12">
        <v>296250.05336020602</v>
      </c>
      <c r="Y12">
        <v>307583.727787579</v>
      </c>
      <c r="Z12">
        <v>322580.33560242999</v>
      </c>
      <c r="AA12">
        <v>306316.86073778197</v>
      </c>
      <c r="AB12">
        <v>292114.95702893002</v>
      </c>
      <c r="AC12">
        <v>280947.988619029</v>
      </c>
      <c r="AD12">
        <v>274345.70393221901</v>
      </c>
      <c r="AE12">
        <v>244535.926663255</v>
      </c>
      <c r="AF12">
        <v>262001.81695297899</v>
      </c>
    </row>
    <row r="13" spans="1:32" x14ac:dyDescent="0.3">
      <c r="A13" t="s">
        <v>93</v>
      </c>
      <c r="B13" t="s">
        <v>319</v>
      </c>
      <c r="C13" t="s">
        <v>297</v>
      </c>
      <c r="D13" t="s">
        <v>320</v>
      </c>
      <c r="E13" t="s">
        <v>298</v>
      </c>
      <c r="F13">
        <v>468563.09764327999</v>
      </c>
      <c r="G13">
        <v>476051.45891145401</v>
      </c>
      <c r="H13">
        <v>483017.32300952898</v>
      </c>
      <c r="I13">
        <v>487083.10853781999</v>
      </c>
      <c r="J13">
        <v>435118.09353468899</v>
      </c>
      <c r="K13">
        <v>436337.41011940502</v>
      </c>
      <c r="L13">
        <v>437301.08493124699</v>
      </c>
      <c r="M13">
        <v>446839.342924411</v>
      </c>
      <c r="N13">
        <v>424072.89274221798</v>
      </c>
      <c r="O13">
        <v>394589.91448910499</v>
      </c>
      <c r="P13">
        <v>393602.95847330999</v>
      </c>
      <c r="Q13">
        <v>370472.91157615499</v>
      </c>
      <c r="R13">
        <v>352842.86671034299</v>
      </c>
      <c r="S13">
        <v>361283.98357177799</v>
      </c>
      <c r="T13">
        <v>292163.08964319801</v>
      </c>
      <c r="U13">
        <v>273333.70350142801</v>
      </c>
      <c r="V13">
        <v>259972.919491318</v>
      </c>
      <c r="W13">
        <v>294313.77142275602</v>
      </c>
      <c r="X13">
        <v>292659.73557350301</v>
      </c>
      <c r="Y13">
        <v>290396.30757616903</v>
      </c>
      <c r="Z13">
        <v>311104.68461055198</v>
      </c>
      <c r="AA13">
        <v>304742.62212999299</v>
      </c>
      <c r="AB13">
        <v>287572.572777491</v>
      </c>
      <c r="AC13">
        <v>276640.17321717099</v>
      </c>
      <c r="AD13">
        <v>276422.91854455898</v>
      </c>
      <c r="AE13">
        <v>233743.623360322</v>
      </c>
      <c r="AF13">
        <v>229392.228047232</v>
      </c>
    </row>
    <row r="14" spans="1:32" x14ac:dyDescent="0.3">
      <c r="A14" t="s">
        <v>93</v>
      </c>
      <c r="B14" t="s">
        <v>321</v>
      </c>
      <c r="C14" t="s">
        <v>297</v>
      </c>
      <c r="D14" t="s">
        <v>322</v>
      </c>
      <c r="E14" t="s">
        <v>298</v>
      </c>
      <c r="F14">
        <v>537818.88077424897</v>
      </c>
      <c r="G14">
        <v>600335.11926372803</v>
      </c>
      <c r="H14">
        <v>621474.35159514903</v>
      </c>
      <c r="I14">
        <v>615278.30581527494</v>
      </c>
      <c r="J14">
        <v>582639.98033267702</v>
      </c>
      <c r="K14">
        <v>639280.11555214098</v>
      </c>
      <c r="L14">
        <v>619405.09303617</v>
      </c>
      <c r="M14">
        <v>551693.29756745603</v>
      </c>
      <c r="N14">
        <v>554021.28785834694</v>
      </c>
      <c r="O14">
        <v>510247.98825638299</v>
      </c>
      <c r="P14">
        <v>504468.577980867</v>
      </c>
      <c r="Q14">
        <v>476682.101159635</v>
      </c>
      <c r="R14">
        <v>436481.13047719101</v>
      </c>
      <c r="S14">
        <v>429845.89372730802</v>
      </c>
      <c r="T14">
        <v>339807.27735534997</v>
      </c>
      <c r="U14">
        <v>324725.67808131699</v>
      </c>
      <c r="V14">
        <v>297716.13451873203</v>
      </c>
      <c r="W14">
        <v>281035.78782302199</v>
      </c>
      <c r="X14">
        <v>283603.24875950598</v>
      </c>
      <c r="Y14">
        <v>301086.48688061599</v>
      </c>
      <c r="Z14">
        <v>319761.45493001502</v>
      </c>
      <c r="AA14">
        <v>297128.06431897002</v>
      </c>
      <c r="AB14">
        <v>288151.93023645401</v>
      </c>
      <c r="AC14">
        <v>276775.12397713098</v>
      </c>
      <c r="AD14">
        <v>271701.769974189</v>
      </c>
      <c r="AE14">
        <v>249779.22169015199</v>
      </c>
      <c r="AF14">
        <v>259915.332655028</v>
      </c>
    </row>
    <row r="15" spans="1:32" x14ac:dyDescent="0.3">
      <c r="A15" t="s">
        <v>93</v>
      </c>
      <c r="B15" t="s">
        <v>323</v>
      </c>
      <c r="C15" t="s">
        <v>297</v>
      </c>
      <c r="D15" t="s">
        <v>324</v>
      </c>
      <c r="E15" t="s">
        <v>298</v>
      </c>
      <c r="F15">
        <v>807153.72840349295</v>
      </c>
      <c r="G15">
        <v>893893.03892832005</v>
      </c>
      <c r="H15">
        <v>912853.84335026203</v>
      </c>
      <c r="I15">
        <v>897758.57689220505</v>
      </c>
      <c r="J15">
        <v>841144.29921412701</v>
      </c>
      <c r="K15">
        <v>927262.48763238499</v>
      </c>
      <c r="L15">
        <v>924638.60064676998</v>
      </c>
      <c r="M15">
        <v>825032.83476187405</v>
      </c>
      <c r="N15">
        <v>820007.85070491396</v>
      </c>
      <c r="O15">
        <v>762580.64504510397</v>
      </c>
      <c r="P15">
        <v>772181.97140251298</v>
      </c>
      <c r="Q15">
        <v>732930.61089870695</v>
      </c>
      <c r="R15">
        <v>656763.17303279706</v>
      </c>
      <c r="S15">
        <v>634052.26977107697</v>
      </c>
      <c r="T15">
        <v>512353.47555225203</v>
      </c>
      <c r="U15">
        <v>493457.66551074898</v>
      </c>
      <c r="V15">
        <v>457542.05471938598</v>
      </c>
      <c r="W15">
        <v>451352.46081673098</v>
      </c>
      <c r="X15">
        <v>461723.381225185</v>
      </c>
      <c r="Y15">
        <v>485459.42098066502</v>
      </c>
      <c r="Z15">
        <v>511797.71795565297</v>
      </c>
      <c r="AA15">
        <v>481621.19847847702</v>
      </c>
      <c r="AB15">
        <v>463137.06380096602</v>
      </c>
      <c r="AC15">
        <v>453261.094255312</v>
      </c>
      <c r="AD15">
        <v>446830.87690638303</v>
      </c>
      <c r="AE15">
        <v>409035.09047003702</v>
      </c>
      <c r="AF15">
        <v>417921.344821885</v>
      </c>
    </row>
    <row r="16" spans="1:32" x14ac:dyDescent="0.3">
      <c r="A16" t="s">
        <v>93</v>
      </c>
      <c r="B16" t="s">
        <v>325</v>
      </c>
      <c r="C16" t="s">
        <v>297</v>
      </c>
      <c r="D16" t="s">
        <v>326</v>
      </c>
      <c r="E16" t="s">
        <v>298</v>
      </c>
      <c r="F16">
        <v>269487.31290767598</v>
      </c>
      <c r="G16">
        <v>293742.78910667001</v>
      </c>
      <c r="H16">
        <v>291596.80696927599</v>
      </c>
      <c r="I16">
        <v>282707.841736548</v>
      </c>
      <c r="J16">
        <v>258738.451003347</v>
      </c>
      <c r="K16">
        <v>288230.25410314498</v>
      </c>
      <c r="L16">
        <v>305419.37835083401</v>
      </c>
      <c r="M16">
        <v>273502.035651538</v>
      </c>
      <c r="N16">
        <v>266167.37521223503</v>
      </c>
      <c r="O16">
        <v>252483.927069745</v>
      </c>
      <c r="P16">
        <v>267825.15309949702</v>
      </c>
      <c r="Q16">
        <v>256347.31433353701</v>
      </c>
      <c r="R16">
        <v>220402.26460860201</v>
      </c>
      <c r="S16">
        <v>204351.14534006899</v>
      </c>
      <c r="T16">
        <v>172637.610238391</v>
      </c>
      <c r="U16">
        <v>168811.37650109301</v>
      </c>
      <c r="V16">
        <v>159888.077991142</v>
      </c>
      <c r="W16">
        <v>170335.05050660801</v>
      </c>
      <c r="X16">
        <v>178125.73087676699</v>
      </c>
      <c r="Y16">
        <v>184388.67515922801</v>
      </c>
      <c r="Z16">
        <v>192060.79826288499</v>
      </c>
      <c r="AA16">
        <v>184503.39585076499</v>
      </c>
      <c r="AB16">
        <v>175003.23896971799</v>
      </c>
      <c r="AC16">
        <v>176485.933229413</v>
      </c>
      <c r="AD16">
        <v>175125.17834558</v>
      </c>
      <c r="AE16">
        <v>159255.868779885</v>
      </c>
      <c r="AF16">
        <v>158021.99516931799</v>
      </c>
    </row>
    <row r="17" spans="1:32" x14ac:dyDescent="0.3">
      <c r="A17" t="s">
        <v>93</v>
      </c>
      <c r="B17" t="s">
        <v>327</v>
      </c>
      <c r="C17" t="s">
        <v>297</v>
      </c>
      <c r="D17" t="s">
        <v>328</v>
      </c>
      <c r="E17" t="s">
        <v>298</v>
      </c>
      <c r="F17">
        <v>478933.02904127701</v>
      </c>
      <c r="G17">
        <v>500967.88652151002</v>
      </c>
      <c r="H17">
        <v>533747.543152011</v>
      </c>
      <c r="I17">
        <v>539203.15505743597</v>
      </c>
      <c r="J17">
        <v>471548.12087809801</v>
      </c>
      <c r="K17">
        <v>519884.21500933199</v>
      </c>
      <c r="L17">
        <v>501633.55693165498</v>
      </c>
      <c r="M17">
        <v>481852.99313014798</v>
      </c>
      <c r="N17">
        <v>506626.94699280401</v>
      </c>
      <c r="O17">
        <v>499912.22590439202</v>
      </c>
      <c r="P17">
        <v>521366.30911062303</v>
      </c>
      <c r="Q17">
        <v>512458.02916468401</v>
      </c>
      <c r="R17">
        <v>487361.31778424297</v>
      </c>
      <c r="S17">
        <v>473001.57450729102</v>
      </c>
      <c r="T17">
        <v>345452.38178200601</v>
      </c>
      <c r="U17">
        <v>354656.25482108397</v>
      </c>
      <c r="V17">
        <v>334478.68765095301</v>
      </c>
      <c r="W17">
        <v>340187.70652535098</v>
      </c>
      <c r="X17">
        <v>340309.26962044899</v>
      </c>
      <c r="Y17">
        <v>351344.18400656298</v>
      </c>
      <c r="Z17">
        <v>375432.42485788302</v>
      </c>
      <c r="AA17">
        <v>375756.06767218403</v>
      </c>
      <c r="AB17">
        <v>391596.17633671302</v>
      </c>
      <c r="AC17">
        <v>376465.311990035</v>
      </c>
      <c r="AD17">
        <v>357574.02320155897</v>
      </c>
      <c r="AE17">
        <v>322300.17717349599</v>
      </c>
      <c r="AF17">
        <v>335829.20949303801</v>
      </c>
    </row>
    <row r="18" spans="1:32" x14ac:dyDescent="0.3">
      <c r="A18" t="s">
        <v>93</v>
      </c>
      <c r="B18" t="s">
        <v>329</v>
      </c>
      <c r="C18" t="s">
        <v>297</v>
      </c>
      <c r="D18" t="s">
        <v>330</v>
      </c>
      <c r="E18" t="s">
        <v>298</v>
      </c>
      <c r="F18">
        <v>519787.14308085199</v>
      </c>
      <c r="G18">
        <v>539929.02963423403</v>
      </c>
      <c r="H18">
        <v>568675.00019190705</v>
      </c>
      <c r="I18">
        <v>525415.85634244001</v>
      </c>
      <c r="J18">
        <v>465386.746356752</v>
      </c>
      <c r="K18">
        <v>538479.22834373405</v>
      </c>
      <c r="L18">
        <v>578909.314851364</v>
      </c>
      <c r="M18">
        <v>604281.580092235</v>
      </c>
      <c r="N18">
        <v>654661.28877424903</v>
      </c>
      <c r="O18">
        <v>640196.25716216699</v>
      </c>
      <c r="P18">
        <v>588702.34352357197</v>
      </c>
      <c r="Q18">
        <v>592913.99409982702</v>
      </c>
      <c r="R18">
        <v>569642.80022296298</v>
      </c>
      <c r="S18">
        <v>594310.27705121995</v>
      </c>
      <c r="T18">
        <v>379305.63224428397</v>
      </c>
      <c r="U18">
        <v>409059.10615669098</v>
      </c>
      <c r="V18">
        <v>379427.81751415099</v>
      </c>
      <c r="W18">
        <v>429845.27591780998</v>
      </c>
      <c r="X18">
        <v>472966.27628294902</v>
      </c>
      <c r="Y18">
        <v>506032.91751497402</v>
      </c>
      <c r="Z18">
        <v>544147.18071002804</v>
      </c>
      <c r="AA18">
        <v>545603.69350583502</v>
      </c>
      <c r="AB18">
        <v>537707.32512534002</v>
      </c>
      <c r="AC18">
        <v>523416.28695638699</v>
      </c>
      <c r="AD18">
        <v>545248.92425042996</v>
      </c>
      <c r="AE18">
        <v>441672.21589260502</v>
      </c>
      <c r="AF18">
        <v>433981.54682140902</v>
      </c>
    </row>
    <row r="19" spans="1:32" x14ac:dyDescent="0.3">
      <c r="A19" t="s">
        <v>93</v>
      </c>
      <c r="B19" t="s">
        <v>331</v>
      </c>
      <c r="C19" t="s">
        <v>297</v>
      </c>
      <c r="D19" t="s">
        <v>332</v>
      </c>
      <c r="E19" t="s">
        <v>298</v>
      </c>
      <c r="F19">
        <v>192170.19218603999</v>
      </c>
      <c r="G19">
        <v>201077.621180218</v>
      </c>
      <c r="H19">
        <v>197479.59383824101</v>
      </c>
      <c r="I19">
        <v>203181.591958818</v>
      </c>
      <c r="J19">
        <v>185035.17311130799</v>
      </c>
      <c r="K19">
        <v>186054.23181182001</v>
      </c>
      <c r="L19">
        <v>187708.599809715</v>
      </c>
      <c r="M19">
        <v>174050.723865543</v>
      </c>
      <c r="N19">
        <v>162040.01351783201</v>
      </c>
      <c r="O19">
        <v>144249.45528629501</v>
      </c>
      <c r="P19">
        <v>142108.14010301299</v>
      </c>
      <c r="Q19">
        <v>136510.17223728701</v>
      </c>
      <c r="R19">
        <v>123781.976103466</v>
      </c>
      <c r="S19">
        <v>121304.527944446</v>
      </c>
      <c r="T19">
        <v>97800.796011389306</v>
      </c>
      <c r="U19">
        <v>88782.633152684095</v>
      </c>
      <c r="V19">
        <v>88288.368611118</v>
      </c>
      <c r="W19">
        <v>87259.1438511866</v>
      </c>
      <c r="X19">
        <v>88526.119350528097</v>
      </c>
      <c r="Y19">
        <v>90932.453560441703</v>
      </c>
      <c r="Z19">
        <v>96409.9629937266</v>
      </c>
      <c r="AA19">
        <v>90797.074085510802</v>
      </c>
      <c r="AB19">
        <v>90051.172214170307</v>
      </c>
      <c r="AC19">
        <v>85134.835628610803</v>
      </c>
      <c r="AD19">
        <v>86161.587591996504</v>
      </c>
      <c r="AE19">
        <v>77918.406268066305</v>
      </c>
      <c r="AF19">
        <v>84094.750437363604</v>
      </c>
    </row>
    <row r="20" spans="1:32" x14ac:dyDescent="0.3">
      <c r="A20" t="s">
        <v>93</v>
      </c>
      <c r="B20" t="s">
        <v>333</v>
      </c>
      <c r="C20" t="s">
        <v>297</v>
      </c>
      <c r="D20" t="s">
        <v>334</v>
      </c>
      <c r="E20" t="s">
        <v>298</v>
      </c>
      <c r="F20">
        <v>177182.05324001799</v>
      </c>
      <c r="G20">
        <v>160805.27237208301</v>
      </c>
      <c r="H20">
        <v>155796.72915969801</v>
      </c>
      <c r="I20">
        <v>161583.140708908</v>
      </c>
      <c r="J20">
        <v>155939.849916012</v>
      </c>
      <c r="K20">
        <v>154742.913337395</v>
      </c>
      <c r="L20">
        <v>147095.42385853099</v>
      </c>
      <c r="M20">
        <v>145340.065550867</v>
      </c>
      <c r="N20">
        <v>144003.14598004101</v>
      </c>
      <c r="O20">
        <v>194179.22492499201</v>
      </c>
      <c r="P20">
        <v>187235.05259567799</v>
      </c>
      <c r="Q20">
        <v>174338.99768986501</v>
      </c>
      <c r="R20">
        <v>194688.85787482801</v>
      </c>
      <c r="S20">
        <v>179824.81482359901</v>
      </c>
      <c r="T20">
        <v>192973.69132280099</v>
      </c>
      <c r="U20">
        <v>165438.04210624099</v>
      </c>
      <c r="V20">
        <v>164129.63835721</v>
      </c>
      <c r="W20">
        <v>164591.747977836</v>
      </c>
      <c r="X20">
        <v>135816.87105461699</v>
      </c>
      <c r="Y20">
        <v>129159.908608714</v>
      </c>
      <c r="Z20">
        <v>133008.296460674</v>
      </c>
      <c r="AA20">
        <v>126479.854663331</v>
      </c>
      <c r="AB20">
        <v>109892.225714545</v>
      </c>
      <c r="AC20">
        <v>108288.875372742</v>
      </c>
      <c r="AD20">
        <v>122050.761957011</v>
      </c>
      <c r="AE20">
        <v>120780.566539263</v>
      </c>
      <c r="AF20">
        <v>125336.108291255</v>
      </c>
    </row>
    <row r="21" spans="1:32" x14ac:dyDescent="0.3">
      <c r="A21" t="s">
        <v>93</v>
      </c>
      <c r="B21" t="s">
        <v>335</v>
      </c>
      <c r="C21" t="s">
        <v>297</v>
      </c>
      <c r="D21" t="s">
        <v>336</v>
      </c>
      <c r="E21" t="s">
        <v>298</v>
      </c>
      <c r="F21">
        <v>284465.586753571</v>
      </c>
      <c r="G21">
        <v>271602.57006507699</v>
      </c>
      <c r="H21">
        <v>275712.58862607699</v>
      </c>
      <c r="I21">
        <v>293049.97226552502</v>
      </c>
      <c r="J21">
        <v>295478.45759451599</v>
      </c>
      <c r="K21">
        <v>300420.58235770598</v>
      </c>
      <c r="L21">
        <v>291331.32176249602</v>
      </c>
      <c r="M21">
        <v>289067.32209012599</v>
      </c>
      <c r="N21">
        <v>291844.98156318301</v>
      </c>
      <c r="O21">
        <v>355824.05075096898</v>
      </c>
      <c r="P21">
        <v>359692.548153596</v>
      </c>
      <c r="Q21">
        <v>348310.30538387602</v>
      </c>
      <c r="R21">
        <v>360810.94572267903</v>
      </c>
      <c r="S21">
        <v>347890.217070946</v>
      </c>
      <c r="T21">
        <v>359762.82106911001</v>
      </c>
      <c r="U21">
        <v>324922.72617697</v>
      </c>
      <c r="V21">
        <v>311146.290318385</v>
      </c>
      <c r="W21">
        <v>296080.02694125398</v>
      </c>
      <c r="X21">
        <v>256819.59767799699</v>
      </c>
      <c r="Y21">
        <v>244964.484872698</v>
      </c>
      <c r="Z21">
        <v>245359.69608976101</v>
      </c>
      <c r="AA21">
        <v>241599.464132016</v>
      </c>
      <c r="AB21">
        <v>222004.49374638699</v>
      </c>
      <c r="AC21">
        <v>218330.84567908201</v>
      </c>
      <c r="AD21">
        <v>235683.22711867699</v>
      </c>
      <c r="AE21">
        <v>231803.31540516799</v>
      </c>
      <c r="AF21">
        <v>240728.49657860401</v>
      </c>
    </row>
    <row r="22" spans="1:32" x14ac:dyDescent="0.3">
      <c r="A22" t="s">
        <v>93</v>
      </c>
      <c r="B22" t="s">
        <v>337</v>
      </c>
      <c r="C22" t="s">
        <v>297</v>
      </c>
      <c r="D22" t="s">
        <v>338</v>
      </c>
      <c r="E22" t="s">
        <v>298</v>
      </c>
      <c r="F22">
        <v>107034.362816362</v>
      </c>
      <c r="G22">
        <v>110631.36076442301</v>
      </c>
      <c r="H22">
        <v>119811.437248979</v>
      </c>
      <c r="I22">
        <v>131390.346175338</v>
      </c>
      <c r="J22">
        <v>139521.560053783</v>
      </c>
      <c r="K22">
        <v>145693.07352893901</v>
      </c>
      <c r="L22">
        <v>144276.35161578099</v>
      </c>
      <c r="M22">
        <v>143772.66327744699</v>
      </c>
      <c r="N22">
        <v>147911.19597445999</v>
      </c>
      <c r="O22">
        <v>161569.305746078</v>
      </c>
      <c r="P22">
        <v>172459.060468146</v>
      </c>
      <c r="Q22">
        <v>174032.798319555</v>
      </c>
      <c r="R22">
        <v>166064.538320341</v>
      </c>
      <c r="S22">
        <v>168077.81311207599</v>
      </c>
      <c r="T22">
        <v>166741.63795244301</v>
      </c>
      <c r="U22">
        <v>159517.91182637599</v>
      </c>
      <c r="V22">
        <v>146999.37977570199</v>
      </c>
      <c r="W22">
        <v>131399.492422877</v>
      </c>
      <c r="X22">
        <v>120985.50582787899</v>
      </c>
      <c r="Y22">
        <v>115791.484096393</v>
      </c>
      <c r="Z22">
        <v>112306.969939364</v>
      </c>
      <c r="AA22">
        <v>115114.490212395</v>
      </c>
      <c r="AB22">
        <v>112162.018727153</v>
      </c>
      <c r="AC22">
        <v>110089.04711026201</v>
      </c>
      <c r="AD22">
        <v>113638.92994655301</v>
      </c>
      <c r="AE22">
        <v>111022.748865906</v>
      </c>
      <c r="AF22">
        <v>115393.20477174</v>
      </c>
    </row>
    <row r="23" spans="1:32" x14ac:dyDescent="0.3">
      <c r="A23" t="s">
        <v>93</v>
      </c>
      <c r="B23" t="s">
        <v>339</v>
      </c>
      <c r="C23" t="s">
        <v>297</v>
      </c>
      <c r="D23" t="s">
        <v>340</v>
      </c>
      <c r="E23" t="s">
        <v>298</v>
      </c>
      <c r="F23">
        <v>5333696.8427607697</v>
      </c>
      <c r="G23">
        <v>5338235.3687964799</v>
      </c>
      <c r="H23">
        <v>5130551.1766345296</v>
      </c>
      <c r="I23">
        <v>4870533.00716097</v>
      </c>
      <c r="J23">
        <v>4511100.9439287102</v>
      </c>
      <c r="K23">
        <v>4443514.6505960403</v>
      </c>
      <c r="L23">
        <v>4341525.8269001003</v>
      </c>
      <c r="M23">
        <v>4273742.1601924598</v>
      </c>
      <c r="N23">
        <v>4236521.1357957702</v>
      </c>
      <c r="O23">
        <v>4203299.8734003799</v>
      </c>
      <c r="P23">
        <v>4254277.1923295297</v>
      </c>
      <c r="Q23">
        <v>4150939.8179294001</v>
      </c>
      <c r="R23">
        <v>4211502.6391003802</v>
      </c>
      <c r="S23">
        <v>4289177.95595806</v>
      </c>
      <c r="T23">
        <v>4070565.6159847998</v>
      </c>
      <c r="U23">
        <v>3603760.9798703901</v>
      </c>
      <c r="V23">
        <v>3843385.8295216002</v>
      </c>
      <c r="W23">
        <v>3971997.1096305</v>
      </c>
      <c r="X23">
        <v>4176439.09404781</v>
      </c>
      <c r="Y23">
        <v>3990809.1831475198</v>
      </c>
      <c r="Z23">
        <v>4142006.92828325</v>
      </c>
      <c r="AA23">
        <v>4179612.1353902398</v>
      </c>
      <c r="AB23">
        <v>3895625.8776666098</v>
      </c>
      <c r="AC23">
        <v>4117890.2118165502</v>
      </c>
      <c r="AD23">
        <v>4789021.1862001596</v>
      </c>
      <c r="AE23">
        <v>4813606.1282282397</v>
      </c>
      <c r="AF23">
        <v>4921726.91648289</v>
      </c>
    </row>
    <row r="24" spans="1:32" x14ac:dyDescent="0.3">
      <c r="A24" t="s">
        <v>93</v>
      </c>
      <c r="B24" t="s">
        <v>341</v>
      </c>
      <c r="C24" t="s">
        <v>297</v>
      </c>
      <c r="D24" t="s">
        <v>342</v>
      </c>
      <c r="E24" t="s">
        <v>298</v>
      </c>
      <c r="F24">
        <v>3247832.3671982298</v>
      </c>
      <c r="G24">
        <v>3295669.59042578</v>
      </c>
      <c r="H24">
        <v>3322081.2950415998</v>
      </c>
      <c r="I24">
        <v>3327809.0422917898</v>
      </c>
      <c r="J24">
        <v>3288013.7906675199</v>
      </c>
      <c r="K24">
        <v>3367227.0659957598</v>
      </c>
      <c r="L24">
        <v>3380786.9910673299</v>
      </c>
      <c r="M24">
        <v>3325239.8845091499</v>
      </c>
      <c r="N24">
        <v>3309805.6940211002</v>
      </c>
      <c r="O24">
        <v>3395940.5527887</v>
      </c>
      <c r="P24">
        <v>3656351.3379095499</v>
      </c>
      <c r="Q24">
        <v>3482130.8495584801</v>
      </c>
      <c r="R24">
        <v>3331719.04414467</v>
      </c>
      <c r="S24">
        <v>3228016.2023685798</v>
      </c>
      <c r="T24">
        <v>2775410.07450571</v>
      </c>
      <c r="U24">
        <v>2741022.2002356402</v>
      </c>
      <c r="V24">
        <v>2657728.3661149102</v>
      </c>
      <c r="W24">
        <v>2748426.1816624799</v>
      </c>
      <c r="X24">
        <v>2819479.0965023302</v>
      </c>
      <c r="Y24">
        <v>2706643.45089912</v>
      </c>
      <c r="Z24">
        <v>2688408.85940834</v>
      </c>
      <c r="AA24">
        <v>2706715.0119992099</v>
      </c>
      <c r="AB24">
        <v>2605153.3553522099</v>
      </c>
      <c r="AC24">
        <v>2507612.45176188</v>
      </c>
      <c r="AD24">
        <v>2535829.6454902198</v>
      </c>
      <c r="AE24">
        <v>2270882.7963762302</v>
      </c>
      <c r="AF24">
        <v>2356667.59084915</v>
      </c>
    </row>
    <row r="25" spans="1:32" x14ac:dyDescent="0.3">
      <c r="A25" t="s">
        <v>93</v>
      </c>
      <c r="B25" t="s">
        <v>343</v>
      </c>
      <c r="C25" t="s">
        <v>297</v>
      </c>
      <c r="D25" t="s">
        <v>344</v>
      </c>
      <c r="E25" t="s">
        <v>298</v>
      </c>
      <c r="F25">
        <v>98603.931554336203</v>
      </c>
      <c r="G25">
        <v>101315.092851248</v>
      </c>
      <c r="H25">
        <v>106431.412032829</v>
      </c>
      <c r="I25">
        <v>109311.13432809499</v>
      </c>
      <c r="J25">
        <v>106221.44231132101</v>
      </c>
      <c r="K25">
        <v>108279.64281110599</v>
      </c>
      <c r="L25">
        <v>101472.77814317</v>
      </c>
      <c r="M25">
        <v>103330.368154439</v>
      </c>
      <c r="N25">
        <v>104405.01597893699</v>
      </c>
      <c r="O25">
        <v>110853.213221586</v>
      </c>
      <c r="P25">
        <v>105346.548278043</v>
      </c>
      <c r="Q25">
        <v>96994.250856124898</v>
      </c>
      <c r="R25">
        <v>84633.655083682796</v>
      </c>
      <c r="S25">
        <v>71673.3424454669</v>
      </c>
      <c r="T25">
        <v>56782.171052396901</v>
      </c>
      <c r="U25">
        <v>52932.018990684403</v>
      </c>
      <c r="V25">
        <v>44101.443655958399</v>
      </c>
      <c r="W25">
        <v>48668.835686251099</v>
      </c>
      <c r="X25">
        <v>55379.2847105521</v>
      </c>
      <c r="Y25">
        <v>59956.159827686402</v>
      </c>
      <c r="Z25">
        <v>63745.721247595298</v>
      </c>
      <c r="AA25">
        <v>63110.674339517704</v>
      </c>
      <c r="AB25">
        <v>63314.640154622299</v>
      </c>
      <c r="AC25">
        <v>58918.608754098401</v>
      </c>
      <c r="AD25">
        <v>59594.799083587997</v>
      </c>
      <c r="AE25">
        <v>55208.025319181797</v>
      </c>
      <c r="AF25">
        <v>52310.641809609202</v>
      </c>
    </row>
    <row r="26" spans="1:32" x14ac:dyDescent="0.3">
      <c r="A26" t="s">
        <v>93</v>
      </c>
      <c r="B26" t="s">
        <v>345</v>
      </c>
      <c r="C26" t="s">
        <v>297</v>
      </c>
      <c r="D26" t="s">
        <v>346</v>
      </c>
      <c r="E26" t="s">
        <v>298</v>
      </c>
      <c r="F26">
        <v>1725365.41722204</v>
      </c>
      <c r="G26">
        <v>1763398.00396169</v>
      </c>
      <c r="H26">
        <v>1836167.0441485799</v>
      </c>
      <c r="I26">
        <v>1809813.2624167299</v>
      </c>
      <c r="J26">
        <v>1843093.93004418</v>
      </c>
      <c r="K26">
        <v>1887462.8477660799</v>
      </c>
      <c r="L26">
        <v>1873973.17842794</v>
      </c>
      <c r="M26">
        <v>1901529.7649250701</v>
      </c>
      <c r="N26">
        <v>1888912.64143011</v>
      </c>
      <c r="O26">
        <v>1944939.4170683799</v>
      </c>
      <c r="P26">
        <v>2261303.9797566002</v>
      </c>
      <c r="Q26">
        <v>2141974.4636347801</v>
      </c>
      <c r="R26">
        <v>1988770.8941877701</v>
      </c>
      <c r="S26">
        <v>1905525.9029797299</v>
      </c>
      <c r="T26">
        <v>1488857.3591275399</v>
      </c>
      <c r="U26">
        <v>1441821.5486182801</v>
      </c>
      <c r="V26">
        <v>1399893.3064087799</v>
      </c>
      <c r="W26">
        <v>1373336.4314653999</v>
      </c>
      <c r="X26">
        <v>1351482.0999050699</v>
      </c>
      <c r="Y26">
        <v>1215931.0344928401</v>
      </c>
      <c r="Z26">
        <v>1108907.5301812701</v>
      </c>
      <c r="AA26">
        <v>1075034.56846244</v>
      </c>
      <c r="AB26">
        <v>1066323.3567685799</v>
      </c>
      <c r="AC26">
        <v>1023895.7006154699</v>
      </c>
      <c r="AD26">
        <v>1008339.9263659799</v>
      </c>
      <c r="AE26">
        <v>871971.263873194</v>
      </c>
      <c r="AF26">
        <v>962010.15521040396</v>
      </c>
    </row>
    <row r="27" spans="1:32" x14ac:dyDescent="0.3">
      <c r="A27" t="s">
        <v>93</v>
      </c>
      <c r="B27" t="s">
        <v>347</v>
      </c>
      <c r="C27" t="s">
        <v>297</v>
      </c>
      <c r="D27" t="s">
        <v>348</v>
      </c>
      <c r="E27" t="s">
        <v>298</v>
      </c>
      <c r="F27">
        <v>1433471.24563933</v>
      </c>
      <c r="G27">
        <v>1440968.5018510399</v>
      </c>
      <c r="H27">
        <v>1390775.4497933199</v>
      </c>
      <c r="I27">
        <v>1419449.7962138399</v>
      </c>
      <c r="J27">
        <v>1350390.58439319</v>
      </c>
      <c r="K27">
        <v>1383451.84831294</v>
      </c>
      <c r="L27">
        <v>1416857.5750249899</v>
      </c>
      <c r="M27">
        <v>1332892.54376133</v>
      </c>
      <c r="N27">
        <v>1328886.75984582</v>
      </c>
      <c r="O27">
        <v>1353048.00313389</v>
      </c>
      <c r="P27">
        <v>1306703.2614502199</v>
      </c>
      <c r="Q27">
        <v>1259088.07494421</v>
      </c>
      <c r="R27">
        <v>1272266.4734535799</v>
      </c>
      <c r="S27">
        <v>1263794.4295363</v>
      </c>
      <c r="T27">
        <v>1237940.50607049</v>
      </c>
      <c r="U27">
        <v>1253739.76408047</v>
      </c>
      <c r="V27">
        <v>1220929.4883105799</v>
      </c>
      <c r="W27">
        <v>1332441.2328972099</v>
      </c>
      <c r="X27">
        <v>1417733.4714214001</v>
      </c>
      <c r="Y27">
        <v>1434150.2904439101</v>
      </c>
      <c r="Z27">
        <v>1517238.6315305301</v>
      </c>
      <c r="AA27">
        <v>1569238.1583048101</v>
      </c>
      <c r="AB27">
        <v>1476809.04884313</v>
      </c>
      <c r="AC27">
        <v>1425970.4323579301</v>
      </c>
      <c r="AD27">
        <v>1468549.7026833501</v>
      </c>
      <c r="AE27">
        <v>1343703.5071838601</v>
      </c>
      <c r="AF27">
        <v>1343407.4541112999</v>
      </c>
    </row>
    <row r="28" spans="1:32" x14ac:dyDescent="0.3">
      <c r="A28" t="s">
        <v>93</v>
      </c>
      <c r="B28" t="s">
        <v>349</v>
      </c>
      <c r="C28" t="s">
        <v>297</v>
      </c>
      <c r="D28" t="s">
        <v>350</v>
      </c>
      <c r="E28" t="s">
        <v>298</v>
      </c>
      <c r="F28">
        <v>460723.91666786303</v>
      </c>
      <c r="G28">
        <v>425643.265746588</v>
      </c>
      <c r="H28">
        <v>424665.35523728299</v>
      </c>
      <c r="I28">
        <v>430194.11510342802</v>
      </c>
      <c r="J28">
        <v>421385.68516760401</v>
      </c>
      <c r="K28">
        <v>426715.603006772</v>
      </c>
      <c r="L28">
        <v>410540.71440703201</v>
      </c>
      <c r="M28">
        <v>411256.36400348297</v>
      </c>
      <c r="N28">
        <v>426933.23407059599</v>
      </c>
      <c r="O28">
        <v>518938.45680309599</v>
      </c>
      <c r="P28">
        <v>494959.22633777303</v>
      </c>
      <c r="Q28">
        <v>459362.26801966899</v>
      </c>
      <c r="R28">
        <v>452187.17211213702</v>
      </c>
      <c r="S28">
        <v>439517.21209524898</v>
      </c>
      <c r="T28">
        <v>398325.42273761699</v>
      </c>
      <c r="U28">
        <v>384793.10303129198</v>
      </c>
      <c r="V28">
        <v>347316.222495022</v>
      </c>
      <c r="W28">
        <v>362651.15105307702</v>
      </c>
      <c r="X28">
        <v>368564.736919838</v>
      </c>
      <c r="Y28">
        <v>379500.55650997203</v>
      </c>
      <c r="Z28">
        <v>391857.83042318898</v>
      </c>
      <c r="AA28">
        <v>414223.31998032902</v>
      </c>
      <c r="AB28">
        <v>418734.80659050198</v>
      </c>
      <c r="AC28">
        <v>405521.42118260602</v>
      </c>
      <c r="AD28">
        <v>409617.37137352698</v>
      </c>
      <c r="AE28">
        <v>343523.84294456802</v>
      </c>
      <c r="AF28">
        <v>337226.75285583897</v>
      </c>
    </row>
    <row r="29" spans="1:32" x14ac:dyDescent="0.3">
      <c r="A29" t="s">
        <v>93</v>
      </c>
      <c r="B29" t="s">
        <v>351</v>
      </c>
      <c r="C29" t="s">
        <v>297</v>
      </c>
      <c r="D29" t="s">
        <v>352</v>
      </c>
      <c r="E29" t="s">
        <v>298</v>
      </c>
      <c r="F29">
        <v>267954.826044844</v>
      </c>
      <c r="G29">
        <v>251689.958961344</v>
      </c>
      <c r="H29">
        <v>247760.02793979301</v>
      </c>
      <c r="I29">
        <v>241829.33176325401</v>
      </c>
      <c r="J29">
        <v>247202.95815832799</v>
      </c>
      <c r="K29">
        <v>254036.820314985</v>
      </c>
      <c r="L29">
        <v>240634.59891757599</v>
      </c>
      <c r="M29">
        <v>244909.25156121701</v>
      </c>
      <c r="N29">
        <v>258799.916960659</v>
      </c>
      <c r="O29">
        <v>333500.96844889398</v>
      </c>
      <c r="P29">
        <v>297436.407856634</v>
      </c>
      <c r="Q29">
        <v>263490.43179308402</v>
      </c>
      <c r="R29">
        <v>267400.21854619402</v>
      </c>
      <c r="S29">
        <v>266009.59320134501</v>
      </c>
      <c r="T29">
        <v>245783.26320115401</v>
      </c>
      <c r="U29">
        <v>235742.666292821</v>
      </c>
      <c r="V29">
        <v>207982.41136473199</v>
      </c>
      <c r="W29">
        <v>212038.891966558</v>
      </c>
      <c r="X29">
        <v>217598.239043012</v>
      </c>
      <c r="Y29">
        <v>218716.97174752399</v>
      </c>
      <c r="Z29">
        <v>220395.52948529</v>
      </c>
      <c r="AA29">
        <v>236342.97199857401</v>
      </c>
      <c r="AB29">
        <v>243915.30864625701</v>
      </c>
      <c r="AC29">
        <v>240193.07842668501</v>
      </c>
      <c r="AD29">
        <v>246513.08413556399</v>
      </c>
      <c r="AE29">
        <v>215598.09476856</v>
      </c>
      <c r="AF29">
        <v>212128.464628457</v>
      </c>
    </row>
    <row r="30" spans="1:32" x14ac:dyDescent="0.3">
      <c r="A30" t="s">
        <v>93</v>
      </c>
      <c r="B30" t="s">
        <v>353</v>
      </c>
      <c r="C30" t="s">
        <v>297</v>
      </c>
      <c r="D30" t="s">
        <v>354</v>
      </c>
      <c r="E30" t="s">
        <v>298</v>
      </c>
      <c r="F30">
        <v>34104.368798330499</v>
      </c>
      <c r="G30">
        <v>29683.689396839902</v>
      </c>
      <c r="H30">
        <v>30510.783198682599</v>
      </c>
      <c r="I30">
        <v>33456.3121708627</v>
      </c>
      <c r="J30">
        <v>27369.100343840299</v>
      </c>
      <c r="K30">
        <v>27784.663081844501</v>
      </c>
      <c r="L30">
        <v>28327.9474070328</v>
      </c>
      <c r="M30">
        <v>27557.297033532599</v>
      </c>
      <c r="N30">
        <v>28271.5496934312</v>
      </c>
      <c r="O30">
        <v>28098.583938623298</v>
      </c>
      <c r="P30">
        <v>30458.810105239201</v>
      </c>
      <c r="Q30">
        <v>32832.818194212603</v>
      </c>
      <c r="R30">
        <v>32940.895538300603</v>
      </c>
      <c r="S30">
        <v>31060.817337227702</v>
      </c>
      <c r="T30">
        <v>27005.446431575201</v>
      </c>
      <c r="U30">
        <v>29929.733917335601</v>
      </c>
      <c r="V30">
        <v>27743.457447755402</v>
      </c>
      <c r="W30">
        <v>26589.935073995901</v>
      </c>
      <c r="X30">
        <v>22460.2830497096</v>
      </c>
      <c r="Y30">
        <v>22315.395840275702</v>
      </c>
      <c r="Z30">
        <v>22350.060740649798</v>
      </c>
      <c r="AA30">
        <v>22795.9557615097</v>
      </c>
      <c r="AB30">
        <v>21844.814788329699</v>
      </c>
      <c r="AC30">
        <v>18427.218854204999</v>
      </c>
      <c r="AD30">
        <v>16024.277634002799</v>
      </c>
      <c r="AE30">
        <v>14320.856704682899</v>
      </c>
      <c r="AF30">
        <v>11970.088784374901</v>
      </c>
    </row>
    <row r="31" spans="1:32" x14ac:dyDescent="0.3">
      <c r="A31" t="s">
        <v>93</v>
      </c>
      <c r="B31" t="s">
        <v>355</v>
      </c>
      <c r="C31" t="s">
        <v>297</v>
      </c>
      <c r="D31" t="s">
        <v>356</v>
      </c>
      <c r="E31" t="s">
        <v>298</v>
      </c>
      <c r="F31">
        <v>36402.2995548818</v>
      </c>
      <c r="G31">
        <v>31212.4289071979</v>
      </c>
      <c r="H31">
        <v>32015.6627233812</v>
      </c>
      <c r="I31">
        <v>32828.235648235102</v>
      </c>
      <c r="J31">
        <v>29964.526718816502</v>
      </c>
      <c r="K31">
        <v>32358.485815485401</v>
      </c>
      <c r="L31">
        <v>32856.011067009997</v>
      </c>
      <c r="M31">
        <v>33008.335885090601</v>
      </c>
      <c r="N31">
        <v>32645.8520527457</v>
      </c>
      <c r="O31">
        <v>38144.518160598796</v>
      </c>
      <c r="P31">
        <v>42588.114868761797</v>
      </c>
      <c r="Q31">
        <v>40532.385733226401</v>
      </c>
      <c r="R31">
        <v>37492.512323563002</v>
      </c>
      <c r="S31">
        <v>32123.3303582599</v>
      </c>
      <c r="T31">
        <v>27014.9456988641</v>
      </c>
      <c r="U31">
        <v>22869.953866286301</v>
      </c>
      <c r="V31">
        <v>19110.7977845973</v>
      </c>
      <c r="W31">
        <v>20305.399650188701</v>
      </c>
      <c r="X31">
        <v>18435.330022245798</v>
      </c>
      <c r="Y31">
        <v>18136.765047411402</v>
      </c>
      <c r="Z31">
        <v>18688.4447121794</v>
      </c>
      <c r="AA31">
        <v>20924.832535794201</v>
      </c>
      <c r="AB31">
        <v>19812.1356266857</v>
      </c>
      <c r="AC31">
        <v>19381.745582522799</v>
      </c>
      <c r="AD31">
        <v>19023.738746801399</v>
      </c>
      <c r="AE31">
        <v>10095.8696623468</v>
      </c>
      <c r="AF31">
        <v>11819.3071605636</v>
      </c>
    </row>
    <row r="32" spans="1:32" x14ac:dyDescent="0.3">
      <c r="A32" t="s">
        <v>93</v>
      </c>
      <c r="B32" t="s">
        <v>357</v>
      </c>
      <c r="C32" t="s">
        <v>297</v>
      </c>
      <c r="D32" t="s">
        <v>358</v>
      </c>
      <c r="E32" t="s">
        <v>298</v>
      </c>
      <c r="F32">
        <v>102996.913452629</v>
      </c>
      <c r="G32">
        <v>93727.310800836203</v>
      </c>
      <c r="H32">
        <v>94857.890987462102</v>
      </c>
      <c r="I32">
        <v>102176.483189436</v>
      </c>
      <c r="J32">
        <v>97717.822336850601</v>
      </c>
      <c r="K32">
        <v>94894.155144343502</v>
      </c>
      <c r="L32">
        <v>92510.543882757993</v>
      </c>
      <c r="M32">
        <v>85617.111508069793</v>
      </c>
      <c r="N32">
        <v>83417.372446343899</v>
      </c>
      <c r="O32">
        <v>88493.780230688601</v>
      </c>
      <c r="P32">
        <v>91919.933665345205</v>
      </c>
      <c r="Q32">
        <v>91381.836933548897</v>
      </c>
      <c r="R32">
        <v>85753.366149516005</v>
      </c>
      <c r="S32">
        <v>82894.133810289495</v>
      </c>
      <c r="T32">
        <v>71504.040980069898</v>
      </c>
      <c r="U32">
        <v>69568.458168800105</v>
      </c>
      <c r="V32">
        <v>66750.959541685297</v>
      </c>
      <c r="W32">
        <v>79001.942468942507</v>
      </c>
      <c r="X32">
        <v>84227.286201789102</v>
      </c>
      <c r="Y32">
        <v>94503.400430718102</v>
      </c>
      <c r="Z32">
        <v>103863.568545813</v>
      </c>
      <c r="AA32">
        <v>107797.34892059299</v>
      </c>
      <c r="AB32">
        <v>107215.47854332899</v>
      </c>
      <c r="AC32">
        <v>103343.515994207</v>
      </c>
      <c r="AD32">
        <v>105039.67177150999</v>
      </c>
      <c r="AE32">
        <v>83130.969288975699</v>
      </c>
      <c r="AF32">
        <v>81772.266933584295</v>
      </c>
    </row>
    <row r="33" spans="1:32" x14ac:dyDescent="0.3">
      <c r="A33" t="s">
        <v>93</v>
      </c>
      <c r="B33" t="s">
        <v>359</v>
      </c>
      <c r="C33" t="s">
        <v>297</v>
      </c>
      <c r="D33" t="s">
        <v>360</v>
      </c>
      <c r="E33" t="s">
        <v>298</v>
      </c>
      <c r="F33">
        <v>19278.858558187199</v>
      </c>
      <c r="G33">
        <v>19399.017628830901</v>
      </c>
      <c r="H33">
        <v>19545.9678625175</v>
      </c>
      <c r="I33">
        <v>19779.461818306601</v>
      </c>
      <c r="J33">
        <v>19064.166162969399</v>
      </c>
      <c r="K33">
        <v>17657.452561643899</v>
      </c>
      <c r="L33">
        <v>16182.4825444542</v>
      </c>
      <c r="M33">
        <v>20302.451185636099</v>
      </c>
      <c r="N33">
        <v>24102.668014712901</v>
      </c>
      <c r="O33">
        <v>31383.6284139089</v>
      </c>
      <c r="P33">
        <v>32920.712604600798</v>
      </c>
      <c r="Q33">
        <v>31318.4779386831</v>
      </c>
      <c r="R33">
        <v>28957.582436614699</v>
      </c>
      <c r="S33">
        <v>27853.472654802201</v>
      </c>
      <c r="T33">
        <v>27516.5529018671</v>
      </c>
      <c r="U33">
        <v>27235.295276564899</v>
      </c>
      <c r="V33">
        <v>26145.861993281302</v>
      </c>
      <c r="W33">
        <v>24880.467686771499</v>
      </c>
      <c r="X33">
        <v>25898.978560911099</v>
      </c>
      <c r="Y33">
        <v>25684.335114413199</v>
      </c>
      <c r="Z33">
        <v>26236.742318336001</v>
      </c>
      <c r="AA33">
        <v>26054.3202697817</v>
      </c>
      <c r="AB33">
        <v>25697.765510032601</v>
      </c>
      <c r="AC33">
        <v>23924.348614738799</v>
      </c>
      <c r="AD33">
        <v>22736.869282055399</v>
      </c>
      <c r="AE33">
        <v>20378.052520001798</v>
      </c>
      <c r="AF33">
        <v>19484.2588552257</v>
      </c>
    </row>
    <row r="34" spans="1:32" x14ac:dyDescent="0.3">
      <c r="A34" t="s">
        <v>93</v>
      </c>
      <c r="B34" t="s">
        <v>361</v>
      </c>
      <c r="C34" t="s">
        <v>297</v>
      </c>
      <c r="D34" t="s">
        <v>362</v>
      </c>
      <c r="E34" t="s">
        <v>298</v>
      </c>
      <c r="F34">
        <v>501139.17732459499</v>
      </c>
      <c r="G34">
        <v>538182.83980901598</v>
      </c>
      <c r="H34">
        <v>538082.06472658506</v>
      </c>
      <c r="I34">
        <v>547649.51871677605</v>
      </c>
      <c r="J34">
        <v>539887.01643946499</v>
      </c>
      <c r="K34">
        <v>539735.20163886098</v>
      </c>
      <c r="L34">
        <v>542982.25425215706</v>
      </c>
      <c r="M34">
        <v>514642.87324447802</v>
      </c>
      <c r="N34">
        <v>480569.34771503101</v>
      </c>
      <c r="O34">
        <v>472122.31171853503</v>
      </c>
      <c r="P34">
        <v>478597.08450401301</v>
      </c>
      <c r="Q34">
        <v>443645.481093487</v>
      </c>
      <c r="R34">
        <v>439897.77908725099</v>
      </c>
      <c r="S34">
        <v>427318.05996852397</v>
      </c>
      <c r="T34">
        <v>369851.68010611599</v>
      </c>
      <c r="U34">
        <v>356823.294785732</v>
      </c>
      <c r="V34">
        <v>346105.28084327799</v>
      </c>
      <c r="W34">
        <v>348185.89022627298</v>
      </c>
      <c r="X34">
        <v>330176.67402222299</v>
      </c>
      <c r="Y34">
        <v>323026.39297999803</v>
      </c>
      <c r="Z34">
        <v>331021.991774839</v>
      </c>
      <c r="AA34">
        <v>326690.78882890998</v>
      </c>
      <c r="AB34">
        <v>325394.46939019702</v>
      </c>
      <c r="AC34">
        <v>310852.612352041</v>
      </c>
      <c r="AD34">
        <v>332365.75027010601</v>
      </c>
      <c r="AE34">
        <v>263458.21647781302</v>
      </c>
      <c r="AF34">
        <v>232268.95503831</v>
      </c>
    </row>
    <row r="35" spans="1:32" x14ac:dyDescent="0.3">
      <c r="A35" t="s">
        <v>93</v>
      </c>
      <c r="B35" t="s">
        <v>363</v>
      </c>
      <c r="C35" t="s">
        <v>297</v>
      </c>
      <c r="D35" t="s">
        <v>364</v>
      </c>
      <c r="E35" t="s">
        <v>298</v>
      </c>
      <c r="F35">
        <v>1395852.15937712</v>
      </c>
      <c r="G35">
        <v>1487726.0060193001</v>
      </c>
      <c r="H35">
        <v>1541063.51196893</v>
      </c>
      <c r="I35">
        <v>1670858.26198683</v>
      </c>
      <c r="J35">
        <v>1732176.12483588</v>
      </c>
      <c r="K35">
        <v>1900565.18237072</v>
      </c>
      <c r="L35">
        <v>2001539.2002884201</v>
      </c>
      <c r="M35">
        <v>2086197.0098234401</v>
      </c>
      <c r="N35">
        <v>2136397.10392024</v>
      </c>
      <c r="O35">
        <v>2224845.1264358801</v>
      </c>
      <c r="P35">
        <v>2311105.6379801701</v>
      </c>
      <c r="Q35">
        <v>2310485.4436519099</v>
      </c>
      <c r="R35">
        <v>2232592.7495071199</v>
      </c>
      <c r="S35">
        <v>2254292.53967372</v>
      </c>
      <c r="T35">
        <v>2134316.4005783098</v>
      </c>
      <c r="U35">
        <v>2133179.4873427399</v>
      </c>
      <c r="V35">
        <v>2067695.68147028</v>
      </c>
      <c r="W35">
        <v>2098232.3040682501</v>
      </c>
      <c r="X35">
        <v>2141571.1713402802</v>
      </c>
      <c r="Y35">
        <v>2215933.3825660502</v>
      </c>
      <c r="Z35">
        <v>2276154.0403086399</v>
      </c>
      <c r="AA35">
        <v>2247874.7769385399</v>
      </c>
      <c r="AB35">
        <v>2188795.8111629402</v>
      </c>
      <c r="AC35">
        <v>2139513.7649443299</v>
      </c>
      <c r="AD35">
        <v>2200482.3614375698</v>
      </c>
      <c r="AE35">
        <v>2038435.12959334</v>
      </c>
      <c r="AF35">
        <v>2112012.7384966798</v>
      </c>
    </row>
    <row r="36" spans="1:32" x14ac:dyDescent="0.3">
      <c r="A36" t="s">
        <v>93</v>
      </c>
      <c r="B36" t="s">
        <v>365</v>
      </c>
      <c r="C36" t="s">
        <v>297</v>
      </c>
      <c r="D36" t="s">
        <v>366</v>
      </c>
      <c r="E36" t="s">
        <v>298</v>
      </c>
      <c r="F36">
        <v>881476.99176439305</v>
      </c>
      <c r="G36">
        <v>916701.10173461295</v>
      </c>
      <c r="H36">
        <v>937684.26230295002</v>
      </c>
      <c r="I36">
        <v>978373.83114458004</v>
      </c>
      <c r="J36">
        <v>1007082.03978627</v>
      </c>
      <c r="K36">
        <v>1101135.9867575499</v>
      </c>
      <c r="L36">
        <v>1115968.3775315201</v>
      </c>
      <c r="M36">
        <v>1139939.3367673501</v>
      </c>
      <c r="N36">
        <v>1164199.7361329501</v>
      </c>
      <c r="O36">
        <v>1200028.31654395</v>
      </c>
      <c r="P36">
        <v>1234205.9467726401</v>
      </c>
      <c r="Q36">
        <v>1249835.59618822</v>
      </c>
      <c r="R36">
        <v>1202941.5510652</v>
      </c>
      <c r="S36">
        <v>1199893.1537585999</v>
      </c>
      <c r="T36">
        <v>1139762.28326406</v>
      </c>
      <c r="U36">
        <v>1157097.65695463</v>
      </c>
      <c r="V36">
        <v>1135736.83767775</v>
      </c>
      <c r="W36">
        <v>1156945.5635500201</v>
      </c>
      <c r="X36">
        <v>1170895.0632106599</v>
      </c>
      <c r="Y36">
        <v>1241070.3440857099</v>
      </c>
      <c r="Z36">
        <v>1258734.2513156501</v>
      </c>
      <c r="AA36">
        <v>1258677.7455372</v>
      </c>
      <c r="AB36">
        <v>1215822.9376884</v>
      </c>
      <c r="AC36">
        <v>1214208.6772300201</v>
      </c>
      <c r="AD36">
        <v>1263504.08706392</v>
      </c>
      <c r="AE36">
        <v>1145035.4802678199</v>
      </c>
      <c r="AF36">
        <v>1192785.41268372</v>
      </c>
    </row>
    <row r="37" spans="1:32" x14ac:dyDescent="0.3">
      <c r="A37" t="s">
        <v>93</v>
      </c>
      <c r="B37" t="s">
        <v>367</v>
      </c>
      <c r="C37" t="s">
        <v>297</v>
      </c>
      <c r="D37" t="s">
        <v>368</v>
      </c>
      <c r="E37" t="s">
        <v>298</v>
      </c>
      <c r="F37">
        <v>131838.25028656801</v>
      </c>
      <c r="G37">
        <v>145994.60813152901</v>
      </c>
      <c r="H37">
        <v>152267.33815367901</v>
      </c>
      <c r="I37">
        <v>158236.70360756601</v>
      </c>
      <c r="J37">
        <v>171911.23903762401</v>
      </c>
      <c r="K37">
        <v>190695.67668881</v>
      </c>
      <c r="L37">
        <v>195156.04810705199</v>
      </c>
      <c r="M37">
        <v>192634.872961129</v>
      </c>
      <c r="N37">
        <v>189408.249373584</v>
      </c>
      <c r="O37">
        <v>191741.95663225101</v>
      </c>
      <c r="P37">
        <v>196881.71663663001</v>
      </c>
      <c r="Q37">
        <v>203885.92783251699</v>
      </c>
      <c r="R37">
        <v>202601.22864575201</v>
      </c>
      <c r="S37">
        <v>204626.45563801401</v>
      </c>
      <c r="T37">
        <v>196604.93671877601</v>
      </c>
      <c r="U37">
        <v>190567.59295972899</v>
      </c>
      <c r="V37">
        <v>183249.36884721101</v>
      </c>
      <c r="W37">
        <v>183345.53834495399</v>
      </c>
      <c r="X37">
        <v>188618.07921979699</v>
      </c>
      <c r="Y37">
        <v>186098.26019184699</v>
      </c>
      <c r="Z37">
        <v>194326.77258006501</v>
      </c>
      <c r="AA37">
        <v>195884.72230114599</v>
      </c>
      <c r="AB37">
        <v>186953.18620571701</v>
      </c>
      <c r="AC37">
        <v>185422.689032172</v>
      </c>
      <c r="AD37">
        <v>184677.39580141401</v>
      </c>
      <c r="AE37">
        <v>177773.343948731</v>
      </c>
      <c r="AF37">
        <v>180187.83271964701</v>
      </c>
    </row>
    <row r="38" spans="1:32" x14ac:dyDescent="0.3">
      <c r="A38" t="s">
        <v>93</v>
      </c>
      <c r="B38" t="s">
        <v>369</v>
      </c>
      <c r="C38" t="s">
        <v>297</v>
      </c>
      <c r="D38" t="s">
        <v>370</v>
      </c>
      <c r="E38" t="s">
        <v>298</v>
      </c>
      <c r="F38">
        <v>379403.940414935</v>
      </c>
      <c r="G38">
        <v>422528.57119724801</v>
      </c>
      <c r="H38">
        <v>448932.89956128498</v>
      </c>
      <c r="I38">
        <v>533078.45710787096</v>
      </c>
      <c r="J38">
        <v>552316.63055045297</v>
      </c>
      <c r="K38">
        <v>607939.68840621703</v>
      </c>
      <c r="L38">
        <v>690968.35795203701</v>
      </c>
      <c r="M38">
        <v>754835.90704866697</v>
      </c>
      <c r="N38">
        <v>784033.28337700502</v>
      </c>
      <c r="O38">
        <v>834712.30377328803</v>
      </c>
      <c r="P38">
        <v>882102.69591408898</v>
      </c>
      <c r="Q38">
        <v>858406.42806697497</v>
      </c>
      <c r="R38">
        <v>828871.009210772</v>
      </c>
      <c r="S38">
        <v>852106.90334296995</v>
      </c>
      <c r="T38">
        <v>800071.96982760401</v>
      </c>
      <c r="U38">
        <v>786955.15429066995</v>
      </c>
      <c r="V38">
        <v>749611.64877675998</v>
      </c>
      <c r="W38">
        <v>758673.21432128595</v>
      </c>
      <c r="X38">
        <v>783158.59241700196</v>
      </c>
      <c r="Y38">
        <v>788792.81639592303</v>
      </c>
      <c r="Z38">
        <v>823702.83365394198</v>
      </c>
      <c r="AA38">
        <v>793444.60810499603</v>
      </c>
      <c r="AB38">
        <v>786426.12078590004</v>
      </c>
      <c r="AC38">
        <v>739451.09840037697</v>
      </c>
      <c r="AD38">
        <v>751284.21368437202</v>
      </c>
      <c r="AE38">
        <v>715626.30537679105</v>
      </c>
      <c r="AF38">
        <v>738770.95124158997</v>
      </c>
    </row>
    <row r="39" spans="1:32" x14ac:dyDescent="0.3">
      <c r="A39" t="s">
        <v>93</v>
      </c>
      <c r="B39" t="s">
        <v>371</v>
      </c>
      <c r="C39" t="s">
        <v>297</v>
      </c>
      <c r="D39" t="s">
        <v>372</v>
      </c>
      <c r="E39" t="s">
        <v>298</v>
      </c>
      <c r="F39">
        <v>1202178.72964736</v>
      </c>
      <c r="G39">
        <v>1276773.9469854401</v>
      </c>
      <c r="H39">
        <v>1297799.5609309201</v>
      </c>
      <c r="I39">
        <v>1399050.14453025</v>
      </c>
      <c r="J39">
        <v>1387379.68138084</v>
      </c>
      <c r="K39">
        <v>1457895.71970116</v>
      </c>
      <c r="L39">
        <v>1323283.90784019</v>
      </c>
      <c r="M39">
        <v>1260417.1728899099</v>
      </c>
      <c r="N39">
        <v>1211742.31539827</v>
      </c>
      <c r="O39">
        <v>1175484.9101764299</v>
      </c>
      <c r="P39">
        <v>1285378.2248736201</v>
      </c>
      <c r="Q39">
        <v>1434736.9602800901</v>
      </c>
      <c r="R39">
        <v>1432078.7615134199</v>
      </c>
      <c r="S39">
        <v>1384593.4663587599</v>
      </c>
      <c r="T39">
        <v>1282257.41754277</v>
      </c>
      <c r="U39">
        <v>1236051.0811347</v>
      </c>
      <c r="V39">
        <v>1167325.6172734101</v>
      </c>
      <c r="W39">
        <v>1203470.4890172</v>
      </c>
      <c r="X39">
        <v>1216189.45185055</v>
      </c>
      <c r="Y39">
        <v>1206727.25490729</v>
      </c>
      <c r="Z39">
        <v>1256488.2028619701</v>
      </c>
      <c r="AA39">
        <v>1295335.91228351</v>
      </c>
      <c r="AB39">
        <v>1324441.8216021601</v>
      </c>
      <c r="AC39">
        <v>1290695.0442657799</v>
      </c>
      <c r="AD39">
        <v>1306678.68934393</v>
      </c>
      <c r="AE39">
        <v>1296169.0725356501</v>
      </c>
      <c r="AF39">
        <v>1296595.3018113</v>
      </c>
    </row>
    <row r="40" spans="1:32" x14ac:dyDescent="0.3">
      <c r="A40" t="s">
        <v>93</v>
      </c>
      <c r="B40" t="s">
        <v>373</v>
      </c>
      <c r="C40" t="s">
        <v>297</v>
      </c>
      <c r="D40" t="s">
        <v>374</v>
      </c>
      <c r="E40" t="s">
        <v>298</v>
      </c>
      <c r="F40">
        <v>1246832.4485243999</v>
      </c>
      <c r="G40">
        <v>1256858.3190414701</v>
      </c>
      <c r="H40">
        <v>1238786.5524682901</v>
      </c>
      <c r="I40">
        <v>1247999.5325728699</v>
      </c>
      <c r="J40">
        <v>1244063.57680983</v>
      </c>
      <c r="K40">
        <v>1273165.17752307</v>
      </c>
      <c r="L40">
        <v>1299019.9213533499</v>
      </c>
      <c r="M40">
        <v>1301164.66266091</v>
      </c>
      <c r="N40">
        <v>1301978.73745747</v>
      </c>
      <c r="O40">
        <v>1386444.0822796</v>
      </c>
      <c r="P40">
        <v>1373764.45585538</v>
      </c>
      <c r="Q40">
        <v>1356129.1945806199</v>
      </c>
      <c r="R40">
        <v>1376261.51137401</v>
      </c>
      <c r="S40">
        <v>1442431.10457742</v>
      </c>
      <c r="T40">
        <v>1319067.7923101999</v>
      </c>
      <c r="U40">
        <v>1290469.9831798</v>
      </c>
      <c r="V40">
        <v>1275509.4406912299</v>
      </c>
      <c r="W40">
        <v>1322568.8915556001</v>
      </c>
      <c r="X40">
        <v>1295025.4591831199</v>
      </c>
      <c r="Y40">
        <v>1234164.98582707</v>
      </c>
      <c r="Z40">
        <v>1223045.12030409</v>
      </c>
      <c r="AA40">
        <v>1206911.68083521</v>
      </c>
      <c r="AB40">
        <v>1160643.00886405</v>
      </c>
      <c r="AC40">
        <v>1115322.0200110499</v>
      </c>
      <c r="AD40">
        <v>1174684.8971891401</v>
      </c>
      <c r="AE40">
        <v>1102156.4533172599</v>
      </c>
      <c r="AF40">
        <v>1116788.59167871</v>
      </c>
    </row>
    <row r="41" spans="1:32" x14ac:dyDescent="0.3">
      <c r="A41" t="s">
        <v>93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93</v>
      </c>
      <c r="B43" t="s">
        <v>379</v>
      </c>
      <c r="C43" t="s">
        <v>297</v>
      </c>
      <c r="D43" t="s">
        <v>380</v>
      </c>
      <c r="E43" t="s">
        <v>298</v>
      </c>
      <c r="F43">
        <v>1652551.38028445</v>
      </c>
      <c r="G43">
        <v>1651274.7645248901</v>
      </c>
      <c r="H43">
        <v>1648590.4982654301</v>
      </c>
      <c r="I43">
        <v>1650693.5861897599</v>
      </c>
      <c r="J43">
        <v>1543247.75207444</v>
      </c>
      <c r="K43">
        <v>1632192.6800840199</v>
      </c>
      <c r="L43">
        <v>1659817.20135177</v>
      </c>
      <c r="M43">
        <v>1687637.87494837</v>
      </c>
      <c r="N43">
        <v>1672373.9644821901</v>
      </c>
      <c r="O43">
        <v>1701840.81883613</v>
      </c>
      <c r="P43">
        <v>1730227.7376267901</v>
      </c>
      <c r="Q43">
        <v>1965876.6525097999</v>
      </c>
      <c r="R43">
        <v>2150113.9987004502</v>
      </c>
      <c r="S43">
        <v>2422967.1942915898</v>
      </c>
      <c r="T43">
        <v>2401533.5750744101</v>
      </c>
      <c r="U43">
        <v>2451447.0009276401</v>
      </c>
      <c r="V43">
        <v>2571296.41371434</v>
      </c>
      <c r="W43">
        <v>2624348.6366518</v>
      </c>
      <c r="X43">
        <v>2663207.13285365</v>
      </c>
      <c r="Y43">
        <v>2659817.9596671201</v>
      </c>
      <c r="Z43">
        <v>2806664.3977351999</v>
      </c>
      <c r="AA43">
        <v>2703124.55287951</v>
      </c>
      <c r="AB43">
        <v>2712409.46958353</v>
      </c>
      <c r="AC43">
        <v>2632339.7833294598</v>
      </c>
      <c r="AD43">
        <v>2772484.2370818602</v>
      </c>
      <c r="AE43">
        <v>2574288.4048359198</v>
      </c>
      <c r="AF43">
        <v>2687766.3086412102</v>
      </c>
    </row>
    <row r="44" spans="1:32" x14ac:dyDescent="0.3">
      <c r="A44" t="s">
        <v>93</v>
      </c>
      <c r="B44" t="s">
        <v>381</v>
      </c>
      <c r="C44" t="s">
        <v>297</v>
      </c>
      <c r="D44" t="s">
        <v>382</v>
      </c>
      <c r="E44" t="s">
        <v>298</v>
      </c>
      <c r="F44">
        <v>20002934.307511099</v>
      </c>
      <c r="G44">
        <v>20479575.431911599</v>
      </c>
      <c r="H44">
        <v>20371340.329738099</v>
      </c>
      <c r="I44">
        <v>20465985.5371521</v>
      </c>
      <c r="J44">
        <v>19640021.413619999</v>
      </c>
      <c r="K44">
        <v>20329850.3849997</v>
      </c>
      <c r="L44">
        <v>20360184.8643452</v>
      </c>
      <c r="M44">
        <v>20237117.816127699</v>
      </c>
      <c r="N44">
        <v>20222934.1469763</v>
      </c>
      <c r="O44">
        <v>20254912.765482198</v>
      </c>
      <c r="P44">
        <v>20646294.6427183</v>
      </c>
      <c r="Q44">
        <v>20435405.0121984</v>
      </c>
      <c r="R44">
        <v>20125586.9133844</v>
      </c>
      <c r="S44">
        <v>20300887.5618026</v>
      </c>
      <c r="T44">
        <v>18487349.199740101</v>
      </c>
      <c r="U44">
        <v>17735970.5553305</v>
      </c>
      <c r="V44">
        <v>17595002.9483633</v>
      </c>
      <c r="W44">
        <v>18018539.378994901</v>
      </c>
      <c r="X44">
        <v>18375016.6655281</v>
      </c>
      <c r="Y44">
        <v>18218955.067304499</v>
      </c>
      <c r="Z44">
        <v>18817215.772875901</v>
      </c>
      <c r="AA44">
        <v>18670033.964711498</v>
      </c>
      <c r="AB44">
        <v>18144350.5020773</v>
      </c>
      <c r="AC44">
        <v>17842874.955761801</v>
      </c>
      <c r="AD44">
        <v>18845688.947376601</v>
      </c>
      <c r="AE44">
        <v>17616407.7852831</v>
      </c>
      <c r="AF44">
        <v>17994254.489528298</v>
      </c>
    </row>
    <row r="45" spans="1:32" x14ac:dyDescent="0.3">
      <c r="A45" t="s">
        <v>93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93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93</v>
      </c>
      <c r="B47" t="s">
        <v>387</v>
      </c>
      <c r="C47" t="s">
        <v>297</v>
      </c>
      <c r="D47" t="s">
        <v>388</v>
      </c>
      <c r="E47" t="s">
        <v>298</v>
      </c>
      <c r="F47">
        <v>665235.43551432597</v>
      </c>
      <c r="G47">
        <v>634331.65149626404</v>
      </c>
      <c r="H47">
        <v>640008.74776624504</v>
      </c>
      <c r="I47">
        <v>652506.77991232602</v>
      </c>
      <c r="J47">
        <v>653427.599776897</v>
      </c>
      <c r="K47">
        <v>649466.82779101399</v>
      </c>
      <c r="L47">
        <v>676797.74085011496</v>
      </c>
      <c r="M47">
        <v>701293.56641305797</v>
      </c>
      <c r="N47">
        <v>689447.49636578199</v>
      </c>
      <c r="O47">
        <v>692790.16561466199</v>
      </c>
      <c r="P47">
        <v>673668.234228477</v>
      </c>
      <c r="Q47">
        <v>662199.91903741902</v>
      </c>
      <c r="R47">
        <v>666425.58410198905</v>
      </c>
      <c r="S47">
        <v>646901.52170259901</v>
      </c>
      <c r="T47">
        <v>640026.73868696694</v>
      </c>
      <c r="U47">
        <v>607327.34935035103</v>
      </c>
      <c r="V47">
        <v>595171.40824342298</v>
      </c>
      <c r="W47">
        <v>580068.92297542398</v>
      </c>
      <c r="X47">
        <v>549855.46353445505</v>
      </c>
      <c r="Y47">
        <v>513684.039987456</v>
      </c>
      <c r="Z47">
        <v>502350.38728108001</v>
      </c>
      <c r="AA47">
        <v>478996.04361879098</v>
      </c>
      <c r="AB47">
        <v>455457.50732739398</v>
      </c>
      <c r="AC47">
        <v>442195.60704399302</v>
      </c>
      <c r="AD47">
        <v>476810.54644603003</v>
      </c>
      <c r="AE47">
        <v>489334.38027576101</v>
      </c>
      <c r="AF47">
        <v>521475.20814963902</v>
      </c>
    </row>
    <row r="48" spans="1:32" x14ac:dyDescent="0.3">
      <c r="A48" t="s">
        <v>93</v>
      </c>
      <c r="B48" t="s">
        <v>389</v>
      </c>
      <c r="C48" t="s">
        <v>297</v>
      </c>
      <c r="D48" t="s">
        <v>390</v>
      </c>
      <c r="E48" t="s">
        <v>298</v>
      </c>
      <c r="F48">
        <v>1567562.8938452499</v>
      </c>
      <c r="G48">
        <v>1535882.3469092001</v>
      </c>
      <c r="H48">
        <v>1550513.02061197</v>
      </c>
      <c r="I48">
        <v>1601283.57187372</v>
      </c>
      <c r="J48">
        <v>1610057.1868944401</v>
      </c>
      <c r="K48">
        <v>1606097.3877971601</v>
      </c>
      <c r="L48">
        <v>1671380.1047160299</v>
      </c>
      <c r="M48">
        <v>1732785.8537967</v>
      </c>
      <c r="N48">
        <v>1710977.68212515</v>
      </c>
      <c r="O48">
        <v>1754225.90279596</v>
      </c>
      <c r="P48">
        <v>1753405.1901277101</v>
      </c>
      <c r="Q48">
        <v>1732923.34953835</v>
      </c>
      <c r="R48">
        <v>1690722.31166906</v>
      </c>
      <c r="S48">
        <v>1660371.1514892101</v>
      </c>
      <c r="T48">
        <v>1631720.2930254301</v>
      </c>
      <c r="U48">
        <v>1560323.4401789899</v>
      </c>
      <c r="V48">
        <v>1546700.20854635</v>
      </c>
      <c r="W48">
        <v>1558204.2437358301</v>
      </c>
      <c r="X48">
        <v>1547763.1255240201</v>
      </c>
      <c r="Y48">
        <v>1485760.0875844399</v>
      </c>
      <c r="Z48">
        <v>1493778.37627683</v>
      </c>
      <c r="AA48">
        <v>1449570.2051508401</v>
      </c>
      <c r="AB48">
        <v>1426737.2318470101</v>
      </c>
      <c r="AC48">
        <v>1380244.60929351</v>
      </c>
      <c r="AD48">
        <v>1447021.51735486</v>
      </c>
      <c r="AE48">
        <v>1426863.8616048</v>
      </c>
      <c r="AF48">
        <v>1500241.52291172</v>
      </c>
    </row>
    <row r="49" spans="1:32" x14ac:dyDescent="0.3">
      <c r="A49" t="s">
        <v>93</v>
      </c>
      <c r="B49" t="s">
        <v>391</v>
      </c>
      <c r="C49" t="s">
        <v>297</v>
      </c>
      <c r="D49" t="s">
        <v>392</v>
      </c>
      <c r="E49" t="s">
        <v>298</v>
      </c>
      <c r="F49">
        <v>443174.63874741102</v>
      </c>
      <c r="G49">
        <v>435457.461744008</v>
      </c>
      <c r="H49">
        <v>433224.01333694701</v>
      </c>
      <c r="I49">
        <v>444374.78418245498</v>
      </c>
      <c r="J49">
        <v>443480.26824556402</v>
      </c>
      <c r="K49">
        <v>435616.73232711898</v>
      </c>
      <c r="L49">
        <v>446297.52801035298</v>
      </c>
      <c r="M49">
        <v>469898.138770841</v>
      </c>
      <c r="N49">
        <v>467569.99024606601</v>
      </c>
      <c r="O49">
        <v>489346.40332386899</v>
      </c>
      <c r="P49">
        <v>500090.65001702402</v>
      </c>
      <c r="Q49">
        <v>484924.295841677</v>
      </c>
      <c r="R49">
        <v>460107.81929708202</v>
      </c>
      <c r="S49">
        <v>449662.62238507898</v>
      </c>
      <c r="T49">
        <v>432314.84738811798</v>
      </c>
      <c r="U49">
        <v>400362.332672744</v>
      </c>
      <c r="V49">
        <v>388802.40492872498</v>
      </c>
      <c r="W49">
        <v>374995.75558115699</v>
      </c>
      <c r="X49">
        <v>361664.22076585598</v>
      </c>
      <c r="Y49">
        <v>337900.57077263203</v>
      </c>
      <c r="Z49">
        <v>328438.15208299202</v>
      </c>
      <c r="AA49">
        <v>321657.991722584</v>
      </c>
      <c r="AB49">
        <v>324124.16931317799</v>
      </c>
      <c r="AC49">
        <v>316357.23209686502</v>
      </c>
      <c r="AD49">
        <v>328350.63611508399</v>
      </c>
      <c r="AE49">
        <v>313865.93499217299</v>
      </c>
      <c r="AF49">
        <v>319456.70135718602</v>
      </c>
    </row>
    <row r="50" spans="1:32" x14ac:dyDescent="0.3">
      <c r="A50" t="s">
        <v>93</v>
      </c>
      <c r="B50" t="s">
        <v>393</v>
      </c>
      <c r="C50" t="s">
        <v>297</v>
      </c>
      <c r="D50" t="s">
        <v>394</v>
      </c>
      <c r="E50" t="s">
        <v>298</v>
      </c>
      <c r="F50">
        <v>460012.84996276599</v>
      </c>
      <c r="G50">
        <v>466815.604120609</v>
      </c>
      <c r="H50">
        <v>478008.14777860697</v>
      </c>
      <c r="I50">
        <v>505096.11304690898</v>
      </c>
      <c r="J50">
        <v>513829.575078897</v>
      </c>
      <c r="K50">
        <v>521677.44627025502</v>
      </c>
      <c r="L50">
        <v>548983.10408400104</v>
      </c>
      <c r="M50">
        <v>562314.23274386895</v>
      </c>
      <c r="N50">
        <v>554649.80545517302</v>
      </c>
      <c r="O50">
        <v>572697.73234479094</v>
      </c>
      <c r="P50">
        <v>580123.18355877395</v>
      </c>
      <c r="Q50">
        <v>586247.37363183498</v>
      </c>
      <c r="R50">
        <v>564768.52051427902</v>
      </c>
      <c r="S50">
        <v>564324.61919551902</v>
      </c>
      <c r="T50">
        <v>559918.59977065702</v>
      </c>
      <c r="U50">
        <v>553120.094673104</v>
      </c>
      <c r="V50">
        <v>563162.81308033096</v>
      </c>
      <c r="W50">
        <v>603447.948818604</v>
      </c>
      <c r="X50">
        <v>636370.67872234795</v>
      </c>
      <c r="Y50">
        <v>634202.02789938601</v>
      </c>
      <c r="Z50">
        <v>662921.5686458</v>
      </c>
      <c r="AA50">
        <v>648791.03079256904</v>
      </c>
      <c r="AB50">
        <v>646921.05351410701</v>
      </c>
      <c r="AC50">
        <v>621475.27062834904</v>
      </c>
      <c r="AD50">
        <v>641724.87109709706</v>
      </c>
      <c r="AE50">
        <v>623663.54633686901</v>
      </c>
      <c r="AF50">
        <v>659359.48595489399</v>
      </c>
    </row>
    <row r="51" spans="1:32" x14ac:dyDescent="0.3">
      <c r="A51" t="s">
        <v>93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93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93</v>
      </c>
      <c r="B53" t="s">
        <v>399</v>
      </c>
      <c r="C53" t="s">
        <v>297</v>
      </c>
      <c r="D53" t="s">
        <v>400</v>
      </c>
      <c r="E53" t="s">
        <v>298</v>
      </c>
      <c r="F53">
        <v>453185.35423143703</v>
      </c>
      <c r="G53">
        <v>460371.42761079798</v>
      </c>
      <c r="H53">
        <v>456259.82604649401</v>
      </c>
      <c r="I53">
        <v>444423.499222151</v>
      </c>
      <c r="J53">
        <v>430178.85945707001</v>
      </c>
      <c r="K53">
        <v>436960.26148982899</v>
      </c>
      <c r="L53">
        <v>452194.99640345201</v>
      </c>
      <c r="M53">
        <v>453860.32470633503</v>
      </c>
      <c r="N53">
        <v>447548.714531568</v>
      </c>
      <c r="O53">
        <v>460214.45758609701</v>
      </c>
      <c r="P53">
        <v>453257.15089049598</v>
      </c>
      <c r="Q53">
        <v>446238.16152346099</v>
      </c>
      <c r="R53">
        <v>424685.461402727</v>
      </c>
      <c r="S53">
        <v>421510.82535748102</v>
      </c>
      <c r="T53">
        <v>406074.72740442801</v>
      </c>
      <c r="U53">
        <v>382994.70893468999</v>
      </c>
      <c r="V53">
        <v>370607.89846229402</v>
      </c>
      <c r="W53">
        <v>388387.13316856202</v>
      </c>
      <c r="X53">
        <v>397069.89768342901</v>
      </c>
      <c r="Y53">
        <v>395652.78414842399</v>
      </c>
      <c r="Z53">
        <v>400360.23282204202</v>
      </c>
      <c r="AA53">
        <v>393901.23395647499</v>
      </c>
      <c r="AB53">
        <v>377876.98324534699</v>
      </c>
      <c r="AC53">
        <v>367032.871706034</v>
      </c>
      <c r="AD53">
        <v>376165.76397853298</v>
      </c>
      <c r="AE53">
        <v>340529.05935168499</v>
      </c>
      <c r="AF53">
        <v>355714.246749666</v>
      </c>
    </row>
    <row r="54" spans="1:32" x14ac:dyDescent="0.3">
      <c r="A54" t="s">
        <v>93</v>
      </c>
      <c r="B54" t="s">
        <v>401</v>
      </c>
      <c r="C54" t="s">
        <v>297</v>
      </c>
      <c r="D54" t="s">
        <v>402</v>
      </c>
      <c r="E54" t="s">
        <v>298</v>
      </c>
      <c r="F54">
        <v>849082.42236260895</v>
      </c>
      <c r="G54">
        <v>878372.20114059199</v>
      </c>
      <c r="H54">
        <v>904464.51655212196</v>
      </c>
      <c r="I54">
        <v>931615.33135901997</v>
      </c>
      <c r="J54">
        <v>934621.32015884097</v>
      </c>
      <c r="K54">
        <v>982630.17098026804</v>
      </c>
      <c r="L54">
        <v>1017717.0328669799</v>
      </c>
      <c r="M54">
        <v>1063758.64378278</v>
      </c>
      <c r="N54">
        <v>1057046.8381030699</v>
      </c>
      <c r="O54">
        <v>1122939.2425103399</v>
      </c>
      <c r="P54">
        <v>1129525.99677173</v>
      </c>
      <c r="Q54">
        <v>1129548.7475457699</v>
      </c>
      <c r="R54">
        <v>1096544.9382322601</v>
      </c>
      <c r="S54">
        <v>1098669.9371203801</v>
      </c>
      <c r="T54">
        <v>1028979.46921743</v>
      </c>
      <c r="U54">
        <v>983161.74721661001</v>
      </c>
      <c r="V54">
        <v>987817.53009380505</v>
      </c>
      <c r="W54">
        <v>982605.950353108</v>
      </c>
      <c r="X54">
        <v>952535.14349497599</v>
      </c>
      <c r="Y54">
        <v>901186.54756507603</v>
      </c>
      <c r="Z54">
        <v>874760.20264533104</v>
      </c>
      <c r="AA54">
        <v>836188.73378131702</v>
      </c>
      <c r="AB54">
        <v>810924.31193190103</v>
      </c>
      <c r="AC54">
        <v>776037.01959278795</v>
      </c>
      <c r="AD54">
        <v>804708.00109486002</v>
      </c>
      <c r="AE54">
        <v>722196.58764888404</v>
      </c>
      <c r="AF54">
        <v>744021.84755831305</v>
      </c>
    </row>
    <row r="55" spans="1:32" x14ac:dyDescent="0.3">
      <c r="A55" t="s">
        <v>93</v>
      </c>
      <c r="B55" t="s">
        <v>403</v>
      </c>
      <c r="C55" t="s">
        <v>297</v>
      </c>
      <c r="D55" t="s">
        <v>404</v>
      </c>
      <c r="E55" t="s">
        <v>298</v>
      </c>
      <c r="F55">
        <v>394487.101648057</v>
      </c>
      <c r="G55">
        <v>416767.61842344602</v>
      </c>
      <c r="H55">
        <v>447409.64339709899</v>
      </c>
      <c r="I55">
        <v>487054.38799090398</v>
      </c>
      <c r="J55">
        <v>504723.03777670598</v>
      </c>
      <c r="K55">
        <v>546373.67607973597</v>
      </c>
      <c r="L55">
        <v>566260.75029801403</v>
      </c>
      <c r="M55">
        <v>611172.01357148006</v>
      </c>
      <c r="N55">
        <v>610855.80840289104</v>
      </c>
      <c r="O55">
        <v>664573.66798681999</v>
      </c>
      <c r="P55">
        <v>678386.31387619104</v>
      </c>
      <c r="Q55">
        <v>685615.67802451004</v>
      </c>
      <c r="R55">
        <v>674324.46383822395</v>
      </c>
      <c r="S55">
        <v>679735.57307015499</v>
      </c>
      <c r="T55">
        <v>625016.14780223498</v>
      </c>
      <c r="U55">
        <v>602317.84194733202</v>
      </c>
      <c r="V55">
        <v>619749.63329732302</v>
      </c>
      <c r="W55">
        <v>596218.70174170495</v>
      </c>
      <c r="X55">
        <v>556854.94860238605</v>
      </c>
      <c r="Y55">
        <v>506315.07285660901</v>
      </c>
      <c r="Z55">
        <v>474723.06430896901</v>
      </c>
      <c r="AA55">
        <v>442297.56820294599</v>
      </c>
      <c r="AB55">
        <v>433167.13639295602</v>
      </c>
      <c r="AC55">
        <v>408974.33362918202</v>
      </c>
      <c r="AD55">
        <v>428629.48590541602</v>
      </c>
      <c r="AE55">
        <v>381667.52829719899</v>
      </c>
      <c r="AF55">
        <v>388176.97471864102</v>
      </c>
    </row>
    <row r="56" spans="1:32" x14ac:dyDescent="0.3">
      <c r="A56" t="s">
        <v>93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93</v>
      </c>
      <c r="B57" t="s">
        <v>407</v>
      </c>
      <c r="C57" t="s">
        <v>297</v>
      </c>
      <c r="D57" t="s">
        <v>408</v>
      </c>
      <c r="E57" t="s">
        <v>298</v>
      </c>
      <c r="F57">
        <v>22865673.383091699</v>
      </c>
      <c r="G57">
        <v>23317031.381735601</v>
      </c>
      <c r="H57">
        <v>23213661.671568502</v>
      </c>
      <c r="I57">
        <v>23370179.1093622</v>
      </c>
      <c r="J57">
        <v>22550336.805661298</v>
      </c>
      <c r="K57">
        <v>23261577.691647802</v>
      </c>
      <c r="L57">
        <v>23387900.430837799</v>
      </c>
      <c r="M57">
        <v>23340430.8621438</v>
      </c>
      <c r="N57">
        <v>23297605.061377801</v>
      </c>
      <c r="O57">
        <v>23463998.915402099</v>
      </c>
      <c r="P57">
        <v>23846064.737581398</v>
      </c>
      <c r="Q57">
        <v>23607906.7062824</v>
      </c>
      <c r="R57">
        <v>23288718.546919201</v>
      </c>
      <c r="S57">
        <v>23506630.3808982</v>
      </c>
      <c r="T57">
        <v>21527878.681608699</v>
      </c>
      <c r="U57">
        <v>20677165.654735301</v>
      </c>
      <c r="V57">
        <v>20517672.1297643</v>
      </c>
      <c r="W57">
        <v>20991041.6842985</v>
      </c>
      <c r="X57">
        <v>21296501.019010101</v>
      </c>
      <c r="Y57">
        <v>21007826.696679201</v>
      </c>
      <c r="Z57">
        <v>21593994.155844402</v>
      </c>
      <c r="AA57">
        <v>21382114.741599701</v>
      </c>
      <c r="AB57">
        <v>20786403.695018701</v>
      </c>
      <c r="AC57">
        <v>20393914.882690702</v>
      </c>
      <c r="AD57">
        <v>21528350.955298901</v>
      </c>
      <c r="AE57">
        <v>20199937.8815157</v>
      </c>
      <c r="AF57">
        <v>20668561.3634119</v>
      </c>
    </row>
    <row r="58" spans="1:32" x14ac:dyDescent="0.3">
      <c r="A58" t="s">
        <v>93</v>
      </c>
      <c r="B58" t="s">
        <v>409</v>
      </c>
      <c r="C58" t="s">
        <v>297</v>
      </c>
      <c r="D58" t="s">
        <v>410</v>
      </c>
      <c r="E58" t="s">
        <v>298</v>
      </c>
      <c r="F58">
        <v>22817671.5992953</v>
      </c>
      <c r="G58">
        <v>23273200.738017999</v>
      </c>
      <c r="H58">
        <v>23161456.699384298</v>
      </c>
      <c r="I58">
        <v>23315808.4172718</v>
      </c>
      <c r="J58">
        <v>22493931.017320499</v>
      </c>
      <c r="K58">
        <v>23209346.152228199</v>
      </c>
      <c r="L58">
        <v>23330293.512637801</v>
      </c>
      <c r="M58">
        <v>23270290.5482927</v>
      </c>
      <c r="N58">
        <v>23235224.876374699</v>
      </c>
      <c r="O58">
        <v>23394155.327136301</v>
      </c>
      <c r="P58">
        <v>23772464.575375199</v>
      </c>
      <c r="Q58">
        <v>23523506.065187499</v>
      </c>
      <c r="R58">
        <v>23191471.765810098</v>
      </c>
      <c r="S58">
        <v>23402507.605083201</v>
      </c>
      <c r="T58">
        <v>21436314.553892199</v>
      </c>
      <c r="U58">
        <v>20584887.795770001</v>
      </c>
      <c r="V58">
        <v>20415388.250688899</v>
      </c>
      <c r="W58">
        <v>20897494.065200198</v>
      </c>
      <c r="X58">
        <v>21216534.857398599</v>
      </c>
      <c r="Y58">
        <v>20938225.427463502</v>
      </c>
      <c r="Z58">
        <v>21533931.119639501</v>
      </c>
      <c r="AA58">
        <v>21326643.321784899</v>
      </c>
      <c r="AB58">
        <v>20731825.194956198</v>
      </c>
      <c r="AC58">
        <v>20338834.122775201</v>
      </c>
      <c r="AD58">
        <v>21467895.088829201</v>
      </c>
      <c r="AE58">
        <v>20145428.100205101</v>
      </c>
      <c r="AF58">
        <v>20611087.1090944</v>
      </c>
    </row>
    <row r="59" spans="1:32" x14ac:dyDescent="0.3">
      <c r="A59" t="s">
        <v>93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95</v>
      </c>
      <c r="B2" t="s">
        <v>295</v>
      </c>
      <c r="C2" t="s">
        <v>297</v>
      </c>
      <c r="D2" t="s">
        <v>296</v>
      </c>
      <c r="E2" t="s">
        <v>298</v>
      </c>
      <c r="F2">
        <v>101502.34393685</v>
      </c>
      <c r="G2">
        <v>102374.96721331601</v>
      </c>
      <c r="H2">
        <v>103577.406791122</v>
      </c>
      <c r="I2">
        <v>111675.555621209</v>
      </c>
      <c r="J2">
        <v>114518.922297385</v>
      </c>
      <c r="K2">
        <v>106003.662212298</v>
      </c>
      <c r="L2">
        <v>105431.64672795701</v>
      </c>
      <c r="M2">
        <v>108380.189666757</v>
      </c>
      <c r="N2">
        <v>99754.352715068497</v>
      </c>
      <c r="O2">
        <v>92269.263930048604</v>
      </c>
      <c r="P2">
        <v>88618.699281579102</v>
      </c>
      <c r="Q2">
        <v>78929.676995454705</v>
      </c>
      <c r="R2">
        <v>78719.961682278998</v>
      </c>
      <c r="S2">
        <v>72438.072882298002</v>
      </c>
      <c r="T2">
        <v>72790.054446546696</v>
      </c>
      <c r="U2">
        <v>71946.285468062895</v>
      </c>
      <c r="V2">
        <v>66873.240851638795</v>
      </c>
      <c r="W2">
        <v>68472.250260769899</v>
      </c>
      <c r="X2">
        <v>68645.937563324696</v>
      </c>
      <c r="Y2">
        <v>67007.440180862395</v>
      </c>
      <c r="Z2">
        <v>67709.439025200001</v>
      </c>
      <c r="AA2">
        <v>66743.3642001158</v>
      </c>
      <c r="AB2">
        <v>71291.730486835004</v>
      </c>
      <c r="AC2">
        <v>66256.096871371396</v>
      </c>
      <c r="AD2">
        <v>66617.823214435499</v>
      </c>
      <c r="AE2">
        <v>67286.531598686095</v>
      </c>
      <c r="AF2">
        <v>52683.745187043103</v>
      </c>
    </row>
    <row r="3" spans="1:32" x14ac:dyDescent="0.3">
      <c r="A3" t="s">
        <v>95</v>
      </c>
      <c r="B3" t="s">
        <v>299</v>
      </c>
      <c r="C3" t="s">
        <v>297</v>
      </c>
      <c r="D3" t="s">
        <v>300</v>
      </c>
      <c r="E3" t="s">
        <v>298</v>
      </c>
      <c r="F3">
        <v>24064.990322934998</v>
      </c>
      <c r="G3">
        <v>23637.151439659199</v>
      </c>
      <c r="H3">
        <v>23316.621413343299</v>
      </c>
      <c r="I3">
        <v>25946.034924838801</v>
      </c>
      <c r="J3">
        <v>27491.270200905499</v>
      </c>
      <c r="K3">
        <v>26269.237689144698</v>
      </c>
      <c r="L3">
        <v>27584.850903068</v>
      </c>
      <c r="M3">
        <v>19071.4466505563</v>
      </c>
      <c r="N3">
        <v>15857.529543246101</v>
      </c>
      <c r="O3">
        <v>14994.1553532827</v>
      </c>
      <c r="P3">
        <v>16835.644718143099</v>
      </c>
      <c r="Q3">
        <v>12171.1283443918</v>
      </c>
      <c r="R3">
        <v>12540.816934106801</v>
      </c>
      <c r="S3">
        <v>10342.579940725</v>
      </c>
      <c r="T3">
        <v>9364.5787156343504</v>
      </c>
      <c r="U3">
        <v>8272.6909050776994</v>
      </c>
      <c r="V3">
        <v>8073.6506127290504</v>
      </c>
      <c r="W3">
        <v>7877.8491706062696</v>
      </c>
      <c r="X3">
        <v>8735.8553684430099</v>
      </c>
      <c r="Y3">
        <v>8804.8159773105108</v>
      </c>
      <c r="Z3">
        <v>7856.0291153421704</v>
      </c>
      <c r="AA3">
        <v>8076.5018873847903</v>
      </c>
      <c r="AB3">
        <v>7371.5780815755797</v>
      </c>
      <c r="AC3">
        <v>7260.2938901420703</v>
      </c>
      <c r="AD3">
        <v>6815.8019187284199</v>
      </c>
      <c r="AE3">
        <v>6100</v>
      </c>
      <c r="AF3">
        <v>5882.5756293393197</v>
      </c>
    </row>
    <row r="4" spans="1:32" x14ac:dyDescent="0.3">
      <c r="A4" t="s">
        <v>95</v>
      </c>
      <c r="B4" t="s">
        <v>301</v>
      </c>
      <c r="C4" t="s">
        <v>297</v>
      </c>
      <c r="D4" t="s">
        <v>302</v>
      </c>
      <c r="E4" t="s">
        <v>298</v>
      </c>
      <c r="F4">
        <v>11087936.1524301</v>
      </c>
      <c r="G4">
        <v>11865719.7273072</v>
      </c>
      <c r="H4">
        <v>12488590.7137144</v>
      </c>
      <c r="I4">
        <v>12971881.045750501</v>
      </c>
      <c r="J4">
        <v>12787088.3438225</v>
      </c>
      <c r="K4">
        <v>13199242.2644885</v>
      </c>
      <c r="L4">
        <v>13692184.3753055</v>
      </c>
      <c r="M4">
        <v>13932129.9631525</v>
      </c>
      <c r="N4">
        <v>14047969.041287299</v>
      </c>
      <c r="O4">
        <v>14149953.358963801</v>
      </c>
      <c r="P4">
        <v>15141073.6869838</v>
      </c>
      <c r="Q4">
        <v>15703745.9455756</v>
      </c>
      <c r="R4">
        <v>16382629.487825099</v>
      </c>
      <c r="S4">
        <v>16213549.702894101</v>
      </c>
      <c r="T4">
        <v>14964750.4475889</v>
      </c>
      <c r="U4">
        <v>14441651.575555701</v>
      </c>
      <c r="V4">
        <v>14562086.061796499</v>
      </c>
      <c r="W4">
        <v>14667843.158516301</v>
      </c>
      <c r="X4">
        <v>15233794.1315258</v>
      </c>
      <c r="Y4">
        <v>15833430.673316499</v>
      </c>
      <c r="Z4">
        <v>16260457.5094359</v>
      </c>
      <c r="AA4">
        <v>16156319.2853307</v>
      </c>
      <c r="AB4">
        <v>16131839.928726301</v>
      </c>
      <c r="AC4">
        <v>16422925.8054909</v>
      </c>
      <c r="AD4">
        <v>16156893.808135601</v>
      </c>
      <c r="AE4">
        <v>16048000.000002</v>
      </c>
      <c r="AF4">
        <v>14494768.757001899</v>
      </c>
    </row>
    <row r="5" spans="1:32" x14ac:dyDescent="0.3">
      <c r="A5" t="s">
        <v>95</v>
      </c>
      <c r="B5" t="s">
        <v>303</v>
      </c>
      <c r="C5" t="s">
        <v>297</v>
      </c>
      <c r="D5" t="s">
        <v>304</v>
      </c>
      <c r="E5" t="s">
        <v>298</v>
      </c>
      <c r="F5">
        <v>331330.44236129301</v>
      </c>
      <c r="G5">
        <v>346837.21611760301</v>
      </c>
      <c r="H5">
        <v>367392.79329986201</v>
      </c>
      <c r="I5">
        <v>383344.41287873301</v>
      </c>
      <c r="J5">
        <v>405577.76703368698</v>
      </c>
      <c r="K5">
        <v>407325.66645977099</v>
      </c>
      <c r="L5">
        <v>415145.51269816502</v>
      </c>
      <c r="M5">
        <v>407695.29481483001</v>
      </c>
      <c r="N5">
        <v>471506.40364825499</v>
      </c>
      <c r="O5">
        <v>447610.15178947803</v>
      </c>
      <c r="P5">
        <v>465491.64957205602</v>
      </c>
      <c r="Q5">
        <v>496983.09877530701</v>
      </c>
      <c r="R5">
        <v>479929.108147525</v>
      </c>
      <c r="S5">
        <v>451262.51023130299</v>
      </c>
      <c r="T5">
        <v>421025.26733343501</v>
      </c>
      <c r="U5">
        <v>406349.75857146102</v>
      </c>
      <c r="V5">
        <v>398897.46282694302</v>
      </c>
      <c r="W5">
        <v>393204.76124713599</v>
      </c>
      <c r="X5">
        <v>396927.26596929203</v>
      </c>
      <c r="Y5">
        <v>395253.63550312998</v>
      </c>
      <c r="Z5">
        <v>378938.34815034998</v>
      </c>
      <c r="AA5">
        <v>382506.53063184803</v>
      </c>
      <c r="AB5">
        <v>404177.591285626</v>
      </c>
      <c r="AC5">
        <v>415619.18649598601</v>
      </c>
      <c r="AD5">
        <v>425360.36980131699</v>
      </c>
      <c r="AE5">
        <v>416300.00000100001</v>
      </c>
      <c r="AF5">
        <v>382767.77824663499</v>
      </c>
    </row>
    <row r="6" spans="1:32" x14ac:dyDescent="0.3">
      <c r="A6" t="s">
        <v>95</v>
      </c>
      <c r="B6" t="s">
        <v>305</v>
      </c>
      <c r="C6" t="s">
        <v>297</v>
      </c>
      <c r="D6" t="s">
        <v>306</v>
      </c>
      <c r="E6" t="s">
        <v>298</v>
      </c>
      <c r="F6">
        <v>87065.792497525501</v>
      </c>
      <c r="G6">
        <v>91749.516200274302</v>
      </c>
      <c r="H6">
        <v>92949.577551238297</v>
      </c>
      <c r="I6">
        <v>92648.510626403397</v>
      </c>
      <c r="J6">
        <v>93442.989905926603</v>
      </c>
      <c r="K6">
        <v>93955.931400909103</v>
      </c>
      <c r="L6">
        <v>94256.204465352799</v>
      </c>
      <c r="M6">
        <v>93240.986676204004</v>
      </c>
      <c r="N6">
        <v>83721.961229090404</v>
      </c>
      <c r="O6">
        <v>81026.020999495406</v>
      </c>
      <c r="P6">
        <v>80574.205007698998</v>
      </c>
      <c r="Q6">
        <v>79525.792711456001</v>
      </c>
      <c r="R6">
        <v>86390.454359819196</v>
      </c>
      <c r="S6">
        <v>90002.932252950297</v>
      </c>
      <c r="T6">
        <v>77854.975872589406</v>
      </c>
      <c r="U6">
        <v>73659.101463282597</v>
      </c>
      <c r="V6">
        <v>83576.8805146964</v>
      </c>
      <c r="W6">
        <v>82308.219815606193</v>
      </c>
      <c r="X6">
        <v>81940.409358668694</v>
      </c>
      <c r="Y6">
        <v>87500.250122709404</v>
      </c>
      <c r="Z6">
        <v>79523.310731156904</v>
      </c>
      <c r="AA6">
        <v>77536.987728887005</v>
      </c>
      <c r="AB6">
        <v>81726.829615234703</v>
      </c>
      <c r="AC6">
        <v>85313.767280918502</v>
      </c>
      <c r="AD6">
        <v>84609.993004407006</v>
      </c>
      <c r="AE6">
        <v>71623.826704716106</v>
      </c>
      <c r="AF6">
        <v>59752.881391061899</v>
      </c>
    </row>
    <row r="7" spans="1:32" x14ac:dyDescent="0.3">
      <c r="A7" t="s">
        <v>95</v>
      </c>
      <c r="B7" t="s">
        <v>307</v>
      </c>
      <c r="C7" t="s">
        <v>297</v>
      </c>
      <c r="D7" t="s">
        <v>308</v>
      </c>
      <c r="E7" t="s">
        <v>298</v>
      </c>
      <c r="F7">
        <v>161673.55073602099</v>
      </c>
      <c r="G7">
        <v>173095.22017496201</v>
      </c>
      <c r="H7">
        <v>184911.978963706</v>
      </c>
      <c r="I7">
        <v>196621.63198632101</v>
      </c>
      <c r="J7">
        <v>205585.82448655099</v>
      </c>
      <c r="K7">
        <v>209833.05273324199</v>
      </c>
      <c r="L7">
        <v>221463.71385123199</v>
      </c>
      <c r="M7">
        <v>227172.01857692399</v>
      </c>
      <c r="N7">
        <v>238289.06036490301</v>
      </c>
      <c r="O7">
        <v>240566.64691982901</v>
      </c>
      <c r="P7">
        <v>245752.55137620601</v>
      </c>
      <c r="Q7">
        <v>246003.74975856699</v>
      </c>
      <c r="R7">
        <v>236261.704997744</v>
      </c>
      <c r="S7">
        <v>236156.485793042</v>
      </c>
      <c r="T7">
        <v>220566.63680296199</v>
      </c>
      <c r="U7">
        <v>216143.25287393999</v>
      </c>
      <c r="V7">
        <v>197351.23699949501</v>
      </c>
      <c r="W7">
        <v>189460.49968417501</v>
      </c>
      <c r="X7">
        <v>184842.55625575001</v>
      </c>
      <c r="Y7">
        <v>182515.35818509501</v>
      </c>
      <c r="Z7">
        <v>147454.990470524</v>
      </c>
      <c r="AA7">
        <v>148784.36844847101</v>
      </c>
      <c r="AB7">
        <v>150741.06645336701</v>
      </c>
      <c r="AC7">
        <v>151295.20986784101</v>
      </c>
      <c r="AD7">
        <v>150611.74401238901</v>
      </c>
      <c r="AE7">
        <v>151318.18972406801</v>
      </c>
      <c r="AF7">
        <v>141242.412600974</v>
      </c>
    </row>
    <row r="8" spans="1:32" x14ac:dyDescent="0.3">
      <c r="A8" t="s">
        <v>95</v>
      </c>
      <c r="B8" t="s">
        <v>309</v>
      </c>
      <c r="C8" t="s">
        <v>297</v>
      </c>
      <c r="D8" t="s">
        <v>310</v>
      </c>
      <c r="E8" t="s">
        <v>298</v>
      </c>
      <c r="F8">
        <v>109228.45091097899</v>
      </c>
      <c r="G8">
        <v>107542.781689328</v>
      </c>
      <c r="H8">
        <v>111863.80443072401</v>
      </c>
      <c r="I8">
        <v>106269.81634270299</v>
      </c>
      <c r="J8">
        <v>98811.425690304706</v>
      </c>
      <c r="K8">
        <v>100210.187898962</v>
      </c>
      <c r="L8">
        <v>109210.187185385</v>
      </c>
      <c r="M8">
        <v>110934.852065386</v>
      </c>
      <c r="N8">
        <v>111784.345970015</v>
      </c>
      <c r="O8">
        <v>114084.2189372</v>
      </c>
      <c r="P8">
        <v>126126.22618078699</v>
      </c>
      <c r="Q8">
        <v>134795.587152739</v>
      </c>
      <c r="R8">
        <v>135988.52320678701</v>
      </c>
      <c r="S8">
        <v>136681.79403123201</v>
      </c>
      <c r="T8">
        <v>126896.852902338</v>
      </c>
      <c r="U8">
        <v>122977.261097204</v>
      </c>
      <c r="V8">
        <v>122028.445513656</v>
      </c>
      <c r="W8">
        <v>119467.271762474</v>
      </c>
      <c r="X8">
        <v>120208.031347617</v>
      </c>
      <c r="Y8">
        <v>118666.638252466</v>
      </c>
      <c r="Z8">
        <v>74879.348851029295</v>
      </c>
      <c r="AA8">
        <v>75894.280623367595</v>
      </c>
      <c r="AB8">
        <v>75190.402599392197</v>
      </c>
      <c r="AC8">
        <v>75769.079196444305</v>
      </c>
      <c r="AD8">
        <v>75710.066837693405</v>
      </c>
      <c r="AE8">
        <v>72300</v>
      </c>
      <c r="AF8">
        <v>43000.878752606201</v>
      </c>
    </row>
    <row r="9" spans="1:32" x14ac:dyDescent="0.3">
      <c r="A9" t="s">
        <v>95</v>
      </c>
      <c r="B9" t="s">
        <v>311</v>
      </c>
      <c r="C9" t="s">
        <v>297</v>
      </c>
      <c r="D9" t="s">
        <v>312</v>
      </c>
      <c r="E9" t="s">
        <v>298</v>
      </c>
      <c r="F9">
        <v>1374994.66474166</v>
      </c>
      <c r="G9">
        <v>1430863.3772027299</v>
      </c>
      <c r="H9">
        <v>1409342.5966409501</v>
      </c>
      <c r="I9">
        <v>1367562.28270686</v>
      </c>
      <c r="J9">
        <v>1381778.4272356101</v>
      </c>
      <c r="K9">
        <v>1249929.7882277099</v>
      </c>
      <c r="L9">
        <v>1383835.3141816701</v>
      </c>
      <c r="M9">
        <v>1403598.9848639399</v>
      </c>
      <c r="N9">
        <v>1379499.6919781701</v>
      </c>
      <c r="O9">
        <v>1358052.8916891499</v>
      </c>
      <c r="P9">
        <v>1467962.5037183899</v>
      </c>
      <c r="Q9">
        <v>1478124.40149686</v>
      </c>
      <c r="R9">
        <v>1666786.2374485801</v>
      </c>
      <c r="S9">
        <v>1704884.1963422</v>
      </c>
      <c r="T9">
        <v>1560783.6860968799</v>
      </c>
      <c r="U9">
        <v>1451374.87302528</v>
      </c>
      <c r="V9">
        <v>1477617.7976348</v>
      </c>
      <c r="W9">
        <v>1515301.0900834999</v>
      </c>
      <c r="X9">
        <v>1596207.0935813701</v>
      </c>
      <c r="Y9">
        <v>1682564.9776705899</v>
      </c>
      <c r="Z9">
        <v>1617572.49805371</v>
      </c>
      <c r="AA9">
        <v>1643104.3592083701</v>
      </c>
      <c r="AB9">
        <v>1720844.99962668</v>
      </c>
      <c r="AC9">
        <v>1720544.69087515</v>
      </c>
      <c r="AD9">
        <v>1682538.1847832999</v>
      </c>
      <c r="AE9">
        <v>1685536.21930317</v>
      </c>
      <c r="AF9">
        <v>1456562.6537107099</v>
      </c>
    </row>
    <row r="10" spans="1:32" x14ac:dyDescent="0.3">
      <c r="A10" t="s">
        <v>95</v>
      </c>
      <c r="B10" t="s">
        <v>313</v>
      </c>
      <c r="C10" t="s">
        <v>297</v>
      </c>
      <c r="D10" t="s">
        <v>314</v>
      </c>
      <c r="E10" t="s">
        <v>298</v>
      </c>
      <c r="F10">
        <v>1942613.58252599</v>
      </c>
      <c r="G10">
        <v>2012571.1276516099</v>
      </c>
      <c r="H10">
        <v>2050782.2826044201</v>
      </c>
      <c r="I10">
        <v>2119880.8001810601</v>
      </c>
      <c r="J10">
        <v>2089684.5616488601</v>
      </c>
      <c r="K10">
        <v>2153792.47123953</v>
      </c>
      <c r="L10">
        <v>2257325.54116695</v>
      </c>
      <c r="M10">
        <v>2368784.5900316802</v>
      </c>
      <c r="N10">
        <v>2348825.6573183602</v>
      </c>
      <c r="O10">
        <v>2288688.0936585902</v>
      </c>
      <c r="P10">
        <v>2462827.8690635101</v>
      </c>
      <c r="Q10">
        <v>2608842.9043780798</v>
      </c>
      <c r="R10">
        <v>2775566.1572285602</v>
      </c>
      <c r="S10">
        <v>2835123.0337172202</v>
      </c>
      <c r="T10">
        <v>2723824.1116562998</v>
      </c>
      <c r="U10">
        <v>2683869.5505658798</v>
      </c>
      <c r="V10">
        <v>2660371.2830288</v>
      </c>
      <c r="W10">
        <v>2723500.15649699</v>
      </c>
      <c r="X10">
        <v>2868937.1705920999</v>
      </c>
      <c r="Y10">
        <v>2940888.7872807099</v>
      </c>
      <c r="Z10">
        <v>2860869.6583322901</v>
      </c>
      <c r="AA10">
        <v>2850815.0556573002</v>
      </c>
      <c r="AB10">
        <v>2938366.3001463199</v>
      </c>
      <c r="AC10">
        <v>2895666.12771898</v>
      </c>
      <c r="AD10">
        <v>2802300.8806556002</v>
      </c>
      <c r="AE10">
        <v>2794003.7275910601</v>
      </c>
      <c r="AF10">
        <v>2427975.3623012002</v>
      </c>
    </row>
    <row r="11" spans="1:32" x14ac:dyDescent="0.3">
      <c r="A11" t="s">
        <v>95</v>
      </c>
      <c r="B11" t="s">
        <v>315</v>
      </c>
      <c r="C11" t="s">
        <v>297</v>
      </c>
      <c r="D11" t="s">
        <v>316</v>
      </c>
      <c r="E11" t="s">
        <v>298</v>
      </c>
      <c r="F11">
        <v>567458.88393205998</v>
      </c>
      <c r="G11">
        <v>581536.94751601398</v>
      </c>
      <c r="H11">
        <v>641304.00828873902</v>
      </c>
      <c r="I11">
        <v>752248.61461517599</v>
      </c>
      <c r="J11">
        <v>707810.67305184202</v>
      </c>
      <c r="K11">
        <v>903901.60221493</v>
      </c>
      <c r="L11">
        <v>873472.84222999902</v>
      </c>
      <c r="M11">
        <v>965205.63396396802</v>
      </c>
      <c r="N11">
        <v>969355.49697898398</v>
      </c>
      <c r="O11">
        <v>930653.04499082395</v>
      </c>
      <c r="P11">
        <v>994879.38123487798</v>
      </c>
      <c r="Q11">
        <v>1130793.9271213501</v>
      </c>
      <c r="R11">
        <v>1108785.9303645999</v>
      </c>
      <c r="S11">
        <v>1130243.1385748</v>
      </c>
      <c r="T11">
        <v>1163105.3729385601</v>
      </c>
      <c r="U11">
        <v>1232626.84985907</v>
      </c>
      <c r="V11">
        <v>1182853.80576588</v>
      </c>
      <c r="W11">
        <v>1208299.70232725</v>
      </c>
      <c r="X11">
        <v>1272836.0966107899</v>
      </c>
      <c r="Y11">
        <v>1258395.98114155</v>
      </c>
      <c r="Z11">
        <v>1243382.50753455</v>
      </c>
      <c r="AA11">
        <v>1207771.1433112</v>
      </c>
      <c r="AB11">
        <v>1217562.1062866901</v>
      </c>
      <c r="AC11">
        <v>1175142.1793489701</v>
      </c>
      <c r="AD11">
        <v>1119769.0029891499</v>
      </c>
      <c r="AE11">
        <v>1108467.5082878901</v>
      </c>
      <c r="AF11">
        <v>971419.13903587102</v>
      </c>
    </row>
    <row r="12" spans="1:32" x14ac:dyDescent="0.3">
      <c r="A12" t="s">
        <v>95</v>
      </c>
      <c r="B12" t="s">
        <v>317</v>
      </c>
      <c r="C12" t="s">
        <v>297</v>
      </c>
      <c r="D12" t="s">
        <v>318</v>
      </c>
      <c r="E12" t="s">
        <v>298</v>
      </c>
      <c r="F12">
        <v>537692.09378191002</v>
      </c>
      <c r="G12">
        <v>567565.93684115098</v>
      </c>
      <c r="H12">
        <v>575568.31495769299</v>
      </c>
      <c r="I12">
        <v>592431.11529152095</v>
      </c>
      <c r="J12">
        <v>577058.02270767197</v>
      </c>
      <c r="K12">
        <v>571918.73417665099</v>
      </c>
      <c r="L12">
        <v>579790.42908210703</v>
      </c>
      <c r="M12">
        <v>532300.91500464198</v>
      </c>
      <c r="N12">
        <v>534253.20386162901</v>
      </c>
      <c r="O12">
        <v>560960.71072922298</v>
      </c>
      <c r="P12">
        <v>570818.73158739705</v>
      </c>
      <c r="Q12">
        <v>577685.52379110001</v>
      </c>
      <c r="R12">
        <v>597181.49303156603</v>
      </c>
      <c r="S12">
        <v>598204.87396201806</v>
      </c>
      <c r="T12">
        <v>572023.97225072805</v>
      </c>
      <c r="U12">
        <v>558812.243551158</v>
      </c>
      <c r="V12">
        <v>556525.22397648694</v>
      </c>
      <c r="W12">
        <v>564711.33804138296</v>
      </c>
      <c r="X12">
        <v>593559.001215689</v>
      </c>
      <c r="Y12">
        <v>644415.13107925095</v>
      </c>
      <c r="Z12">
        <v>653118.91314263002</v>
      </c>
      <c r="AA12">
        <v>664735.856157567</v>
      </c>
      <c r="AB12">
        <v>656958.35964120703</v>
      </c>
      <c r="AC12">
        <v>679628.23995564599</v>
      </c>
      <c r="AD12">
        <v>657799.57681349094</v>
      </c>
      <c r="AE12">
        <v>643985.43084412802</v>
      </c>
      <c r="AF12">
        <v>568314.45951181895</v>
      </c>
    </row>
    <row r="13" spans="1:32" x14ac:dyDescent="0.3">
      <c r="A13" t="s">
        <v>95</v>
      </c>
      <c r="B13" t="s">
        <v>319</v>
      </c>
      <c r="C13" t="s">
        <v>297</v>
      </c>
      <c r="D13" t="s">
        <v>320</v>
      </c>
      <c r="E13" t="s">
        <v>298</v>
      </c>
      <c r="F13">
        <v>710976.79605494195</v>
      </c>
      <c r="G13">
        <v>734695.74934206705</v>
      </c>
      <c r="H13">
        <v>734499.149885408</v>
      </c>
      <c r="I13">
        <v>722800.22491713299</v>
      </c>
      <c r="J13">
        <v>661660.64624602895</v>
      </c>
      <c r="K13">
        <v>674285.99240720505</v>
      </c>
      <c r="L13">
        <v>619352.75661684503</v>
      </c>
      <c r="M13">
        <v>635294.28110369795</v>
      </c>
      <c r="N13">
        <v>567619.60607036995</v>
      </c>
      <c r="O13">
        <v>626123.33274275495</v>
      </c>
      <c r="P13">
        <v>660058.16006224405</v>
      </c>
      <c r="Q13">
        <v>678383.22744516004</v>
      </c>
      <c r="R13">
        <v>696740.87778742996</v>
      </c>
      <c r="S13">
        <v>708168.26271547296</v>
      </c>
      <c r="T13">
        <v>699050.73142765695</v>
      </c>
      <c r="U13">
        <v>667102.09679744102</v>
      </c>
      <c r="V13">
        <v>655948.59384851903</v>
      </c>
      <c r="W13">
        <v>650050.70156227401</v>
      </c>
      <c r="X13">
        <v>657155.09148140997</v>
      </c>
      <c r="Y13">
        <v>685948.29776139697</v>
      </c>
      <c r="Z13">
        <v>768690.20440051402</v>
      </c>
      <c r="AA13">
        <v>767517.27452062501</v>
      </c>
      <c r="AB13">
        <v>752929.905417184</v>
      </c>
      <c r="AC13">
        <v>705565.83303036599</v>
      </c>
      <c r="AD13">
        <v>734733.75103203801</v>
      </c>
      <c r="AE13">
        <v>684396.01002153102</v>
      </c>
      <c r="AF13">
        <v>611864.29564825702</v>
      </c>
    </row>
    <row r="14" spans="1:32" x14ac:dyDescent="0.3">
      <c r="A14" t="s">
        <v>95</v>
      </c>
      <c r="B14" t="s">
        <v>321</v>
      </c>
      <c r="C14" t="s">
        <v>297</v>
      </c>
      <c r="D14" t="s">
        <v>322</v>
      </c>
      <c r="E14" t="s">
        <v>298</v>
      </c>
      <c r="F14">
        <v>3109877.5234195399</v>
      </c>
      <c r="G14">
        <v>3304671.4055665098</v>
      </c>
      <c r="H14">
        <v>3460334.1889212201</v>
      </c>
      <c r="I14">
        <v>3621456.3382308302</v>
      </c>
      <c r="J14">
        <v>3512316.5412579901</v>
      </c>
      <c r="K14">
        <v>3670842.3649182399</v>
      </c>
      <c r="L14">
        <v>3740589.7785313702</v>
      </c>
      <c r="M14">
        <v>3791294.4607290099</v>
      </c>
      <c r="N14">
        <v>3721928.21856901</v>
      </c>
      <c r="O14">
        <v>3684693.4718783102</v>
      </c>
      <c r="P14">
        <v>3861955.3429092001</v>
      </c>
      <c r="Q14">
        <v>4012294.2848569499</v>
      </c>
      <c r="R14">
        <v>4196069.3156527998</v>
      </c>
      <c r="S14">
        <v>4148014.8709161002</v>
      </c>
      <c r="T14">
        <v>3708237.2698664698</v>
      </c>
      <c r="U14">
        <v>3401451.1201989702</v>
      </c>
      <c r="V14">
        <v>3438485.79096785</v>
      </c>
      <c r="W14">
        <v>3359090.4978427798</v>
      </c>
      <c r="X14">
        <v>3343978.1219482501</v>
      </c>
      <c r="Y14">
        <v>3306410.7437351001</v>
      </c>
      <c r="Z14">
        <v>3375559.38855018</v>
      </c>
      <c r="AA14">
        <v>3282114.2513346202</v>
      </c>
      <c r="AB14">
        <v>3191085.7762716901</v>
      </c>
      <c r="AC14">
        <v>3256970.1271218602</v>
      </c>
      <c r="AD14">
        <v>3090536.8236982501</v>
      </c>
      <c r="AE14">
        <v>3232345.6978567499</v>
      </c>
      <c r="AF14">
        <v>2997432.6471863398</v>
      </c>
    </row>
    <row r="15" spans="1:32" x14ac:dyDescent="0.3">
      <c r="A15" t="s">
        <v>95</v>
      </c>
      <c r="B15" t="s">
        <v>323</v>
      </c>
      <c r="C15" t="s">
        <v>297</v>
      </c>
      <c r="D15" t="s">
        <v>324</v>
      </c>
      <c r="E15" t="s">
        <v>298</v>
      </c>
      <c r="F15">
        <v>4496217.3812411698</v>
      </c>
      <c r="G15">
        <v>4853125.7102415003</v>
      </c>
      <c r="H15">
        <v>5152501.0484063998</v>
      </c>
      <c r="I15">
        <v>5421584.4815460602</v>
      </c>
      <c r="J15">
        <v>5368781.7073173895</v>
      </c>
      <c r="K15">
        <v>5675451.9076196402</v>
      </c>
      <c r="L15">
        <v>5884864.9235549299</v>
      </c>
      <c r="M15">
        <v>5957082.2514486602</v>
      </c>
      <c r="N15">
        <v>5862558.8885466699</v>
      </c>
      <c r="O15">
        <v>5856822.0952154202</v>
      </c>
      <c r="P15">
        <v>6193479.2301415503</v>
      </c>
      <c r="Q15">
        <v>6413485.5877523199</v>
      </c>
      <c r="R15">
        <v>6584106.4016556703</v>
      </c>
      <c r="S15">
        <v>6459704.5115512703</v>
      </c>
      <c r="T15">
        <v>5796730.1909554796</v>
      </c>
      <c r="U15">
        <v>5463984.3005759204</v>
      </c>
      <c r="V15">
        <v>5500153.39130658</v>
      </c>
      <c r="W15">
        <v>5484622.22050534</v>
      </c>
      <c r="X15">
        <v>5552251.1234153695</v>
      </c>
      <c r="Y15">
        <v>5589181.9287654497</v>
      </c>
      <c r="Z15">
        <v>5683297.7276542997</v>
      </c>
      <c r="AA15">
        <v>5582811.9489782602</v>
      </c>
      <c r="AB15">
        <v>5441180.8530187802</v>
      </c>
      <c r="AC15">
        <v>5618216.3537028097</v>
      </c>
      <c r="AD15">
        <v>5517786.4626362296</v>
      </c>
      <c r="AE15">
        <v>5223045.6978567503</v>
      </c>
      <c r="AF15">
        <v>4752432.0249911305</v>
      </c>
    </row>
    <row r="16" spans="1:32" x14ac:dyDescent="0.3">
      <c r="A16" t="s">
        <v>95</v>
      </c>
      <c r="B16" t="s">
        <v>325</v>
      </c>
      <c r="C16" t="s">
        <v>297</v>
      </c>
      <c r="D16" t="s">
        <v>326</v>
      </c>
      <c r="E16" t="s">
        <v>298</v>
      </c>
      <c r="F16">
        <v>1378951.36496464</v>
      </c>
      <c r="G16">
        <v>1541654.5467123799</v>
      </c>
      <c r="H16">
        <v>1686035.4255885801</v>
      </c>
      <c r="I16">
        <v>1794118.6723628701</v>
      </c>
      <c r="J16">
        <v>1852181.55450134</v>
      </c>
      <c r="K16">
        <v>2001031.53132991</v>
      </c>
      <c r="L16">
        <v>2142048.0419809199</v>
      </c>
      <c r="M16">
        <v>2163424.9859136301</v>
      </c>
      <c r="N16">
        <v>2138513.2007778902</v>
      </c>
      <c r="O16">
        <v>2170771.4602727098</v>
      </c>
      <c r="P16">
        <v>2330868.3006333201</v>
      </c>
      <c r="Q16">
        <v>2400215.5335435299</v>
      </c>
      <c r="R16">
        <v>2385296.5870307102</v>
      </c>
      <c r="S16">
        <v>2308296.0785696302</v>
      </c>
      <c r="T16">
        <v>2085764.9413483001</v>
      </c>
      <c r="U16">
        <v>2062081.8056576301</v>
      </c>
      <c r="V16">
        <v>2060885.5320469399</v>
      </c>
      <c r="W16">
        <v>2126324.77016924</v>
      </c>
      <c r="X16">
        <v>2210351.8377951202</v>
      </c>
      <c r="Y16">
        <v>2286213.8420444801</v>
      </c>
      <c r="Z16">
        <v>2310934.87889471</v>
      </c>
      <c r="AA16">
        <v>2304599.78129507</v>
      </c>
      <c r="AB16">
        <v>2254073.4143168698</v>
      </c>
      <c r="AC16">
        <v>2366210.3987574801</v>
      </c>
      <c r="AD16">
        <v>2434567.5821936098</v>
      </c>
      <c r="AE16">
        <v>1990700</v>
      </c>
      <c r="AF16">
        <v>1753727.88513295</v>
      </c>
    </row>
    <row r="17" spans="1:32" x14ac:dyDescent="0.3">
      <c r="A17" t="s">
        <v>95</v>
      </c>
      <c r="B17" t="s">
        <v>327</v>
      </c>
      <c r="C17" t="s">
        <v>297</v>
      </c>
      <c r="D17" t="s">
        <v>328</v>
      </c>
      <c r="E17" t="s">
        <v>298</v>
      </c>
      <c r="F17">
        <v>893819.69569423597</v>
      </c>
      <c r="G17">
        <v>956156.52373512497</v>
      </c>
      <c r="H17">
        <v>1027531.11654637</v>
      </c>
      <c r="I17">
        <v>1071407.3003237799</v>
      </c>
      <c r="J17">
        <v>1124464.69247045</v>
      </c>
      <c r="K17">
        <v>1140363.3978511801</v>
      </c>
      <c r="L17">
        <v>1188133.1104248101</v>
      </c>
      <c r="M17">
        <v>1215863.62016903</v>
      </c>
      <c r="N17">
        <v>1339707.07439181</v>
      </c>
      <c r="O17">
        <v>1397634.0239150601</v>
      </c>
      <c r="P17">
        <v>1548369.6323142501</v>
      </c>
      <c r="Q17">
        <v>1534970.9141967299</v>
      </c>
      <c r="R17">
        <v>1633325.46216962</v>
      </c>
      <c r="S17">
        <v>1597305.4821347101</v>
      </c>
      <c r="T17">
        <v>1511897.5155479801</v>
      </c>
      <c r="U17">
        <v>1456128.13401964</v>
      </c>
      <c r="V17">
        <v>1487039.0105811299</v>
      </c>
      <c r="W17">
        <v>1493031.25443483</v>
      </c>
      <c r="X17">
        <v>1572922.82470874</v>
      </c>
      <c r="Y17">
        <v>1646705.55324552</v>
      </c>
      <c r="Z17">
        <v>1731570.54127008</v>
      </c>
      <c r="AA17">
        <v>1677419.6740591601</v>
      </c>
      <c r="AB17">
        <v>1645133.5850012801</v>
      </c>
      <c r="AC17">
        <v>1737070.27834362</v>
      </c>
      <c r="AD17">
        <v>1675818.91391344</v>
      </c>
      <c r="AE17">
        <v>1519775.4266812601</v>
      </c>
      <c r="AF17">
        <v>1304778.3889746</v>
      </c>
    </row>
    <row r="18" spans="1:32" x14ac:dyDescent="0.3">
      <c r="A18" t="s">
        <v>95</v>
      </c>
      <c r="B18" t="s">
        <v>329</v>
      </c>
      <c r="C18" t="s">
        <v>297</v>
      </c>
      <c r="D18" t="s">
        <v>330</v>
      </c>
      <c r="E18" t="s">
        <v>298</v>
      </c>
      <c r="F18">
        <v>1618894.6504355799</v>
      </c>
      <c r="G18">
        <v>1808384.2572540599</v>
      </c>
      <c r="H18">
        <v>1962074.5070728101</v>
      </c>
      <c r="I18">
        <v>2016173.2514048801</v>
      </c>
      <c r="J18">
        <v>1907662.2062943401</v>
      </c>
      <c r="K18">
        <v>1912465.6929162401</v>
      </c>
      <c r="L18">
        <v>2046659.7865681299</v>
      </c>
      <c r="M18">
        <v>2125550.1201893901</v>
      </c>
      <c r="N18">
        <v>2239464.95864909</v>
      </c>
      <c r="O18">
        <v>2304289.5274296999</v>
      </c>
      <c r="P18">
        <v>2544484.5322246901</v>
      </c>
      <c r="Q18">
        <v>2683919.17004997</v>
      </c>
      <c r="R18">
        <v>2910111.1907453202</v>
      </c>
      <c r="S18">
        <v>2849282.8668074901</v>
      </c>
      <c r="T18">
        <v>2587259.5448778202</v>
      </c>
      <c r="U18">
        <v>2586904.9043513099</v>
      </c>
      <c r="V18">
        <v>2695023.9358007601</v>
      </c>
      <c r="W18">
        <v>2760879.3798441701</v>
      </c>
      <c r="X18">
        <v>2984644.7192048999</v>
      </c>
      <c r="Y18">
        <v>3334230.7421329399</v>
      </c>
      <c r="Z18">
        <v>3713606.0215235702</v>
      </c>
      <c r="AA18">
        <v>3770518.4298267001</v>
      </c>
      <c r="AB18">
        <v>3821155.3240978201</v>
      </c>
      <c r="AC18">
        <v>3860989.8171268702</v>
      </c>
      <c r="AD18">
        <v>3828320.0508520701</v>
      </c>
      <c r="AE18">
        <v>4264100</v>
      </c>
      <c r="AF18">
        <v>4013386.5667301901</v>
      </c>
    </row>
    <row r="19" spans="1:32" x14ac:dyDescent="0.3">
      <c r="A19" t="s">
        <v>95</v>
      </c>
      <c r="B19" t="s">
        <v>331</v>
      </c>
      <c r="C19" t="s">
        <v>297</v>
      </c>
      <c r="D19" t="s">
        <v>332</v>
      </c>
      <c r="E19" t="s">
        <v>298</v>
      </c>
      <c r="F19">
        <v>210650.00764709301</v>
      </c>
      <c r="G19">
        <v>226854.303649782</v>
      </c>
      <c r="H19">
        <v>241987.460145005</v>
      </c>
      <c r="I19">
        <v>262751.85953134799</v>
      </c>
      <c r="J19">
        <v>268577.19422885601</v>
      </c>
      <c r="K19">
        <v>274765.375589534</v>
      </c>
      <c r="L19">
        <v>290707.05074478203</v>
      </c>
      <c r="M19">
        <v>272521.39178366901</v>
      </c>
      <c r="N19">
        <v>263812.59515938599</v>
      </c>
      <c r="O19">
        <v>245950.78031696001</v>
      </c>
      <c r="P19">
        <v>256895.922747556</v>
      </c>
      <c r="Q19">
        <v>262901.62340569397</v>
      </c>
      <c r="R19">
        <v>259641.985432933</v>
      </c>
      <c r="S19">
        <v>263814.97495243698</v>
      </c>
      <c r="T19">
        <v>238382.473112804</v>
      </c>
      <c r="U19">
        <v>214986.787173755</v>
      </c>
      <c r="V19">
        <v>213895.52452362399</v>
      </c>
      <c r="W19">
        <v>214495.67034967299</v>
      </c>
      <c r="X19">
        <v>227041.07413335299</v>
      </c>
      <c r="Y19">
        <v>213288.25992440499</v>
      </c>
      <c r="Z19">
        <v>172223.23060601001</v>
      </c>
      <c r="AA19">
        <v>160927.91583814201</v>
      </c>
      <c r="AB19">
        <v>166523.652584311</v>
      </c>
      <c r="AC19">
        <v>200514.785449282</v>
      </c>
      <c r="AD19">
        <v>207128.48134005099</v>
      </c>
      <c r="AE19">
        <v>207151.690577481</v>
      </c>
      <c r="AF19">
        <v>188976.597730776</v>
      </c>
    </row>
    <row r="20" spans="1:32" x14ac:dyDescent="0.3">
      <c r="A20" t="s">
        <v>95</v>
      </c>
      <c r="B20" t="s">
        <v>333</v>
      </c>
      <c r="C20" t="s">
        <v>297</v>
      </c>
      <c r="D20" t="s">
        <v>334</v>
      </c>
      <c r="E20" t="s">
        <v>298</v>
      </c>
      <c r="F20">
        <v>157017.89989394601</v>
      </c>
      <c r="G20">
        <v>160098.68806057499</v>
      </c>
      <c r="H20">
        <v>163531.15765908</v>
      </c>
      <c r="I20">
        <v>159087.087141328</v>
      </c>
      <c r="J20">
        <v>168973.71628427799</v>
      </c>
      <c r="K20">
        <v>159343.74681740199</v>
      </c>
      <c r="L20">
        <v>148581.551921431</v>
      </c>
      <c r="M20">
        <v>151115.55839540501</v>
      </c>
      <c r="N20">
        <v>148493.93884363701</v>
      </c>
      <c r="O20">
        <v>138342.90634663799</v>
      </c>
      <c r="P20">
        <v>147774.64278274099</v>
      </c>
      <c r="Q20">
        <v>148784.08694996301</v>
      </c>
      <c r="R20">
        <v>153305.561828987</v>
      </c>
      <c r="S20">
        <v>154947.47659870601</v>
      </c>
      <c r="T20">
        <v>139544.547612619</v>
      </c>
      <c r="U20">
        <v>136496.69794483599</v>
      </c>
      <c r="V20">
        <v>129908.97451684299</v>
      </c>
      <c r="W20">
        <v>133952.71709636701</v>
      </c>
      <c r="X20">
        <v>133483.22677938399</v>
      </c>
      <c r="Y20">
        <v>130929.23104075799</v>
      </c>
      <c r="Z20">
        <v>142835.35474799099</v>
      </c>
      <c r="AA20">
        <v>133445.275681164</v>
      </c>
      <c r="AB20">
        <v>142398.64450848699</v>
      </c>
      <c r="AC20">
        <v>143534.23264577301</v>
      </c>
      <c r="AD20">
        <v>143425.87841569999</v>
      </c>
      <c r="AE20">
        <v>132843.561769288</v>
      </c>
      <c r="AF20">
        <v>122299.108206484</v>
      </c>
    </row>
    <row r="21" spans="1:32" x14ac:dyDescent="0.3">
      <c r="A21" t="s">
        <v>95</v>
      </c>
      <c r="B21" t="s">
        <v>335</v>
      </c>
      <c r="C21" t="s">
        <v>297</v>
      </c>
      <c r="D21" t="s">
        <v>336</v>
      </c>
      <c r="E21" t="s">
        <v>298</v>
      </c>
      <c r="F21">
        <v>165496.109896929</v>
      </c>
      <c r="G21">
        <v>173408.07835033999</v>
      </c>
      <c r="H21">
        <v>180446.00275269599</v>
      </c>
      <c r="I21">
        <v>178361.73191479201</v>
      </c>
      <c r="J21">
        <v>192414.94565426701</v>
      </c>
      <c r="K21">
        <v>185545.60259056199</v>
      </c>
      <c r="L21">
        <v>180475.42934051799</v>
      </c>
      <c r="M21">
        <v>182896.09042834101</v>
      </c>
      <c r="N21">
        <v>179672.86403465501</v>
      </c>
      <c r="O21">
        <v>168118.22878068901</v>
      </c>
      <c r="P21">
        <v>179185.92437744499</v>
      </c>
      <c r="Q21">
        <v>186638.54696010699</v>
      </c>
      <c r="R21">
        <v>193681.106214242</v>
      </c>
      <c r="S21">
        <v>195223.255083116</v>
      </c>
      <c r="T21">
        <v>175762.120203825</v>
      </c>
      <c r="U21">
        <v>169396.50743807599</v>
      </c>
      <c r="V21">
        <v>165021.939157407</v>
      </c>
      <c r="W21">
        <v>167768.63195096399</v>
      </c>
      <c r="X21">
        <v>167971.92205443999</v>
      </c>
      <c r="Y21">
        <v>166313.12321748299</v>
      </c>
      <c r="Z21">
        <v>181282.67008289101</v>
      </c>
      <c r="AA21">
        <v>171721.48815609299</v>
      </c>
      <c r="AB21">
        <v>181395.24290598999</v>
      </c>
      <c r="AC21">
        <v>185456.314427184</v>
      </c>
      <c r="AD21">
        <v>186774.42268677399</v>
      </c>
      <c r="AE21">
        <v>175900</v>
      </c>
      <c r="AF21">
        <v>167777.64340104899</v>
      </c>
    </row>
    <row r="22" spans="1:32" x14ac:dyDescent="0.3">
      <c r="A22" t="s">
        <v>95</v>
      </c>
      <c r="B22" t="s">
        <v>337</v>
      </c>
      <c r="C22" t="s">
        <v>297</v>
      </c>
      <c r="D22" t="s">
        <v>338</v>
      </c>
      <c r="E22" t="s">
        <v>298</v>
      </c>
      <c r="F22">
        <v>7626.6003056763602</v>
      </c>
      <c r="G22">
        <v>12534.735526033701</v>
      </c>
      <c r="H22">
        <v>16190.245545166399</v>
      </c>
      <c r="I22">
        <v>18626.3482075746</v>
      </c>
      <c r="J22">
        <v>22812.252407093602</v>
      </c>
      <c r="K22">
        <v>25690.978706094102</v>
      </c>
      <c r="L22">
        <v>31567.327322421799</v>
      </c>
      <c r="M22">
        <v>31435.2152858564</v>
      </c>
      <c r="N22">
        <v>30838.5899106545</v>
      </c>
      <c r="O22">
        <v>29472.865477955602</v>
      </c>
      <c r="P22">
        <v>31080.2927795508</v>
      </c>
      <c r="Q22">
        <v>37646.2729474964</v>
      </c>
      <c r="R22">
        <v>40188.552694809398</v>
      </c>
      <c r="S22">
        <v>40076.098360150398</v>
      </c>
      <c r="T22">
        <v>36036.647968414603</v>
      </c>
      <c r="U22">
        <v>32672.103116266899</v>
      </c>
      <c r="V22">
        <v>34972.567277804403</v>
      </c>
      <c r="W22">
        <v>33623.158462146297</v>
      </c>
      <c r="X22">
        <v>34312.502828162302</v>
      </c>
      <c r="Y22">
        <v>35242.295073398702</v>
      </c>
      <c r="Z22">
        <v>38289.745250056199</v>
      </c>
      <c r="AA22">
        <v>38176.315645549701</v>
      </c>
      <c r="AB22">
        <v>38852.899258423698</v>
      </c>
      <c r="AC22">
        <v>41829.732529328998</v>
      </c>
      <c r="AD22">
        <v>43285.541761370601</v>
      </c>
      <c r="AE22">
        <v>43056.438230711901</v>
      </c>
      <c r="AF22">
        <v>45595.789122580602</v>
      </c>
    </row>
    <row r="23" spans="1:32" x14ac:dyDescent="0.3">
      <c r="A23" t="s">
        <v>95</v>
      </c>
      <c r="B23" t="s">
        <v>339</v>
      </c>
      <c r="C23" t="s">
        <v>297</v>
      </c>
      <c r="D23" t="s">
        <v>340</v>
      </c>
      <c r="E23" t="s">
        <v>298</v>
      </c>
      <c r="F23">
        <v>304057.26032625098</v>
      </c>
      <c r="G23">
        <v>329866.09451027203</v>
      </c>
      <c r="H23">
        <v>338924.52005018003</v>
      </c>
      <c r="I23">
        <v>311452.98316333798</v>
      </c>
      <c r="J23">
        <v>317730.73087679897</v>
      </c>
      <c r="K23">
        <v>319863.20560081099</v>
      </c>
      <c r="L23">
        <v>299541.32420186501</v>
      </c>
      <c r="M23">
        <v>297731.50232899899</v>
      </c>
      <c r="N23">
        <v>309235.58081948402</v>
      </c>
      <c r="O23">
        <v>302865.25631969399</v>
      </c>
      <c r="P23">
        <v>314611.68647880602</v>
      </c>
      <c r="Q23">
        <v>310906.642725966</v>
      </c>
      <c r="R23">
        <v>310986.91539596498</v>
      </c>
      <c r="S23">
        <v>311851.34600809898</v>
      </c>
      <c r="T23">
        <v>290191.67027112102</v>
      </c>
      <c r="U23">
        <v>291816.2431124</v>
      </c>
      <c r="V23">
        <v>291250.09074358601</v>
      </c>
      <c r="W23">
        <v>300158.522213711</v>
      </c>
      <c r="X23">
        <v>301782.34651339601</v>
      </c>
      <c r="Y23">
        <v>286801.77844658401</v>
      </c>
      <c r="Z23">
        <v>323330.15302087402</v>
      </c>
      <c r="AA23">
        <v>339592.95697499102</v>
      </c>
      <c r="AB23">
        <v>337345.12989105401</v>
      </c>
      <c r="AC23">
        <v>344814.56313504098</v>
      </c>
      <c r="AD23">
        <v>357316.162492959</v>
      </c>
      <c r="AE23">
        <v>355600</v>
      </c>
      <c r="AF23">
        <v>341751.11713413801</v>
      </c>
    </row>
    <row r="24" spans="1:32" x14ac:dyDescent="0.3">
      <c r="A24" t="s">
        <v>95</v>
      </c>
      <c r="B24" t="s">
        <v>341</v>
      </c>
      <c r="C24" t="s">
        <v>297</v>
      </c>
      <c r="D24" t="s">
        <v>342</v>
      </c>
      <c r="E24" t="s">
        <v>298</v>
      </c>
      <c r="F24">
        <v>641567.08012202103</v>
      </c>
      <c r="G24">
        <v>694477.45670838002</v>
      </c>
      <c r="H24">
        <v>739544.64817553805</v>
      </c>
      <c r="I24">
        <v>773742.68127997895</v>
      </c>
      <c r="J24">
        <v>801202.88851610199</v>
      </c>
      <c r="K24">
        <v>812677.01381799404</v>
      </c>
      <c r="L24">
        <v>914509.33646417095</v>
      </c>
      <c r="M24">
        <v>998486.00559065398</v>
      </c>
      <c r="N24">
        <v>1066814.5142527299</v>
      </c>
      <c r="O24">
        <v>1063169.16765541</v>
      </c>
      <c r="P24">
        <v>1191317.05813537</v>
      </c>
      <c r="Q24">
        <v>1273293.8576353199</v>
      </c>
      <c r="R24">
        <v>1341592.412668</v>
      </c>
      <c r="S24">
        <v>1391611.96540666</v>
      </c>
      <c r="T24">
        <v>1292543.9947202201</v>
      </c>
      <c r="U24">
        <v>1369438.6130322099</v>
      </c>
      <c r="V24">
        <v>1438536.51588132</v>
      </c>
      <c r="W24">
        <v>1497195.98718662</v>
      </c>
      <c r="X24">
        <v>1542464.42616312</v>
      </c>
      <c r="Y24">
        <v>1550960.1320646901</v>
      </c>
      <c r="Z24">
        <v>1417042.4394477899</v>
      </c>
      <c r="AA24">
        <v>1417002.2978872501</v>
      </c>
      <c r="AB24">
        <v>1398759.9533659699</v>
      </c>
      <c r="AC24">
        <v>1390788.79618414</v>
      </c>
      <c r="AD24">
        <v>1435610.41969152</v>
      </c>
      <c r="AE24">
        <v>1416552.5912234201</v>
      </c>
      <c r="AF24">
        <v>1458288.7179940201</v>
      </c>
    </row>
    <row r="25" spans="1:32" x14ac:dyDescent="0.3">
      <c r="A25" t="s">
        <v>95</v>
      </c>
      <c r="B25" t="s">
        <v>343</v>
      </c>
      <c r="C25" t="s">
        <v>297</v>
      </c>
      <c r="D25" t="s">
        <v>344</v>
      </c>
      <c r="E25" t="s">
        <v>298</v>
      </c>
      <c r="F25">
        <v>45800.083630849302</v>
      </c>
      <c r="G25">
        <v>47680.125465915</v>
      </c>
      <c r="H25">
        <v>44022.078895195496</v>
      </c>
      <c r="I25">
        <v>39365.5207399762</v>
      </c>
      <c r="J25">
        <v>33648.8352613159</v>
      </c>
      <c r="K25">
        <v>19344.9316903906</v>
      </c>
      <c r="L25">
        <v>19658.8238730628</v>
      </c>
      <c r="M25">
        <v>21187.515335974502</v>
      </c>
      <c r="N25">
        <v>17366.286579516</v>
      </c>
      <c r="O25">
        <v>3581.2642761009402</v>
      </c>
      <c r="P25">
        <v>4829.8722245178697</v>
      </c>
      <c r="Q25">
        <v>4460.4724499931199</v>
      </c>
      <c r="R25">
        <v>4358.4686836256496</v>
      </c>
      <c r="S25">
        <v>4016.39358689234</v>
      </c>
      <c r="T25">
        <v>3149.31656250691</v>
      </c>
      <c r="U25">
        <v>3055.9224856197902</v>
      </c>
      <c r="V25">
        <v>2629.5152901576698</v>
      </c>
      <c r="W25">
        <v>3158.4380987305199</v>
      </c>
      <c r="X25">
        <v>3700.9573316630599</v>
      </c>
      <c r="Y25">
        <v>4243.4124709385196</v>
      </c>
      <c r="Z25">
        <v>6187.4668981793702</v>
      </c>
      <c r="AA25">
        <v>13895.3745975769</v>
      </c>
      <c r="AB25">
        <v>14557.222328710999</v>
      </c>
      <c r="AC25">
        <v>15892.7744219373</v>
      </c>
      <c r="AD25">
        <v>17595.508746263899</v>
      </c>
      <c r="AE25">
        <v>18966.2339444231</v>
      </c>
      <c r="AF25">
        <v>10368.893542793699</v>
      </c>
    </row>
    <row r="26" spans="1:32" x14ac:dyDescent="0.3">
      <c r="A26" t="s">
        <v>95</v>
      </c>
      <c r="B26" t="s">
        <v>345</v>
      </c>
      <c r="C26" t="s">
        <v>297</v>
      </c>
      <c r="D26" t="s">
        <v>346</v>
      </c>
      <c r="E26" t="s">
        <v>298</v>
      </c>
      <c r="F26">
        <v>483602.99622545298</v>
      </c>
      <c r="G26">
        <v>489642.47036311298</v>
      </c>
      <c r="H26">
        <v>502603.67438218201</v>
      </c>
      <c r="I26">
        <v>510201.296064961</v>
      </c>
      <c r="J26">
        <v>515435.35279363702</v>
      </c>
      <c r="K26">
        <v>516392.22351269802</v>
      </c>
      <c r="L26">
        <v>558712.40788399603</v>
      </c>
      <c r="M26">
        <v>647876.18015362602</v>
      </c>
      <c r="N26">
        <v>726597.87383332301</v>
      </c>
      <c r="O26">
        <v>736181.10112733603</v>
      </c>
      <c r="P26">
        <v>886784.25604658294</v>
      </c>
      <c r="Q26">
        <v>884992.35243554995</v>
      </c>
      <c r="R26">
        <v>902563.03372771002</v>
      </c>
      <c r="S26">
        <v>945952.20099051401</v>
      </c>
      <c r="T26">
        <v>814044.17513508501</v>
      </c>
      <c r="U26">
        <v>881144.46378979599</v>
      </c>
      <c r="V26">
        <v>919715.36110328999</v>
      </c>
      <c r="W26">
        <v>950646.49398400495</v>
      </c>
      <c r="X26">
        <v>952040.56666336104</v>
      </c>
      <c r="Y26">
        <v>906824.65203062003</v>
      </c>
      <c r="Z26">
        <v>823886.21143005602</v>
      </c>
      <c r="AA26">
        <v>834188.92733503005</v>
      </c>
      <c r="AB26">
        <v>817474.50696452998</v>
      </c>
      <c r="AC26">
        <v>793086.67350939603</v>
      </c>
      <c r="AD26">
        <v>810028.42484657199</v>
      </c>
      <c r="AE26">
        <v>788948.52325099998</v>
      </c>
      <c r="AF26">
        <v>831063.19778867799</v>
      </c>
    </row>
    <row r="27" spans="1:32" x14ac:dyDescent="0.3">
      <c r="A27" t="s">
        <v>95</v>
      </c>
      <c r="B27" t="s">
        <v>347</v>
      </c>
      <c r="C27" t="s">
        <v>297</v>
      </c>
      <c r="D27" t="s">
        <v>348</v>
      </c>
      <c r="E27" t="s">
        <v>298</v>
      </c>
      <c r="F27">
        <v>109830.436549955</v>
      </c>
      <c r="G27">
        <v>155051.41344330099</v>
      </c>
      <c r="H27">
        <v>191056.95785109501</v>
      </c>
      <c r="I27">
        <v>222569.218740176</v>
      </c>
      <c r="J27">
        <v>250776.31964093799</v>
      </c>
      <c r="K27">
        <v>276020.80448145297</v>
      </c>
      <c r="L27">
        <v>335404.88226619299</v>
      </c>
      <c r="M27">
        <v>328209.30538883398</v>
      </c>
      <c r="N27">
        <v>321305.80948479997</v>
      </c>
      <c r="O27">
        <v>322078.62004300201</v>
      </c>
      <c r="P27">
        <v>297508.763401818</v>
      </c>
      <c r="Q27">
        <v>382209.34817135101</v>
      </c>
      <c r="R27">
        <v>433291.50126385799</v>
      </c>
      <c r="S27">
        <v>440117.32606629201</v>
      </c>
      <c r="T27">
        <v>474662.95433570701</v>
      </c>
      <c r="U27">
        <v>484309.97901977401</v>
      </c>
      <c r="V27">
        <v>515296.37716123601</v>
      </c>
      <c r="W27">
        <v>542521.50177476602</v>
      </c>
      <c r="X27">
        <v>586118.80187053501</v>
      </c>
      <c r="Y27">
        <v>639830.51542127004</v>
      </c>
      <c r="Z27">
        <v>586905.87810152594</v>
      </c>
      <c r="AA27">
        <v>568547.11765540205</v>
      </c>
      <c r="AB27">
        <v>566407.19585106196</v>
      </c>
      <c r="AC27">
        <v>581673.07990735199</v>
      </c>
      <c r="AD27">
        <v>607911.38621597597</v>
      </c>
      <c r="AE27">
        <v>608637.83402800001</v>
      </c>
      <c r="AF27">
        <v>616877.565897814</v>
      </c>
    </row>
    <row r="28" spans="1:32" x14ac:dyDescent="0.3">
      <c r="A28" t="s">
        <v>95</v>
      </c>
      <c r="B28" t="s">
        <v>349</v>
      </c>
      <c r="C28" t="s">
        <v>297</v>
      </c>
      <c r="D28" t="s">
        <v>350</v>
      </c>
      <c r="E28" t="s">
        <v>298</v>
      </c>
      <c r="F28">
        <v>203541.752427503</v>
      </c>
      <c r="G28">
        <v>230471.79320896999</v>
      </c>
      <c r="H28">
        <v>256641.01291632099</v>
      </c>
      <c r="I28">
        <v>278409.78213677299</v>
      </c>
      <c r="J28">
        <v>309172.592156314</v>
      </c>
      <c r="K28">
        <v>345297.31237943901</v>
      </c>
      <c r="L28">
        <v>369529.046408594</v>
      </c>
      <c r="M28">
        <v>381958.02543897898</v>
      </c>
      <c r="N28">
        <v>380838.23049246101</v>
      </c>
      <c r="O28">
        <v>385997.434062407</v>
      </c>
      <c r="P28">
        <v>396561.54294550099</v>
      </c>
      <c r="Q28">
        <v>425620.95646336698</v>
      </c>
      <c r="R28">
        <v>461942.63009297702</v>
      </c>
      <c r="S28">
        <v>510455.68333202699</v>
      </c>
      <c r="T28">
        <v>475379.24655307998</v>
      </c>
      <c r="U28">
        <v>460698.618857669</v>
      </c>
      <c r="V28">
        <v>424456.56827798701</v>
      </c>
      <c r="W28">
        <v>411555.86165720399</v>
      </c>
      <c r="X28">
        <v>410151.98786858801</v>
      </c>
      <c r="Y28">
        <v>410918.466461403</v>
      </c>
      <c r="Z28">
        <v>445589.98567214102</v>
      </c>
      <c r="AA28">
        <v>427823.69908495998</v>
      </c>
      <c r="AB28">
        <v>436642.64779530797</v>
      </c>
      <c r="AC28">
        <v>483478.73760721798</v>
      </c>
      <c r="AD28">
        <v>501274.24097148801</v>
      </c>
      <c r="AE28">
        <v>477513.64272100001</v>
      </c>
      <c r="AF28">
        <v>491350.84277344903</v>
      </c>
    </row>
    <row r="29" spans="1:32" x14ac:dyDescent="0.3">
      <c r="A29" t="s">
        <v>95</v>
      </c>
      <c r="B29" t="s">
        <v>351</v>
      </c>
      <c r="C29" t="s">
        <v>297</v>
      </c>
      <c r="D29" t="s">
        <v>352</v>
      </c>
      <c r="E29" t="s">
        <v>298</v>
      </c>
      <c r="F29">
        <v>81500.034841464207</v>
      </c>
      <c r="G29">
        <v>85877.530534212507</v>
      </c>
      <c r="H29">
        <v>94992.914242370694</v>
      </c>
      <c r="I29">
        <v>101710.298438817</v>
      </c>
      <c r="J29">
        <v>115047.64049627</v>
      </c>
      <c r="K29">
        <v>130858.020668136</v>
      </c>
      <c r="L29">
        <v>139783.521829303</v>
      </c>
      <c r="M29">
        <v>154600.77280060301</v>
      </c>
      <c r="N29">
        <v>162346.356167916</v>
      </c>
      <c r="O29">
        <v>169483.91199082599</v>
      </c>
      <c r="P29">
        <v>176111.735539407</v>
      </c>
      <c r="Q29">
        <v>188520.42028128399</v>
      </c>
      <c r="R29">
        <v>209339.62798210501</v>
      </c>
      <c r="S29">
        <v>234826.39538509399</v>
      </c>
      <c r="T29">
        <v>222431.501440728</v>
      </c>
      <c r="U29">
        <v>208967.88544857199</v>
      </c>
      <c r="V29">
        <v>193731.28312556399</v>
      </c>
      <c r="W29">
        <v>188397.103302417</v>
      </c>
      <c r="X29">
        <v>187687.98802855701</v>
      </c>
      <c r="Y29">
        <v>190834.922027013</v>
      </c>
      <c r="Z29">
        <v>189207.29945129101</v>
      </c>
      <c r="AA29">
        <v>183371.33915621799</v>
      </c>
      <c r="AB29">
        <v>190610.008330004</v>
      </c>
      <c r="AC29">
        <v>208376.85530841499</v>
      </c>
      <c r="AD29">
        <v>217902.19113976599</v>
      </c>
      <c r="AE29">
        <v>204169.67317574099</v>
      </c>
      <c r="AF29">
        <v>200525.080606815</v>
      </c>
    </row>
    <row r="30" spans="1:32" x14ac:dyDescent="0.3">
      <c r="A30" t="s">
        <v>95</v>
      </c>
      <c r="B30" t="s">
        <v>353</v>
      </c>
      <c r="C30" t="s">
        <v>297</v>
      </c>
      <c r="D30" t="s">
        <v>354</v>
      </c>
      <c r="E30" t="s">
        <v>298</v>
      </c>
      <c r="F30">
        <v>13857.028628174299</v>
      </c>
      <c r="G30">
        <v>13792.203434188101</v>
      </c>
      <c r="H30">
        <v>16667.749461171301</v>
      </c>
      <c r="I30">
        <v>18911.9542013879</v>
      </c>
      <c r="J30">
        <v>20151.105210715701</v>
      </c>
      <c r="K30">
        <v>23857.417461187099</v>
      </c>
      <c r="L30">
        <v>26566.164489573599</v>
      </c>
      <c r="M30">
        <v>25653.5956494731</v>
      </c>
      <c r="N30">
        <v>25194.242324415802</v>
      </c>
      <c r="O30">
        <v>24728.664524939399</v>
      </c>
      <c r="P30">
        <v>26715.576248493198</v>
      </c>
      <c r="Q30">
        <v>30112.146783466898</v>
      </c>
      <c r="R30">
        <v>36466.037467750597</v>
      </c>
      <c r="S30">
        <v>39120.722865145399</v>
      </c>
      <c r="T30">
        <v>32656.747177122601</v>
      </c>
      <c r="U30">
        <v>34527.939106872604</v>
      </c>
      <c r="V30">
        <v>30781.871283967801</v>
      </c>
      <c r="W30">
        <v>26193.5121863278</v>
      </c>
      <c r="X30">
        <v>26329.9188183433</v>
      </c>
      <c r="Y30">
        <v>27298.747611536899</v>
      </c>
      <c r="Z30">
        <v>31112.316415986199</v>
      </c>
      <c r="AA30">
        <v>26928.138169498001</v>
      </c>
      <c r="AB30">
        <v>28348.698566686198</v>
      </c>
      <c r="AC30">
        <v>30219.392136860999</v>
      </c>
      <c r="AD30">
        <v>26416.472466933599</v>
      </c>
      <c r="AE30">
        <v>26267.935235691701</v>
      </c>
      <c r="AF30">
        <v>29265.618066380299</v>
      </c>
    </row>
    <row r="31" spans="1:32" x14ac:dyDescent="0.3">
      <c r="A31" t="s">
        <v>95</v>
      </c>
      <c r="B31" t="s">
        <v>355</v>
      </c>
      <c r="C31" t="s">
        <v>297</v>
      </c>
      <c r="D31" t="s">
        <v>356</v>
      </c>
      <c r="E31" t="s">
        <v>298</v>
      </c>
      <c r="F31">
        <v>27481.9224724425</v>
      </c>
      <c r="G31">
        <v>29542.298654952599</v>
      </c>
      <c r="H31">
        <v>29915.732448579402</v>
      </c>
      <c r="I31">
        <v>31257.996017223901</v>
      </c>
      <c r="J31">
        <v>31276.9654622015</v>
      </c>
      <c r="K31">
        <v>33170.572629978102</v>
      </c>
      <c r="L31">
        <v>30162.4125553265</v>
      </c>
      <c r="M31">
        <v>26155.5935030193</v>
      </c>
      <c r="N31">
        <v>19183.527520035001</v>
      </c>
      <c r="O31">
        <v>12229.427126753601</v>
      </c>
      <c r="P31">
        <v>4349.26780733747</v>
      </c>
      <c r="Q31">
        <v>9959.4174105017701</v>
      </c>
      <c r="R31">
        <v>15424.184214093601</v>
      </c>
      <c r="S31">
        <v>21171.229097736301</v>
      </c>
      <c r="T31">
        <v>24026.732307662001</v>
      </c>
      <c r="U31">
        <v>27496.9603570299</v>
      </c>
      <c r="V31">
        <v>24059.5187933163</v>
      </c>
      <c r="W31">
        <v>24737.344881824902</v>
      </c>
      <c r="X31">
        <v>24251.160233164301</v>
      </c>
      <c r="Y31">
        <v>23630.276619432501</v>
      </c>
      <c r="Z31">
        <v>27578.9314708641</v>
      </c>
      <c r="AA31">
        <v>26784.148731340199</v>
      </c>
      <c r="AB31">
        <v>26624.302825151</v>
      </c>
      <c r="AC31">
        <v>29877.349834641202</v>
      </c>
      <c r="AD31">
        <v>30957.261524631998</v>
      </c>
      <c r="AE31">
        <v>28869.392413838501</v>
      </c>
      <c r="AF31">
        <v>30627.3359571195</v>
      </c>
    </row>
    <row r="32" spans="1:32" x14ac:dyDescent="0.3">
      <c r="A32" t="s">
        <v>95</v>
      </c>
      <c r="B32" t="s">
        <v>357</v>
      </c>
      <c r="C32" t="s">
        <v>297</v>
      </c>
      <c r="D32" t="s">
        <v>358</v>
      </c>
      <c r="E32" t="s">
        <v>298</v>
      </c>
      <c r="F32">
        <v>79622.819851584005</v>
      </c>
      <c r="G32">
        <v>99467.486273583097</v>
      </c>
      <c r="H32">
        <v>112548.260509591</v>
      </c>
      <c r="I32">
        <v>123467.421317827</v>
      </c>
      <c r="J32">
        <v>138656.48045379799</v>
      </c>
      <c r="K32">
        <v>152533.80355765999</v>
      </c>
      <c r="L32">
        <v>165578.19758746499</v>
      </c>
      <c r="M32">
        <v>166856.59044788001</v>
      </c>
      <c r="N32">
        <v>161672.50302473101</v>
      </c>
      <c r="O32">
        <v>164433.935742709</v>
      </c>
      <c r="P32">
        <v>168503.36784903999</v>
      </c>
      <c r="Q32">
        <v>177639.760684888</v>
      </c>
      <c r="R32">
        <v>183600.31274443399</v>
      </c>
      <c r="S32">
        <v>200975.26367818299</v>
      </c>
      <c r="T32">
        <v>184973.41034762899</v>
      </c>
      <c r="U32">
        <v>182473.431059903</v>
      </c>
      <c r="V32">
        <v>169481.25786739</v>
      </c>
      <c r="W32">
        <v>167586.86661470099</v>
      </c>
      <c r="X32">
        <v>168144.81088383199</v>
      </c>
      <c r="Y32">
        <v>166015.30795940699</v>
      </c>
      <c r="Z32">
        <v>195277.200517894</v>
      </c>
      <c r="AA32">
        <v>188373.99364401799</v>
      </c>
      <c r="AB32">
        <v>188437.112038744</v>
      </c>
      <c r="AC32">
        <v>211779.138412909</v>
      </c>
      <c r="AD32">
        <v>222709.086842502</v>
      </c>
      <c r="AE32">
        <v>214978.25940672899</v>
      </c>
      <c r="AF32">
        <v>227556.56717191599</v>
      </c>
    </row>
    <row r="33" spans="1:32" x14ac:dyDescent="0.3">
      <c r="A33" t="s">
        <v>95</v>
      </c>
      <c r="B33" t="s">
        <v>359</v>
      </c>
      <c r="C33" t="s">
        <v>297</v>
      </c>
      <c r="D33" t="s">
        <v>360</v>
      </c>
      <c r="E33" t="s">
        <v>298</v>
      </c>
      <c r="F33">
        <v>1104.7267014801801</v>
      </c>
      <c r="G33">
        <v>1933.5959668995799</v>
      </c>
      <c r="H33">
        <v>2688.5031636947101</v>
      </c>
      <c r="I33">
        <v>3270.5620500391801</v>
      </c>
      <c r="J33">
        <v>4254.0812429342404</v>
      </c>
      <c r="K33">
        <v>5079.6201108320402</v>
      </c>
      <c r="L33">
        <v>7673.1684371254396</v>
      </c>
      <c r="M33">
        <v>8799.7152331590005</v>
      </c>
      <c r="N33">
        <v>12446.4288271204</v>
      </c>
      <c r="O33">
        <v>15076.924203431799</v>
      </c>
      <c r="P33">
        <v>20827.739746457599</v>
      </c>
      <c r="Q33">
        <v>19315.202614636401</v>
      </c>
      <c r="R33">
        <v>16926.837519588</v>
      </c>
      <c r="S33">
        <v>14092.3664947869</v>
      </c>
      <c r="T33">
        <v>10981.523035280001</v>
      </c>
      <c r="U33">
        <v>7009.6093888080004</v>
      </c>
      <c r="V33">
        <v>6186.9368726140801</v>
      </c>
      <c r="W33">
        <v>4432.9495152457002</v>
      </c>
      <c r="X33">
        <v>3532.09842785823</v>
      </c>
      <c r="Y33">
        <v>2887.51104347111</v>
      </c>
      <c r="Z33">
        <v>2406.0314992061699</v>
      </c>
      <c r="AA33">
        <v>2342.2773911703698</v>
      </c>
      <c r="AB33">
        <v>2543.0395911846999</v>
      </c>
      <c r="AC33">
        <v>3183.32867192907</v>
      </c>
      <c r="AD33">
        <v>3235.7522231169701</v>
      </c>
      <c r="AE33">
        <v>3228.3824890000001</v>
      </c>
      <c r="AF33">
        <v>3513.81412187978</v>
      </c>
    </row>
    <row r="34" spans="1:32" x14ac:dyDescent="0.3">
      <c r="A34" t="s">
        <v>95</v>
      </c>
      <c r="B34" t="s">
        <v>361</v>
      </c>
      <c r="C34" t="s">
        <v>297</v>
      </c>
      <c r="D34" t="s">
        <v>362</v>
      </c>
      <c r="E34" t="s">
        <v>298</v>
      </c>
      <c r="F34">
        <v>67335.818249343894</v>
      </c>
      <c r="G34">
        <v>85357.713247176594</v>
      </c>
      <c r="H34">
        <v>105974.998839407</v>
      </c>
      <c r="I34">
        <v>126909.67217280901</v>
      </c>
      <c r="J34">
        <v>151336.33104893001</v>
      </c>
      <c r="K34">
        <v>174280.99180684201</v>
      </c>
      <c r="L34">
        <v>196572.38909290201</v>
      </c>
      <c r="M34">
        <v>204524.80339268799</v>
      </c>
      <c r="N34">
        <v>203562.335194071</v>
      </c>
      <c r="O34">
        <v>207645.61693428599</v>
      </c>
      <c r="P34">
        <v>225614.42535613899</v>
      </c>
      <c r="Q34">
        <v>230656.13427825601</v>
      </c>
      <c r="R34">
        <v>231261.804333131</v>
      </c>
      <c r="S34">
        <v>227669.381682821</v>
      </c>
      <c r="T34">
        <v>202750.73860441099</v>
      </c>
      <c r="U34">
        <v>193082.56536698501</v>
      </c>
      <c r="V34">
        <v>194642.92609381099</v>
      </c>
      <c r="W34">
        <v>200014.00783926499</v>
      </c>
      <c r="X34">
        <v>203181.70055175299</v>
      </c>
      <c r="Y34">
        <v>203854.60578887601</v>
      </c>
      <c r="Z34">
        <v>176483.79648274899</v>
      </c>
      <c r="AA34">
        <v>173343.39487133501</v>
      </c>
      <c r="AB34">
        <v>173024.23633986901</v>
      </c>
      <c r="AC34">
        <v>170133.47427197901</v>
      </c>
      <c r="AD34">
        <v>176055.09889702001</v>
      </c>
      <c r="AE34">
        <v>165500</v>
      </c>
      <c r="AF34">
        <v>172053.82591086699</v>
      </c>
    </row>
    <row r="35" spans="1:32" x14ac:dyDescent="0.3">
      <c r="A35" t="s">
        <v>95</v>
      </c>
      <c r="B35" t="s">
        <v>363</v>
      </c>
      <c r="C35" t="s">
        <v>297</v>
      </c>
      <c r="D35" t="s">
        <v>364</v>
      </c>
      <c r="E35" t="s">
        <v>298</v>
      </c>
      <c r="F35">
        <v>1356519.28333818</v>
      </c>
      <c r="G35">
        <v>1464881.3474077899</v>
      </c>
      <c r="H35">
        <v>1595868.6814397001</v>
      </c>
      <c r="I35">
        <v>1879045.5401377401</v>
      </c>
      <c r="J35">
        <v>2015259.2850436801</v>
      </c>
      <c r="K35">
        <v>2115729.17150622</v>
      </c>
      <c r="L35">
        <v>2225547.67063533</v>
      </c>
      <c r="M35">
        <v>2410214.6575457798</v>
      </c>
      <c r="N35">
        <v>2503624.63188873</v>
      </c>
      <c r="O35">
        <v>2640438.1652287301</v>
      </c>
      <c r="P35">
        <v>2691294.75329587</v>
      </c>
      <c r="Q35">
        <v>2597412.8285846198</v>
      </c>
      <c r="R35">
        <v>2545476.5956069198</v>
      </c>
      <c r="S35">
        <v>2629839.9412760301</v>
      </c>
      <c r="T35">
        <v>2409773.4960861998</v>
      </c>
      <c r="U35">
        <v>2503201.3006869</v>
      </c>
      <c r="V35">
        <v>2429278.7416333999</v>
      </c>
      <c r="W35">
        <v>2609281.3259401601</v>
      </c>
      <c r="X35">
        <v>2657729.0931300302</v>
      </c>
      <c r="Y35">
        <v>2754692.34609542</v>
      </c>
      <c r="Z35">
        <v>2925442.0771367201</v>
      </c>
      <c r="AA35">
        <v>2826731.78126512</v>
      </c>
      <c r="AB35">
        <v>2755904.9174040402</v>
      </c>
      <c r="AC35">
        <v>2624525.03872272</v>
      </c>
      <c r="AD35">
        <v>2580697.7638726099</v>
      </c>
      <c r="AE35">
        <v>2403499.9999990002</v>
      </c>
      <c r="AF35">
        <v>2313849.6451999801</v>
      </c>
    </row>
    <row r="36" spans="1:32" x14ac:dyDescent="0.3">
      <c r="A36" t="s">
        <v>95</v>
      </c>
      <c r="B36" t="s">
        <v>365</v>
      </c>
      <c r="C36" t="s">
        <v>297</v>
      </c>
      <c r="D36" t="s">
        <v>366</v>
      </c>
      <c r="E36" t="s">
        <v>298</v>
      </c>
      <c r="F36">
        <v>79725.1044652235</v>
      </c>
      <c r="G36">
        <v>74825.885689825998</v>
      </c>
      <c r="H36">
        <v>81295.705982305502</v>
      </c>
      <c r="I36">
        <v>85937.291285672996</v>
      </c>
      <c r="J36">
        <v>81695.703275789405</v>
      </c>
      <c r="K36">
        <v>88662.377906351801</v>
      </c>
      <c r="L36">
        <v>82796.033361961599</v>
      </c>
      <c r="M36">
        <v>88316.914027190403</v>
      </c>
      <c r="N36">
        <v>79517.985983851497</v>
      </c>
      <c r="O36">
        <v>72193.575967115597</v>
      </c>
      <c r="P36">
        <v>66812.467051503103</v>
      </c>
      <c r="Q36">
        <v>62749.868150864801</v>
      </c>
      <c r="R36">
        <v>60729.296923766997</v>
      </c>
      <c r="S36">
        <v>62473.949021363696</v>
      </c>
      <c r="T36">
        <v>54746.714409873697</v>
      </c>
      <c r="U36">
        <v>54372.670875966804</v>
      </c>
      <c r="V36">
        <v>52655.391788109198</v>
      </c>
      <c r="W36">
        <v>63176.595654267199</v>
      </c>
      <c r="X36">
        <v>68085.590250726804</v>
      </c>
      <c r="Y36">
        <v>63358.126828043503</v>
      </c>
      <c r="Z36">
        <v>68786.962335208998</v>
      </c>
      <c r="AA36">
        <v>67878.710470130405</v>
      </c>
      <c r="AB36">
        <v>65137.5873126769</v>
      </c>
      <c r="AC36">
        <v>57986.2074268906</v>
      </c>
      <c r="AD36">
        <v>59067.998113452602</v>
      </c>
      <c r="AE36">
        <v>54600.986519110797</v>
      </c>
      <c r="AF36">
        <v>46598.119635731702</v>
      </c>
    </row>
    <row r="37" spans="1:32" x14ac:dyDescent="0.3">
      <c r="A37" t="s">
        <v>95</v>
      </c>
      <c r="B37" t="s">
        <v>367</v>
      </c>
      <c r="C37" t="s">
        <v>297</v>
      </c>
      <c r="D37" t="s">
        <v>368</v>
      </c>
      <c r="E37" t="s">
        <v>298</v>
      </c>
      <c r="F37">
        <v>250122.05415291499</v>
      </c>
      <c r="G37">
        <v>254717.09603544101</v>
      </c>
      <c r="H37">
        <v>283075.455340827</v>
      </c>
      <c r="I37">
        <v>321248.13412163401</v>
      </c>
      <c r="J37">
        <v>436937.19561532501</v>
      </c>
      <c r="K37">
        <v>519436.443222665</v>
      </c>
      <c r="L37">
        <v>510551.97532412398</v>
      </c>
      <c r="M37">
        <v>510651.69596106699</v>
      </c>
      <c r="N37">
        <v>513012.57900991797</v>
      </c>
      <c r="O37">
        <v>473272.08501667599</v>
      </c>
      <c r="P37">
        <v>433485.19477245602</v>
      </c>
      <c r="Q37">
        <v>416122.06563239603</v>
      </c>
      <c r="R37">
        <v>405502.49364886701</v>
      </c>
      <c r="S37">
        <v>439811.89965254901</v>
      </c>
      <c r="T37">
        <v>404963.27249816002</v>
      </c>
      <c r="U37">
        <v>378682.08273483597</v>
      </c>
      <c r="V37">
        <v>395632.63567517698</v>
      </c>
      <c r="W37">
        <v>450329.501187596</v>
      </c>
      <c r="X37">
        <v>454641.675553707</v>
      </c>
      <c r="Y37">
        <v>528321.70827407402</v>
      </c>
      <c r="Z37">
        <v>587638.28229551995</v>
      </c>
      <c r="AA37">
        <v>557677.23084473202</v>
      </c>
      <c r="AB37">
        <v>499760.38415243098</v>
      </c>
      <c r="AC37">
        <v>449614.41776702303</v>
      </c>
      <c r="AD37">
        <v>433787.847979196</v>
      </c>
      <c r="AE37">
        <v>383208.48278806597</v>
      </c>
      <c r="AF37">
        <v>342702.20553617802</v>
      </c>
    </row>
    <row r="38" spans="1:32" x14ac:dyDescent="0.3">
      <c r="A38" t="s">
        <v>95</v>
      </c>
      <c r="B38" t="s">
        <v>369</v>
      </c>
      <c r="C38" t="s">
        <v>297</v>
      </c>
      <c r="D38" t="s">
        <v>370</v>
      </c>
      <c r="E38" t="s">
        <v>298</v>
      </c>
      <c r="F38">
        <v>1025253.66373125</v>
      </c>
      <c r="G38">
        <v>1134334.4232905</v>
      </c>
      <c r="H38">
        <v>1230258.29002</v>
      </c>
      <c r="I38">
        <v>1470824.8176748401</v>
      </c>
      <c r="J38">
        <v>1493179.9238809401</v>
      </c>
      <c r="K38">
        <v>1502372.7234811799</v>
      </c>
      <c r="L38">
        <v>1627730.47282851</v>
      </c>
      <c r="M38">
        <v>1807540.0571570999</v>
      </c>
      <c r="N38">
        <v>1907836.61920706</v>
      </c>
      <c r="O38">
        <v>2093457.0443520499</v>
      </c>
      <c r="P38">
        <v>2190820.21014691</v>
      </c>
      <c r="Q38">
        <v>2118448.05071904</v>
      </c>
      <c r="R38">
        <v>2079222.89614843</v>
      </c>
      <c r="S38">
        <v>2126981.4374249498</v>
      </c>
      <c r="T38">
        <v>1949513.65377595</v>
      </c>
      <c r="U38">
        <v>2070714.1799883</v>
      </c>
      <c r="V38">
        <v>1980797.47423476</v>
      </c>
      <c r="W38">
        <v>2094824.6288779499</v>
      </c>
      <c r="X38">
        <v>2134100.98029964</v>
      </c>
      <c r="Y38">
        <v>2160643.26949612</v>
      </c>
      <c r="Z38">
        <v>2265780.8666134998</v>
      </c>
      <c r="AA38">
        <v>2198302.4235283602</v>
      </c>
      <c r="AB38">
        <v>2189380.7648678198</v>
      </c>
      <c r="AC38">
        <v>2116116.2286321302</v>
      </c>
      <c r="AD38">
        <v>2087245.71833587</v>
      </c>
      <c r="AE38">
        <v>1965690.53069182</v>
      </c>
      <c r="AF38">
        <v>1925307.40433634</v>
      </c>
    </row>
    <row r="39" spans="1:32" x14ac:dyDescent="0.3">
      <c r="A39" t="s">
        <v>95</v>
      </c>
      <c r="B39" t="s">
        <v>371</v>
      </c>
      <c r="C39" t="s">
        <v>297</v>
      </c>
      <c r="D39" t="s">
        <v>372</v>
      </c>
      <c r="E39" t="s">
        <v>298</v>
      </c>
      <c r="F39">
        <v>751049.41715652205</v>
      </c>
      <c r="G39">
        <v>947712.42935360596</v>
      </c>
      <c r="H39">
        <v>1008472.54217846</v>
      </c>
      <c r="I39">
        <v>1210824.21616374</v>
      </c>
      <c r="J39">
        <v>1206849.1896666</v>
      </c>
      <c r="K39">
        <v>1271953.1326609999</v>
      </c>
      <c r="L39">
        <v>1602261.2963389701</v>
      </c>
      <c r="M39">
        <v>1698445.1965044199</v>
      </c>
      <c r="N39">
        <v>1868023.3982011599</v>
      </c>
      <c r="O39">
        <v>1905493.62105246</v>
      </c>
      <c r="P39">
        <v>1630938.1377550301</v>
      </c>
      <c r="Q39">
        <v>1596168.4609552601</v>
      </c>
      <c r="R39">
        <v>1538576.50990836</v>
      </c>
      <c r="S39">
        <v>1611896.83427238</v>
      </c>
      <c r="T39">
        <v>1991992.5941968099</v>
      </c>
      <c r="U39">
        <v>1858982.454932</v>
      </c>
      <c r="V39">
        <v>1607466.7955618501</v>
      </c>
      <c r="W39">
        <v>1651437.0776718201</v>
      </c>
      <c r="X39">
        <v>1682497.8492946599</v>
      </c>
      <c r="Y39">
        <v>1706343.8395612801</v>
      </c>
      <c r="Z39">
        <v>1786531.75956602</v>
      </c>
      <c r="AA39">
        <v>1756442.3875168201</v>
      </c>
      <c r="AB39">
        <v>1737222.83118635</v>
      </c>
      <c r="AC39">
        <v>1718707.96219746</v>
      </c>
      <c r="AD39">
        <v>1785685.40458527</v>
      </c>
      <c r="AE39">
        <v>1691400</v>
      </c>
      <c r="AF39">
        <v>1742169.3543303099</v>
      </c>
    </row>
    <row r="40" spans="1:32" x14ac:dyDescent="0.3">
      <c r="A40" t="s">
        <v>95</v>
      </c>
      <c r="B40" t="s">
        <v>373</v>
      </c>
      <c r="C40" t="s">
        <v>297</v>
      </c>
      <c r="D40" t="s">
        <v>374</v>
      </c>
      <c r="E40" t="s">
        <v>298</v>
      </c>
      <c r="F40">
        <v>52395.359346561898</v>
      </c>
      <c r="G40">
        <v>64122.379707635097</v>
      </c>
      <c r="H40">
        <v>64824.591811640901</v>
      </c>
      <c r="I40">
        <v>66836.441771259997</v>
      </c>
      <c r="J40">
        <v>67809.747289069797</v>
      </c>
      <c r="K40">
        <v>79595.223762377602</v>
      </c>
      <c r="L40">
        <v>79788.792724382307</v>
      </c>
      <c r="M40">
        <v>80102.159579243598</v>
      </c>
      <c r="N40">
        <v>85699.319910185703</v>
      </c>
      <c r="O40">
        <v>88063.038566489398</v>
      </c>
      <c r="P40">
        <v>94922.491311692997</v>
      </c>
      <c r="Q40">
        <v>102232.206035418</v>
      </c>
      <c r="R40">
        <v>113585.72974729299</v>
      </c>
      <c r="S40">
        <v>110309.75505943599</v>
      </c>
      <c r="T40">
        <v>89189.038819157999</v>
      </c>
      <c r="U40">
        <v>81428.134809363706</v>
      </c>
      <c r="V40">
        <v>84395.956235988197</v>
      </c>
      <c r="W40">
        <v>85377.158368070697</v>
      </c>
      <c r="X40">
        <v>82391.715504517706</v>
      </c>
      <c r="Y40">
        <v>63146.519049113602</v>
      </c>
      <c r="Z40">
        <v>77392.046428534493</v>
      </c>
      <c r="AA40">
        <v>76001.985744072299</v>
      </c>
      <c r="AB40">
        <v>77235.517546893505</v>
      </c>
      <c r="AC40">
        <v>91483.962327298403</v>
      </c>
      <c r="AD40">
        <v>89602.1911293546</v>
      </c>
      <c r="AE40">
        <v>84200</v>
      </c>
      <c r="AF40">
        <v>81106.829545504195</v>
      </c>
    </row>
    <row r="41" spans="1:32" x14ac:dyDescent="0.3">
      <c r="A41" t="s">
        <v>95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95</v>
      </c>
      <c r="B43" t="s">
        <v>379</v>
      </c>
      <c r="C43" t="s">
        <v>297</v>
      </c>
      <c r="D43" t="s">
        <v>380</v>
      </c>
      <c r="E43" t="s">
        <v>298</v>
      </c>
      <c r="F43">
        <v>2062054.76614656</v>
      </c>
      <c r="G43">
        <v>2184018.8613338098</v>
      </c>
      <c r="H43">
        <v>2250962.6095462102</v>
      </c>
      <c r="I43">
        <v>2348452.0540044401</v>
      </c>
      <c r="J43">
        <v>2426496.0392434699</v>
      </c>
      <c r="K43">
        <v>2462942.1045595799</v>
      </c>
      <c r="L43">
        <v>2555433.8916083202</v>
      </c>
      <c r="M43">
        <v>2600176.6950294701</v>
      </c>
      <c r="N43">
        <v>2560761.17810409</v>
      </c>
      <c r="O43">
        <v>2620018.97083558</v>
      </c>
      <c r="P43">
        <v>2569117.7217203998</v>
      </c>
      <c r="Q43">
        <v>2531511.2977654999</v>
      </c>
      <c r="R43">
        <v>2506971.8802447198</v>
      </c>
      <c r="S43">
        <v>2498745.4563910002</v>
      </c>
      <c r="T43">
        <v>2491458.41707379</v>
      </c>
      <c r="U43">
        <v>2394712.6050519799</v>
      </c>
      <c r="V43">
        <v>2325758.1690495098</v>
      </c>
      <c r="W43">
        <v>2412789.1415064801</v>
      </c>
      <c r="X43">
        <v>2535701.3622610699</v>
      </c>
      <c r="Y43">
        <v>2578259.3163752598</v>
      </c>
      <c r="Z43">
        <v>2818699.8108872701</v>
      </c>
      <c r="AA43">
        <v>2670257.3683344699</v>
      </c>
      <c r="AB43">
        <v>2612491.5342644202</v>
      </c>
      <c r="AC43">
        <v>2609344.2030952298</v>
      </c>
      <c r="AD43">
        <v>2652397.3566083401</v>
      </c>
      <c r="AE43">
        <v>2588813.4684003098</v>
      </c>
      <c r="AF43">
        <v>4301314.4429618604</v>
      </c>
    </row>
    <row r="44" spans="1:32" x14ac:dyDescent="0.3">
      <c r="A44" t="s">
        <v>95</v>
      </c>
      <c r="B44" t="s">
        <v>381</v>
      </c>
      <c r="C44" t="s">
        <v>297</v>
      </c>
      <c r="D44" t="s">
        <v>382</v>
      </c>
      <c r="E44" t="s">
        <v>298</v>
      </c>
      <c r="F44">
        <v>16882713.111106101</v>
      </c>
      <c r="G44">
        <v>18215500.034156099</v>
      </c>
      <c r="H44">
        <v>19212600.694589101</v>
      </c>
      <c r="I44">
        <v>20342998.102143198</v>
      </c>
      <c r="J44">
        <v>20480886.9267256</v>
      </c>
      <c r="K44">
        <v>21158915.143412001</v>
      </c>
      <c r="L44">
        <v>22303548.002184201</v>
      </c>
      <c r="M44">
        <v>22974368.790396199</v>
      </c>
      <c r="N44">
        <v>23372153.8828144</v>
      </c>
      <c r="O44">
        <v>23699232.985422399</v>
      </c>
      <c r="P44">
        <v>24618154.652697399</v>
      </c>
      <c r="Q44">
        <v>25114939.005829498</v>
      </c>
      <c r="R44">
        <v>25776137.7212038</v>
      </c>
      <c r="S44">
        <v>25832490.786913499</v>
      </c>
      <c r="T44">
        <v>24501904.6820019</v>
      </c>
      <c r="U44">
        <v>23870131.269738398</v>
      </c>
      <c r="V44">
        <v>23621531.6061549</v>
      </c>
      <c r="W44">
        <v>24112920.1929406</v>
      </c>
      <c r="X44">
        <v>24941230.1563517</v>
      </c>
      <c r="Y44">
        <v>25694722.165889099</v>
      </c>
      <c r="Z44">
        <v>26581974.870280098</v>
      </c>
      <c r="AA44">
        <v>26176319.322421599</v>
      </c>
      <c r="AB44">
        <v>26009873.7143698</v>
      </c>
      <c r="AC44">
        <v>26220794.934246998</v>
      </c>
      <c r="AD44">
        <v>26121856.972744901</v>
      </c>
      <c r="AE44">
        <v>25606063.058391999</v>
      </c>
      <c r="AF44">
        <v>25716759.518139798</v>
      </c>
    </row>
    <row r="45" spans="1:32" x14ac:dyDescent="0.3">
      <c r="A45" t="s">
        <v>95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95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95</v>
      </c>
      <c r="B47" t="s">
        <v>387</v>
      </c>
      <c r="C47" t="s">
        <v>297</v>
      </c>
      <c r="D47" t="s">
        <v>388</v>
      </c>
      <c r="E47" t="s">
        <v>298</v>
      </c>
      <c r="F47">
        <v>217829.52957388901</v>
      </c>
      <c r="G47">
        <v>286543.88045626198</v>
      </c>
      <c r="H47">
        <v>327541.91444700601</v>
      </c>
      <c r="I47">
        <v>372528.85557877203</v>
      </c>
      <c r="J47">
        <v>364228.80508242297</v>
      </c>
      <c r="K47">
        <v>453485.28388323903</v>
      </c>
      <c r="L47">
        <v>508951.96070720197</v>
      </c>
      <c r="M47">
        <v>448922.34242093301</v>
      </c>
      <c r="N47">
        <v>513554.28314483602</v>
      </c>
      <c r="O47">
        <v>522952.83107880299</v>
      </c>
      <c r="P47">
        <v>455983.22784219799</v>
      </c>
      <c r="Q47">
        <v>443099.02172410698</v>
      </c>
      <c r="R47">
        <v>405598.50093391602</v>
      </c>
      <c r="S47">
        <v>375264.58428191498</v>
      </c>
      <c r="T47">
        <v>356050.80112592701</v>
      </c>
      <c r="U47">
        <v>415599.61399883899</v>
      </c>
      <c r="V47">
        <v>386356.85034795903</v>
      </c>
      <c r="W47">
        <v>282244.76538863301</v>
      </c>
      <c r="X47">
        <v>204775.28145137301</v>
      </c>
      <c r="Y47">
        <v>361341.743658035</v>
      </c>
      <c r="Z47">
        <v>468530.77071642602</v>
      </c>
      <c r="AA47">
        <v>543860.12433756096</v>
      </c>
      <c r="AB47">
        <v>610070.17418080498</v>
      </c>
      <c r="AC47">
        <v>372516.80643087701</v>
      </c>
      <c r="AD47">
        <v>401149.48116498103</v>
      </c>
      <c r="AE47">
        <v>384100</v>
      </c>
      <c r="AF47">
        <v>397660.19102206902</v>
      </c>
    </row>
    <row r="48" spans="1:32" x14ac:dyDescent="0.3">
      <c r="A48" t="s">
        <v>95</v>
      </c>
      <c r="B48" t="s">
        <v>389</v>
      </c>
      <c r="C48" t="s">
        <v>297</v>
      </c>
      <c r="D48" t="s">
        <v>390</v>
      </c>
      <c r="E48" t="s">
        <v>298</v>
      </c>
      <c r="F48">
        <v>2343030.53103841</v>
      </c>
      <c r="G48">
        <v>2493936.3390731602</v>
      </c>
      <c r="H48">
        <v>2612948.0281278398</v>
      </c>
      <c r="I48">
        <v>2758299.1045470801</v>
      </c>
      <c r="J48">
        <v>2905619.0617961301</v>
      </c>
      <c r="K48">
        <v>2966364.9875630098</v>
      </c>
      <c r="L48">
        <v>3128600.3409754499</v>
      </c>
      <c r="M48">
        <v>3180242.57106792</v>
      </c>
      <c r="N48">
        <v>3200074.8144354001</v>
      </c>
      <c r="O48">
        <v>3178648.43873965</v>
      </c>
      <c r="P48">
        <v>3175725.36256597</v>
      </c>
      <c r="Q48">
        <v>3111276.28691239</v>
      </c>
      <c r="R48">
        <v>3049414.7352323299</v>
      </c>
      <c r="S48">
        <v>2994093.89551618</v>
      </c>
      <c r="T48">
        <v>3090333.9087376101</v>
      </c>
      <c r="U48">
        <v>3055321.5027504698</v>
      </c>
      <c r="V48">
        <v>3043196.0551986899</v>
      </c>
      <c r="W48">
        <v>3067833.3833799502</v>
      </c>
      <c r="X48">
        <v>3103312.7364258799</v>
      </c>
      <c r="Y48">
        <v>3218303.1998125101</v>
      </c>
      <c r="Z48">
        <v>3383342.9998679799</v>
      </c>
      <c r="AA48">
        <v>3412005.7012338699</v>
      </c>
      <c r="AB48">
        <v>3391718.8505035802</v>
      </c>
      <c r="AC48">
        <v>3226643.0318473801</v>
      </c>
      <c r="AD48">
        <v>3237986.9001061199</v>
      </c>
      <c r="AE48">
        <v>3177121.7995529999</v>
      </c>
      <c r="AF48">
        <v>2993056.5968735199</v>
      </c>
    </row>
    <row r="49" spans="1:32" x14ac:dyDescent="0.3">
      <c r="A49" t="s">
        <v>95</v>
      </c>
      <c r="B49" t="s">
        <v>391</v>
      </c>
      <c r="C49" t="s">
        <v>297</v>
      </c>
      <c r="D49" t="s">
        <v>392</v>
      </c>
      <c r="E49" t="s">
        <v>298</v>
      </c>
      <c r="F49">
        <v>1825483.6049361499</v>
      </c>
      <c r="G49">
        <v>1879734.71705889</v>
      </c>
      <c r="H49">
        <v>1921624.63511427</v>
      </c>
      <c r="I49">
        <v>1992686.7538662001</v>
      </c>
      <c r="J49">
        <v>2058211.13926112</v>
      </c>
      <c r="K49">
        <v>2071925.8035442601</v>
      </c>
      <c r="L49">
        <v>2127204.63131472</v>
      </c>
      <c r="M49">
        <v>2199779.0760431699</v>
      </c>
      <c r="N49">
        <v>2170121.5014900402</v>
      </c>
      <c r="O49">
        <v>2155064.7895523598</v>
      </c>
      <c r="P49">
        <v>2192086.1233228599</v>
      </c>
      <c r="Q49">
        <v>2183611.2952535502</v>
      </c>
      <c r="R49">
        <v>2184772.3428656701</v>
      </c>
      <c r="S49">
        <v>2180161.7848529899</v>
      </c>
      <c r="T49">
        <v>2302670.7736526602</v>
      </c>
      <c r="U49">
        <v>2243109.5453177001</v>
      </c>
      <c r="V49">
        <v>2238396.0858024601</v>
      </c>
      <c r="W49">
        <v>2283377.5736168502</v>
      </c>
      <c r="X49">
        <v>2332993.7700519501</v>
      </c>
      <c r="Y49">
        <v>2327687.0008676201</v>
      </c>
      <c r="Z49">
        <v>2284480.7360367998</v>
      </c>
      <c r="AA49">
        <v>2254667.5517563</v>
      </c>
      <c r="AB49">
        <v>2191363.0944690402</v>
      </c>
      <c r="AC49">
        <v>2298619.7526942999</v>
      </c>
      <c r="AD49">
        <v>2283452.27641088</v>
      </c>
      <c r="AE49">
        <v>2297321.7995520001</v>
      </c>
      <c r="AF49">
        <v>2102537.2079046699</v>
      </c>
    </row>
    <row r="50" spans="1:32" x14ac:dyDescent="0.3">
      <c r="A50" t="s">
        <v>95</v>
      </c>
      <c r="B50" t="s">
        <v>393</v>
      </c>
      <c r="C50" t="s">
        <v>297</v>
      </c>
      <c r="D50" t="s">
        <v>394</v>
      </c>
      <c r="E50" t="s">
        <v>298</v>
      </c>
      <c r="F50">
        <v>293301.97536724497</v>
      </c>
      <c r="G50">
        <v>324281.50826397701</v>
      </c>
      <c r="H50">
        <v>362634.70775282203</v>
      </c>
      <c r="I50">
        <v>393761.89629375801</v>
      </c>
      <c r="J50">
        <v>485140.63445646001</v>
      </c>
      <c r="K50">
        <v>445426.61128686601</v>
      </c>
      <c r="L50">
        <v>500024.22067144798</v>
      </c>
      <c r="M50">
        <v>536645.80339447595</v>
      </c>
      <c r="N50">
        <v>524277.697992653</v>
      </c>
      <c r="O50">
        <v>508677.11216136999</v>
      </c>
      <c r="P50">
        <v>533060.58558428299</v>
      </c>
      <c r="Q50">
        <v>488322.65277820302</v>
      </c>
      <c r="R50">
        <v>460447.241535771</v>
      </c>
      <c r="S50">
        <v>438248.39335046202</v>
      </c>
      <c r="T50">
        <v>428537.863620246</v>
      </c>
      <c r="U50">
        <v>395934.45110338001</v>
      </c>
      <c r="V50">
        <v>417168.409271857</v>
      </c>
      <c r="W50">
        <v>498160.62609898899</v>
      </c>
      <c r="X50">
        <v>559241.57788502099</v>
      </c>
      <c r="Y50">
        <v>528820.91822607105</v>
      </c>
      <c r="Z50">
        <v>637917.54664637905</v>
      </c>
      <c r="AA50">
        <v>624256.33546193002</v>
      </c>
      <c r="AB50">
        <v>604128.26386067295</v>
      </c>
      <c r="AC50">
        <v>556654.69742562296</v>
      </c>
      <c r="AD50">
        <v>555917.11245348805</v>
      </c>
      <c r="AE50">
        <v>495700.00000100001</v>
      </c>
      <c r="AF50">
        <v>495952.32148214802</v>
      </c>
    </row>
    <row r="51" spans="1:32" x14ac:dyDescent="0.3">
      <c r="A51" t="s">
        <v>95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95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95</v>
      </c>
      <c r="B53" t="s">
        <v>399</v>
      </c>
      <c r="C53" t="s">
        <v>297</v>
      </c>
      <c r="D53" t="s">
        <v>400</v>
      </c>
      <c r="E53" t="s">
        <v>298</v>
      </c>
      <c r="F53">
        <v>57011.0219618642</v>
      </c>
      <c r="G53">
        <v>53703.218380803497</v>
      </c>
      <c r="H53">
        <v>56589.636167877601</v>
      </c>
      <c r="I53">
        <v>63506.2254152319</v>
      </c>
      <c r="J53">
        <v>70617.016183083397</v>
      </c>
      <c r="K53">
        <v>79410.046893183302</v>
      </c>
      <c r="L53">
        <v>91871.161299868705</v>
      </c>
      <c r="M53">
        <v>101260.718143997</v>
      </c>
      <c r="N53">
        <v>104938.53757334199</v>
      </c>
      <c r="O53">
        <v>119068.589657665</v>
      </c>
      <c r="P53">
        <v>123053.85943562799</v>
      </c>
      <c r="Q53">
        <v>114604.082157599</v>
      </c>
      <c r="R53">
        <v>107110.11064726399</v>
      </c>
      <c r="S53">
        <v>102081.529428718</v>
      </c>
      <c r="T53">
        <v>91712.929035790294</v>
      </c>
      <c r="U53">
        <v>82893.651551282601</v>
      </c>
      <c r="V53">
        <v>72946.502582372603</v>
      </c>
      <c r="W53">
        <v>80885.018454367295</v>
      </c>
      <c r="X53">
        <v>82184.890854612095</v>
      </c>
      <c r="Y53">
        <v>80808.834282214404</v>
      </c>
      <c r="Z53">
        <v>106573.51731041</v>
      </c>
      <c r="AA53">
        <v>96733.788362131207</v>
      </c>
      <c r="AB53">
        <v>95002.942385815506</v>
      </c>
      <c r="AC53">
        <v>102426.27500564999</v>
      </c>
      <c r="AD53">
        <v>110683.225850424</v>
      </c>
      <c r="AE53">
        <v>94584.503598576906</v>
      </c>
      <c r="AF53">
        <v>82999.375781395502</v>
      </c>
    </row>
    <row r="54" spans="1:32" x14ac:dyDescent="0.3">
      <c r="A54" t="s">
        <v>95</v>
      </c>
      <c r="B54" t="s">
        <v>401</v>
      </c>
      <c r="C54" t="s">
        <v>297</v>
      </c>
      <c r="D54" t="s">
        <v>402</v>
      </c>
      <c r="E54" t="s">
        <v>298</v>
      </c>
      <c r="F54">
        <v>79624.491415031196</v>
      </c>
      <c r="G54">
        <v>79339.620711147101</v>
      </c>
      <c r="H54">
        <v>88926.348521109598</v>
      </c>
      <c r="I54">
        <v>107097.335952555</v>
      </c>
      <c r="J54">
        <v>121861.004602332</v>
      </c>
      <c r="K54">
        <v>131412.378809474</v>
      </c>
      <c r="L54">
        <v>141493.67865422499</v>
      </c>
      <c r="M54">
        <v>159815.284512971</v>
      </c>
      <c r="N54">
        <v>164400.87670355299</v>
      </c>
      <c r="O54">
        <v>183339.058142683</v>
      </c>
      <c r="P54">
        <v>196483.13008408499</v>
      </c>
      <c r="Q54">
        <v>193672.915681324</v>
      </c>
      <c r="R54">
        <v>198189.763458506</v>
      </c>
      <c r="S54">
        <v>200166.04187261799</v>
      </c>
      <c r="T54">
        <v>179356.49911524801</v>
      </c>
      <c r="U54">
        <v>166642.06932777501</v>
      </c>
      <c r="V54">
        <v>161166.54727872001</v>
      </c>
      <c r="W54">
        <v>172422.68352961601</v>
      </c>
      <c r="X54">
        <v>174219.092389553</v>
      </c>
      <c r="Y54">
        <v>163938.99146226901</v>
      </c>
      <c r="Z54">
        <v>209493.77720898</v>
      </c>
      <c r="AA54">
        <v>196528.575236615</v>
      </c>
      <c r="AB54">
        <v>201659.430457746</v>
      </c>
      <c r="AC54">
        <v>232632.747538867</v>
      </c>
      <c r="AD54">
        <v>261685.04366915001</v>
      </c>
      <c r="AE54">
        <v>246011.966505577</v>
      </c>
      <c r="AF54">
        <v>221291.45216400799</v>
      </c>
    </row>
    <row r="55" spans="1:32" x14ac:dyDescent="0.3">
      <c r="A55" t="s">
        <v>95</v>
      </c>
      <c r="B55" t="s">
        <v>403</v>
      </c>
      <c r="C55" t="s">
        <v>297</v>
      </c>
      <c r="D55" t="s">
        <v>404</v>
      </c>
      <c r="E55" t="s">
        <v>298</v>
      </c>
      <c r="F55">
        <v>22501.208716370798</v>
      </c>
      <c r="G55">
        <v>25537.7428212534</v>
      </c>
      <c r="H55">
        <v>32241.4524396909</v>
      </c>
      <c r="I55">
        <v>43496.146742272198</v>
      </c>
      <c r="J55">
        <v>51142.923801774203</v>
      </c>
      <c r="K55">
        <v>51879.490210010998</v>
      </c>
      <c r="L55">
        <v>49463.165850824298</v>
      </c>
      <c r="M55">
        <v>58385.240532426498</v>
      </c>
      <c r="N55">
        <v>59284.870315685599</v>
      </c>
      <c r="O55">
        <v>64063.873690984197</v>
      </c>
      <c r="P55">
        <v>73227.218755832902</v>
      </c>
      <c r="Q55">
        <v>78898.120969346201</v>
      </c>
      <c r="R55">
        <v>90948.194828638094</v>
      </c>
      <c r="S55">
        <v>97977.670634663998</v>
      </c>
      <c r="T55">
        <v>87546.798303593998</v>
      </c>
      <c r="U55">
        <v>83668.363020014105</v>
      </c>
      <c r="V55">
        <v>88173.3392510579</v>
      </c>
      <c r="W55">
        <v>91475.603847198101</v>
      </c>
      <c r="X55">
        <v>91969.549558500497</v>
      </c>
      <c r="Y55">
        <v>83054.548853751898</v>
      </c>
      <c r="Z55">
        <v>102809.56626359699</v>
      </c>
      <c r="AA55">
        <v>99704.739883166607</v>
      </c>
      <c r="AB55">
        <v>106582.190896948</v>
      </c>
      <c r="AC55">
        <v>130151.248647099</v>
      </c>
      <c r="AD55">
        <v>150958.98119221401</v>
      </c>
      <c r="AE55">
        <v>151427.46290700001</v>
      </c>
      <c r="AF55">
        <v>138300.92535378001</v>
      </c>
    </row>
    <row r="56" spans="1:32" x14ac:dyDescent="0.3">
      <c r="A56" t="s">
        <v>95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95</v>
      </c>
      <c r="B57" t="s">
        <v>407</v>
      </c>
      <c r="C57" t="s">
        <v>297</v>
      </c>
      <c r="D57" t="s">
        <v>408</v>
      </c>
      <c r="E57" t="s">
        <v>298</v>
      </c>
      <c r="F57">
        <v>19279103.836693201</v>
      </c>
      <c r="G57">
        <v>20774494.310554899</v>
      </c>
      <c r="H57">
        <v>21893089.4226082</v>
      </c>
      <c r="I57">
        <v>23172224.809664</v>
      </c>
      <c r="J57">
        <v>23459622.511487599</v>
      </c>
      <c r="K57">
        <v>24209547.7606837</v>
      </c>
      <c r="L57">
        <v>25518488.159679402</v>
      </c>
      <c r="M57">
        <v>26245168.609759901</v>
      </c>
      <c r="N57">
        <v>26668131.683319598</v>
      </c>
      <c r="O57">
        <v>26979257.8181297</v>
      </c>
      <c r="P57">
        <v>27904981.962428998</v>
      </c>
      <c r="Q57">
        <v>28353413.5133003</v>
      </c>
      <c r="R57">
        <v>28972253.021298401</v>
      </c>
      <c r="S57">
        <v>28975766.383496001</v>
      </c>
      <c r="T57">
        <v>27716733.354380999</v>
      </c>
      <c r="U57">
        <v>27043065.460894</v>
      </c>
      <c r="V57">
        <v>26789672.708200201</v>
      </c>
      <c r="W57">
        <v>27301194.965049502</v>
      </c>
      <c r="X57">
        <v>28157234.1699467</v>
      </c>
      <c r="Y57">
        <v>29002354.049769301</v>
      </c>
      <c r="Z57">
        <v>30070449.073405098</v>
      </c>
      <c r="AA57">
        <v>29691080.886562601</v>
      </c>
      <c r="AB57">
        <v>29508104.383692499</v>
      </c>
      <c r="AC57">
        <v>29573367.062004801</v>
      </c>
      <c r="AD57">
        <v>29486888.5894031</v>
      </c>
      <c r="AE57">
        <v>28903500.000002999</v>
      </c>
      <c r="AF57">
        <v>28825338.211011801</v>
      </c>
    </row>
    <row r="58" spans="1:32" x14ac:dyDescent="0.3">
      <c r="A58" t="s">
        <v>95</v>
      </c>
      <c r="B58" t="s">
        <v>409</v>
      </c>
      <c r="C58" t="s">
        <v>297</v>
      </c>
      <c r="D58" t="s">
        <v>410</v>
      </c>
      <c r="E58" t="s">
        <v>298</v>
      </c>
      <c r="F58">
        <v>19277941.819501799</v>
      </c>
      <c r="G58">
        <v>20773117.645281501</v>
      </c>
      <c r="H58">
        <v>21890029.928050499</v>
      </c>
      <c r="I58">
        <v>23167844.7383116</v>
      </c>
      <c r="J58">
        <v>23453846.527565699</v>
      </c>
      <c r="K58">
        <v>24204094.4428569</v>
      </c>
      <c r="L58">
        <v>25511258.425888602</v>
      </c>
      <c r="M58">
        <v>26234141.539506201</v>
      </c>
      <c r="N58">
        <v>26657239.768415201</v>
      </c>
      <c r="O58">
        <v>26965287.3124393</v>
      </c>
      <c r="P58">
        <v>27888153.779876299</v>
      </c>
      <c r="Q58">
        <v>28327753.007156499</v>
      </c>
      <c r="R58">
        <v>28938295.1400185</v>
      </c>
      <c r="S58">
        <v>28936252.2261163</v>
      </c>
      <c r="T58">
        <v>27681057.8805447</v>
      </c>
      <c r="U58">
        <v>27006659.936397299</v>
      </c>
      <c r="V58">
        <v>26748744.413171198</v>
      </c>
      <c r="W58">
        <v>27265819.2956076</v>
      </c>
      <c r="X58">
        <v>28126910.349069498</v>
      </c>
      <c r="Y58">
        <v>28976895.523734499</v>
      </c>
      <c r="Z58">
        <v>30042961.3495261</v>
      </c>
      <c r="AA58">
        <v>29664482.3098455</v>
      </c>
      <c r="AB58">
        <v>29478919.4265715</v>
      </c>
      <c r="AC58">
        <v>29538767.508242499</v>
      </c>
      <c r="AD58">
        <v>29449317.801450498</v>
      </c>
      <c r="AE58">
        <v>28867384.857944999</v>
      </c>
      <c r="AF58">
        <v>28791291.946818199</v>
      </c>
    </row>
    <row r="59" spans="1:32" x14ac:dyDescent="0.3">
      <c r="A59" t="s">
        <v>95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97</v>
      </c>
      <c r="B2" t="s">
        <v>295</v>
      </c>
      <c r="C2" t="s">
        <v>297</v>
      </c>
      <c r="D2" t="s">
        <v>296</v>
      </c>
      <c r="E2" t="s">
        <v>298</v>
      </c>
      <c r="F2">
        <v>300290.91093703097</v>
      </c>
      <c r="G2">
        <v>306019.04511878698</v>
      </c>
      <c r="H2">
        <v>282967.605602642</v>
      </c>
      <c r="I2">
        <v>334396.14511501201</v>
      </c>
      <c r="J2">
        <v>298962.50215559802</v>
      </c>
      <c r="K2">
        <v>309499.14971480198</v>
      </c>
      <c r="L2">
        <v>294895.92345071002</v>
      </c>
      <c r="M2">
        <v>303865.55265432299</v>
      </c>
      <c r="N2">
        <v>308580.61551093898</v>
      </c>
      <c r="O2">
        <v>289005.56739333598</v>
      </c>
      <c r="P2">
        <v>242740.92301850399</v>
      </c>
      <c r="Q2">
        <v>239260.56879506499</v>
      </c>
      <c r="R2">
        <v>243835.43982976</v>
      </c>
      <c r="S2">
        <v>279544.60151028499</v>
      </c>
      <c r="T2">
        <v>273418.35305164597</v>
      </c>
      <c r="U2">
        <v>286760.06030282401</v>
      </c>
      <c r="V2">
        <v>257683.04037230901</v>
      </c>
      <c r="W2">
        <v>261789.173572859</v>
      </c>
      <c r="X2">
        <v>240341.93867691001</v>
      </c>
      <c r="Y2">
        <v>225842.96477299399</v>
      </c>
      <c r="Z2">
        <v>221601.62834489901</v>
      </c>
      <c r="AA2">
        <v>230844.15575440999</v>
      </c>
      <c r="AB2">
        <v>235276.36282003301</v>
      </c>
      <c r="AC2">
        <v>206512.17160339901</v>
      </c>
      <c r="AD2">
        <v>216037.972944537</v>
      </c>
      <c r="AE2">
        <v>212026.615754542</v>
      </c>
      <c r="AF2">
        <v>177446.53215673301</v>
      </c>
    </row>
    <row r="3" spans="1:32" x14ac:dyDescent="0.3">
      <c r="A3" t="s">
        <v>97</v>
      </c>
      <c r="B3" t="s">
        <v>299</v>
      </c>
      <c r="C3" t="s">
        <v>297</v>
      </c>
      <c r="D3" t="s">
        <v>300</v>
      </c>
      <c r="E3" t="s">
        <v>298</v>
      </c>
      <c r="F3">
        <v>44352.546068108597</v>
      </c>
      <c r="G3">
        <v>41829.198078131099</v>
      </c>
      <c r="H3">
        <v>40839.277253473003</v>
      </c>
      <c r="I3">
        <v>43409.7586655419</v>
      </c>
      <c r="J3">
        <v>43105.328193501497</v>
      </c>
      <c r="K3">
        <v>41167.6551873758</v>
      </c>
      <c r="L3">
        <v>42597.762089940399</v>
      </c>
      <c r="M3">
        <v>33179.235080405502</v>
      </c>
      <c r="N3">
        <v>29501.8874165542</v>
      </c>
      <c r="O3">
        <v>27529.362774564201</v>
      </c>
      <c r="P3">
        <v>28712.343980324302</v>
      </c>
      <c r="Q3">
        <v>22626.894905804798</v>
      </c>
      <c r="R3">
        <v>22921.9185729323</v>
      </c>
      <c r="S3">
        <v>20209.220366134301</v>
      </c>
      <c r="T3">
        <v>19425.560187437801</v>
      </c>
      <c r="U3">
        <v>17975.4761541222</v>
      </c>
      <c r="V3">
        <v>16389.391455523299</v>
      </c>
      <c r="W3">
        <v>16227.8483121847</v>
      </c>
      <c r="X3">
        <v>16913.398217071299</v>
      </c>
      <c r="Y3">
        <v>17838.5354915836</v>
      </c>
      <c r="Z3">
        <v>17621.175026219102</v>
      </c>
      <c r="AA3">
        <v>17720.2808496287</v>
      </c>
      <c r="AB3">
        <v>16910.905885190401</v>
      </c>
      <c r="AC3">
        <v>16067.625163230499</v>
      </c>
      <c r="AD3">
        <v>15943.069267418399</v>
      </c>
      <c r="AE3">
        <v>15489.12085788</v>
      </c>
      <c r="AF3">
        <v>14597.104010204001</v>
      </c>
    </row>
    <row r="4" spans="1:32" x14ac:dyDescent="0.3">
      <c r="A4" t="s">
        <v>97</v>
      </c>
      <c r="B4" t="s">
        <v>301</v>
      </c>
      <c r="C4" t="s">
        <v>297</v>
      </c>
      <c r="D4" t="s">
        <v>302</v>
      </c>
      <c r="E4" t="s">
        <v>298</v>
      </c>
      <c r="F4">
        <v>15937666.126910901</v>
      </c>
      <c r="G4">
        <v>16940792.225574899</v>
      </c>
      <c r="H4">
        <v>17564189.504366301</v>
      </c>
      <c r="I4">
        <v>18051020.0370511</v>
      </c>
      <c r="J4">
        <v>17547691.313960001</v>
      </c>
      <c r="K4">
        <v>18217012.254648</v>
      </c>
      <c r="L4">
        <v>18842401.589912701</v>
      </c>
      <c r="M4">
        <v>19027266.2669602</v>
      </c>
      <c r="N4">
        <v>19197442.758203</v>
      </c>
      <c r="O4">
        <v>19008737.517963599</v>
      </c>
      <c r="P4">
        <v>19908535.687096901</v>
      </c>
      <c r="Q4">
        <v>20242947.532952599</v>
      </c>
      <c r="R4">
        <v>20652465.844848901</v>
      </c>
      <c r="S4">
        <v>20447028.2495704</v>
      </c>
      <c r="T4">
        <v>18468188.864577301</v>
      </c>
      <c r="U4">
        <v>17782137.625830401</v>
      </c>
      <c r="V4">
        <v>17728829.5692918</v>
      </c>
      <c r="W4">
        <v>17910012.673595902</v>
      </c>
      <c r="X4">
        <v>18555880.669007301</v>
      </c>
      <c r="Y4">
        <v>19292114.2995499</v>
      </c>
      <c r="Z4">
        <v>19925770.394693099</v>
      </c>
      <c r="AA4">
        <v>19721766.911762301</v>
      </c>
      <c r="AB4">
        <v>19614595.7609041</v>
      </c>
      <c r="AC4">
        <v>19746340.016017199</v>
      </c>
      <c r="AD4">
        <v>19503022.7785795</v>
      </c>
      <c r="AE4">
        <v>19010424.867536101</v>
      </c>
      <c r="AF4">
        <v>17479397.8386009</v>
      </c>
    </row>
    <row r="5" spans="1:32" x14ac:dyDescent="0.3">
      <c r="A5" t="s">
        <v>97</v>
      </c>
      <c r="B5" t="s">
        <v>303</v>
      </c>
      <c r="C5" t="s">
        <v>297</v>
      </c>
      <c r="D5" t="s">
        <v>304</v>
      </c>
      <c r="E5" t="s">
        <v>298</v>
      </c>
      <c r="F5">
        <v>869384.26791166898</v>
      </c>
      <c r="G5">
        <v>897940.94881056994</v>
      </c>
      <c r="H5">
        <v>905741.07531247404</v>
      </c>
      <c r="I5">
        <v>947565.59763748001</v>
      </c>
      <c r="J5">
        <v>962848.42143639899</v>
      </c>
      <c r="K5">
        <v>982653.20761024405</v>
      </c>
      <c r="L5">
        <v>1016082.92878464</v>
      </c>
      <c r="M5">
        <v>1034472.89262404</v>
      </c>
      <c r="N5">
        <v>1068636.0162956801</v>
      </c>
      <c r="O5">
        <v>1027848.57117326</v>
      </c>
      <c r="P5">
        <v>1017799.39427067</v>
      </c>
      <c r="Q5">
        <v>1005174.93688245</v>
      </c>
      <c r="R5">
        <v>968182.31413191603</v>
      </c>
      <c r="S5">
        <v>944967.50002247002</v>
      </c>
      <c r="T5">
        <v>917835.03881122498</v>
      </c>
      <c r="U5">
        <v>875027.54239339801</v>
      </c>
      <c r="V5">
        <v>834637.70385018201</v>
      </c>
      <c r="W5">
        <v>835467.79380414705</v>
      </c>
      <c r="X5">
        <v>859563.65967782901</v>
      </c>
      <c r="Y5">
        <v>856799.73803002795</v>
      </c>
      <c r="Z5">
        <v>832483.65513038996</v>
      </c>
      <c r="AA5">
        <v>836163.97657636099</v>
      </c>
      <c r="AB5">
        <v>838408.13974875398</v>
      </c>
      <c r="AC5">
        <v>841126.80982274294</v>
      </c>
      <c r="AD5">
        <v>849634.20164654101</v>
      </c>
      <c r="AE5">
        <v>792971.97107048403</v>
      </c>
      <c r="AF5">
        <v>747651.25327947096</v>
      </c>
    </row>
    <row r="6" spans="1:32" x14ac:dyDescent="0.3">
      <c r="A6" t="s">
        <v>97</v>
      </c>
      <c r="B6" t="s">
        <v>305</v>
      </c>
      <c r="C6" t="s">
        <v>297</v>
      </c>
      <c r="D6" t="s">
        <v>306</v>
      </c>
      <c r="E6" t="s">
        <v>298</v>
      </c>
      <c r="F6">
        <v>392945.19824160897</v>
      </c>
      <c r="G6">
        <v>370232.80406521499</v>
      </c>
      <c r="H6">
        <v>349139.25430314202</v>
      </c>
      <c r="I6">
        <v>329467.01691884297</v>
      </c>
      <c r="J6">
        <v>316957.92712479702</v>
      </c>
      <c r="K6">
        <v>300451.56475523399</v>
      </c>
      <c r="L6">
        <v>279545.30605627102</v>
      </c>
      <c r="M6">
        <v>261696.057532715</v>
      </c>
      <c r="N6">
        <v>243308.02889645199</v>
      </c>
      <c r="O6">
        <v>207868.832387937</v>
      </c>
      <c r="P6">
        <v>202194.56819517599</v>
      </c>
      <c r="Q6">
        <v>190553.71280014099</v>
      </c>
      <c r="R6">
        <v>188112.06266264099</v>
      </c>
      <c r="S6">
        <v>193684.071996249</v>
      </c>
      <c r="T6">
        <v>165991.83820956</v>
      </c>
      <c r="U6">
        <v>153185.570884026</v>
      </c>
      <c r="V6">
        <v>164143.656568512</v>
      </c>
      <c r="W6">
        <v>155960.18842766</v>
      </c>
      <c r="X6">
        <v>154706.93737905499</v>
      </c>
      <c r="Y6">
        <v>159637.49058833599</v>
      </c>
      <c r="Z6">
        <v>159343.23467000099</v>
      </c>
      <c r="AA6">
        <v>152117.45022683099</v>
      </c>
      <c r="AB6">
        <v>153791.622825203</v>
      </c>
      <c r="AC6">
        <v>153818.02455842201</v>
      </c>
      <c r="AD6">
        <v>152960.58420885701</v>
      </c>
      <c r="AE6">
        <v>137356.890620272</v>
      </c>
      <c r="AF6">
        <v>115952.568279164</v>
      </c>
    </row>
    <row r="7" spans="1:32" x14ac:dyDescent="0.3">
      <c r="A7" t="s">
        <v>97</v>
      </c>
      <c r="B7" t="s">
        <v>307</v>
      </c>
      <c r="C7" t="s">
        <v>297</v>
      </c>
      <c r="D7" t="s">
        <v>308</v>
      </c>
      <c r="E7" t="s">
        <v>298</v>
      </c>
      <c r="F7">
        <v>626847.81525003805</v>
      </c>
      <c r="G7">
        <v>654375.64462385804</v>
      </c>
      <c r="H7">
        <v>659640.02764478105</v>
      </c>
      <c r="I7">
        <v>684876.88507774204</v>
      </c>
      <c r="J7">
        <v>686587.06071516499</v>
      </c>
      <c r="K7">
        <v>688973.77689522796</v>
      </c>
      <c r="L7">
        <v>723772.60923868802</v>
      </c>
      <c r="M7">
        <v>751524.57924824604</v>
      </c>
      <c r="N7">
        <v>787946.51336296997</v>
      </c>
      <c r="O7">
        <v>737606.39847061399</v>
      </c>
      <c r="P7">
        <v>723288.74751581601</v>
      </c>
      <c r="Q7">
        <v>668541.13386186701</v>
      </c>
      <c r="R7">
        <v>620904.64469965105</v>
      </c>
      <c r="S7">
        <v>605092.05891853594</v>
      </c>
      <c r="T7">
        <v>526806.90024549596</v>
      </c>
      <c r="U7">
        <v>488484.12713981199</v>
      </c>
      <c r="V7">
        <v>441873.37243850902</v>
      </c>
      <c r="W7">
        <v>426119.88228751998</v>
      </c>
      <c r="X7">
        <v>416009.86797864299</v>
      </c>
      <c r="Y7">
        <v>412439.40697260201</v>
      </c>
      <c r="Z7">
        <v>380083.53596059902</v>
      </c>
      <c r="AA7">
        <v>360325.17292102199</v>
      </c>
      <c r="AB7">
        <v>361820.19407707598</v>
      </c>
      <c r="AC7">
        <v>354619.59188281302</v>
      </c>
      <c r="AD7">
        <v>355382.298969378</v>
      </c>
      <c r="AE7">
        <v>336497.45329519099</v>
      </c>
      <c r="AF7">
        <v>326573.75100472203</v>
      </c>
    </row>
    <row r="8" spans="1:32" x14ac:dyDescent="0.3">
      <c r="A8" t="s">
        <v>97</v>
      </c>
      <c r="B8" t="s">
        <v>309</v>
      </c>
      <c r="C8" t="s">
        <v>297</v>
      </c>
      <c r="D8" t="s">
        <v>310</v>
      </c>
      <c r="E8" t="s">
        <v>298</v>
      </c>
      <c r="F8">
        <v>136422.67933247599</v>
      </c>
      <c r="G8">
        <v>195446.45832448101</v>
      </c>
      <c r="H8">
        <v>164253.00384535801</v>
      </c>
      <c r="I8">
        <v>140396.48032335599</v>
      </c>
      <c r="J8">
        <v>129705.20059657699</v>
      </c>
      <c r="K8">
        <v>128855.061495259</v>
      </c>
      <c r="L8">
        <v>141665.865450924</v>
      </c>
      <c r="M8">
        <v>144095.409450259</v>
      </c>
      <c r="N8">
        <v>148708.741286526</v>
      </c>
      <c r="O8">
        <v>144040.24747578299</v>
      </c>
      <c r="P8">
        <v>157315.17281210099</v>
      </c>
      <c r="Q8">
        <v>166869.95492225501</v>
      </c>
      <c r="R8">
        <v>166984.68583009299</v>
      </c>
      <c r="S8">
        <v>165910.78904176</v>
      </c>
      <c r="T8">
        <v>173682.97557326601</v>
      </c>
      <c r="U8">
        <v>160586.90898286999</v>
      </c>
      <c r="V8">
        <v>152171.440123607</v>
      </c>
      <c r="W8">
        <v>156777.45622271701</v>
      </c>
      <c r="X8">
        <v>153754.29484895099</v>
      </c>
      <c r="Y8">
        <v>187128.866988589</v>
      </c>
      <c r="Z8">
        <v>140683.27616567101</v>
      </c>
      <c r="AA8">
        <v>111643.443958175</v>
      </c>
      <c r="AB8">
        <v>105152.237927015</v>
      </c>
      <c r="AC8">
        <v>106614.78020358599</v>
      </c>
      <c r="AD8">
        <v>127885.05281904399</v>
      </c>
      <c r="AE8">
        <v>98165.641658352703</v>
      </c>
      <c r="AF8">
        <v>60952.4573244985</v>
      </c>
    </row>
    <row r="9" spans="1:32" x14ac:dyDescent="0.3">
      <c r="A9" t="s">
        <v>97</v>
      </c>
      <c r="B9" t="s">
        <v>311</v>
      </c>
      <c r="C9" t="s">
        <v>297</v>
      </c>
      <c r="D9" t="s">
        <v>312</v>
      </c>
      <c r="E9" t="s">
        <v>298</v>
      </c>
      <c r="F9">
        <v>1825032.69282316</v>
      </c>
      <c r="G9">
        <v>1891816.2921455901</v>
      </c>
      <c r="H9">
        <v>1866404.29983764</v>
      </c>
      <c r="I9">
        <v>1836797.4125667801</v>
      </c>
      <c r="J9">
        <v>1831312.7266621201</v>
      </c>
      <c r="K9">
        <v>1714227.8943107701</v>
      </c>
      <c r="L9">
        <v>1881778.61431945</v>
      </c>
      <c r="M9">
        <v>1884622.0943936401</v>
      </c>
      <c r="N9">
        <v>1857719.15980538</v>
      </c>
      <c r="O9">
        <v>1818084.02013645</v>
      </c>
      <c r="P9">
        <v>1922445.7187763599</v>
      </c>
      <c r="Q9">
        <v>1905061.15327981</v>
      </c>
      <c r="R9">
        <v>2097031.3804415499</v>
      </c>
      <c r="S9">
        <v>2122811.43407859</v>
      </c>
      <c r="T9">
        <v>1914314.30275891</v>
      </c>
      <c r="U9">
        <v>1757195.48508393</v>
      </c>
      <c r="V9">
        <v>1789069.4518251701</v>
      </c>
      <c r="W9">
        <v>1822474.3105418901</v>
      </c>
      <c r="X9">
        <v>1904716.6021772199</v>
      </c>
      <c r="Y9">
        <v>2010308.8513323599</v>
      </c>
      <c r="Z9">
        <v>1989142.92924179</v>
      </c>
      <c r="AA9">
        <v>2017367.42273104</v>
      </c>
      <c r="AB9">
        <v>2089914.87185541</v>
      </c>
      <c r="AC9">
        <v>2049732.97969997</v>
      </c>
      <c r="AD9">
        <v>2030464.05041368</v>
      </c>
      <c r="AE9">
        <v>1996522.77799731</v>
      </c>
      <c r="AF9">
        <v>1785982.0736273101</v>
      </c>
    </row>
    <row r="10" spans="1:32" x14ac:dyDescent="0.3">
      <c r="A10" t="s">
        <v>97</v>
      </c>
      <c r="B10" t="s">
        <v>313</v>
      </c>
      <c r="C10" t="s">
        <v>297</v>
      </c>
      <c r="D10" t="s">
        <v>314</v>
      </c>
      <c r="E10" t="s">
        <v>298</v>
      </c>
      <c r="F10">
        <v>2670947.7948155999</v>
      </c>
      <c r="G10">
        <v>2751853.1105069602</v>
      </c>
      <c r="H10">
        <v>2790030.7531242701</v>
      </c>
      <c r="I10">
        <v>2893900.56118504</v>
      </c>
      <c r="J10">
        <v>2840427.4213964199</v>
      </c>
      <c r="K10">
        <v>2957321.21234506</v>
      </c>
      <c r="L10">
        <v>3106929.0942755402</v>
      </c>
      <c r="M10">
        <v>3199855.6049453602</v>
      </c>
      <c r="N10">
        <v>3183861.5453952299</v>
      </c>
      <c r="O10">
        <v>3089953.29067617</v>
      </c>
      <c r="P10">
        <v>3248816.6541372798</v>
      </c>
      <c r="Q10">
        <v>3362531.5635926099</v>
      </c>
      <c r="R10">
        <v>3504945.3535974198</v>
      </c>
      <c r="S10">
        <v>3553077.8342501801</v>
      </c>
      <c r="T10">
        <v>3371849.6920679398</v>
      </c>
      <c r="U10">
        <v>3270277.1503499402</v>
      </c>
      <c r="V10">
        <v>3242927.6154370201</v>
      </c>
      <c r="W10">
        <v>3303594.30999899</v>
      </c>
      <c r="X10">
        <v>3451141.0802868102</v>
      </c>
      <c r="Y10">
        <v>3548341.0666772001</v>
      </c>
      <c r="Z10">
        <v>3545584.2780100401</v>
      </c>
      <c r="AA10">
        <v>3546304.3429028499</v>
      </c>
      <c r="AB10">
        <v>3621048.7773788702</v>
      </c>
      <c r="AC10">
        <v>3501809.2985239099</v>
      </c>
      <c r="AD10">
        <v>3419698.3766926699</v>
      </c>
      <c r="AE10">
        <v>3373773.2150828298</v>
      </c>
      <c r="AF10">
        <v>3030079.7322127898</v>
      </c>
    </row>
    <row r="11" spans="1:32" x14ac:dyDescent="0.3">
      <c r="A11" t="s">
        <v>97</v>
      </c>
      <c r="B11" t="s">
        <v>315</v>
      </c>
      <c r="C11" t="s">
        <v>297</v>
      </c>
      <c r="D11" t="s">
        <v>316</v>
      </c>
      <c r="E11" t="s">
        <v>298</v>
      </c>
      <c r="F11">
        <v>846071.49671409605</v>
      </c>
      <c r="G11">
        <v>860205.30976718396</v>
      </c>
      <c r="H11">
        <v>923764.229173242</v>
      </c>
      <c r="I11">
        <v>1057182.6508589101</v>
      </c>
      <c r="J11">
        <v>1009210.934995</v>
      </c>
      <c r="K11">
        <v>1243070.38088966</v>
      </c>
      <c r="L11">
        <v>1225178.10086741</v>
      </c>
      <c r="M11">
        <v>1315227.7646385401</v>
      </c>
      <c r="N11">
        <v>1326125.48206014</v>
      </c>
      <c r="O11">
        <v>1271862.56462471</v>
      </c>
      <c r="P11">
        <v>1326370.8518041901</v>
      </c>
      <c r="Q11">
        <v>1457416.14569222</v>
      </c>
      <c r="R11">
        <v>1407928.6152906399</v>
      </c>
      <c r="S11">
        <v>1430279.31238352</v>
      </c>
      <c r="T11">
        <v>1457483.51699781</v>
      </c>
      <c r="U11">
        <v>1512967.7213268699</v>
      </c>
      <c r="V11">
        <v>1453774.9698362199</v>
      </c>
      <c r="W11">
        <v>1481035.2084242699</v>
      </c>
      <c r="X11">
        <v>1546336.4414307</v>
      </c>
      <c r="Y11">
        <v>1537974.93694857</v>
      </c>
      <c r="Z11">
        <v>1556371.57131789</v>
      </c>
      <c r="AA11">
        <v>1528884.9293603499</v>
      </c>
      <c r="AB11">
        <v>1531100.03215428</v>
      </c>
      <c r="AC11">
        <v>1452061.88478818</v>
      </c>
      <c r="AD11">
        <v>1389238.6540590201</v>
      </c>
      <c r="AE11">
        <v>1377250.43708552</v>
      </c>
      <c r="AF11">
        <v>1244093.0832715</v>
      </c>
    </row>
    <row r="12" spans="1:32" x14ac:dyDescent="0.3">
      <c r="A12" t="s">
        <v>97</v>
      </c>
      <c r="B12" t="s">
        <v>317</v>
      </c>
      <c r="C12" t="s">
        <v>297</v>
      </c>
      <c r="D12" t="s">
        <v>318</v>
      </c>
      <c r="E12" t="s">
        <v>298</v>
      </c>
      <c r="F12">
        <v>912595.74538690795</v>
      </c>
      <c r="G12">
        <v>951127.90597703005</v>
      </c>
      <c r="H12">
        <v>951911.999935937</v>
      </c>
      <c r="I12">
        <v>976556.98567530897</v>
      </c>
      <c r="J12">
        <v>944556.40518072399</v>
      </c>
      <c r="K12">
        <v>939892.73032617499</v>
      </c>
      <c r="L12">
        <v>979699.71956071502</v>
      </c>
      <c r="M12">
        <v>959139.91757075395</v>
      </c>
      <c r="N12">
        <v>986347.48469720106</v>
      </c>
      <c r="O12">
        <v>985484.11614891398</v>
      </c>
      <c r="P12">
        <v>990244.72624989296</v>
      </c>
      <c r="Q12">
        <v>977100.44924785197</v>
      </c>
      <c r="R12">
        <v>967161.878407237</v>
      </c>
      <c r="S12">
        <v>959809.677379495</v>
      </c>
      <c r="T12">
        <v>876583.98804413795</v>
      </c>
      <c r="U12">
        <v>849641.86940695904</v>
      </c>
      <c r="V12">
        <v>839949.17222966906</v>
      </c>
      <c r="W12">
        <v>845412.21263527102</v>
      </c>
      <c r="X12">
        <v>887923.33139765298</v>
      </c>
      <c r="Y12">
        <v>950325.427486083</v>
      </c>
      <c r="Z12">
        <v>973714.69107366097</v>
      </c>
      <c r="AA12">
        <v>969618.33622298099</v>
      </c>
      <c r="AB12">
        <v>947938.27429086098</v>
      </c>
      <c r="AC12">
        <v>959967.427688936</v>
      </c>
      <c r="AD12">
        <v>931491.59870470106</v>
      </c>
      <c r="AE12">
        <v>888521.35750738299</v>
      </c>
      <c r="AF12">
        <v>829086.84528620797</v>
      </c>
    </row>
    <row r="13" spans="1:32" x14ac:dyDescent="0.3">
      <c r="A13" t="s">
        <v>97</v>
      </c>
      <c r="B13" t="s">
        <v>319</v>
      </c>
      <c r="C13" t="s">
        <v>297</v>
      </c>
      <c r="D13" t="s">
        <v>320</v>
      </c>
      <c r="E13" t="s">
        <v>298</v>
      </c>
      <c r="F13">
        <v>1174257.8108433499</v>
      </c>
      <c r="G13">
        <v>1205479.4557139501</v>
      </c>
      <c r="H13">
        <v>1212084.15612601</v>
      </c>
      <c r="I13">
        <v>1204262.3904551</v>
      </c>
      <c r="J13">
        <v>1091885.1226652199</v>
      </c>
      <c r="K13">
        <v>1105802.1498700001</v>
      </c>
      <c r="L13">
        <v>1051371.0428364701</v>
      </c>
      <c r="M13">
        <v>1076755.03736265</v>
      </c>
      <c r="N13">
        <v>986305.80059165496</v>
      </c>
      <c r="O13">
        <v>1016483.9470309</v>
      </c>
      <c r="P13">
        <v>1049726.1010370599</v>
      </c>
      <c r="Q13">
        <v>1045608.78188149</v>
      </c>
      <c r="R13">
        <v>1046895.61445715</v>
      </c>
      <c r="S13">
        <v>1066657.9255170899</v>
      </c>
      <c r="T13">
        <v>989963.98629893805</v>
      </c>
      <c r="U13">
        <v>939371.23475826404</v>
      </c>
      <c r="V13">
        <v>915080.44173221395</v>
      </c>
      <c r="W13">
        <v>942672.73260105099</v>
      </c>
      <c r="X13">
        <v>948218.56368782499</v>
      </c>
      <c r="Y13">
        <v>975031.40353231295</v>
      </c>
      <c r="Z13">
        <v>1078658.3645737499</v>
      </c>
      <c r="AA13">
        <v>1071262.8636380499</v>
      </c>
      <c r="AB13">
        <v>1039790.62985896</v>
      </c>
      <c r="AC13">
        <v>981371.45487499505</v>
      </c>
      <c r="AD13">
        <v>1010560.29618865</v>
      </c>
      <c r="AE13">
        <v>918139.633381853</v>
      </c>
      <c r="AF13">
        <v>840778.70641894802</v>
      </c>
    </row>
    <row r="14" spans="1:32" x14ac:dyDescent="0.3">
      <c r="A14" t="s">
        <v>97</v>
      </c>
      <c r="B14" t="s">
        <v>321</v>
      </c>
      <c r="C14" t="s">
        <v>297</v>
      </c>
      <c r="D14" t="s">
        <v>322</v>
      </c>
      <c r="E14" t="s">
        <v>298</v>
      </c>
      <c r="F14">
        <v>3638464.9118047501</v>
      </c>
      <c r="G14">
        <v>3894302.24417275</v>
      </c>
      <c r="H14">
        <v>4070821.5651419801</v>
      </c>
      <c r="I14">
        <v>4226326.2748360699</v>
      </c>
      <c r="J14">
        <v>4085299.2167601902</v>
      </c>
      <c r="K14">
        <v>4299087.7574522896</v>
      </c>
      <c r="L14">
        <v>4349744.1104935398</v>
      </c>
      <c r="M14">
        <v>4334959.6669749999</v>
      </c>
      <c r="N14">
        <v>4267682.84935199</v>
      </c>
      <c r="O14">
        <v>4187943.80042675</v>
      </c>
      <c r="P14">
        <v>4360030.6395199597</v>
      </c>
      <c r="Q14">
        <v>4483805.8028676398</v>
      </c>
      <c r="R14">
        <v>4629067.9554687301</v>
      </c>
      <c r="S14">
        <v>4574468.9381202403</v>
      </c>
      <c r="T14">
        <v>4046392.0954037602</v>
      </c>
      <c r="U14">
        <v>3724256.70533338</v>
      </c>
      <c r="V14">
        <v>3735208.73815525</v>
      </c>
      <c r="W14">
        <v>3639460.3109226502</v>
      </c>
      <c r="X14">
        <v>3626799.4910548301</v>
      </c>
      <c r="Y14">
        <v>3606082.76806603</v>
      </c>
      <c r="Z14">
        <v>3693492.7057640301</v>
      </c>
      <c r="AA14">
        <v>3577892.42358241</v>
      </c>
      <c r="AB14">
        <v>3477948.0718743601</v>
      </c>
      <c r="AC14">
        <v>3532966.61685583</v>
      </c>
      <c r="AD14">
        <v>3361218.3060758598</v>
      </c>
      <c r="AE14">
        <v>3482124.9195468999</v>
      </c>
      <c r="AF14">
        <v>3256470.1758578401</v>
      </c>
    </row>
    <row r="15" spans="1:32" x14ac:dyDescent="0.3">
      <c r="A15" t="s">
        <v>97</v>
      </c>
      <c r="B15" t="s">
        <v>323</v>
      </c>
      <c r="C15" t="s">
        <v>297</v>
      </c>
      <c r="D15" t="s">
        <v>324</v>
      </c>
      <c r="E15" t="s">
        <v>298</v>
      </c>
      <c r="F15">
        <v>5293287.4953358304</v>
      </c>
      <c r="G15">
        <v>5735632.3870991599</v>
      </c>
      <c r="H15">
        <v>6054067.90196288</v>
      </c>
      <c r="I15">
        <v>6308857.5503804004</v>
      </c>
      <c r="J15">
        <v>6200603.4294070704</v>
      </c>
      <c r="K15">
        <v>6592015.6501802001</v>
      </c>
      <c r="L15">
        <v>6799226.3433909696</v>
      </c>
      <c r="M15">
        <v>6774170.4849425498</v>
      </c>
      <c r="N15">
        <v>6674569.4534534104</v>
      </c>
      <c r="O15">
        <v>6612668.0789613696</v>
      </c>
      <c r="P15">
        <v>6959298.0169943999</v>
      </c>
      <c r="Q15">
        <v>7141304.6228214698</v>
      </c>
      <c r="R15">
        <v>7237741.9589965297</v>
      </c>
      <c r="S15">
        <v>7090916.5472747199</v>
      </c>
      <c r="T15">
        <v>6307789.7257436598</v>
      </c>
      <c r="U15">
        <v>5955989.3009029897</v>
      </c>
      <c r="V15">
        <v>5957101.43513449</v>
      </c>
      <c r="W15">
        <v>5935490.8780340496</v>
      </c>
      <c r="X15">
        <v>6013378.2474070797</v>
      </c>
      <c r="Y15">
        <v>6073583.1950205602</v>
      </c>
      <c r="Z15">
        <v>6193616.9675708804</v>
      </c>
      <c r="AA15">
        <v>6063448.99271701</v>
      </c>
      <c r="AB15">
        <v>5903497.5791381402</v>
      </c>
      <c r="AC15">
        <v>6071183.19130849</v>
      </c>
      <c r="AD15">
        <v>5964291.2878716001</v>
      </c>
      <c r="AE15">
        <v>5632080.7883267803</v>
      </c>
      <c r="AF15">
        <v>5169339.7397543397</v>
      </c>
    </row>
    <row r="16" spans="1:32" x14ac:dyDescent="0.3">
      <c r="A16" t="s">
        <v>97</v>
      </c>
      <c r="B16" t="s">
        <v>325</v>
      </c>
      <c r="C16" t="s">
        <v>297</v>
      </c>
      <c r="D16" t="s">
        <v>326</v>
      </c>
      <c r="E16" t="s">
        <v>298</v>
      </c>
      <c r="F16">
        <v>1647234.8683384899</v>
      </c>
      <c r="G16">
        <v>1834108.52418023</v>
      </c>
      <c r="H16">
        <v>1976447.0068615801</v>
      </c>
      <c r="I16">
        <v>2075773.9099540501</v>
      </c>
      <c r="J16">
        <v>2110083.81166527</v>
      </c>
      <c r="K16">
        <v>2288292.6055303598</v>
      </c>
      <c r="L16">
        <v>2446453.55975181</v>
      </c>
      <c r="M16">
        <v>2436167.4851166802</v>
      </c>
      <c r="N16">
        <v>2403961.43886489</v>
      </c>
      <c r="O16">
        <v>2422659.2553535802</v>
      </c>
      <c r="P16">
        <v>2598078.1610111902</v>
      </c>
      <c r="Q16">
        <v>2656076.3195478502</v>
      </c>
      <c r="R16">
        <v>2605475.1485213698</v>
      </c>
      <c r="S16">
        <v>2512498.3268731399</v>
      </c>
      <c r="T16">
        <v>2258358.8636284401</v>
      </c>
      <c r="U16">
        <v>2230864.10273762</v>
      </c>
      <c r="V16">
        <v>2220811.29356626</v>
      </c>
      <c r="W16">
        <v>2296658.08717205</v>
      </c>
      <c r="X16">
        <v>2388467.75396747</v>
      </c>
      <c r="Y16">
        <v>2470591.23536454</v>
      </c>
      <c r="Z16">
        <v>2502941.3283613599</v>
      </c>
      <c r="AA16">
        <v>2489102.1518683098</v>
      </c>
      <c r="AB16">
        <v>2429116.9071459202</v>
      </c>
      <c r="AC16">
        <v>2542793.2193951099</v>
      </c>
      <c r="AD16">
        <v>2609841.2980054598</v>
      </c>
      <c r="AE16">
        <v>2149955.86877988</v>
      </c>
      <c r="AF16">
        <v>1911615.8349285501</v>
      </c>
    </row>
    <row r="17" spans="1:32" x14ac:dyDescent="0.3">
      <c r="A17" t="s">
        <v>97</v>
      </c>
      <c r="B17" t="s">
        <v>327</v>
      </c>
      <c r="C17" t="s">
        <v>297</v>
      </c>
      <c r="D17" t="s">
        <v>328</v>
      </c>
      <c r="E17" t="s">
        <v>298</v>
      </c>
      <c r="F17">
        <v>1364582.7418227601</v>
      </c>
      <c r="G17">
        <v>1448705.5550325599</v>
      </c>
      <c r="H17">
        <v>1552361.6893479</v>
      </c>
      <c r="I17">
        <v>1601802.1598837101</v>
      </c>
      <c r="J17">
        <v>1589432.27671073</v>
      </c>
      <c r="K17">
        <v>1652397.6073902701</v>
      </c>
      <c r="L17">
        <v>1682717.9412947299</v>
      </c>
      <c r="M17">
        <v>1691392.3785238401</v>
      </c>
      <c r="N17">
        <v>1840051.84325978</v>
      </c>
      <c r="O17">
        <v>1891800.47496993</v>
      </c>
      <c r="P17">
        <v>2064286.9647197099</v>
      </c>
      <c r="Q17">
        <v>2042151.24901083</v>
      </c>
      <c r="R17">
        <v>2116706.5164152202</v>
      </c>
      <c r="S17">
        <v>2066516.54393765</v>
      </c>
      <c r="T17">
        <v>1856649.0796970299</v>
      </c>
      <c r="U17">
        <v>1809489.8104771301</v>
      </c>
      <c r="V17">
        <v>1820977.8615826201</v>
      </c>
      <c r="W17">
        <v>1832553.82073911</v>
      </c>
      <c r="X17">
        <v>1913041.86009889</v>
      </c>
      <c r="Y17">
        <v>1997989.7196174299</v>
      </c>
      <c r="Z17">
        <v>2106770.9873365001</v>
      </c>
      <c r="AA17">
        <v>2052610.4059303</v>
      </c>
      <c r="AB17">
        <v>2035523.9082432799</v>
      </c>
      <c r="AC17">
        <v>2113307.37912024</v>
      </c>
      <c r="AD17">
        <v>2033331.3457335299</v>
      </c>
      <c r="AE17">
        <v>1842075.6038547601</v>
      </c>
      <c r="AF17">
        <v>1638938.3764685099</v>
      </c>
    </row>
    <row r="18" spans="1:32" x14ac:dyDescent="0.3">
      <c r="A18" t="s">
        <v>97</v>
      </c>
      <c r="B18" t="s">
        <v>329</v>
      </c>
      <c r="C18" t="s">
        <v>297</v>
      </c>
      <c r="D18" t="s">
        <v>330</v>
      </c>
      <c r="E18" t="s">
        <v>298</v>
      </c>
      <c r="F18">
        <v>2130431.1243263502</v>
      </c>
      <c r="G18">
        <v>2340050.5570228598</v>
      </c>
      <c r="H18">
        <v>2522186.2118522301</v>
      </c>
      <c r="I18">
        <v>2534170.7876712</v>
      </c>
      <c r="J18">
        <v>2366773.8965998599</v>
      </c>
      <c r="K18">
        <v>2442968.78236211</v>
      </c>
      <c r="L18">
        <v>2616971.2890495402</v>
      </c>
      <c r="M18">
        <v>2720830.8281954899</v>
      </c>
      <c r="N18">
        <v>2884221.3368331799</v>
      </c>
      <c r="O18">
        <v>2935077.1634450001</v>
      </c>
      <c r="P18">
        <v>3125567.8699365398</v>
      </c>
      <c r="Q18">
        <v>3269453.8937613801</v>
      </c>
      <c r="R18">
        <v>3473469.0193276601</v>
      </c>
      <c r="S18">
        <v>3436582.5130881602</v>
      </c>
      <c r="T18">
        <v>2963956.6854594001</v>
      </c>
      <c r="U18">
        <v>2992657.4590316801</v>
      </c>
      <c r="V18">
        <v>3072101.9559894302</v>
      </c>
      <c r="W18">
        <v>3187353.2892928999</v>
      </c>
      <c r="X18">
        <v>3453772.3010802199</v>
      </c>
      <c r="Y18">
        <v>3836498.6186281098</v>
      </c>
      <c r="Z18">
        <v>4254015.83826131</v>
      </c>
      <c r="AA18">
        <v>4312488.7630090704</v>
      </c>
      <c r="AB18">
        <v>4355537.22273653</v>
      </c>
      <c r="AC18">
        <v>4381512.2359428899</v>
      </c>
      <c r="AD18">
        <v>4370084.2195707597</v>
      </c>
      <c r="AE18">
        <v>4705772.2158925999</v>
      </c>
      <c r="AF18">
        <v>4446939.8129810896</v>
      </c>
    </row>
    <row r="19" spans="1:32" x14ac:dyDescent="0.3">
      <c r="A19" t="s">
        <v>97</v>
      </c>
      <c r="B19" t="s">
        <v>331</v>
      </c>
      <c r="C19" t="s">
        <v>297</v>
      </c>
      <c r="D19" t="s">
        <v>332</v>
      </c>
      <c r="E19" t="s">
        <v>298</v>
      </c>
      <c r="F19">
        <v>401068.98675726698</v>
      </c>
      <c r="G19">
        <v>426137.10326546</v>
      </c>
      <c r="H19">
        <v>437816.289234686</v>
      </c>
      <c r="I19">
        <v>464315.37950817402</v>
      </c>
      <c r="J19">
        <v>452309.65488917101</v>
      </c>
      <c r="K19">
        <v>459537.18604436901</v>
      </c>
      <c r="L19">
        <v>477200.55676396901</v>
      </c>
      <c r="M19">
        <v>445462.73558483302</v>
      </c>
      <c r="N19">
        <v>424878.67524410301</v>
      </c>
      <c r="O19">
        <v>389397.98715353699</v>
      </c>
      <c r="P19">
        <v>398298.856267269</v>
      </c>
      <c r="Q19">
        <v>398828.42111894698</v>
      </c>
      <c r="R19">
        <v>383018.941650255</v>
      </c>
      <c r="S19">
        <v>384777.23812033102</v>
      </c>
      <c r="T19">
        <v>336057.12284224498</v>
      </c>
      <c r="U19">
        <v>303646.65545963898</v>
      </c>
      <c r="V19">
        <v>302062.42761544499</v>
      </c>
      <c r="W19">
        <v>301652.80848236597</v>
      </c>
      <c r="X19">
        <v>315518.71341585298</v>
      </c>
      <c r="Y19">
        <v>304054.70621226402</v>
      </c>
      <c r="Z19">
        <v>268142.73684169602</v>
      </c>
      <c r="AA19">
        <v>251255.687557892</v>
      </c>
      <c r="AB19">
        <v>256149.725990431</v>
      </c>
      <c r="AC19">
        <v>285499.01121239801</v>
      </c>
      <c r="AD19">
        <v>293162.11270161998</v>
      </c>
      <c r="AE19">
        <v>285070.09684554802</v>
      </c>
      <c r="AF19">
        <v>272869.56907148502</v>
      </c>
    </row>
    <row r="20" spans="1:32" x14ac:dyDescent="0.3">
      <c r="A20" t="s">
        <v>97</v>
      </c>
      <c r="B20" t="s">
        <v>333</v>
      </c>
      <c r="C20" t="s">
        <v>297</v>
      </c>
      <c r="D20" t="s">
        <v>334</v>
      </c>
      <c r="E20" t="s">
        <v>298</v>
      </c>
      <c r="F20">
        <v>334258.08663628402</v>
      </c>
      <c r="G20">
        <v>320929.70583859901</v>
      </c>
      <c r="H20">
        <v>319339.90316709498</v>
      </c>
      <c r="I20">
        <v>320698.84023294703</v>
      </c>
      <c r="J20">
        <v>324917.46734078397</v>
      </c>
      <c r="K20">
        <v>314103.32645200402</v>
      </c>
      <c r="L20">
        <v>295697.251841722</v>
      </c>
      <c r="M20">
        <v>296469.044599274</v>
      </c>
      <c r="N20">
        <v>292512.27307712298</v>
      </c>
      <c r="O20">
        <v>332637.64512392099</v>
      </c>
      <c r="P20">
        <v>335098.99949542299</v>
      </c>
      <c r="Q20">
        <v>323189.05951748701</v>
      </c>
      <c r="R20">
        <v>348087.819451463</v>
      </c>
      <c r="S20">
        <v>334838.06718736998</v>
      </c>
      <c r="T20">
        <v>332629.87175413501</v>
      </c>
      <c r="U20">
        <v>302004.549698319</v>
      </c>
      <c r="V20">
        <v>294116.32813492301</v>
      </c>
      <c r="W20">
        <v>298616.75169323501</v>
      </c>
      <c r="X20">
        <v>269324.50942762702</v>
      </c>
      <c r="Y20">
        <v>260106.230353288</v>
      </c>
      <c r="Z20">
        <v>275848.95963123703</v>
      </c>
      <c r="AA20">
        <v>259933.83156445899</v>
      </c>
      <c r="AB20">
        <v>252257.81005686201</v>
      </c>
      <c r="AC20">
        <v>251785.59639630999</v>
      </c>
      <c r="AD20">
        <v>265462.53663220198</v>
      </c>
      <c r="AE20">
        <v>253624.12830855101</v>
      </c>
      <c r="AF20">
        <v>247659.10078838599</v>
      </c>
    </row>
    <row r="21" spans="1:32" x14ac:dyDescent="0.3">
      <c r="A21" t="s">
        <v>97</v>
      </c>
      <c r="B21" t="s">
        <v>335</v>
      </c>
      <c r="C21" t="s">
        <v>297</v>
      </c>
      <c r="D21" t="s">
        <v>336</v>
      </c>
      <c r="E21" t="s">
        <v>298</v>
      </c>
      <c r="F21">
        <v>450118.83883250202</v>
      </c>
      <c r="G21">
        <v>445112.650949759</v>
      </c>
      <c r="H21">
        <v>456248.36622088699</v>
      </c>
      <c r="I21">
        <v>471549.029531701</v>
      </c>
      <c r="J21">
        <v>487992.63190896501</v>
      </c>
      <c r="K21">
        <v>486098.54694449098</v>
      </c>
      <c r="L21">
        <v>471933.41264319199</v>
      </c>
      <c r="M21">
        <v>472077.161359997</v>
      </c>
      <c r="N21">
        <v>471648.22728565498</v>
      </c>
      <c r="O21">
        <v>524260.18710815802</v>
      </c>
      <c r="P21">
        <v>539171.00762861595</v>
      </c>
      <c r="Q21">
        <v>535191.18680440902</v>
      </c>
      <c r="R21">
        <v>554742.00966393098</v>
      </c>
      <c r="S21">
        <v>543328.02756168204</v>
      </c>
      <c r="T21">
        <v>535828.32508495299</v>
      </c>
      <c r="U21">
        <v>494559.99175753299</v>
      </c>
      <c r="V21">
        <v>476390.01962546899</v>
      </c>
      <c r="W21">
        <v>464026.20880849601</v>
      </c>
      <c r="X21">
        <v>424875.48340008099</v>
      </c>
      <c r="Y21">
        <v>411338.67938444798</v>
      </c>
      <c r="Z21">
        <v>426657.667870545</v>
      </c>
      <c r="AA21">
        <v>413357.18243835698</v>
      </c>
      <c r="AB21">
        <v>403359.39194628497</v>
      </c>
      <c r="AC21">
        <v>403725.44714070298</v>
      </c>
      <c r="AD21">
        <v>422432.90736613102</v>
      </c>
      <c r="AE21">
        <v>407703.31540516799</v>
      </c>
      <c r="AF21">
        <v>408552.61292480101</v>
      </c>
    </row>
    <row r="22" spans="1:32" x14ac:dyDescent="0.3">
      <c r="A22" t="s">
        <v>97</v>
      </c>
      <c r="B22" t="s">
        <v>337</v>
      </c>
      <c r="C22" t="s">
        <v>297</v>
      </c>
      <c r="D22" t="s">
        <v>338</v>
      </c>
      <c r="E22" t="s">
        <v>298</v>
      </c>
      <c r="F22">
        <v>115168.7914576</v>
      </c>
      <c r="G22">
        <v>123621.270538287</v>
      </c>
      <c r="H22">
        <v>136455.428324721</v>
      </c>
      <c r="I22">
        <v>150501.230395366</v>
      </c>
      <c r="J22">
        <v>162802.873908359</v>
      </c>
      <c r="K22">
        <v>171845.83998071001</v>
      </c>
      <c r="L22">
        <v>176209.15927201801</v>
      </c>
      <c r="M22">
        <v>175572.41127865401</v>
      </c>
      <c r="N22">
        <v>179147.315693148</v>
      </c>
      <c r="O22">
        <v>191539.55731838199</v>
      </c>
      <c r="P22">
        <v>204075.94405246101</v>
      </c>
      <c r="Q22">
        <v>212126.40062791199</v>
      </c>
      <c r="R22">
        <v>206616.00231059501</v>
      </c>
      <c r="S22">
        <v>208530.21028167699</v>
      </c>
      <c r="T22">
        <v>203207.360206671</v>
      </c>
      <c r="U22">
        <v>192627.52827059399</v>
      </c>
      <c r="V22">
        <v>182302.21827908701</v>
      </c>
      <c r="W22">
        <v>165282.47283188801</v>
      </c>
      <c r="X22">
        <v>155486.96802375501</v>
      </c>
      <c r="Y22">
        <v>151178.61305887601</v>
      </c>
      <c r="Z22">
        <v>150675.621293679</v>
      </c>
      <c r="AA22">
        <v>153387.730615874</v>
      </c>
      <c r="AB22">
        <v>151084.54120038601</v>
      </c>
      <c r="AC22">
        <v>151931.73799147</v>
      </c>
      <c r="AD22">
        <v>156936.244436334</v>
      </c>
      <c r="AE22">
        <v>154079.187096618</v>
      </c>
      <c r="AF22">
        <v>160976.33805791099</v>
      </c>
    </row>
    <row r="23" spans="1:32" x14ac:dyDescent="0.3">
      <c r="A23" t="s">
        <v>97</v>
      </c>
      <c r="B23" t="s">
        <v>339</v>
      </c>
      <c r="C23" t="s">
        <v>297</v>
      </c>
      <c r="D23" t="s">
        <v>340</v>
      </c>
      <c r="E23" t="s">
        <v>298</v>
      </c>
      <c r="F23">
        <v>5635203.8503700998</v>
      </c>
      <c r="G23">
        <v>5666273.3226276198</v>
      </c>
      <c r="H23">
        <v>5468339.26015798</v>
      </c>
      <c r="I23">
        <v>5180615.3190338602</v>
      </c>
      <c r="J23">
        <v>4828391.6640150296</v>
      </c>
      <c r="K23">
        <v>4763139.8310951795</v>
      </c>
      <c r="L23">
        <v>4640466.6302533597</v>
      </c>
      <c r="M23">
        <v>4570963.7863710402</v>
      </c>
      <c r="N23">
        <v>4545650.89864913</v>
      </c>
      <c r="O23">
        <v>4505948.2989297202</v>
      </c>
      <c r="P23">
        <v>4568898.2763753803</v>
      </c>
      <c r="Q23">
        <v>4461967.23261528</v>
      </c>
      <c r="R23">
        <v>4522485.77481235</v>
      </c>
      <c r="S23">
        <v>4600887.3635649402</v>
      </c>
      <c r="T23">
        <v>4360459.1552166604</v>
      </c>
      <c r="U23">
        <v>3896302.6999540902</v>
      </c>
      <c r="V23">
        <v>4134843.5396527802</v>
      </c>
      <c r="W23">
        <v>4272346.4528002497</v>
      </c>
      <c r="X23">
        <v>4478030.1622653399</v>
      </c>
      <c r="Y23">
        <v>4277383.7568715103</v>
      </c>
      <c r="Z23">
        <v>4465828.73567292</v>
      </c>
      <c r="AA23">
        <v>4520079.0061799902</v>
      </c>
      <c r="AB23">
        <v>4234375.9087344399</v>
      </c>
      <c r="AC23">
        <v>4463855.9628344402</v>
      </c>
      <c r="AD23">
        <v>5146437.4820087897</v>
      </c>
      <c r="AE23">
        <v>5169206.1282282397</v>
      </c>
      <c r="AF23">
        <v>5262859.03184631</v>
      </c>
    </row>
    <row r="24" spans="1:32" x14ac:dyDescent="0.3">
      <c r="A24" t="s">
        <v>97</v>
      </c>
      <c r="B24" t="s">
        <v>341</v>
      </c>
      <c r="C24" t="s">
        <v>297</v>
      </c>
      <c r="D24" t="s">
        <v>342</v>
      </c>
      <c r="E24" t="s">
        <v>298</v>
      </c>
      <c r="F24">
        <v>3902975.4211295601</v>
      </c>
      <c r="G24">
        <v>4003496.7865556399</v>
      </c>
      <c r="H24">
        <v>4074695.2988960198</v>
      </c>
      <c r="I24">
        <v>4114320.7563583101</v>
      </c>
      <c r="J24">
        <v>4101472.99240014</v>
      </c>
      <c r="K24">
        <v>4192532.4317569402</v>
      </c>
      <c r="L24">
        <v>4307009.01675901</v>
      </c>
      <c r="M24">
        <v>4334275.2791676996</v>
      </c>
      <c r="N24">
        <v>4386405.1260386398</v>
      </c>
      <c r="O24">
        <v>4469457.28516059</v>
      </c>
      <c r="P24">
        <v>4858352.2582059996</v>
      </c>
      <c r="Q24">
        <v>4764238.9388550399</v>
      </c>
      <c r="R24">
        <v>4680535.8336974196</v>
      </c>
      <c r="S24">
        <v>4625727.6668427996</v>
      </c>
      <c r="T24">
        <v>4072256.4147256701</v>
      </c>
      <c r="U24">
        <v>4113798.7422093302</v>
      </c>
      <c r="V24">
        <v>4098415.6875676601</v>
      </c>
      <c r="W24">
        <v>4247752.5463065496</v>
      </c>
      <c r="X24">
        <v>4364064.6194757503</v>
      </c>
      <c r="Y24">
        <v>4258951.1356541896</v>
      </c>
      <c r="Z24">
        <v>4108000.56133366</v>
      </c>
      <c r="AA24">
        <v>4126378.9473404</v>
      </c>
      <c r="AB24">
        <v>4006132.5712397099</v>
      </c>
      <c r="AC24">
        <v>3900102.0074571702</v>
      </c>
      <c r="AD24">
        <v>3972873.89352621</v>
      </c>
      <c r="AE24">
        <v>3687435.3875996601</v>
      </c>
      <c r="AF24">
        <v>3815071.7845359398</v>
      </c>
    </row>
    <row r="25" spans="1:32" x14ac:dyDescent="0.3">
      <c r="A25" t="s">
        <v>97</v>
      </c>
      <c r="B25" t="s">
        <v>343</v>
      </c>
      <c r="C25" t="s">
        <v>297</v>
      </c>
      <c r="D25" t="s">
        <v>344</v>
      </c>
      <c r="E25" t="s">
        <v>298</v>
      </c>
      <c r="F25">
        <v>144460.82118264399</v>
      </c>
      <c r="G25">
        <v>149056.54307611199</v>
      </c>
      <c r="H25">
        <v>150489.01858885499</v>
      </c>
      <c r="I25">
        <v>148685.289347071</v>
      </c>
      <c r="J25">
        <v>139856.73713425701</v>
      </c>
      <c r="K25">
        <v>127539.53106529699</v>
      </c>
      <c r="L25">
        <v>121059.19263931501</v>
      </c>
      <c r="M25">
        <v>124449.716058673</v>
      </c>
      <c r="N25">
        <v>121683.174591153</v>
      </c>
      <c r="O25">
        <v>114270.134294049</v>
      </c>
      <c r="P25">
        <v>110027.036094804</v>
      </c>
      <c r="Q25">
        <v>101317.247151679</v>
      </c>
      <c r="R25">
        <v>88874.388823974805</v>
      </c>
      <c r="S25">
        <v>75591.580136351506</v>
      </c>
      <c r="T25">
        <v>59853.569673567203</v>
      </c>
      <c r="U25">
        <v>55915.8791192801</v>
      </c>
      <c r="V25">
        <v>46671.315956713202</v>
      </c>
      <c r="W25">
        <v>51762.676095999203</v>
      </c>
      <c r="X25">
        <v>59007.247482869498</v>
      </c>
      <c r="Y25">
        <v>64121.671981039697</v>
      </c>
      <c r="Z25">
        <v>69858.346793251505</v>
      </c>
      <c r="AA25">
        <v>76968.962476813002</v>
      </c>
      <c r="AB25">
        <v>77837.594881840298</v>
      </c>
      <c r="AC25">
        <v>74790.6710583573</v>
      </c>
      <c r="AD25">
        <v>77176.599952542703</v>
      </c>
      <c r="AE25">
        <v>74174.259263604894</v>
      </c>
      <c r="AF25">
        <v>62643.324285088798</v>
      </c>
    </row>
    <row r="26" spans="1:32" x14ac:dyDescent="0.3">
      <c r="A26" t="s">
        <v>97</v>
      </c>
      <c r="B26" t="s">
        <v>345</v>
      </c>
      <c r="C26" t="s">
        <v>297</v>
      </c>
      <c r="D26" t="s">
        <v>346</v>
      </c>
      <c r="E26" t="s">
        <v>298</v>
      </c>
      <c r="F26">
        <v>2208666.8737276299</v>
      </c>
      <c r="G26">
        <v>2252730.9945804402</v>
      </c>
      <c r="H26">
        <v>2338446.44025236</v>
      </c>
      <c r="I26">
        <v>2319699.0794556602</v>
      </c>
      <c r="J26">
        <v>2358206.8416169202</v>
      </c>
      <c r="K26">
        <v>2403521.6632242398</v>
      </c>
      <c r="L26">
        <v>2432367.43747934</v>
      </c>
      <c r="M26">
        <v>2549105.7715883101</v>
      </c>
      <c r="N26">
        <v>2615235.5672011999</v>
      </c>
      <c r="O26">
        <v>2680834.0655514998</v>
      </c>
      <c r="P26">
        <v>3147763.82377723</v>
      </c>
      <c r="Q26">
        <v>3026672.1179038999</v>
      </c>
      <c r="R26">
        <v>2891082.9395462698</v>
      </c>
      <c r="S26">
        <v>2851260.3366731498</v>
      </c>
      <c r="T26">
        <v>2302752.3561637602</v>
      </c>
      <c r="U26">
        <v>2322847.5225581299</v>
      </c>
      <c r="V26">
        <v>2319511.5885361098</v>
      </c>
      <c r="W26">
        <v>2323901.2271496798</v>
      </c>
      <c r="X26">
        <v>2303446.8921249099</v>
      </c>
      <c r="Y26">
        <v>2122701.5809603799</v>
      </c>
      <c r="Z26">
        <v>1932743.52465153</v>
      </c>
      <c r="AA26">
        <v>1909184.7390497101</v>
      </c>
      <c r="AB26">
        <v>1883756.6351309801</v>
      </c>
      <c r="AC26">
        <v>1816945.06353997</v>
      </c>
      <c r="AD26">
        <v>1818339.72072609</v>
      </c>
      <c r="AE26">
        <v>1660919.78712419</v>
      </c>
      <c r="AF26">
        <v>1793062.3403229199</v>
      </c>
    </row>
    <row r="27" spans="1:32" x14ac:dyDescent="0.3">
      <c r="A27" t="s">
        <v>97</v>
      </c>
      <c r="B27" t="s">
        <v>347</v>
      </c>
      <c r="C27" t="s">
        <v>297</v>
      </c>
      <c r="D27" t="s">
        <v>348</v>
      </c>
      <c r="E27" t="s">
        <v>298</v>
      </c>
      <c r="F27">
        <v>1554481.19365273</v>
      </c>
      <c r="G27">
        <v>1606332.67746302</v>
      </c>
      <c r="H27">
        <v>1590927.87279383</v>
      </c>
      <c r="I27">
        <v>1650730.6021682301</v>
      </c>
      <c r="J27">
        <v>1608645.71220047</v>
      </c>
      <c r="K27">
        <v>1666738.65008849</v>
      </c>
      <c r="L27">
        <v>1758611.3951884899</v>
      </c>
      <c r="M27">
        <v>1666811.74875061</v>
      </c>
      <c r="N27">
        <v>1656007.9304609899</v>
      </c>
      <c r="O27">
        <v>1681152.76329823</v>
      </c>
      <c r="P27">
        <v>1610312.3074948001</v>
      </c>
      <c r="Q27">
        <v>1645195.4889080001</v>
      </c>
      <c r="R27">
        <v>1708521.1559634299</v>
      </c>
      <c r="S27">
        <v>1706653.95940913</v>
      </c>
      <c r="T27">
        <v>1714387.08519872</v>
      </c>
      <c r="U27">
        <v>1739781.7533323599</v>
      </c>
      <c r="V27">
        <v>1737007.7582328001</v>
      </c>
      <c r="W27">
        <v>1876227.1617066499</v>
      </c>
      <c r="X27">
        <v>2005013.83622026</v>
      </c>
      <c r="Y27">
        <v>2074183.38936842</v>
      </c>
      <c r="Z27">
        <v>2106223.7859247001</v>
      </c>
      <c r="AA27">
        <v>2140733.1081137201</v>
      </c>
      <c r="AB27">
        <v>2045340.8194788699</v>
      </c>
      <c r="AC27">
        <v>2008974.52261545</v>
      </c>
      <c r="AD27">
        <v>2077648.03578534</v>
      </c>
      <c r="AE27">
        <v>1952341.3412118601</v>
      </c>
      <c r="AF27">
        <v>1960111.48737217</v>
      </c>
    </row>
    <row r="28" spans="1:32" x14ac:dyDescent="0.3">
      <c r="A28" t="s">
        <v>97</v>
      </c>
      <c r="B28" t="s">
        <v>349</v>
      </c>
      <c r="C28" t="s">
        <v>297</v>
      </c>
      <c r="D28" t="s">
        <v>350</v>
      </c>
      <c r="E28" t="s">
        <v>298</v>
      </c>
      <c r="F28">
        <v>669100.32846590702</v>
      </c>
      <c r="G28">
        <v>660112.07647911098</v>
      </c>
      <c r="H28">
        <v>684998.74916598503</v>
      </c>
      <c r="I28">
        <v>712140.42696022999</v>
      </c>
      <c r="J28">
        <v>733618.88386148994</v>
      </c>
      <c r="K28">
        <v>774755.74613323098</v>
      </c>
      <c r="L28">
        <v>782295.62789962301</v>
      </c>
      <c r="M28">
        <v>795313.72346488701</v>
      </c>
      <c r="N28">
        <v>810124.34015833004</v>
      </c>
      <c r="O28">
        <v>908646.94546831201</v>
      </c>
      <c r="P28">
        <v>894746.05846891098</v>
      </c>
      <c r="Q28">
        <v>887339.36565306794</v>
      </c>
      <c r="R28">
        <v>915973.62948921102</v>
      </c>
      <c r="S28">
        <v>951084.97176193004</v>
      </c>
      <c r="T28">
        <v>874571.27510255598</v>
      </c>
      <c r="U28">
        <v>846312.62532540003</v>
      </c>
      <c r="V28">
        <v>772418.26724381605</v>
      </c>
      <c r="W28">
        <v>775231.14074382605</v>
      </c>
      <c r="X28">
        <v>779847.35419561598</v>
      </c>
      <c r="Y28">
        <v>791709.39079023001</v>
      </c>
      <c r="Z28">
        <v>838544.58794980205</v>
      </c>
      <c r="AA28">
        <v>843684.43367232499</v>
      </c>
      <c r="AB28">
        <v>856986.67476675205</v>
      </c>
      <c r="AC28">
        <v>889887.82658238197</v>
      </c>
      <c r="AD28">
        <v>911645.35757775605</v>
      </c>
      <c r="AE28">
        <v>821037.48566556803</v>
      </c>
      <c r="AF28">
        <v>828327.60533589195</v>
      </c>
    </row>
    <row r="29" spans="1:32" x14ac:dyDescent="0.3">
      <c r="A29" t="s">
        <v>97</v>
      </c>
      <c r="B29" t="s">
        <v>351</v>
      </c>
      <c r="C29" t="s">
        <v>297</v>
      </c>
      <c r="D29" t="s">
        <v>352</v>
      </c>
      <c r="E29" t="s">
        <v>298</v>
      </c>
      <c r="F29">
        <v>350432.08204199403</v>
      </c>
      <c r="G29">
        <v>338432.49289986998</v>
      </c>
      <c r="H29">
        <v>343545.11824853899</v>
      </c>
      <c r="I29">
        <v>344261.834219496</v>
      </c>
      <c r="J29">
        <v>362926.00662422599</v>
      </c>
      <c r="K29">
        <v>385517.26790402603</v>
      </c>
      <c r="L29">
        <v>380917.90759473603</v>
      </c>
      <c r="M29">
        <v>399948.71503799199</v>
      </c>
      <c r="N29">
        <v>421615.64901982801</v>
      </c>
      <c r="O29">
        <v>503815.09549743898</v>
      </c>
      <c r="P29">
        <v>474146.99998647202</v>
      </c>
      <c r="Q29">
        <v>452356.93611526798</v>
      </c>
      <c r="R29">
        <v>476988.82362307102</v>
      </c>
      <c r="S29">
        <v>500932.90203628602</v>
      </c>
      <c r="T29">
        <v>468273.33109408099</v>
      </c>
      <c r="U29">
        <v>444791.55727317202</v>
      </c>
      <c r="V29">
        <v>401731.99861778802</v>
      </c>
      <c r="W29">
        <v>400506.354954193</v>
      </c>
      <c r="X29">
        <v>405390.47738960601</v>
      </c>
      <c r="Y29">
        <v>409644.301191048</v>
      </c>
      <c r="Z29">
        <v>409713.48831305298</v>
      </c>
      <c r="AA29">
        <v>419943.75713232002</v>
      </c>
      <c r="AB29">
        <v>434754.37872314599</v>
      </c>
      <c r="AC29">
        <v>448678.20220949501</v>
      </c>
      <c r="AD29">
        <v>464503.458553406</v>
      </c>
      <c r="AE29">
        <v>419767.76794430101</v>
      </c>
      <c r="AF29">
        <v>412655.581249999</v>
      </c>
    </row>
    <row r="30" spans="1:32" x14ac:dyDescent="0.3">
      <c r="A30" t="s">
        <v>97</v>
      </c>
      <c r="B30" t="s">
        <v>353</v>
      </c>
      <c r="C30" t="s">
        <v>297</v>
      </c>
      <c r="D30" t="s">
        <v>354</v>
      </c>
      <c r="E30" t="s">
        <v>298</v>
      </c>
      <c r="F30">
        <v>48198.770020236101</v>
      </c>
      <c r="G30">
        <v>43674.057544492702</v>
      </c>
      <c r="H30">
        <v>47370.0758400821</v>
      </c>
      <c r="I30">
        <v>52575.205614745901</v>
      </c>
      <c r="J30">
        <v>47666.681004074497</v>
      </c>
      <c r="K30">
        <v>51774.205679477003</v>
      </c>
      <c r="L30">
        <v>55017.891081937902</v>
      </c>
      <c r="M30">
        <v>53332.229879484803</v>
      </c>
      <c r="N30">
        <v>53595.754147045001</v>
      </c>
      <c r="O30">
        <v>52957.933533869698</v>
      </c>
      <c r="P30">
        <v>57316.488610644803</v>
      </c>
      <c r="Q30">
        <v>63091.7365231738</v>
      </c>
      <c r="R30">
        <v>69523.699986513398</v>
      </c>
      <c r="S30">
        <v>70268.558247862195</v>
      </c>
      <c r="T30">
        <v>59744.461338435103</v>
      </c>
      <c r="U30">
        <v>64556.9650840268</v>
      </c>
      <c r="V30">
        <v>58623.333509422802</v>
      </c>
      <c r="W30">
        <v>52893.503865776103</v>
      </c>
      <c r="X30">
        <v>48862.671707655601</v>
      </c>
      <c r="Y30">
        <v>49680.595527541103</v>
      </c>
      <c r="Z30">
        <v>53510.550633481696</v>
      </c>
      <c r="AA30">
        <v>49796.649003163198</v>
      </c>
      <c r="AB30">
        <v>50250.6403292451</v>
      </c>
      <c r="AC30">
        <v>48664.064004960397</v>
      </c>
      <c r="AD30">
        <v>42455.255817231999</v>
      </c>
      <c r="AE30">
        <v>40588.791940374504</v>
      </c>
      <c r="AF30">
        <v>41200.077755187202</v>
      </c>
    </row>
    <row r="31" spans="1:32" x14ac:dyDescent="0.3">
      <c r="A31" t="s">
        <v>97</v>
      </c>
      <c r="B31" t="s">
        <v>355</v>
      </c>
      <c r="C31" t="s">
        <v>297</v>
      </c>
      <c r="D31" t="s">
        <v>356</v>
      </c>
      <c r="E31" t="s">
        <v>298</v>
      </c>
      <c r="F31">
        <v>64678.924942512203</v>
      </c>
      <c r="G31">
        <v>61374.114096006997</v>
      </c>
      <c r="H31">
        <v>62570.733812770399</v>
      </c>
      <c r="I31">
        <v>64735.749594688699</v>
      </c>
      <c r="J31">
        <v>61805.869009136397</v>
      </c>
      <c r="K31">
        <v>66144.803004987902</v>
      </c>
      <c r="L31">
        <v>63680.130111952698</v>
      </c>
      <c r="M31">
        <v>59871.717614679401</v>
      </c>
      <c r="N31">
        <v>52598.738121535003</v>
      </c>
      <c r="O31">
        <v>51378.543261094703</v>
      </c>
      <c r="P31">
        <v>48155.530409275198</v>
      </c>
      <c r="Q31">
        <v>51590.778076291397</v>
      </c>
      <c r="R31">
        <v>53868.814721577502</v>
      </c>
      <c r="S31">
        <v>54027.800013550797</v>
      </c>
      <c r="T31">
        <v>51593.771258560402</v>
      </c>
      <c r="U31">
        <v>50760.060015271803</v>
      </c>
      <c r="V31">
        <v>43487.614152415801</v>
      </c>
      <c r="W31">
        <v>45388.445594536402</v>
      </c>
      <c r="X31">
        <v>42981.763941081299</v>
      </c>
      <c r="Y31">
        <v>42059.899747499301</v>
      </c>
      <c r="Z31">
        <v>46535.638299250699</v>
      </c>
      <c r="AA31">
        <v>48051.824313333404</v>
      </c>
      <c r="AB31">
        <v>46747.934405448301</v>
      </c>
      <c r="AC31">
        <v>49524.080574068998</v>
      </c>
      <c r="AD31">
        <v>50224.163995087598</v>
      </c>
      <c r="AE31">
        <v>38965.262076185303</v>
      </c>
      <c r="AF31">
        <v>42479.528866992201</v>
      </c>
    </row>
    <row r="32" spans="1:32" x14ac:dyDescent="0.3">
      <c r="A32" t="s">
        <v>97</v>
      </c>
      <c r="B32" t="s">
        <v>357</v>
      </c>
      <c r="C32" t="s">
        <v>297</v>
      </c>
      <c r="D32" t="s">
        <v>358</v>
      </c>
      <c r="E32" t="s">
        <v>298</v>
      </c>
      <c r="F32">
        <v>185432.87540688901</v>
      </c>
      <c r="G32">
        <v>195347.834781443</v>
      </c>
      <c r="H32">
        <v>209406.16923532801</v>
      </c>
      <c r="I32">
        <v>227764.54844212701</v>
      </c>
      <c r="J32">
        <v>238092.41170898199</v>
      </c>
      <c r="K32">
        <v>248826.99260597199</v>
      </c>
      <c r="L32">
        <v>259198.39301280599</v>
      </c>
      <c r="M32">
        <v>253295.53067995599</v>
      </c>
      <c r="N32">
        <v>245904.10403041201</v>
      </c>
      <c r="O32">
        <v>253898.11589450401</v>
      </c>
      <c r="P32">
        <v>261465.87454305001</v>
      </c>
      <c r="Q32">
        <v>269905.56370889698</v>
      </c>
      <c r="R32">
        <v>269928.56577548501</v>
      </c>
      <c r="S32">
        <v>284071.13073441701</v>
      </c>
      <c r="T32">
        <v>256476.50812266499</v>
      </c>
      <c r="U32">
        <v>252003.20014484899</v>
      </c>
      <c r="V32">
        <v>236279.49230896099</v>
      </c>
      <c r="W32">
        <v>247141.91351272399</v>
      </c>
      <c r="X32">
        <v>253120.37166828601</v>
      </c>
      <c r="Y32">
        <v>261699.41502272899</v>
      </c>
      <c r="Z32">
        <v>300245.30039680097</v>
      </c>
      <c r="AA32">
        <v>297533.13057338097</v>
      </c>
      <c r="AB32">
        <v>296990.75842107501</v>
      </c>
      <c r="AC32">
        <v>315958.31719184498</v>
      </c>
      <c r="AD32">
        <v>328485.838832988</v>
      </c>
      <c r="AE32">
        <v>298109.22869570501</v>
      </c>
      <c r="AF32">
        <v>309086.40324585402</v>
      </c>
    </row>
    <row r="33" spans="1:32" x14ac:dyDescent="0.3">
      <c r="A33" t="s">
        <v>97</v>
      </c>
      <c r="B33" t="s">
        <v>359</v>
      </c>
      <c r="C33" t="s">
        <v>297</v>
      </c>
      <c r="D33" t="s">
        <v>360</v>
      </c>
      <c r="E33" t="s">
        <v>298</v>
      </c>
      <c r="F33">
        <v>20434.4481525109</v>
      </c>
      <c r="G33">
        <v>21362.347939784398</v>
      </c>
      <c r="H33">
        <v>22245.117227866001</v>
      </c>
      <c r="I33">
        <v>23046.449251319002</v>
      </c>
      <c r="J33">
        <v>23286.056241886101</v>
      </c>
      <c r="K33">
        <v>22677.528834075601</v>
      </c>
      <c r="L33">
        <v>23722.344972600102</v>
      </c>
      <c r="M33">
        <v>28956.497847519098</v>
      </c>
      <c r="N33">
        <v>36323.99291999</v>
      </c>
      <c r="O33">
        <v>46196.913422512203</v>
      </c>
      <c r="P33">
        <v>53341.127583712099</v>
      </c>
      <c r="Q33">
        <v>50259.195375397903</v>
      </c>
      <c r="R33">
        <v>45562.4889527056</v>
      </c>
      <c r="S33">
        <v>41693.295892152499</v>
      </c>
      <c r="T33">
        <v>38325.302006411403</v>
      </c>
      <c r="U33">
        <v>34174.595453207599</v>
      </c>
      <c r="V33">
        <v>32279.4502327427</v>
      </c>
      <c r="W33">
        <v>29300.599856107401</v>
      </c>
      <c r="X33">
        <v>29445.9726567662</v>
      </c>
      <c r="Y33">
        <v>28602.671927992302</v>
      </c>
      <c r="Z33">
        <v>28688.444652571201</v>
      </c>
      <c r="AA33">
        <v>28443.177836658</v>
      </c>
      <c r="AB33">
        <v>28280.673644378901</v>
      </c>
      <c r="AC33">
        <v>27123.510629960001</v>
      </c>
      <c r="AD33">
        <v>25982.178915078199</v>
      </c>
      <c r="AE33">
        <v>23606.435009001802</v>
      </c>
      <c r="AF33">
        <v>22986.931751740402</v>
      </c>
    </row>
    <row r="34" spans="1:32" x14ac:dyDescent="0.3">
      <c r="A34" t="s">
        <v>97</v>
      </c>
      <c r="B34" t="s">
        <v>361</v>
      </c>
      <c r="C34" t="s">
        <v>297</v>
      </c>
      <c r="D34" t="s">
        <v>362</v>
      </c>
      <c r="E34" t="s">
        <v>298</v>
      </c>
      <c r="F34">
        <v>574738.781040448</v>
      </c>
      <c r="G34">
        <v>629937.17925396201</v>
      </c>
      <c r="H34">
        <v>649930.24013405398</v>
      </c>
      <c r="I34">
        <v>680054.60960296798</v>
      </c>
      <c r="J34">
        <v>695977.075170303</v>
      </c>
      <c r="K34">
        <v>718186.75141186302</v>
      </c>
      <c r="L34">
        <v>743212.60857466899</v>
      </c>
      <c r="M34">
        <v>722173.75979894795</v>
      </c>
      <c r="N34">
        <v>686620.356846701</v>
      </c>
      <c r="O34">
        <v>682018.94180833199</v>
      </c>
      <c r="P34">
        <v>706110.66087246605</v>
      </c>
      <c r="Q34">
        <v>675517.423031774</v>
      </c>
      <c r="R34">
        <v>672300.47226171405</v>
      </c>
      <c r="S34">
        <v>656019.24082532094</v>
      </c>
      <c r="T34">
        <v>573351.21979454998</v>
      </c>
      <c r="U34">
        <v>550692.22202108998</v>
      </c>
      <c r="V34">
        <v>541324.657427756</v>
      </c>
      <c r="W34">
        <v>548673.48204767494</v>
      </c>
      <c r="X34">
        <v>533465.43334536697</v>
      </c>
      <c r="Y34">
        <v>526857.33578003396</v>
      </c>
      <c r="Z34">
        <v>508302.04239061999</v>
      </c>
      <c r="AA34">
        <v>500841.05872540298</v>
      </c>
      <c r="AB34">
        <v>499213.047495718</v>
      </c>
      <c r="AC34">
        <v>481622.38081224199</v>
      </c>
      <c r="AD34">
        <v>509249.31994430098</v>
      </c>
      <c r="AE34">
        <v>428958.21647781302</v>
      </c>
      <c r="AF34">
        <v>403660.98555646098</v>
      </c>
    </row>
    <row r="35" spans="1:32" x14ac:dyDescent="0.3">
      <c r="A35" t="s">
        <v>97</v>
      </c>
      <c r="B35" t="s">
        <v>363</v>
      </c>
      <c r="C35" t="s">
        <v>297</v>
      </c>
      <c r="D35" t="s">
        <v>364</v>
      </c>
      <c r="E35" t="s">
        <v>298</v>
      </c>
      <c r="F35">
        <v>2755794.6996224402</v>
      </c>
      <c r="G35">
        <v>2956030.2025779202</v>
      </c>
      <c r="H35">
        <v>3139549.2985993</v>
      </c>
      <c r="I35">
        <v>3550981.09977915</v>
      </c>
      <c r="J35">
        <v>3747756.4594802498</v>
      </c>
      <c r="K35">
        <v>4017775.85919953</v>
      </c>
      <c r="L35">
        <v>4228677.6942886598</v>
      </c>
      <c r="M35">
        <v>4496998.5554192299</v>
      </c>
      <c r="N35">
        <v>4640203.73187734</v>
      </c>
      <c r="O35">
        <v>4865080.44209137</v>
      </c>
      <c r="P35">
        <v>5002799.2371499799</v>
      </c>
      <c r="Q35">
        <v>4909399.2951250197</v>
      </c>
      <c r="R35">
        <v>4779098.1885126298</v>
      </c>
      <c r="S35">
        <v>4884465.8594335597</v>
      </c>
      <c r="T35">
        <v>4545353.3295428101</v>
      </c>
      <c r="U35">
        <v>4636522.9033121197</v>
      </c>
      <c r="V35">
        <v>4497077.6247663703</v>
      </c>
      <c r="W35">
        <v>4705913.0291034197</v>
      </c>
      <c r="X35">
        <v>4797731.0507201701</v>
      </c>
      <c r="Y35">
        <v>4968946.6712038796</v>
      </c>
      <c r="Z35">
        <v>5198736.8679529997</v>
      </c>
      <c r="AA35">
        <v>5072520.7378014103</v>
      </c>
      <c r="AB35">
        <v>4942628.7210955303</v>
      </c>
      <c r="AC35">
        <v>4762833.7634925498</v>
      </c>
      <c r="AD35">
        <v>4781344.2453201599</v>
      </c>
      <c r="AE35">
        <v>4441935.1295923404</v>
      </c>
      <c r="AF35">
        <v>4427949.6429138295</v>
      </c>
    </row>
    <row r="36" spans="1:32" x14ac:dyDescent="0.3">
      <c r="A36" t="s">
        <v>97</v>
      </c>
      <c r="B36" t="s">
        <v>365</v>
      </c>
      <c r="C36" t="s">
        <v>297</v>
      </c>
      <c r="D36" t="s">
        <v>366</v>
      </c>
      <c r="E36" t="s">
        <v>298</v>
      </c>
      <c r="F36">
        <v>959960.522753075</v>
      </c>
      <c r="G36">
        <v>990502.12265373801</v>
      </c>
      <c r="H36">
        <v>1017774.9464428599</v>
      </c>
      <c r="I36">
        <v>1063017.1194543799</v>
      </c>
      <c r="J36">
        <v>1087668.55156707</v>
      </c>
      <c r="K36">
        <v>1188607.4253316401</v>
      </c>
      <c r="L36">
        <v>1197790.00723883</v>
      </c>
      <c r="M36">
        <v>1227137.64127216</v>
      </c>
      <c r="N36">
        <v>1242927.0567642199</v>
      </c>
      <c r="O36">
        <v>1271728.7712860701</v>
      </c>
      <c r="P36">
        <v>1300756.2310426601</v>
      </c>
      <c r="Q36">
        <v>1312481.6540309601</v>
      </c>
      <c r="R36">
        <v>1263559.9367891201</v>
      </c>
      <c r="S36">
        <v>1262193.9343721899</v>
      </c>
      <c r="T36">
        <v>1194495.91453478</v>
      </c>
      <c r="U36">
        <v>1211496.7951783999</v>
      </c>
      <c r="V36">
        <v>1188441.71167288</v>
      </c>
      <c r="W36">
        <v>1219858.3858153899</v>
      </c>
      <c r="X36">
        <v>1238577.0886025699</v>
      </c>
      <c r="Y36">
        <v>1304290.85654157</v>
      </c>
      <c r="Z36">
        <v>1327232.5186073601</v>
      </c>
      <c r="AA36">
        <v>1326297.59008123</v>
      </c>
      <c r="AB36">
        <v>1280724.63782512</v>
      </c>
      <c r="AC36">
        <v>1272192.02879151</v>
      </c>
      <c r="AD36">
        <v>1322611.0256279099</v>
      </c>
      <c r="AE36">
        <v>1199636.4667869301</v>
      </c>
      <c r="AF36">
        <v>1239722.15027527</v>
      </c>
    </row>
    <row r="37" spans="1:32" x14ac:dyDescent="0.3">
      <c r="A37" t="s">
        <v>97</v>
      </c>
      <c r="B37" t="s">
        <v>367</v>
      </c>
      <c r="C37" t="s">
        <v>297</v>
      </c>
      <c r="D37" t="s">
        <v>368</v>
      </c>
      <c r="E37" t="s">
        <v>298</v>
      </c>
      <c r="F37">
        <v>381671.95983060199</v>
      </c>
      <c r="G37">
        <v>400203.97870508401</v>
      </c>
      <c r="H37">
        <v>434960.64165411302</v>
      </c>
      <c r="I37">
        <v>479316.85891678702</v>
      </c>
      <c r="J37">
        <v>609410.12402685697</v>
      </c>
      <c r="K37">
        <v>711049.345063883</v>
      </c>
      <c r="L37">
        <v>706468.67778481205</v>
      </c>
      <c r="M37">
        <v>704094.06412623799</v>
      </c>
      <c r="N37">
        <v>703307.17242816696</v>
      </c>
      <c r="O37">
        <v>665521.46024678205</v>
      </c>
      <c r="P37">
        <v>630443.81766043697</v>
      </c>
      <c r="Q37">
        <v>619810.15832381905</v>
      </c>
      <c r="R37">
        <v>607839.44535914203</v>
      </c>
      <c r="S37">
        <v>644427.51177067996</v>
      </c>
      <c r="T37">
        <v>601408.76613023004</v>
      </c>
      <c r="U37">
        <v>568977.94494209497</v>
      </c>
      <c r="V37">
        <v>578887.25218844402</v>
      </c>
      <c r="W37">
        <v>634141.46664076205</v>
      </c>
      <c r="X37">
        <v>643666.48517638305</v>
      </c>
      <c r="Y37">
        <v>715496.27144327096</v>
      </c>
      <c r="Z37">
        <v>783393.26861258899</v>
      </c>
      <c r="AA37">
        <v>754708.16409425298</v>
      </c>
      <c r="AB37">
        <v>687532.54343274597</v>
      </c>
      <c r="AC37">
        <v>635459.58573070099</v>
      </c>
      <c r="AD37">
        <v>618767.36978375399</v>
      </c>
      <c r="AE37">
        <v>560981.826736797</v>
      </c>
      <c r="AF37">
        <v>522503.15770862298</v>
      </c>
    </row>
    <row r="38" spans="1:32" x14ac:dyDescent="0.3">
      <c r="A38" t="s">
        <v>97</v>
      </c>
      <c r="B38" t="s">
        <v>369</v>
      </c>
      <c r="C38" t="s">
        <v>297</v>
      </c>
      <c r="D38" t="s">
        <v>370</v>
      </c>
      <c r="E38" t="s">
        <v>298</v>
      </c>
      <c r="F38">
        <v>1404714.9730336501</v>
      </c>
      <c r="G38">
        <v>1556952.19088351</v>
      </c>
      <c r="H38">
        <v>1679200.9530795701</v>
      </c>
      <c r="I38">
        <v>2003881.0068055401</v>
      </c>
      <c r="J38">
        <v>2045577.79885487</v>
      </c>
      <c r="K38">
        <v>2110881.17351268</v>
      </c>
      <c r="L38">
        <v>2319616.2934199502</v>
      </c>
      <c r="M38">
        <v>2563278.5647855802</v>
      </c>
      <c r="N38">
        <v>2692704.2717408501</v>
      </c>
      <c r="O38">
        <v>2928846.13348288</v>
      </c>
      <c r="P38">
        <v>3073711.0831502001</v>
      </c>
      <c r="Q38">
        <v>2977667.3825092399</v>
      </c>
      <c r="R38">
        <v>2908764.5428678999</v>
      </c>
      <c r="S38">
        <v>2979813.5246403301</v>
      </c>
      <c r="T38">
        <v>2750428.0670935302</v>
      </c>
      <c r="U38">
        <v>2857977.9622758501</v>
      </c>
      <c r="V38">
        <v>2730674.7725726301</v>
      </c>
      <c r="W38">
        <v>2853460.86227783</v>
      </c>
      <c r="X38">
        <v>2917317.5886648898</v>
      </c>
      <c r="Y38">
        <v>2949456.5309053501</v>
      </c>
      <c r="Z38">
        <v>3089472.7527158898</v>
      </c>
      <c r="AA38">
        <v>2991683.0006149798</v>
      </c>
      <c r="AB38">
        <v>2975707.6919841198</v>
      </c>
      <c r="AC38">
        <v>2855278.7973880898</v>
      </c>
      <c r="AD38">
        <v>2838449.7743259501</v>
      </c>
      <c r="AE38">
        <v>2681316.8360686102</v>
      </c>
      <c r="AF38">
        <v>2664431.3030585502</v>
      </c>
    </row>
    <row r="39" spans="1:32" x14ac:dyDescent="0.3">
      <c r="A39" t="s">
        <v>97</v>
      </c>
      <c r="B39" t="s">
        <v>371</v>
      </c>
      <c r="C39" t="s">
        <v>297</v>
      </c>
      <c r="D39" t="s">
        <v>372</v>
      </c>
      <c r="E39" t="s">
        <v>298</v>
      </c>
      <c r="F39">
        <v>1978443.3090095599</v>
      </c>
      <c r="G39">
        <v>2246638.7771328399</v>
      </c>
      <c r="H39">
        <v>2327396.9236160298</v>
      </c>
      <c r="I39">
        <v>2628833.5980287502</v>
      </c>
      <c r="J39">
        <v>2612841.0717956899</v>
      </c>
      <c r="K39">
        <v>2749290.9916868499</v>
      </c>
      <c r="L39">
        <v>2929385.03164302</v>
      </c>
      <c r="M39">
        <v>2957206.4817088102</v>
      </c>
      <c r="N39">
        <v>3070921.9482437898</v>
      </c>
      <c r="O39">
        <v>3069520.3303336301</v>
      </c>
      <c r="P39">
        <v>2917746.5873661698</v>
      </c>
      <c r="Q39">
        <v>3039417.9425231698</v>
      </c>
      <c r="R39">
        <v>2980836.77236435</v>
      </c>
      <c r="S39">
        <v>3002500.0639168201</v>
      </c>
      <c r="T39">
        <v>3264420.9387460798</v>
      </c>
      <c r="U39">
        <v>3087446.7350153802</v>
      </c>
      <c r="V39">
        <v>2772196.0420578201</v>
      </c>
      <c r="W39">
        <v>2852409.7489644098</v>
      </c>
      <c r="X39">
        <v>2895743.4768134202</v>
      </c>
      <c r="Y39">
        <v>2909011.1854085401</v>
      </c>
      <c r="Z39">
        <v>3038489.6785771102</v>
      </c>
      <c r="AA39">
        <v>3049739.0830599698</v>
      </c>
      <c r="AB39">
        <v>3061389.3093973398</v>
      </c>
      <c r="AC39">
        <v>3008340.6478078901</v>
      </c>
      <c r="AD39">
        <v>3089879.5471065999</v>
      </c>
      <c r="AE39">
        <v>2987569.0725356499</v>
      </c>
      <c r="AF39">
        <v>3037216.2494139001</v>
      </c>
    </row>
    <row r="40" spans="1:32" x14ac:dyDescent="0.3">
      <c r="A40" t="s">
        <v>97</v>
      </c>
      <c r="B40" t="s">
        <v>373</v>
      </c>
      <c r="C40" t="s">
        <v>297</v>
      </c>
      <c r="D40" t="s">
        <v>374</v>
      </c>
      <c r="E40" t="s">
        <v>298</v>
      </c>
      <c r="F40">
        <v>1299752.5729491599</v>
      </c>
      <c r="G40">
        <v>1321371.25096928</v>
      </c>
      <c r="H40">
        <v>1303976.19347853</v>
      </c>
      <c r="I40">
        <v>1315185.0075368299</v>
      </c>
      <c r="J40">
        <v>1312206.7578730001</v>
      </c>
      <c r="K40">
        <v>1352976.75036659</v>
      </c>
      <c r="L40">
        <v>1379046.8782009699</v>
      </c>
      <c r="M40">
        <v>1381503.1555942099</v>
      </c>
      <c r="N40">
        <v>1387846.6178868699</v>
      </c>
      <c r="O40">
        <v>1474725.7499114799</v>
      </c>
      <c r="P40">
        <v>1468809.7249219201</v>
      </c>
      <c r="Q40">
        <v>1458378.178206</v>
      </c>
      <c r="R40">
        <v>1489743.83295758</v>
      </c>
      <c r="S40">
        <v>1552739.4608376001</v>
      </c>
      <c r="T40">
        <v>1408398.6473830801</v>
      </c>
      <c r="U40">
        <v>1372108.21138142</v>
      </c>
      <c r="V40">
        <v>1360065.1563995201</v>
      </c>
      <c r="W40">
        <v>1408137.81570599</v>
      </c>
      <c r="X40">
        <v>1377619.7308410101</v>
      </c>
      <c r="Y40">
        <v>1297692.7780776301</v>
      </c>
      <c r="Z40">
        <v>1300633.60898971</v>
      </c>
      <c r="AA40">
        <v>1283112.03777712</v>
      </c>
      <c r="AB40">
        <v>1238018.5127390099</v>
      </c>
      <c r="AC40">
        <v>1206729.10938713</v>
      </c>
      <c r="AD40">
        <v>1264288.7862513899</v>
      </c>
      <c r="AE40">
        <v>1186356.4533172599</v>
      </c>
      <c r="AF40">
        <v>1197946.98278066</v>
      </c>
    </row>
    <row r="41" spans="1:32" x14ac:dyDescent="0.3">
      <c r="A41" t="s">
        <v>97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97</v>
      </c>
      <c r="B43" t="s">
        <v>379</v>
      </c>
      <c r="C43" t="s">
        <v>297</v>
      </c>
      <c r="D43" t="s">
        <v>380</v>
      </c>
      <c r="E43" t="s">
        <v>298</v>
      </c>
      <c r="F43">
        <v>3720497.6923369998</v>
      </c>
      <c r="G43">
        <v>3842999.6612086599</v>
      </c>
      <c r="H43">
        <v>3908284.4487803001</v>
      </c>
      <c r="I43">
        <v>4009281.1104489998</v>
      </c>
      <c r="J43">
        <v>3982619.0186921698</v>
      </c>
      <c r="K43">
        <v>4107229.7209158801</v>
      </c>
      <c r="L43">
        <v>4228298.7281072196</v>
      </c>
      <c r="M43">
        <v>4301109.0263227299</v>
      </c>
      <c r="N43">
        <v>4246075.3003344797</v>
      </c>
      <c r="O43">
        <v>4335236.0899854703</v>
      </c>
      <c r="P43">
        <v>4311552.0995481396</v>
      </c>
      <c r="Q43">
        <v>4505552.0757930204</v>
      </c>
      <c r="R43">
        <v>4662161.0316440202</v>
      </c>
      <c r="S43">
        <v>4922627.0070035802</v>
      </c>
      <c r="T43">
        <v>4894116.3987371204</v>
      </c>
      <c r="U43">
        <v>4845120.7089959504</v>
      </c>
      <c r="V43">
        <v>4893226.1082693599</v>
      </c>
      <c r="W43">
        <v>5033805.1411302602</v>
      </c>
      <c r="X43">
        <v>5196810.0920584304</v>
      </c>
      <c r="Y43">
        <v>5236655.6006732304</v>
      </c>
      <c r="Z43">
        <v>5625308.2522134203</v>
      </c>
      <c r="AA43">
        <v>5372673.49738748</v>
      </c>
      <c r="AB43">
        <v>5323204.6692773402</v>
      </c>
      <c r="AC43">
        <v>5241126.7750280201</v>
      </c>
      <c r="AD43">
        <v>5422883.3360886201</v>
      </c>
      <c r="AE43">
        <v>5163101.8732362296</v>
      </c>
      <c r="AF43">
        <v>7012612.5794408396</v>
      </c>
    </row>
    <row r="44" spans="1:32" x14ac:dyDescent="0.3">
      <c r="A44" t="s">
        <v>97</v>
      </c>
      <c r="B44" t="s">
        <v>381</v>
      </c>
      <c r="C44" t="s">
        <v>297</v>
      </c>
      <c r="D44" t="s">
        <v>382</v>
      </c>
      <c r="E44" t="s">
        <v>298</v>
      </c>
      <c r="F44">
        <v>36805641.087762401</v>
      </c>
      <c r="G44">
        <v>38619268.675733998</v>
      </c>
      <c r="H44">
        <v>39515709.640088104</v>
      </c>
      <c r="I44">
        <v>40747267.252100699</v>
      </c>
      <c r="J44">
        <v>40067974.991292298</v>
      </c>
      <c r="K44">
        <v>41433701.724643402</v>
      </c>
      <c r="L44">
        <v>42615890.881701797</v>
      </c>
      <c r="M44">
        <v>43169220.4280525</v>
      </c>
      <c r="N44">
        <v>43555567.429395497</v>
      </c>
      <c r="O44">
        <v>43916466.446629502</v>
      </c>
      <c r="P44">
        <v>45229066.939941801</v>
      </c>
      <c r="Q44">
        <v>45520233.099025398</v>
      </c>
      <c r="R44">
        <v>45878907.6482796</v>
      </c>
      <c r="S44">
        <v>46109259.1039837</v>
      </c>
      <c r="T44">
        <v>42973701.1182606</v>
      </c>
      <c r="U44">
        <v>41593570.115801103</v>
      </c>
      <c r="V44">
        <v>41203716.093972601</v>
      </c>
      <c r="W44">
        <v>42117825.864181899</v>
      </c>
      <c r="X44">
        <v>43304648.389674798</v>
      </c>
      <c r="Y44">
        <v>43908511.809541501</v>
      </c>
      <c r="Z44">
        <v>45394141.104947902</v>
      </c>
      <c r="AA44">
        <v>44840045.658992201</v>
      </c>
      <c r="AB44">
        <v>44151838.430189401</v>
      </c>
      <c r="AC44">
        <v>44065543.713500001</v>
      </c>
      <c r="AD44">
        <v>44959205.475915201</v>
      </c>
      <c r="AE44">
        <v>43222470.843675099</v>
      </c>
      <c r="AF44">
        <v>43708136.4313526</v>
      </c>
    </row>
    <row r="45" spans="1:32" x14ac:dyDescent="0.3">
      <c r="A45" t="s">
        <v>97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97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97</v>
      </c>
      <c r="B47" t="s">
        <v>387</v>
      </c>
      <c r="C47" t="s">
        <v>297</v>
      </c>
      <c r="D47" t="s">
        <v>388</v>
      </c>
      <c r="E47" t="s">
        <v>298</v>
      </c>
      <c r="F47">
        <v>885973.64665207895</v>
      </c>
      <c r="G47">
        <v>922895.65598820697</v>
      </c>
      <c r="H47">
        <v>969221.54679598496</v>
      </c>
      <c r="I47">
        <v>1026370.32764772</v>
      </c>
      <c r="J47">
        <v>1019077.33058251</v>
      </c>
      <c r="K47">
        <v>1103490.2775173001</v>
      </c>
      <c r="L47">
        <v>1185962.79237526</v>
      </c>
      <c r="M47">
        <v>1151186.48311826</v>
      </c>
      <c r="N47">
        <v>1203265.78204238</v>
      </c>
      <c r="O47">
        <v>1215942.2513332199</v>
      </c>
      <c r="P47">
        <v>1130347.3110871899</v>
      </c>
      <c r="Q47">
        <v>1106031.89315588</v>
      </c>
      <c r="R47">
        <v>1073147.13984672</v>
      </c>
      <c r="S47">
        <v>1023432.60198189</v>
      </c>
      <c r="T47">
        <v>997476.09278438799</v>
      </c>
      <c r="U47">
        <v>1023511.0856767599</v>
      </c>
      <c r="V47">
        <v>982300.66862811905</v>
      </c>
      <c r="W47">
        <v>863967.82628994703</v>
      </c>
      <c r="X47">
        <v>756798.61969180696</v>
      </c>
      <c r="Y47">
        <v>875425.95883914805</v>
      </c>
      <c r="Z47">
        <v>970171.87680129404</v>
      </c>
      <c r="AA47">
        <v>1021251.74317613</v>
      </c>
      <c r="AB47">
        <v>1063113.88682086</v>
      </c>
      <c r="AC47">
        <v>814469.48636476696</v>
      </c>
      <c r="AD47">
        <v>877703.128834381</v>
      </c>
      <c r="AE47">
        <v>873434.38027576101</v>
      </c>
      <c r="AF47">
        <v>919246.91846136202</v>
      </c>
    </row>
    <row r="48" spans="1:32" x14ac:dyDescent="0.3">
      <c r="A48" t="s">
        <v>97</v>
      </c>
      <c r="B48" t="s">
        <v>389</v>
      </c>
      <c r="C48" t="s">
        <v>297</v>
      </c>
      <c r="D48" t="s">
        <v>390</v>
      </c>
      <c r="E48" t="s">
        <v>298</v>
      </c>
      <c r="F48">
        <v>3902997.6152730598</v>
      </c>
      <c r="G48">
        <v>4023688.8886844502</v>
      </c>
      <c r="H48">
        <v>4157903.4592608302</v>
      </c>
      <c r="I48">
        <v>4354238.9374042796</v>
      </c>
      <c r="J48">
        <v>4511178.4595781798</v>
      </c>
      <c r="K48">
        <v>4568425.1033194903</v>
      </c>
      <c r="L48">
        <v>4796054.8806562498</v>
      </c>
      <c r="M48">
        <v>4908539.57374305</v>
      </c>
      <c r="N48">
        <v>4907016.4059437504</v>
      </c>
      <c r="O48">
        <v>4928058.8952239398</v>
      </c>
      <c r="P48">
        <v>4924307.8530943096</v>
      </c>
      <c r="Q48">
        <v>4839252.1918131504</v>
      </c>
      <c r="R48">
        <v>4735402.1436586296</v>
      </c>
      <c r="S48">
        <v>4649811.3098580502</v>
      </c>
      <c r="T48">
        <v>4718459.92170115</v>
      </c>
      <c r="U48">
        <v>4612871.3168678302</v>
      </c>
      <c r="V48">
        <v>4587243.1817469401</v>
      </c>
      <c r="W48">
        <v>4623378.0699910102</v>
      </c>
      <c r="X48">
        <v>4648805.0928721102</v>
      </c>
      <c r="Y48">
        <v>4703467.7412938699</v>
      </c>
      <c r="Z48">
        <v>4877500.2219117098</v>
      </c>
      <c r="AA48">
        <v>4862796.1637270804</v>
      </c>
      <c r="AB48">
        <v>4819878.6123353504</v>
      </c>
      <c r="AC48">
        <v>4607902.6802716702</v>
      </c>
      <c r="AD48">
        <v>4685114.2147867102</v>
      </c>
      <c r="AE48">
        <v>4603985.6611577999</v>
      </c>
      <c r="AF48">
        <v>4490997.9419301096</v>
      </c>
    </row>
    <row r="49" spans="1:32" x14ac:dyDescent="0.3">
      <c r="A49" t="s">
        <v>97</v>
      </c>
      <c r="B49" t="s">
        <v>391</v>
      </c>
      <c r="C49" t="s">
        <v>297</v>
      </c>
      <c r="D49" t="s">
        <v>392</v>
      </c>
      <c r="E49" t="s">
        <v>298</v>
      </c>
      <c r="F49">
        <v>2263306.6980200498</v>
      </c>
      <c r="G49">
        <v>2310258.4638698101</v>
      </c>
      <c r="H49">
        <v>2350134.6751396698</v>
      </c>
      <c r="I49">
        <v>2432307.7377235</v>
      </c>
      <c r="J49">
        <v>2497209.54811387</v>
      </c>
      <c r="K49">
        <v>2503329.5972622698</v>
      </c>
      <c r="L49">
        <v>2569202.81984657</v>
      </c>
      <c r="M49">
        <v>2664999.9188970998</v>
      </c>
      <c r="N49">
        <v>2632966.5899880002</v>
      </c>
      <c r="O49">
        <v>2639028.06510437</v>
      </c>
      <c r="P49">
        <v>2686636.6031903201</v>
      </c>
      <c r="Q49">
        <v>2663382.3033012799</v>
      </c>
      <c r="R49">
        <v>2640416.6288093901</v>
      </c>
      <c r="S49">
        <v>2625631.9494722001</v>
      </c>
      <c r="T49">
        <v>2731734.5192847098</v>
      </c>
      <c r="U49">
        <v>2640878.4943483099</v>
      </c>
      <c r="V49">
        <v>2624906.5806913702</v>
      </c>
      <c r="W49">
        <v>2656632.4508772199</v>
      </c>
      <c r="X49">
        <v>2693472.5103265299</v>
      </c>
      <c r="Y49">
        <v>2665038.3646069001</v>
      </c>
      <c r="Z49">
        <v>2612467.98537587</v>
      </c>
      <c r="AA49">
        <v>2575949.4020083002</v>
      </c>
      <c r="AB49">
        <v>2514804.1519543598</v>
      </c>
      <c r="AC49">
        <v>2614913.0783719998</v>
      </c>
      <c r="AD49">
        <v>2611350.5461885598</v>
      </c>
      <c r="AE49">
        <v>2611187.7345441701</v>
      </c>
      <c r="AF49">
        <v>2421104.5444328901</v>
      </c>
    </row>
    <row r="50" spans="1:32" x14ac:dyDescent="0.3">
      <c r="A50" t="s">
        <v>97</v>
      </c>
      <c r="B50" t="s">
        <v>393</v>
      </c>
      <c r="C50" t="s">
        <v>297</v>
      </c>
      <c r="D50" t="s">
        <v>394</v>
      </c>
      <c r="E50" t="s">
        <v>298</v>
      </c>
      <c r="F50">
        <v>753652.210540656</v>
      </c>
      <c r="G50">
        <v>791315.20581843797</v>
      </c>
      <c r="H50">
        <v>840723.53628969996</v>
      </c>
      <c r="I50">
        <v>898893.92102632101</v>
      </c>
      <c r="J50">
        <v>998612.23571307003</v>
      </c>
      <c r="K50">
        <v>966960.44058696297</v>
      </c>
      <c r="L50">
        <v>1048710.2602530201</v>
      </c>
      <c r="M50">
        <v>1098541.56589701</v>
      </c>
      <c r="N50">
        <v>1078538.3109521801</v>
      </c>
      <c r="O50">
        <v>1081125.3424539799</v>
      </c>
      <c r="P50">
        <v>1112848.0536056999</v>
      </c>
      <c r="Q50">
        <v>1074465.71253147</v>
      </c>
      <c r="R50">
        <v>1025161.8451549</v>
      </c>
      <c r="S50">
        <v>1002621.00372167</v>
      </c>
      <c r="T50">
        <v>988533.41636644001</v>
      </c>
      <c r="U50">
        <v>949258.38141062995</v>
      </c>
      <c r="V50">
        <v>980473.24050811597</v>
      </c>
      <c r="W50">
        <v>1101522.14312051</v>
      </c>
      <c r="X50">
        <v>1195362.9599897</v>
      </c>
      <c r="Y50">
        <v>1162907.51610271</v>
      </c>
      <c r="Z50">
        <v>1300321.25115841</v>
      </c>
      <c r="AA50">
        <v>1272540.8375860001</v>
      </c>
      <c r="AB50">
        <v>1250629.7494868101</v>
      </c>
      <c r="AC50">
        <v>1177837.5110859</v>
      </c>
      <c r="AD50">
        <v>1197428.0467529099</v>
      </c>
      <c r="AE50">
        <v>1119363.5463378699</v>
      </c>
      <c r="AF50">
        <v>1155442.98026271</v>
      </c>
    </row>
    <row r="51" spans="1:32" x14ac:dyDescent="0.3">
      <c r="A51" t="s">
        <v>97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97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97</v>
      </c>
      <c r="B53" t="s">
        <v>399</v>
      </c>
      <c r="C53" t="s">
        <v>297</v>
      </c>
      <c r="D53" t="s">
        <v>400</v>
      </c>
      <c r="E53" t="s">
        <v>298</v>
      </c>
      <c r="F53">
        <v>512371.17677873099</v>
      </c>
      <c r="G53">
        <v>516416.944567008</v>
      </c>
      <c r="H53">
        <v>515064.53918404802</v>
      </c>
      <c r="I53">
        <v>509822.54409429198</v>
      </c>
      <c r="J53">
        <v>502339.17928244203</v>
      </c>
      <c r="K53">
        <v>517695.406113039</v>
      </c>
      <c r="L53">
        <v>545131.35946668696</v>
      </c>
      <c r="M53">
        <v>555904.32270179701</v>
      </c>
      <c r="N53">
        <v>553099.01918821596</v>
      </c>
      <c r="O53">
        <v>579559.67724489502</v>
      </c>
      <c r="P53">
        <v>576400.75410052005</v>
      </c>
      <c r="Q53">
        <v>561137.26907419099</v>
      </c>
      <c r="R53">
        <v>532138.20701129094</v>
      </c>
      <c r="S53">
        <v>524065.94913892698</v>
      </c>
      <c r="T53">
        <v>498453.29714475601</v>
      </c>
      <c r="U53">
        <v>466630.06765686098</v>
      </c>
      <c r="V53">
        <v>444501.59255364299</v>
      </c>
      <c r="W53">
        <v>470124.59437513998</v>
      </c>
      <c r="X53">
        <v>480142.34380776901</v>
      </c>
      <c r="Y53">
        <v>477380.20003928698</v>
      </c>
      <c r="Z53">
        <v>507079.95490419102</v>
      </c>
      <c r="AA53">
        <v>491035.31664428499</v>
      </c>
      <c r="AB53">
        <v>473194.31982565299</v>
      </c>
      <c r="AC53">
        <v>469443.983547337</v>
      </c>
      <c r="AD53">
        <v>486653.17741293402</v>
      </c>
      <c r="AE53">
        <v>435113.56295026198</v>
      </c>
      <c r="AF53">
        <v>439212.69185754698</v>
      </c>
    </row>
    <row r="54" spans="1:32" x14ac:dyDescent="0.3">
      <c r="A54" t="s">
        <v>97</v>
      </c>
      <c r="B54" t="s">
        <v>401</v>
      </c>
      <c r="C54" t="s">
        <v>297</v>
      </c>
      <c r="D54" t="s">
        <v>402</v>
      </c>
      <c r="E54" t="s">
        <v>298</v>
      </c>
      <c r="F54">
        <v>933301.10668249906</v>
      </c>
      <c r="G54">
        <v>962530.94063852401</v>
      </c>
      <c r="H54">
        <v>998194.67350676795</v>
      </c>
      <c r="I54">
        <v>1043320.92045491</v>
      </c>
      <c r="J54">
        <v>1060789.4343431799</v>
      </c>
      <c r="K54">
        <v>1118498.75623247</v>
      </c>
      <c r="L54">
        <v>1163707.9224082101</v>
      </c>
      <c r="M54">
        <v>1228013.32436239</v>
      </c>
      <c r="N54">
        <v>1225736.4934907199</v>
      </c>
      <c r="O54">
        <v>1310643.9597362999</v>
      </c>
      <c r="P54">
        <v>1330135.8748971799</v>
      </c>
      <c r="Q54">
        <v>1327410.1747733899</v>
      </c>
      <c r="R54">
        <v>1298577.80229516</v>
      </c>
      <c r="S54">
        <v>1302651.6295537699</v>
      </c>
      <c r="T54">
        <v>1212087.39762206</v>
      </c>
      <c r="U54">
        <v>1153491.8354267699</v>
      </c>
      <c r="V54">
        <v>1152826.86832544</v>
      </c>
      <c r="W54">
        <v>1158585.8049019</v>
      </c>
      <c r="X54">
        <v>1130047.5201901901</v>
      </c>
      <c r="Y54">
        <v>1068260.76347127</v>
      </c>
      <c r="Z54">
        <v>1086193.44150458</v>
      </c>
      <c r="AA54">
        <v>1034652.95830853</v>
      </c>
      <c r="AB54">
        <v>1014218.30656063</v>
      </c>
      <c r="AC54">
        <v>1009364.99106295</v>
      </c>
      <c r="AD54">
        <v>1066665.5691472499</v>
      </c>
      <c r="AE54">
        <v>968208.55415446102</v>
      </c>
      <c r="AF54">
        <v>966018.06923187803</v>
      </c>
    </row>
    <row r="55" spans="1:32" x14ac:dyDescent="0.3">
      <c r="A55" t="s">
        <v>97</v>
      </c>
      <c r="B55" t="s">
        <v>403</v>
      </c>
      <c r="C55" t="s">
        <v>297</v>
      </c>
      <c r="D55" t="s">
        <v>404</v>
      </c>
      <c r="E55" t="s">
        <v>298</v>
      </c>
      <c r="F55">
        <v>418777.82603319897</v>
      </c>
      <c r="G55">
        <v>444172.37058973999</v>
      </c>
      <c r="H55">
        <v>481590.92881561798</v>
      </c>
      <c r="I55">
        <v>532550.11660784797</v>
      </c>
      <c r="J55">
        <v>557857.04137358</v>
      </c>
      <c r="K55">
        <v>600455.07443748601</v>
      </c>
      <c r="L55">
        <v>618063.45152638503</v>
      </c>
      <c r="M55">
        <v>672015.58854998602</v>
      </c>
      <c r="N55">
        <v>672585.32484307396</v>
      </c>
      <c r="O55">
        <v>731302.96788374195</v>
      </c>
      <c r="P55">
        <v>754229.77648193995</v>
      </c>
      <c r="Q55">
        <v>767092.61826007604</v>
      </c>
      <c r="R55">
        <v>767630.74847627</v>
      </c>
      <c r="S55">
        <v>780006.13434981601</v>
      </c>
      <c r="T55">
        <v>714705.22180747194</v>
      </c>
      <c r="U55">
        <v>688060.01576162002</v>
      </c>
      <c r="V55">
        <v>710028.97997186205</v>
      </c>
      <c r="W55">
        <v>689631.55044881604</v>
      </c>
      <c r="X55">
        <v>650546.59906163602</v>
      </c>
      <c r="Y55">
        <v>590943.00884064694</v>
      </c>
      <c r="Z55">
        <v>578674.84833379299</v>
      </c>
      <c r="AA55">
        <v>543014.19626873697</v>
      </c>
      <c r="AB55">
        <v>540621.00564758095</v>
      </c>
      <c r="AC55">
        <v>539554.36183156096</v>
      </c>
      <c r="AD55">
        <v>579843.52611416497</v>
      </c>
      <c r="AE55">
        <v>533094.99120419903</v>
      </c>
      <c r="AF55">
        <v>526687.67025030195</v>
      </c>
    </row>
    <row r="56" spans="1:32" x14ac:dyDescent="0.3">
      <c r="A56" t="s">
        <v>97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97</v>
      </c>
      <c r="B57" t="s">
        <v>407</v>
      </c>
      <c r="C57" t="s">
        <v>297</v>
      </c>
      <c r="D57" t="s">
        <v>408</v>
      </c>
      <c r="E57" t="s">
        <v>298</v>
      </c>
      <c r="F57">
        <v>42052563.124620698</v>
      </c>
      <c r="G57">
        <v>44005141.095699698</v>
      </c>
      <c r="H57">
        <v>45029057.020968601</v>
      </c>
      <c r="I57">
        <v>46471950.297186397</v>
      </c>
      <c r="J57">
        <v>45949527.2903696</v>
      </c>
      <c r="K57">
        <v>47408856.045683101</v>
      </c>
      <c r="L57">
        <v>48851860.614940897</v>
      </c>
      <c r="M57">
        <v>49536523.922321402</v>
      </c>
      <c r="N57">
        <v>49919983.9723254</v>
      </c>
      <c r="O57">
        <v>50398005.135160901</v>
      </c>
      <c r="P57">
        <v>51708395.9883091</v>
      </c>
      <c r="Q57">
        <v>51924084.891303502</v>
      </c>
      <c r="R57">
        <v>52231116.516976804</v>
      </c>
      <c r="S57">
        <v>52450426.280032501</v>
      </c>
      <c r="T57">
        <v>49223430.427432001</v>
      </c>
      <c r="U57">
        <v>47702779.541798703</v>
      </c>
      <c r="V57">
        <v>47289720.4962584</v>
      </c>
      <c r="W57">
        <v>48273474.560046397</v>
      </c>
      <c r="X57">
        <v>49437847.972292803</v>
      </c>
      <c r="Y57">
        <v>50002926.905957803</v>
      </c>
      <c r="Z57">
        <v>51658763.251603</v>
      </c>
      <c r="AA57">
        <v>51066992.806229897</v>
      </c>
      <c r="AB57">
        <v>50292898.622036099</v>
      </c>
      <c r="AC57">
        <v>49969973.913180903</v>
      </c>
      <c r="AD57">
        <v>51006199.788908198</v>
      </c>
      <c r="AE57">
        <v>49103437.881518699</v>
      </c>
      <c r="AF57">
        <v>49488762.118749999</v>
      </c>
    </row>
    <row r="58" spans="1:32" x14ac:dyDescent="0.3">
      <c r="A58" t="s">
        <v>97</v>
      </c>
      <c r="B58" t="s">
        <v>409</v>
      </c>
      <c r="C58" t="s">
        <v>297</v>
      </c>
      <c r="D58" t="s">
        <v>410</v>
      </c>
      <c r="E58" t="s">
        <v>298</v>
      </c>
      <c r="F58">
        <v>42003486.417807698</v>
      </c>
      <c r="G58">
        <v>43959975.140679799</v>
      </c>
      <c r="H58">
        <v>44973911.005190201</v>
      </c>
      <c r="I58">
        <v>46413331.979754403</v>
      </c>
      <c r="J58">
        <v>45887505.624937102</v>
      </c>
      <c r="K58">
        <v>47351281.280030198</v>
      </c>
      <c r="L58">
        <v>48787177.203796104</v>
      </c>
      <c r="M58">
        <v>49455610.693948798</v>
      </c>
      <c r="N58">
        <v>49846893.053384803</v>
      </c>
      <c r="O58">
        <v>50314422.412363797</v>
      </c>
      <c r="P58">
        <v>51618212.332089096</v>
      </c>
      <c r="Q58">
        <v>51814320.432059497</v>
      </c>
      <c r="R58">
        <v>52100286.579243302</v>
      </c>
      <c r="S58">
        <v>52307189.2949742</v>
      </c>
      <c r="T58">
        <v>49096527.763437197</v>
      </c>
      <c r="U58">
        <v>47574449.302877501</v>
      </c>
      <c r="V58">
        <v>47146931.036305599</v>
      </c>
      <c r="W58">
        <v>48144918.776547901</v>
      </c>
      <c r="X58">
        <v>49327823.787616901</v>
      </c>
      <c r="Y58">
        <v>49908073.218110897</v>
      </c>
      <c r="Z58">
        <v>51571303.330137298</v>
      </c>
      <c r="AA58">
        <v>50984977.316380903</v>
      </c>
      <c r="AB58">
        <v>50209174.1633121</v>
      </c>
      <c r="AC58">
        <v>49880308.3367128</v>
      </c>
      <c r="AD58">
        <v>50908197.697357103</v>
      </c>
      <c r="AE58">
        <v>49012812.958150104</v>
      </c>
      <c r="AF58">
        <v>49397275.449750498</v>
      </c>
    </row>
    <row r="59" spans="1:32" x14ac:dyDescent="0.3">
      <c r="A59" t="s">
        <v>97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99</v>
      </c>
      <c r="B2" t="s">
        <v>295</v>
      </c>
      <c r="C2" t="s">
        <v>297</v>
      </c>
      <c r="D2" t="s">
        <v>296</v>
      </c>
      <c r="E2" t="s">
        <v>298</v>
      </c>
      <c r="F2">
        <v>3645416.0473398198</v>
      </c>
      <c r="G2">
        <v>3298133.7959866901</v>
      </c>
      <c r="H2">
        <v>3290715.2690177499</v>
      </c>
      <c r="I2">
        <v>3359732.2518910798</v>
      </c>
      <c r="J2">
        <v>3068356.4573592399</v>
      </c>
      <c r="K2">
        <v>2601538.6257088198</v>
      </c>
      <c r="L2">
        <v>2468178.4003179399</v>
      </c>
      <c r="M2">
        <v>2227121.71103248</v>
      </c>
      <c r="N2">
        <v>2194096.5572699602</v>
      </c>
      <c r="O2">
        <v>2188317.5835073199</v>
      </c>
      <c r="P2">
        <v>2118048.0601528799</v>
      </c>
      <c r="Q2">
        <v>1683390.00331575</v>
      </c>
      <c r="R2">
        <v>1580960.6668400201</v>
      </c>
      <c r="S2">
        <v>1575707.84769024</v>
      </c>
      <c r="T2">
        <v>1453278.3465366701</v>
      </c>
      <c r="U2">
        <v>1461792.4565815399</v>
      </c>
      <c r="V2">
        <v>1356326.8077253599</v>
      </c>
      <c r="W2">
        <v>1540071.3115213199</v>
      </c>
      <c r="X2">
        <v>1711746.2035463499</v>
      </c>
      <c r="Y2">
        <v>1514238.2183251299</v>
      </c>
      <c r="Z2">
        <v>1681254.5560689699</v>
      </c>
      <c r="AA2">
        <v>1454476.8592155101</v>
      </c>
      <c r="AB2">
        <v>2020298.5566777401</v>
      </c>
      <c r="AC2">
        <v>1603029.72488508</v>
      </c>
      <c r="AD2">
        <v>1410085.29910763</v>
      </c>
      <c r="AE2">
        <v>1417022.61430062</v>
      </c>
    </row>
    <row r="3" spans="1:32" x14ac:dyDescent="0.3">
      <c r="A3" t="s">
        <v>99</v>
      </c>
      <c r="B3" t="s">
        <v>299</v>
      </c>
      <c r="C3" t="s">
        <v>297</v>
      </c>
      <c r="D3" t="s">
        <v>300</v>
      </c>
      <c r="E3" t="s">
        <v>298</v>
      </c>
      <c r="F3">
        <v>206371.01203119301</v>
      </c>
      <c r="G3">
        <v>141135.873105504</v>
      </c>
      <c r="H3">
        <v>140332.91204246701</v>
      </c>
      <c r="I3">
        <v>141179.40556057301</v>
      </c>
      <c r="J3">
        <v>103646.88858483</v>
      </c>
      <c r="K3">
        <v>139987.184635593</v>
      </c>
      <c r="L3">
        <v>115759.77127763101</v>
      </c>
      <c r="M3">
        <v>160417.99848971301</v>
      </c>
      <c r="N3">
        <v>102301.430163547</v>
      </c>
      <c r="O3">
        <v>97195.0044908032</v>
      </c>
      <c r="P3">
        <v>98872.074150740198</v>
      </c>
      <c r="Q3">
        <v>117737.358236075</v>
      </c>
      <c r="R3">
        <v>141678.44415739199</v>
      </c>
      <c r="S3">
        <v>159743.84569935099</v>
      </c>
      <c r="T3">
        <v>133562.154765207</v>
      </c>
      <c r="U3">
        <v>111154.281467006</v>
      </c>
      <c r="V3">
        <v>120738.98241699699</v>
      </c>
      <c r="W3">
        <v>115710.194465464</v>
      </c>
      <c r="X3">
        <v>191067.34398989499</v>
      </c>
      <c r="Y3">
        <v>209274.99562674499</v>
      </c>
      <c r="Z3">
        <v>207373.631779491</v>
      </c>
      <c r="AA3">
        <v>184922.822473026</v>
      </c>
      <c r="AB3">
        <v>248897.712800849</v>
      </c>
      <c r="AC3">
        <v>135360.24623503201</v>
      </c>
      <c r="AD3">
        <v>108880.35052200699</v>
      </c>
      <c r="AE3">
        <v>83800</v>
      </c>
    </row>
    <row r="4" spans="1:32" x14ac:dyDescent="0.3">
      <c r="A4" t="s">
        <v>99</v>
      </c>
      <c r="B4" t="s">
        <v>301</v>
      </c>
      <c r="C4" t="s">
        <v>297</v>
      </c>
      <c r="D4" t="s">
        <v>302</v>
      </c>
      <c r="E4" t="s">
        <v>298</v>
      </c>
      <c r="F4">
        <v>17070620.729720999</v>
      </c>
      <c r="G4">
        <v>18068357.59544</v>
      </c>
      <c r="H4">
        <v>19029399.893291</v>
      </c>
      <c r="I4">
        <v>20026315.695079599</v>
      </c>
      <c r="J4">
        <v>17065518.494873799</v>
      </c>
      <c r="K4">
        <v>18804834.785386801</v>
      </c>
      <c r="L4">
        <v>19330432.2324875</v>
      </c>
      <c r="M4">
        <v>15835118.2175474</v>
      </c>
      <c r="N4">
        <v>16463519.223759901</v>
      </c>
      <c r="O4">
        <v>17611980.109336201</v>
      </c>
      <c r="P4">
        <v>20746372.6202792</v>
      </c>
      <c r="Q4">
        <v>20537650.830019102</v>
      </c>
      <c r="R4">
        <v>22614441.748064101</v>
      </c>
      <c r="S4">
        <v>22152525.3400052</v>
      </c>
      <c r="T4">
        <v>15444022.902739599</v>
      </c>
      <c r="U4">
        <v>14331191.7887986</v>
      </c>
      <c r="V4">
        <v>16383192.081861001</v>
      </c>
      <c r="W4">
        <v>16819613.5798066</v>
      </c>
      <c r="X4">
        <v>15717117.606341301</v>
      </c>
      <c r="Y4">
        <v>16462994.411414601</v>
      </c>
      <c r="Z4">
        <v>18420419.221284401</v>
      </c>
      <c r="AA4">
        <v>19308921.261399399</v>
      </c>
      <c r="AB4">
        <v>19547128.1624621</v>
      </c>
      <c r="AC4">
        <v>21016726.329237599</v>
      </c>
      <c r="AD4">
        <v>19937466.173962399</v>
      </c>
      <c r="AE4">
        <v>17976200</v>
      </c>
    </row>
    <row r="5" spans="1:32" x14ac:dyDescent="0.3">
      <c r="A5" t="s">
        <v>99</v>
      </c>
      <c r="B5" t="s">
        <v>303</v>
      </c>
      <c r="C5" t="s">
        <v>297</v>
      </c>
      <c r="D5" t="s">
        <v>304</v>
      </c>
      <c r="E5" t="s">
        <v>298</v>
      </c>
      <c r="F5">
        <v>1684821.0078748199</v>
      </c>
      <c r="G5">
        <v>1748166.1950787699</v>
      </c>
      <c r="H5">
        <v>1810458.6788577801</v>
      </c>
      <c r="I5">
        <v>1894152.73142904</v>
      </c>
      <c r="J5">
        <v>1710225.3780097</v>
      </c>
      <c r="K5">
        <v>1791216.0373052</v>
      </c>
      <c r="L5">
        <v>1821076.0178580901</v>
      </c>
      <c r="M5">
        <v>1786564.2046868999</v>
      </c>
      <c r="N5">
        <v>1542369.6068194001</v>
      </c>
      <c r="O5">
        <v>1614264.75068651</v>
      </c>
      <c r="P5">
        <v>1898521.9142217999</v>
      </c>
      <c r="Q5">
        <v>1838623.57438464</v>
      </c>
      <c r="R5">
        <v>1917942.3966659401</v>
      </c>
      <c r="S5">
        <v>1616184.4066659899</v>
      </c>
      <c r="T5">
        <v>1534572.89003567</v>
      </c>
      <c r="U5">
        <v>1534760.9693287299</v>
      </c>
      <c r="V5">
        <v>1914077.1902177299</v>
      </c>
      <c r="W5">
        <v>1791016.06966212</v>
      </c>
      <c r="X5">
        <v>1577866.0315197599</v>
      </c>
      <c r="Y5">
        <v>1681804.1061832199</v>
      </c>
      <c r="Z5">
        <v>1664935.35878742</v>
      </c>
      <c r="AA5">
        <v>1903197.31610103</v>
      </c>
      <c r="AB5">
        <v>2102034.6526597398</v>
      </c>
      <c r="AC5">
        <v>2096790.4835195299</v>
      </c>
      <c r="AD5">
        <v>1952120.4310345601</v>
      </c>
      <c r="AE5">
        <v>1650400</v>
      </c>
    </row>
    <row r="6" spans="1:32" x14ac:dyDescent="0.3">
      <c r="A6" t="s">
        <v>99</v>
      </c>
      <c r="B6" t="s">
        <v>305</v>
      </c>
      <c r="C6" t="s">
        <v>297</v>
      </c>
      <c r="D6" t="s">
        <v>306</v>
      </c>
      <c r="E6" t="s">
        <v>298</v>
      </c>
      <c r="F6">
        <v>404811.42372601398</v>
      </c>
      <c r="G6">
        <v>382626.158544779</v>
      </c>
      <c r="H6">
        <v>416960.517732537</v>
      </c>
      <c r="I6">
        <v>405226.36469902599</v>
      </c>
      <c r="J6">
        <v>297543.55321212299</v>
      </c>
      <c r="K6">
        <v>275210.811086873</v>
      </c>
      <c r="L6">
        <v>277035.08816819498</v>
      </c>
      <c r="M6">
        <v>239884.976586153</v>
      </c>
      <c r="N6">
        <v>187355.05650055801</v>
      </c>
      <c r="O6">
        <v>203410.12733011099</v>
      </c>
      <c r="P6">
        <v>272463.76678778598</v>
      </c>
      <c r="Q6">
        <v>220963.20455156799</v>
      </c>
      <c r="R6">
        <v>263221.761942991</v>
      </c>
      <c r="S6">
        <v>253922.64111312301</v>
      </c>
      <c r="T6">
        <v>148002.77390535799</v>
      </c>
      <c r="U6">
        <v>161169.169233547</v>
      </c>
      <c r="V6">
        <v>210476.45332902801</v>
      </c>
      <c r="W6">
        <v>157184.81083164099</v>
      </c>
      <c r="X6">
        <v>183480.294679846</v>
      </c>
      <c r="Y6">
        <v>171474.04006161401</v>
      </c>
      <c r="Z6">
        <v>210004.66822018099</v>
      </c>
      <c r="AA6">
        <v>195458.08950749499</v>
      </c>
      <c r="AB6">
        <v>188857.616912903</v>
      </c>
      <c r="AC6">
        <v>168706.872348048</v>
      </c>
      <c r="AD6">
        <v>196264.837269557</v>
      </c>
      <c r="AE6">
        <v>139395.72525884799</v>
      </c>
    </row>
    <row r="7" spans="1:32" x14ac:dyDescent="0.3">
      <c r="A7" t="s">
        <v>99</v>
      </c>
      <c r="B7" t="s">
        <v>307</v>
      </c>
      <c r="C7" t="s">
        <v>297</v>
      </c>
      <c r="D7" t="s">
        <v>308</v>
      </c>
      <c r="E7" t="s">
        <v>298</v>
      </c>
      <c r="F7">
        <v>1112200.4831733301</v>
      </c>
      <c r="G7">
        <v>1207867.78141093</v>
      </c>
      <c r="H7">
        <v>1314441.7768949899</v>
      </c>
      <c r="I7">
        <v>1266272.55224591</v>
      </c>
      <c r="J7">
        <v>990626.75599068799</v>
      </c>
      <c r="K7">
        <v>1052718.5835360901</v>
      </c>
      <c r="L7">
        <v>1023707.46519346</v>
      </c>
      <c r="M7">
        <v>901002.63669573399</v>
      </c>
      <c r="N7">
        <v>856406.99980547104</v>
      </c>
      <c r="O7">
        <v>812467.96661890496</v>
      </c>
      <c r="P7">
        <v>1095514.66947591</v>
      </c>
      <c r="Q7">
        <v>1094718.22594477</v>
      </c>
      <c r="R7">
        <v>1250381.3806952401</v>
      </c>
      <c r="S7">
        <v>1014143.91107889</v>
      </c>
      <c r="T7">
        <v>732091.33956700098</v>
      </c>
      <c r="U7">
        <v>756325.80194351403</v>
      </c>
      <c r="V7">
        <v>771401.882369378</v>
      </c>
      <c r="W7">
        <v>704682.99482786795</v>
      </c>
      <c r="X7">
        <v>832359.20902866602</v>
      </c>
      <c r="Y7">
        <v>841958.64646696497</v>
      </c>
      <c r="Z7">
        <v>885113.89159845398</v>
      </c>
      <c r="AA7">
        <v>918381.55023673398</v>
      </c>
      <c r="AB7">
        <v>804086.36753750895</v>
      </c>
      <c r="AC7">
        <v>823383.94476928096</v>
      </c>
      <c r="AD7">
        <v>765684.16061396897</v>
      </c>
      <c r="AE7">
        <v>790558.827175805</v>
      </c>
    </row>
    <row r="8" spans="1:32" x14ac:dyDescent="0.3">
      <c r="A8" t="s">
        <v>99</v>
      </c>
      <c r="B8" t="s">
        <v>309</v>
      </c>
      <c r="C8" t="s">
        <v>297</v>
      </c>
      <c r="D8" t="s">
        <v>310</v>
      </c>
      <c r="E8" t="s">
        <v>298</v>
      </c>
      <c r="F8">
        <v>556660.165630023</v>
      </c>
      <c r="G8">
        <v>469191.376572682</v>
      </c>
      <c r="H8">
        <v>296286.67510599998</v>
      </c>
      <c r="I8">
        <v>340590.04823840002</v>
      </c>
      <c r="J8">
        <v>245020.69576674601</v>
      </c>
      <c r="K8">
        <v>167883.70372943001</v>
      </c>
      <c r="L8">
        <v>149584.34793743101</v>
      </c>
      <c r="M8">
        <v>228817.89419302001</v>
      </c>
      <c r="N8">
        <v>228673.72464834401</v>
      </c>
      <c r="O8">
        <v>269560.28561471897</v>
      </c>
      <c r="P8">
        <v>262347.424632515</v>
      </c>
      <c r="Q8">
        <v>374687.13458525302</v>
      </c>
      <c r="R8">
        <v>340544.28849263402</v>
      </c>
      <c r="S8">
        <v>413876.78457906999</v>
      </c>
      <c r="T8">
        <v>337857.105033278</v>
      </c>
      <c r="U8">
        <v>232491.78435356601</v>
      </c>
      <c r="V8">
        <v>125394.13151794201</v>
      </c>
      <c r="W8">
        <v>191039.19393216399</v>
      </c>
      <c r="X8">
        <v>220128.22870948401</v>
      </c>
      <c r="Y8">
        <v>230018.173117895</v>
      </c>
      <c r="Z8">
        <v>287577.52998081601</v>
      </c>
      <c r="AA8">
        <v>229224.548487183</v>
      </c>
      <c r="AB8">
        <v>265169.054181265</v>
      </c>
      <c r="AC8">
        <v>230420.15102628799</v>
      </c>
      <c r="AD8">
        <v>195176.82159927301</v>
      </c>
      <c r="AE8">
        <v>256800</v>
      </c>
    </row>
    <row r="9" spans="1:32" x14ac:dyDescent="0.3">
      <c r="A9" t="s">
        <v>99</v>
      </c>
      <c r="B9" t="s">
        <v>311</v>
      </c>
      <c r="C9" t="s">
        <v>297</v>
      </c>
      <c r="D9" t="s">
        <v>312</v>
      </c>
      <c r="E9" t="s">
        <v>298</v>
      </c>
      <c r="F9">
        <v>1239839.69816839</v>
      </c>
      <c r="G9">
        <v>1368888.8011634899</v>
      </c>
      <c r="H9">
        <v>1488118.1554839599</v>
      </c>
      <c r="I9">
        <v>1643756.6450685</v>
      </c>
      <c r="J9">
        <v>1326327.96123057</v>
      </c>
      <c r="K9">
        <v>1346100.8116571701</v>
      </c>
      <c r="L9">
        <v>1472088.16779572</v>
      </c>
      <c r="M9">
        <v>1322481.00327694</v>
      </c>
      <c r="N9">
        <v>1319985.2677782699</v>
      </c>
      <c r="O9">
        <v>1158596.5928322701</v>
      </c>
      <c r="P9">
        <v>1560370.67820938</v>
      </c>
      <c r="Q9">
        <v>1359436.25675981</v>
      </c>
      <c r="R9">
        <v>1528342.00435471</v>
      </c>
      <c r="S9">
        <v>1836371.5077617399</v>
      </c>
      <c r="T9">
        <v>1305308.3639676401</v>
      </c>
      <c r="U9">
        <v>1281428.3909730299</v>
      </c>
      <c r="V9">
        <v>1336418.00604723</v>
      </c>
      <c r="W9">
        <v>1081171.99814689</v>
      </c>
      <c r="X9">
        <v>949193.43206272402</v>
      </c>
      <c r="Y9">
        <v>949976.30361057702</v>
      </c>
      <c r="Z9">
        <v>1002222.98032363</v>
      </c>
      <c r="AA9">
        <v>972958.56269398006</v>
      </c>
      <c r="AB9">
        <v>1024920.20008674</v>
      </c>
      <c r="AC9">
        <v>1369789.2990097301</v>
      </c>
      <c r="AD9">
        <v>1578596.8356485199</v>
      </c>
      <c r="AE9">
        <v>1344136.35218619</v>
      </c>
    </row>
    <row r="10" spans="1:32" x14ac:dyDescent="0.3">
      <c r="A10" t="s">
        <v>99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99</v>
      </c>
      <c r="B11" t="s">
        <v>315</v>
      </c>
      <c r="C11" t="s">
        <v>297</v>
      </c>
      <c r="D11" t="s">
        <v>316</v>
      </c>
      <c r="E11" t="s">
        <v>298</v>
      </c>
      <c r="F11">
        <v>511057.48276201199</v>
      </c>
      <c r="G11">
        <v>523625.58386069501</v>
      </c>
      <c r="H11">
        <v>608187.94484325999</v>
      </c>
      <c r="I11">
        <v>594167.43914210005</v>
      </c>
      <c r="J11">
        <v>534182.29807049897</v>
      </c>
      <c r="K11">
        <v>622730.23000879702</v>
      </c>
      <c r="L11">
        <v>693233.650882788</v>
      </c>
      <c r="M11">
        <v>710894.16983636597</v>
      </c>
      <c r="N11">
        <v>709219.27277220599</v>
      </c>
      <c r="O11">
        <v>661395.30789971596</v>
      </c>
      <c r="P11">
        <v>694642.33275528695</v>
      </c>
      <c r="Q11">
        <v>730539.76915622503</v>
      </c>
      <c r="R11">
        <v>688429.30144594098</v>
      </c>
      <c r="S11">
        <v>628191.70813946798</v>
      </c>
      <c r="T11">
        <v>655556.45738871698</v>
      </c>
      <c r="U11">
        <v>541914.14600152499</v>
      </c>
      <c r="V11">
        <v>692928.09790346504</v>
      </c>
      <c r="W11">
        <v>1118898.3233675701</v>
      </c>
      <c r="X11">
        <v>1141417.98944089</v>
      </c>
      <c r="Y11">
        <v>1047611.67875822</v>
      </c>
      <c r="Z11">
        <v>939737.47568191099</v>
      </c>
      <c r="AA11">
        <v>1357565.53870806</v>
      </c>
      <c r="AB11">
        <v>1227097.0087277601</v>
      </c>
      <c r="AC11">
        <v>1186677.75143299</v>
      </c>
      <c r="AD11">
        <v>1108643.4599462701</v>
      </c>
      <c r="AE11">
        <v>1147945.96289988</v>
      </c>
    </row>
    <row r="12" spans="1:32" x14ac:dyDescent="0.3">
      <c r="A12" t="s">
        <v>99</v>
      </c>
      <c r="B12" t="s">
        <v>317</v>
      </c>
      <c r="C12" t="s">
        <v>297</v>
      </c>
      <c r="D12" t="s">
        <v>318</v>
      </c>
      <c r="E12" t="s">
        <v>298</v>
      </c>
      <c r="F12">
        <v>1465123.16114461</v>
      </c>
      <c r="G12">
        <v>1541324.66775353</v>
      </c>
      <c r="H12">
        <v>1609931.2124685899</v>
      </c>
      <c r="I12">
        <v>1612465.2271636</v>
      </c>
      <c r="J12">
        <v>1289641.1783846801</v>
      </c>
      <c r="K12">
        <v>1491304.31938455</v>
      </c>
      <c r="L12">
        <v>1562119.11242163</v>
      </c>
      <c r="M12">
        <v>1180095.16745848</v>
      </c>
      <c r="N12">
        <v>1515413.43956886</v>
      </c>
      <c r="O12">
        <v>1572190.1426891501</v>
      </c>
      <c r="P12">
        <v>1735184.9757205499</v>
      </c>
      <c r="Q12">
        <v>1918161.7003858101</v>
      </c>
      <c r="R12">
        <v>1882915.6416771</v>
      </c>
      <c r="S12">
        <v>1704919.35254173</v>
      </c>
      <c r="T12">
        <v>1309570.0488078401</v>
      </c>
      <c r="U12">
        <v>1217543.9830893001</v>
      </c>
      <c r="V12">
        <v>1307518.4502584101</v>
      </c>
      <c r="W12">
        <v>1364918.4870984999</v>
      </c>
      <c r="X12">
        <v>1375962.7243552001</v>
      </c>
      <c r="Y12">
        <v>1391012.9568823599</v>
      </c>
      <c r="Z12">
        <v>1487003.35384334</v>
      </c>
      <c r="AA12">
        <v>1414888.0064421101</v>
      </c>
      <c r="AB12">
        <v>1481893.5255634999</v>
      </c>
      <c r="AC12">
        <v>1659184.74044429</v>
      </c>
      <c r="AD12">
        <v>1563221.5162217701</v>
      </c>
      <c r="AE12">
        <v>1499001.2989699601</v>
      </c>
    </row>
    <row r="13" spans="1:32" x14ac:dyDescent="0.3">
      <c r="A13" t="s">
        <v>99</v>
      </c>
      <c r="B13" t="s">
        <v>319</v>
      </c>
      <c r="C13" t="s">
        <v>297</v>
      </c>
      <c r="D13" t="s">
        <v>320</v>
      </c>
      <c r="E13" t="s">
        <v>298</v>
      </c>
      <c r="F13">
        <v>2447815.6065428602</v>
      </c>
      <c r="G13">
        <v>2455593.7902825698</v>
      </c>
      <c r="H13">
        <v>2360101.5882114298</v>
      </c>
      <c r="I13">
        <v>2258405.1857457799</v>
      </c>
      <c r="J13">
        <v>1998342.2296076</v>
      </c>
      <c r="K13">
        <v>2294084.6910752198</v>
      </c>
      <c r="L13">
        <v>2400238.69982224</v>
      </c>
      <c r="M13">
        <v>1807115.7786111101</v>
      </c>
      <c r="N13">
        <v>1552178.2264656399</v>
      </c>
      <c r="O13">
        <v>1760839.52963792</v>
      </c>
      <c r="P13">
        <v>2150640.2798938202</v>
      </c>
      <c r="Q13">
        <v>2415185.47506249</v>
      </c>
      <c r="R13">
        <v>2923593.7089377199</v>
      </c>
      <c r="S13">
        <v>2934345.0338102798</v>
      </c>
      <c r="T13">
        <v>2201385.8575156699</v>
      </c>
      <c r="U13">
        <v>2135890.3588299099</v>
      </c>
      <c r="V13">
        <v>2258199.1464396799</v>
      </c>
      <c r="W13">
        <v>2262145.3250112198</v>
      </c>
      <c r="X13">
        <v>1905373.3079197099</v>
      </c>
      <c r="Y13">
        <v>2130338.5050513302</v>
      </c>
      <c r="Z13">
        <v>2208573.4708004799</v>
      </c>
      <c r="AA13">
        <v>2256984.5319929798</v>
      </c>
      <c r="AB13">
        <v>2788971.41016217</v>
      </c>
      <c r="AC13">
        <v>2572557.4022478298</v>
      </c>
      <c r="AD13">
        <v>2653728.1533796601</v>
      </c>
      <c r="AE13">
        <v>2302001.8075990998</v>
      </c>
    </row>
    <row r="14" spans="1:32" x14ac:dyDescent="0.3">
      <c r="A14" t="s">
        <v>99</v>
      </c>
      <c r="B14" t="s">
        <v>321</v>
      </c>
      <c r="C14" t="s">
        <v>297</v>
      </c>
      <c r="D14" t="s">
        <v>322</v>
      </c>
      <c r="E14" t="s">
        <v>298</v>
      </c>
      <c r="F14">
        <v>2465601.0575709599</v>
      </c>
      <c r="G14">
        <v>2590240.98178472</v>
      </c>
      <c r="H14">
        <v>2644505.0752423899</v>
      </c>
      <c r="I14">
        <v>2987480.1430730801</v>
      </c>
      <c r="J14">
        <v>2609541.4955767901</v>
      </c>
      <c r="K14">
        <v>3427510.2504077102</v>
      </c>
      <c r="L14">
        <v>3382823.7056636899</v>
      </c>
      <c r="M14">
        <v>2160632.5289151599</v>
      </c>
      <c r="N14">
        <v>2262838.8299360299</v>
      </c>
      <c r="O14">
        <v>2954518.9233832601</v>
      </c>
      <c r="P14">
        <v>2925784.9266907601</v>
      </c>
      <c r="Q14">
        <v>3210450.3978944402</v>
      </c>
      <c r="R14">
        <v>3229821.7219334799</v>
      </c>
      <c r="S14">
        <v>3463415.79605181</v>
      </c>
      <c r="T14">
        <v>2014250.5200280601</v>
      </c>
      <c r="U14">
        <v>1962990.6935516701</v>
      </c>
      <c r="V14">
        <v>2336725.2069899999</v>
      </c>
      <c r="W14">
        <v>2368173.8347243201</v>
      </c>
      <c r="X14">
        <v>1866634.7238243299</v>
      </c>
      <c r="Y14">
        <v>2149267.0285326899</v>
      </c>
      <c r="Z14">
        <v>2743043.1270777499</v>
      </c>
      <c r="AA14">
        <v>2518373.3563465099</v>
      </c>
      <c r="AB14">
        <v>2504740.14766597</v>
      </c>
      <c r="AC14">
        <v>3308879.2234498998</v>
      </c>
      <c r="AD14">
        <v>2909635.1437113401</v>
      </c>
      <c r="AE14">
        <v>2811528.4606344402</v>
      </c>
    </row>
    <row r="15" spans="1:32" x14ac:dyDescent="0.3">
      <c r="A15" t="s">
        <v>99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99</v>
      </c>
      <c r="B16" t="s">
        <v>325</v>
      </c>
      <c r="C16" t="s">
        <v>297</v>
      </c>
      <c r="D16" t="s">
        <v>326</v>
      </c>
      <c r="E16" t="s">
        <v>298</v>
      </c>
      <c r="F16">
        <v>1388264.42775791</v>
      </c>
      <c r="G16">
        <v>1510723.68297839</v>
      </c>
      <c r="H16">
        <v>1623317.01046955</v>
      </c>
      <c r="I16">
        <v>1554569.7271453</v>
      </c>
      <c r="J16">
        <v>1466244.72625133</v>
      </c>
      <c r="K16">
        <v>1712402.15085784</v>
      </c>
      <c r="L16">
        <v>1640538.0542878101</v>
      </c>
      <c r="M16">
        <v>1201977.11505608</v>
      </c>
      <c r="N16">
        <v>1287703.7831852401</v>
      </c>
      <c r="O16">
        <v>1420435.8110543799</v>
      </c>
      <c r="P16">
        <v>1488317.11618902</v>
      </c>
      <c r="Q16">
        <v>1495781.50866136</v>
      </c>
      <c r="R16">
        <v>1648952.3185986599</v>
      </c>
      <c r="S16">
        <v>1383585.0324721299</v>
      </c>
      <c r="T16">
        <v>889918.12436443497</v>
      </c>
      <c r="U16">
        <v>1001039.5951654</v>
      </c>
      <c r="V16">
        <v>1237721.3635748699</v>
      </c>
      <c r="W16">
        <v>1153352.9654498301</v>
      </c>
      <c r="X16">
        <v>1083593.4061071901</v>
      </c>
      <c r="Y16">
        <v>1125061.8387430101</v>
      </c>
      <c r="Z16">
        <v>1212137.26362406</v>
      </c>
      <c r="AA16">
        <v>1374883.2641901299</v>
      </c>
      <c r="AB16">
        <v>1576340.8319391001</v>
      </c>
      <c r="AC16">
        <v>1469657.8530044099</v>
      </c>
      <c r="AD16">
        <v>1242521.2819040299</v>
      </c>
      <c r="AE16">
        <v>1199700</v>
      </c>
    </row>
    <row r="17" spans="1:31" x14ac:dyDescent="0.3">
      <c r="A17" t="s">
        <v>99</v>
      </c>
      <c r="B17" t="s">
        <v>327</v>
      </c>
      <c r="C17" t="s">
        <v>297</v>
      </c>
      <c r="D17" t="s">
        <v>328</v>
      </c>
      <c r="E17" t="s">
        <v>298</v>
      </c>
      <c r="F17">
        <v>1478687.7026380501</v>
      </c>
      <c r="G17">
        <v>1583577.8947358199</v>
      </c>
      <c r="H17">
        <v>1661142.2487328199</v>
      </c>
      <c r="I17">
        <v>1897872.50192024</v>
      </c>
      <c r="J17">
        <v>1566136.70698913</v>
      </c>
      <c r="K17">
        <v>1725408.32269911</v>
      </c>
      <c r="L17">
        <v>1669483.4933301001</v>
      </c>
      <c r="M17">
        <v>1377534.1388381601</v>
      </c>
      <c r="N17">
        <v>1450048.6766343401</v>
      </c>
      <c r="O17">
        <v>1862457.0167674201</v>
      </c>
      <c r="P17">
        <v>2289504.08339932</v>
      </c>
      <c r="Q17">
        <v>1878749.5838514301</v>
      </c>
      <c r="R17">
        <v>2572595.6016404</v>
      </c>
      <c r="S17">
        <v>2700243.2585216998</v>
      </c>
      <c r="T17">
        <v>1654882.5400238601</v>
      </c>
      <c r="U17">
        <v>1230045.84825332</v>
      </c>
      <c r="V17">
        <v>1588981.14911249</v>
      </c>
      <c r="W17">
        <v>1799706.65579417</v>
      </c>
      <c r="X17">
        <v>1487883.51599979</v>
      </c>
      <c r="Y17">
        <v>1557059.8300379</v>
      </c>
      <c r="Z17">
        <v>1921195.6522560699</v>
      </c>
      <c r="AA17">
        <v>1807031.9679655801</v>
      </c>
      <c r="AB17">
        <v>1514861.94175773</v>
      </c>
      <c r="AC17">
        <v>1957265.33972272</v>
      </c>
      <c r="AD17">
        <v>1882210.0782936199</v>
      </c>
      <c r="AE17">
        <v>1391902.78111504</v>
      </c>
    </row>
    <row r="18" spans="1:31" x14ac:dyDescent="0.3">
      <c r="A18" t="s">
        <v>99</v>
      </c>
      <c r="B18" t="s">
        <v>329</v>
      </c>
      <c r="C18" t="s">
        <v>297</v>
      </c>
      <c r="D18" t="s">
        <v>330</v>
      </c>
      <c r="E18" t="s">
        <v>298</v>
      </c>
      <c r="F18">
        <v>2028563.1480769301</v>
      </c>
      <c r="G18">
        <v>2311737.9152282202</v>
      </c>
      <c r="H18">
        <v>2801899.8105203002</v>
      </c>
      <c r="I18">
        <v>3136242.7272453699</v>
      </c>
      <c r="J18">
        <v>2657839.2325776098</v>
      </c>
      <c r="K18">
        <v>2537411.8087546602</v>
      </c>
      <c r="L18">
        <v>2813977.6936147902</v>
      </c>
      <c r="M18">
        <v>2667240.2813599901</v>
      </c>
      <c r="N18">
        <v>3156146.2750912802</v>
      </c>
      <c r="O18">
        <v>2940142.7411586698</v>
      </c>
      <c r="P18">
        <v>3886412.3591271802</v>
      </c>
      <c r="Q18">
        <v>3511583.7304858002</v>
      </c>
      <c r="R18">
        <v>3854893.0668169698</v>
      </c>
      <c r="S18">
        <v>3785524.5842848402</v>
      </c>
      <c r="T18">
        <v>2326435.8060814198</v>
      </c>
      <c r="U18">
        <v>1887025.1903456</v>
      </c>
      <c r="V18">
        <v>2148658.4265901102</v>
      </c>
      <c r="W18">
        <v>2455608.84979212</v>
      </c>
      <c r="X18">
        <v>2678972.7113964399</v>
      </c>
      <c r="Y18">
        <v>2790508.2082370101</v>
      </c>
      <c r="Z18">
        <v>3347034.2757985401</v>
      </c>
      <c r="AA18">
        <v>3888617.22269881</v>
      </c>
      <c r="AB18">
        <v>3716618.3491271599</v>
      </c>
      <c r="AC18">
        <v>3829507.94157372</v>
      </c>
      <c r="AD18">
        <v>3513540.9483941002</v>
      </c>
      <c r="AE18">
        <v>3100000</v>
      </c>
    </row>
    <row r="19" spans="1:31" x14ac:dyDescent="0.3">
      <c r="A19" t="s">
        <v>99</v>
      </c>
      <c r="B19" t="s">
        <v>331</v>
      </c>
      <c r="C19" t="s">
        <v>297</v>
      </c>
      <c r="D19" t="s">
        <v>332</v>
      </c>
      <c r="E19" t="s">
        <v>298</v>
      </c>
      <c r="F19">
        <v>292344.35530417098</v>
      </c>
      <c r="G19">
        <v>362235.37119221</v>
      </c>
      <c r="H19">
        <v>375617.68612717302</v>
      </c>
      <c r="I19">
        <v>411990.46084286697</v>
      </c>
      <c r="J19">
        <v>338320.45542231301</v>
      </c>
      <c r="K19">
        <v>283934.63558423298</v>
      </c>
      <c r="L19">
        <v>361312.41632809403</v>
      </c>
      <c r="M19">
        <v>261141.09765055799</v>
      </c>
      <c r="N19">
        <v>381548.63311830198</v>
      </c>
      <c r="O19">
        <v>332199.86703664903</v>
      </c>
      <c r="P19">
        <v>463874.66653706197</v>
      </c>
      <c r="Q19">
        <v>458364.719021214</v>
      </c>
      <c r="R19">
        <v>489950.12566719798</v>
      </c>
      <c r="S19">
        <v>399500.76174293499</v>
      </c>
      <c r="T19">
        <v>343818.20186096901</v>
      </c>
      <c r="U19">
        <v>393239.34005435702</v>
      </c>
      <c r="V19">
        <v>453286.07832038897</v>
      </c>
      <c r="W19">
        <v>373108.35010636703</v>
      </c>
      <c r="X19">
        <v>418160.49410448398</v>
      </c>
      <c r="Y19">
        <v>399508.42907516297</v>
      </c>
      <c r="Z19">
        <v>507330.22811909398</v>
      </c>
      <c r="AA19">
        <v>471199.28049065702</v>
      </c>
      <c r="AB19">
        <v>353647.76429504901</v>
      </c>
      <c r="AC19">
        <v>342456.18675805302</v>
      </c>
      <c r="AD19">
        <v>375885.73986516299</v>
      </c>
      <c r="AE19">
        <v>342828.78416074603</v>
      </c>
    </row>
    <row r="20" spans="1:31" x14ac:dyDescent="0.3">
      <c r="A20" t="s">
        <v>99</v>
      </c>
      <c r="B20" t="s">
        <v>333</v>
      </c>
      <c r="C20" t="s">
        <v>297</v>
      </c>
      <c r="D20" t="s">
        <v>334</v>
      </c>
      <c r="E20" t="s">
        <v>298</v>
      </c>
      <c r="F20">
        <v>9900989.0931262001</v>
      </c>
      <c r="G20">
        <v>9963011.5864671897</v>
      </c>
      <c r="H20">
        <v>9360734.53873921</v>
      </c>
      <c r="I20">
        <v>9197056.9402877092</v>
      </c>
      <c r="J20">
        <v>9190268.6166153997</v>
      </c>
      <c r="K20">
        <v>8318164.1492439201</v>
      </c>
      <c r="L20">
        <v>7908219.8241229802</v>
      </c>
      <c r="M20">
        <v>7036825.6075315997</v>
      </c>
      <c r="N20">
        <v>6645873.5860207602</v>
      </c>
      <c r="O20">
        <v>5475742.50882723</v>
      </c>
      <c r="P20">
        <v>5548750.50341284</v>
      </c>
      <c r="Q20">
        <v>5012409.9684625203</v>
      </c>
      <c r="R20">
        <v>5121641.8078699997</v>
      </c>
      <c r="S20">
        <v>5318183.8799245898</v>
      </c>
      <c r="T20">
        <v>5049323.4018303202</v>
      </c>
      <c r="U20">
        <v>4923474.15692933</v>
      </c>
      <c r="V20">
        <v>4706337.10549141</v>
      </c>
      <c r="W20">
        <v>4782713.5457083602</v>
      </c>
      <c r="X20">
        <v>4701178.9157240205</v>
      </c>
      <c r="Y20">
        <v>4707218.2619643603</v>
      </c>
      <c r="Z20">
        <v>5000532.6167185903</v>
      </c>
      <c r="AA20">
        <v>5059427.1144606303</v>
      </c>
      <c r="AB20">
        <v>4916573.6080874503</v>
      </c>
      <c r="AC20">
        <v>5200397.4405369395</v>
      </c>
      <c r="AD20">
        <v>4516085.48171476</v>
      </c>
      <c r="AE20">
        <v>4322019.0204138597</v>
      </c>
    </row>
    <row r="21" spans="1:31" x14ac:dyDescent="0.3">
      <c r="A21" t="s">
        <v>99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99</v>
      </c>
      <c r="B22" t="s">
        <v>337</v>
      </c>
      <c r="C22" t="s">
        <v>297</v>
      </c>
      <c r="D22" t="s">
        <v>338</v>
      </c>
      <c r="E22" t="s">
        <v>298</v>
      </c>
      <c r="F22">
        <v>5076709.3853428503</v>
      </c>
      <c r="G22">
        <v>5298463.3516309001</v>
      </c>
      <c r="H22">
        <v>5010825.86829961</v>
      </c>
      <c r="I22">
        <v>5247659.6498052003</v>
      </c>
      <c r="J22">
        <v>5179612.7306418</v>
      </c>
      <c r="K22">
        <v>4569859.67112529</v>
      </c>
      <c r="L22">
        <v>4347611.1536933696</v>
      </c>
      <c r="M22">
        <v>4200573.8802278098</v>
      </c>
      <c r="N22">
        <v>3785896.9286563802</v>
      </c>
      <c r="O22">
        <v>3054714.7618090301</v>
      </c>
      <c r="P22">
        <v>2635439.05212323</v>
      </c>
      <c r="Q22">
        <v>2348008.4575792798</v>
      </c>
      <c r="R22">
        <v>1932232.1091819699</v>
      </c>
      <c r="S22">
        <v>1907235.45997483</v>
      </c>
      <c r="T22">
        <v>2100352.5390056102</v>
      </c>
      <c r="U22">
        <v>2020151.37199184</v>
      </c>
      <c r="V22">
        <v>2221119.52405822</v>
      </c>
      <c r="W22">
        <v>2323812.0339494501</v>
      </c>
      <c r="X22">
        <v>2744114.91340082</v>
      </c>
      <c r="Y22">
        <v>2591076.2591653201</v>
      </c>
      <c r="Z22">
        <v>2663139.90268654</v>
      </c>
      <c r="AA22">
        <v>3012692.9494657302</v>
      </c>
      <c r="AB22">
        <v>2791197.9923339402</v>
      </c>
      <c r="AC22">
        <v>2780153.9692663001</v>
      </c>
      <c r="AD22">
        <v>2911593.2466694</v>
      </c>
      <c r="AE22">
        <v>3313980.97958615</v>
      </c>
    </row>
    <row r="23" spans="1:31" x14ac:dyDescent="0.3">
      <c r="A23" t="s">
        <v>99</v>
      </c>
      <c r="B23" t="s">
        <v>339</v>
      </c>
      <c r="C23" t="s">
        <v>297</v>
      </c>
      <c r="D23" t="s">
        <v>340</v>
      </c>
      <c r="E23" t="s">
        <v>298</v>
      </c>
      <c r="F23">
        <v>3484181.1125173001</v>
      </c>
      <c r="G23">
        <v>3026201.4099003701</v>
      </c>
      <c r="H23">
        <v>2742991.1126623</v>
      </c>
      <c r="I23">
        <v>2512319.5738496301</v>
      </c>
      <c r="J23">
        <v>2462507.8972242801</v>
      </c>
      <c r="K23">
        <v>2770227.9199711098</v>
      </c>
      <c r="L23">
        <v>2425841.58201539</v>
      </c>
      <c r="M23">
        <v>2217472.9508345202</v>
      </c>
      <c r="N23">
        <v>1728836.7171618801</v>
      </c>
      <c r="O23">
        <v>1754932.80037569</v>
      </c>
      <c r="P23">
        <v>1764720.94786341</v>
      </c>
      <c r="Q23">
        <v>1712076.30860928</v>
      </c>
      <c r="R23">
        <v>2522578.8954008198</v>
      </c>
      <c r="S23">
        <v>1883760.9728514701</v>
      </c>
      <c r="T23">
        <v>1606499.8376676801</v>
      </c>
      <c r="U23">
        <v>2011374.8491135901</v>
      </c>
      <c r="V23">
        <v>1970358.5913664</v>
      </c>
      <c r="W23">
        <v>2023731.6452571501</v>
      </c>
      <c r="X23">
        <v>2517121.3141993699</v>
      </c>
      <c r="Y23">
        <v>2572905.0669293399</v>
      </c>
      <c r="Z23">
        <v>2520915.1024338799</v>
      </c>
      <c r="AA23">
        <v>2447058.4101288598</v>
      </c>
      <c r="AB23">
        <v>2991502.5770659</v>
      </c>
      <c r="AC23">
        <v>2798855.2019126299</v>
      </c>
      <c r="AD23">
        <v>2830824.4763886998</v>
      </c>
      <c r="AE23">
        <v>3049800</v>
      </c>
    </row>
    <row r="24" spans="1:31" x14ac:dyDescent="0.3">
      <c r="A24" t="s">
        <v>99</v>
      </c>
      <c r="B24" t="s">
        <v>341</v>
      </c>
      <c r="C24" t="s">
        <v>297</v>
      </c>
      <c r="D24" t="s">
        <v>342</v>
      </c>
      <c r="E24" t="s">
        <v>298</v>
      </c>
      <c r="F24">
        <v>7375853.7042853497</v>
      </c>
      <c r="G24">
        <v>7603210.9945219401</v>
      </c>
      <c r="H24">
        <v>7690647.3454793403</v>
      </c>
      <c r="I24">
        <v>6907169.3488678904</v>
      </c>
      <c r="J24">
        <v>6716368.4238369102</v>
      </c>
      <c r="K24">
        <v>7994596.1887826696</v>
      </c>
      <c r="L24">
        <v>6746794.6806213604</v>
      </c>
      <c r="M24">
        <v>6501284.9374424797</v>
      </c>
      <c r="N24">
        <v>6279611.4519025497</v>
      </c>
      <c r="O24">
        <v>7212598.9229590902</v>
      </c>
      <c r="P24">
        <v>7483335.6421884997</v>
      </c>
      <c r="Q24">
        <v>7859744.9479632303</v>
      </c>
      <c r="R24">
        <v>7328578.3710970599</v>
      </c>
      <c r="S24">
        <v>7254181.9116578503</v>
      </c>
      <c r="T24">
        <v>6715733.2126915297</v>
      </c>
      <c r="U24">
        <v>6480631.1193871796</v>
      </c>
      <c r="V24">
        <v>6847962.3787237797</v>
      </c>
      <c r="W24">
        <v>7211587.2225008002</v>
      </c>
      <c r="X24">
        <v>7664759.2318446497</v>
      </c>
      <c r="Y24">
        <v>7949274.6962337</v>
      </c>
      <c r="Z24">
        <v>8421482.3944540806</v>
      </c>
      <c r="AA24">
        <v>8358009.5998662701</v>
      </c>
      <c r="AB24">
        <v>8241093.71561886</v>
      </c>
      <c r="AC24">
        <v>7526544.2466192003</v>
      </c>
      <c r="AD24">
        <v>8019465.9532544697</v>
      </c>
      <c r="AE24">
        <v>7493216.7481778096</v>
      </c>
    </row>
    <row r="25" spans="1:31" x14ac:dyDescent="0.3">
      <c r="A25" t="s">
        <v>99</v>
      </c>
      <c r="B25" t="s">
        <v>343</v>
      </c>
      <c r="C25" t="s">
        <v>297</v>
      </c>
      <c r="D25" t="s">
        <v>344</v>
      </c>
      <c r="E25" t="s">
        <v>298</v>
      </c>
      <c r="F25">
        <v>333075.64083883999</v>
      </c>
      <c r="G25">
        <v>455004.89145048102</v>
      </c>
      <c r="H25">
        <v>456718.90408618399</v>
      </c>
      <c r="I25">
        <v>214839.23668838499</v>
      </c>
      <c r="J25">
        <v>375437.28942209203</v>
      </c>
      <c r="K25">
        <v>512908.50388543401</v>
      </c>
      <c r="L25">
        <v>450929.35775737499</v>
      </c>
      <c r="M25">
        <v>319781.49605112901</v>
      </c>
      <c r="N25">
        <v>387588.19841083902</v>
      </c>
      <c r="O25">
        <v>487524.274958494</v>
      </c>
      <c r="P25">
        <v>542943.51928206906</v>
      </c>
      <c r="Q25">
        <v>488942.19109491701</v>
      </c>
      <c r="R25">
        <v>365771.42270853702</v>
      </c>
      <c r="S25">
        <v>597506.85365512699</v>
      </c>
      <c r="T25">
        <v>415462.79623935599</v>
      </c>
      <c r="U25">
        <v>176165.37918987</v>
      </c>
      <c r="V25">
        <v>151338.314463221</v>
      </c>
      <c r="W25">
        <v>144271.22807064099</v>
      </c>
      <c r="X25">
        <v>178791.26260009001</v>
      </c>
      <c r="Y25">
        <v>286643.99008565798</v>
      </c>
      <c r="Z25">
        <v>213040.46523107</v>
      </c>
      <c r="AA25">
        <v>158227.98993501099</v>
      </c>
      <c r="AB25">
        <v>185521.86438604299</v>
      </c>
      <c r="AC25">
        <v>123293.456800688</v>
      </c>
      <c r="AD25">
        <v>362791.69760890899</v>
      </c>
      <c r="AE25">
        <v>190016.74817780801</v>
      </c>
    </row>
    <row r="26" spans="1:31" x14ac:dyDescent="0.3">
      <c r="A26" t="s">
        <v>99</v>
      </c>
      <c r="B26" t="s">
        <v>345</v>
      </c>
      <c r="C26" t="s">
        <v>297</v>
      </c>
      <c r="D26" t="s">
        <v>346</v>
      </c>
      <c r="E26" t="s">
        <v>298</v>
      </c>
      <c r="F26">
        <v>3645456.92279197</v>
      </c>
      <c r="G26">
        <v>3593397.3968523298</v>
      </c>
      <c r="H26">
        <v>4069150.3100410602</v>
      </c>
      <c r="I26">
        <v>3398212.8660176601</v>
      </c>
      <c r="J26">
        <v>3054984.9865310499</v>
      </c>
      <c r="K26">
        <v>3216335.4380917102</v>
      </c>
      <c r="L26">
        <v>2598209.1339712599</v>
      </c>
      <c r="M26">
        <v>2696772.70322156</v>
      </c>
      <c r="N26">
        <v>2387239.4746725098</v>
      </c>
      <c r="O26">
        <v>2463122.5131795499</v>
      </c>
      <c r="P26">
        <v>2595177.0720665101</v>
      </c>
      <c r="Q26">
        <v>2971244.0047768499</v>
      </c>
      <c r="R26">
        <v>2959933.2941720798</v>
      </c>
      <c r="S26">
        <v>3009391.3301589</v>
      </c>
      <c r="T26">
        <v>2837884.7797303498</v>
      </c>
      <c r="U26">
        <v>2650365.17056874</v>
      </c>
      <c r="V26">
        <v>2763554.81502666</v>
      </c>
      <c r="W26">
        <v>2840965.6280447799</v>
      </c>
      <c r="X26">
        <v>2923468.7926306501</v>
      </c>
      <c r="Y26">
        <v>2932914.12319502</v>
      </c>
      <c r="Z26">
        <v>3171501.38744738</v>
      </c>
      <c r="AA26">
        <v>3073595.37317133</v>
      </c>
      <c r="AB26">
        <v>3158208.2398172198</v>
      </c>
      <c r="AC26">
        <v>2652947.89948363</v>
      </c>
      <c r="AD26">
        <v>2549253.37861615</v>
      </c>
      <c r="AE26">
        <v>2586194.26189342</v>
      </c>
    </row>
    <row r="27" spans="1:31" x14ac:dyDescent="0.3">
      <c r="A27" t="s">
        <v>99</v>
      </c>
      <c r="B27" t="s">
        <v>347</v>
      </c>
      <c r="C27" t="s">
        <v>297</v>
      </c>
      <c r="D27" t="s">
        <v>348</v>
      </c>
      <c r="E27" t="s">
        <v>298</v>
      </c>
      <c r="F27">
        <v>3427469.0429321202</v>
      </c>
      <c r="G27">
        <v>3576962.6402818901</v>
      </c>
      <c r="H27">
        <v>3210690.1721879798</v>
      </c>
      <c r="I27">
        <v>3324688.9358513998</v>
      </c>
      <c r="J27">
        <v>3300456.3090154598</v>
      </c>
      <c r="K27">
        <v>4261021.9415077502</v>
      </c>
      <c r="L27">
        <v>3688564.5206163898</v>
      </c>
      <c r="M27">
        <v>3486412.8739462998</v>
      </c>
      <c r="N27">
        <v>3495909.3021633099</v>
      </c>
      <c r="O27">
        <v>4241632.6919043399</v>
      </c>
      <c r="P27">
        <v>4324118.0244143996</v>
      </c>
      <c r="Q27">
        <v>4385777.3636598103</v>
      </c>
      <c r="R27">
        <v>3997260.7620969098</v>
      </c>
      <c r="S27">
        <v>3634286.73044175</v>
      </c>
      <c r="T27">
        <v>3456041.3509036</v>
      </c>
      <c r="U27">
        <v>3656561.8021458802</v>
      </c>
      <c r="V27">
        <v>3936697.1964439698</v>
      </c>
      <c r="W27">
        <v>4230061.6560868798</v>
      </c>
      <c r="X27">
        <v>4564955.3296567304</v>
      </c>
      <c r="Y27">
        <v>4728726.7896370301</v>
      </c>
      <c r="Z27">
        <v>5038365.2026626198</v>
      </c>
      <c r="AA27">
        <v>5128390.9911983004</v>
      </c>
      <c r="AB27">
        <v>4899595.0463372404</v>
      </c>
      <c r="AC27">
        <v>4752157.8093355196</v>
      </c>
      <c r="AD27">
        <v>5107010.05393246</v>
      </c>
      <c r="AE27">
        <v>4717005.7381065805</v>
      </c>
    </row>
    <row r="28" spans="1:31" x14ac:dyDescent="0.3">
      <c r="A28" t="s">
        <v>99</v>
      </c>
      <c r="B28" t="s">
        <v>349</v>
      </c>
      <c r="C28" t="s">
        <v>297</v>
      </c>
      <c r="D28" t="s">
        <v>350</v>
      </c>
      <c r="E28" t="s">
        <v>298</v>
      </c>
      <c r="F28">
        <v>9934887.1285629105</v>
      </c>
      <c r="G28">
        <v>9747245.17483503</v>
      </c>
      <c r="H28">
        <v>9889131.8811189309</v>
      </c>
      <c r="I28">
        <v>8134298.1799047897</v>
      </c>
      <c r="J28">
        <v>8473356.7839375194</v>
      </c>
      <c r="K28">
        <v>7639677.5824699197</v>
      </c>
      <c r="L28">
        <v>7285424.5952570103</v>
      </c>
      <c r="M28">
        <v>6907002.5436634403</v>
      </c>
      <c r="N28">
        <v>7841807.8014537701</v>
      </c>
      <c r="O28">
        <v>7187677.0677361796</v>
      </c>
      <c r="P28">
        <v>6312562.8955424596</v>
      </c>
      <c r="Q28">
        <v>6151219.1445956398</v>
      </c>
      <c r="R28">
        <v>7194372.3844418097</v>
      </c>
      <c r="S28">
        <v>6980808.9391396204</v>
      </c>
      <c r="T28">
        <v>6879818.9403900197</v>
      </c>
      <c r="U28">
        <v>6524170.5797444899</v>
      </c>
      <c r="V28">
        <v>6205746.0139515102</v>
      </c>
      <c r="W28">
        <v>7131848.00626742</v>
      </c>
      <c r="X28">
        <v>6944702.9951357497</v>
      </c>
      <c r="Y28">
        <v>7379867.6408173097</v>
      </c>
      <c r="Z28">
        <v>7303136.2408014396</v>
      </c>
      <c r="AA28">
        <v>7544656.8550168499</v>
      </c>
      <c r="AB28">
        <v>7979764.3826942099</v>
      </c>
      <c r="AC28">
        <v>8823613.7026880607</v>
      </c>
      <c r="AD28">
        <v>8774798.5281176493</v>
      </c>
      <c r="AE28">
        <v>8558600</v>
      </c>
    </row>
    <row r="29" spans="1:31" x14ac:dyDescent="0.3">
      <c r="A29" t="s">
        <v>99</v>
      </c>
      <c r="B29" t="s">
        <v>351</v>
      </c>
      <c r="C29" t="s">
        <v>297</v>
      </c>
      <c r="D29" t="s">
        <v>352</v>
      </c>
      <c r="E29" t="s">
        <v>298</v>
      </c>
      <c r="F29">
        <v>5014094.0941325398</v>
      </c>
      <c r="G29">
        <v>4652640.3535515498</v>
      </c>
      <c r="H29">
        <v>5290305.6466977196</v>
      </c>
      <c r="I29">
        <v>3581609.8553891499</v>
      </c>
      <c r="J29">
        <v>3390961.4889208199</v>
      </c>
      <c r="K29">
        <v>3495230.6193551701</v>
      </c>
      <c r="L29">
        <v>2933012.5605642102</v>
      </c>
      <c r="M29">
        <v>3008234.9405876398</v>
      </c>
      <c r="N29">
        <v>3470136.0080009499</v>
      </c>
      <c r="O29">
        <v>3285256.84623477</v>
      </c>
      <c r="P29">
        <v>3189156.23142706</v>
      </c>
      <c r="Q29">
        <v>2917988.9388807202</v>
      </c>
      <c r="R29">
        <v>2859404.64477843</v>
      </c>
      <c r="S29">
        <v>3005871.6306568198</v>
      </c>
      <c r="T29">
        <v>2703145.24141134</v>
      </c>
      <c r="U29">
        <v>2996442.53402763</v>
      </c>
      <c r="V29">
        <v>3090868.9707623799</v>
      </c>
      <c r="W29">
        <v>3335531.1428684099</v>
      </c>
      <c r="X29">
        <v>3527288.5504852198</v>
      </c>
      <c r="Y29">
        <v>3615289.7305013002</v>
      </c>
      <c r="Z29">
        <v>3586720.6082041902</v>
      </c>
      <c r="AA29">
        <v>3653957.6598415198</v>
      </c>
      <c r="AB29">
        <v>3617230.9106687601</v>
      </c>
      <c r="AC29">
        <v>4349678.2582954997</v>
      </c>
      <c r="AD29">
        <v>4844113.2741200402</v>
      </c>
      <c r="AE29">
        <v>4453246.3679747796</v>
      </c>
    </row>
    <row r="30" spans="1:31" x14ac:dyDescent="0.3">
      <c r="A30" t="s">
        <v>99</v>
      </c>
      <c r="B30" t="s">
        <v>353</v>
      </c>
      <c r="C30" t="s">
        <v>297</v>
      </c>
      <c r="D30" t="s">
        <v>354</v>
      </c>
      <c r="E30" t="s">
        <v>298</v>
      </c>
      <c r="F30">
        <v>662658.158181292</v>
      </c>
      <c r="G30">
        <v>847260.34875683405</v>
      </c>
      <c r="H30">
        <v>537753.40555709996</v>
      </c>
      <c r="I30">
        <v>700800.11519544094</v>
      </c>
      <c r="J30">
        <v>631137.991263862</v>
      </c>
      <c r="K30">
        <v>530884.440624048</v>
      </c>
      <c r="L30">
        <v>726209.07650919701</v>
      </c>
      <c r="M30">
        <v>960995.96889059898</v>
      </c>
      <c r="N30">
        <v>1078576.3517716201</v>
      </c>
      <c r="O30">
        <v>933451.96855057403</v>
      </c>
      <c r="P30">
        <v>415328.89762790099</v>
      </c>
      <c r="Q30">
        <v>408815.58357598301</v>
      </c>
      <c r="R30">
        <v>337235.30834093998</v>
      </c>
      <c r="S30">
        <v>535045.49090326496</v>
      </c>
      <c r="T30">
        <v>704162.41440207197</v>
      </c>
      <c r="U30">
        <v>442584.53016912198</v>
      </c>
      <c r="V30">
        <v>565571.01166226901</v>
      </c>
      <c r="W30">
        <v>551785.77244473097</v>
      </c>
      <c r="X30">
        <v>584030.60928077495</v>
      </c>
      <c r="Y30">
        <v>538314.67214010796</v>
      </c>
      <c r="Z30">
        <v>623248.05082680297</v>
      </c>
      <c r="AA30">
        <v>872340.63213891198</v>
      </c>
      <c r="AB30">
        <v>969697.46695092402</v>
      </c>
      <c r="AC30">
        <v>899521.96520881099</v>
      </c>
      <c r="AD30">
        <v>674711.24538805499</v>
      </c>
      <c r="AE30">
        <v>509949.809285647</v>
      </c>
    </row>
    <row r="31" spans="1:31" x14ac:dyDescent="0.3">
      <c r="A31" t="s">
        <v>99</v>
      </c>
      <c r="B31" t="s">
        <v>355</v>
      </c>
      <c r="C31" t="s">
        <v>297</v>
      </c>
      <c r="D31" t="s">
        <v>356</v>
      </c>
      <c r="E31" t="s">
        <v>298</v>
      </c>
      <c r="F31">
        <v>442712.427351997</v>
      </c>
      <c r="G31">
        <v>430039.39882646402</v>
      </c>
      <c r="H31">
        <v>729013.64942406898</v>
      </c>
      <c r="I31">
        <v>496218.00939864101</v>
      </c>
      <c r="J31">
        <v>371268.34610666201</v>
      </c>
      <c r="K31">
        <v>402298.37199998897</v>
      </c>
      <c r="L31">
        <v>372071.06595926202</v>
      </c>
      <c r="M31">
        <v>335706.55291488703</v>
      </c>
      <c r="N31">
        <v>499258.42382126697</v>
      </c>
      <c r="O31">
        <v>506769.00889743899</v>
      </c>
      <c r="P31">
        <v>655800.54680173204</v>
      </c>
      <c r="Q31">
        <v>645115.40673425805</v>
      </c>
      <c r="R31">
        <v>978958.10260855698</v>
      </c>
      <c r="S31">
        <v>1453591.2565596399</v>
      </c>
      <c r="T31">
        <v>1191596.4021563199</v>
      </c>
      <c r="U31">
        <v>940612.76351694204</v>
      </c>
      <c r="V31">
        <v>516237.88905643899</v>
      </c>
      <c r="W31">
        <v>866054.679419372</v>
      </c>
      <c r="X31">
        <v>961813.11603970896</v>
      </c>
      <c r="Y31">
        <v>848369.03513769305</v>
      </c>
      <c r="Z31">
        <v>801743.50010404503</v>
      </c>
      <c r="AA31">
        <v>905848.63678851002</v>
      </c>
      <c r="AB31">
        <v>1102488.7940172099</v>
      </c>
      <c r="AC31">
        <v>986826.23248097696</v>
      </c>
      <c r="AD31">
        <v>930979.62108986801</v>
      </c>
      <c r="AE31">
        <v>1434725.1454209001</v>
      </c>
    </row>
    <row r="32" spans="1:31" x14ac:dyDescent="0.3">
      <c r="A32" t="s">
        <v>99</v>
      </c>
      <c r="B32" t="s">
        <v>357</v>
      </c>
      <c r="C32" t="s">
        <v>297</v>
      </c>
      <c r="D32" t="s">
        <v>358</v>
      </c>
      <c r="E32" t="s">
        <v>298</v>
      </c>
      <c r="F32">
        <v>3321211.0121305701</v>
      </c>
      <c r="G32">
        <v>3299079.0792422602</v>
      </c>
      <c r="H32">
        <v>2531706.7952827802</v>
      </c>
      <c r="I32">
        <v>2832365.7685584701</v>
      </c>
      <c r="J32">
        <v>3435345.0864737402</v>
      </c>
      <c r="K32">
        <v>2760232.9662364698</v>
      </c>
      <c r="L32">
        <v>2709607.4696200099</v>
      </c>
      <c r="M32">
        <v>2214429.0797278602</v>
      </c>
      <c r="N32">
        <v>2577431.7483204301</v>
      </c>
      <c r="O32">
        <v>2284924.8228376801</v>
      </c>
      <c r="P32">
        <v>1801109.1264923399</v>
      </c>
      <c r="Q32">
        <v>1648254.4364338201</v>
      </c>
      <c r="R32">
        <v>1715467.5560228</v>
      </c>
      <c r="S32">
        <v>1862634.16403467</v>
      </c>
      <c r="T32">
        <v>2168331.4186840099</v>
      </c>
      <c r="U32">
        <v>2012461.3617153901</v>
      </c>
      <c r="V32">
        <v>1976385.35575208</v>
      </c>
      <c r="W32">
        <v>2167677.4698619</v>
      </c>
      <c r="X32">
        <v>1776097.55023802</v>
      </c>
      <c r="Y32">
        <v>2269755.3355415999</v>
      </c>
      <c r="Z32">
        <v>2069802.9313362399</v>
      </c>
      <c r="AA32">
        <v>1949677.1492987401</v>
      </c>
      <c r="AB32">
        <v>2155125.5720365299</v>
      </c>
      <c r="AC32">
        <v>2525802.5232385099</v>
      </c>
      <c r="AD32">
        <v>2281313.1561905998</v>
      </c>
      <c r="AE32">
        <v>2130585.8004695298</v>
      </c>
    </row>
    <row r="33" spans="1:31" x14ac:dyDescent="0.3">
      <c r="A33" t="s">
        <v>99</v>
      </c>
      <c r="B33" t="s">
        <v>359</v>
      </c>
      <c r="C33" t="s">
        <v>297</v>
      </c>
      <c r="D33" t="s">
        <v>360</v>
      </c>
      <c r="E33" t="s">
        <v>298</v>
      </c>
      <c r="F33">
        <v>496661.762575373</v>
      </c>
      <c r="G33">
        <v>522785.89120244997</v>
      </c>
      <c r="H33">
        <v>667459.47855988098</v>
      </c>
      <c r="I33">
        <v>509469.771979624</v>
      </c>
      <c r="J33">
        <v>645622.99516263395</v>
      </c>
      <c r="K33">
        <v>449011.10964090098</v>
      </c>
      <c r="L33">
        <v>531356.426730028</v>
      </c>
      <c r="M33">
        <v>381364.99315727397</v>
      </c>
      <c r="N33">
        <v>257902.72971688499</v>
      </c>
      <c r="O33">
        <v>212900.30654717499</v>
      </c>
      <c r="P33">
        <v>242990.98268123</v>
      </c>
      <c r="Q33">
        <v>465066.05997118598</v>
      </c>
      <c r="R33">
        <v>1102560.0786689699</v>
      </c>
      <c r="S33">
        <v>121263.526961339</v>
      </c>
      <c r="T33">
        <v>122629.326642086</v>
      </c>
      <c r="U33">
        <v>133844.734217146</v>
      </c>
      <c r="V33">
        <v>67966.655244210502</v>
      </c>
      <c r="W33">
        <v>210819.32701577499</v>
      </c>
      <c r="X33">
        <v>89786.948351537401</v>
      </c>
      <c r="Y33">
        <v>115025.103265764</v>
      </c>
      <c r="Z33">
        <v>222339.02704053401</v>
      </c>
      <c r="AA33">
        <v>157997.933530012</v>
      </c>
      <c r="AB33">
        <v>130422.915776498</v>
      </c>
      <c r="AC33">
        <v>62181.818995967697</v>
      </c>
      <c r="AD33">
        <v>43419.5283897423</v>
      </c>
      <c r="AE33">
        <v>30092.876849144799</v>
      </c>
    </row>
    <row r="34" spans="1:31" x14ac:dyDescent="0.3">
      <c r="A34" t="s">
        <v>99</v>
      </c>
      <c r="B34" t="s">
        <v>361</v>
      </c>
      <c r="C34" t="s">
        <v>297</v>
      </c>
      <c r="D34" t="s">
        <v>362</v>
      </c>
      <c r="E34" t="s">
        <v>298</v>
      </c>
      <c r="F34">
        <v>1798723.1275641399</v>
      </c>
      <c r="G34">
        <v>2134576.9867416499</v>
      </c>
      <c r="H34">
        <v>1975178.8879762799</v>
      </c>
      <c r="I34">
        <v>1685888.14783584</v>
      </c>
      <c r="J34">
        <v>1839913.54369935</v>
      </c>
      <c r="K34">
        <v>1909583.0214368701</v>
      </c>
      <c r="L34">
        <v>1920587.1378102901</v>
      </c>
      <c r="M34">
        <v>1678153.7528202301</v>
      </c>
      <c r="N34">
        <v>1304841.4298757</v>
      </c>
      <c r="O34">
        <v>1432785.57595277</v>
      </c>
      <c r="P34">
        <v>1238303.28948731</v>
      </c>
      <c r="Q34">
        <v>2444244.6027542301</v>
      </c>
      <c r="R34">
        <v>2507139.5858720499</v>
      </c>
      <c r="S34">
        <v>1848727.9535555199</v>
      </c>
      <c r="T34">
        <v>1358908.8923158301</v>
      </c>
      <c r="U34">
        <v>1296666.23964295</v>
      </c>
      <c r="V34">
        <v>1291913.31064317</v>
      </c>
      <c r="W34">
        <v>1531198.4520188901</v>
      </c>
      <c r="X34">
        <v>1054541.71905064</v>
      </c>
      <c r="Y34">
        <v>1379389.49814397</v>
      </c>
      <c r="Z34">
        <v>1411051.0906996401</v>
      </c>
      <c r="AA34">
        <v>1145937.9485619699</v>
      </c>
      <c r="AB34">
        <v>1237413.5775812699</v>
      </c>
      <c r="AC34">
        <v>1194088.61723979</v>
      </c>
      <c r="AD34">
        <v>1033762.88318085</v>
      </c>
      <c r="AE34">
        <v>838200</v>
      </c>
    </row>
    <row r="35" spans="1:31" x14ac:dyDescent="0.3">
      <c r="A35" t="s">
        <v>99</v>
      </c>
      <c r="B35" t="s">
        <v>363</v>
      </c>
      <c r="C35" t="s">
        <v>297</v>
      </c>
      <c r="D35" t="s">
        <v>364</v>
      </c>
      <c r="E35" t="s">
        <v>298</v>
      </c>
      <c r="F35">
        <v>3003112.2360638198</v>
      </c>
      <c r="G35">
        <v>3832808.8069087099</v>
      </c>
      <c r="H35">
        <v>3874718.7893791902</v>
      </c>
      <c r="I35">
        <v>4134748.8817167198</v>
      </c>
      <c r="J35">
        <v>4203512.5274892999</v>
      </c>
      <c r="K35">
        <v>4645698.8190820897</v>
      </c>
      <c r="L35">
        <v>4153821.88640047</v>
      </c>
      <c r="M35">
        <v>3781105.68258201</v>
      </c>
      <c r="N35">
        <v>3820171.08525739</v>
      </c>
      <c r="O35">
        <v>3499038.2848674599</v>
      </c>
      <c r="P35">
        <v>3403135.9489622698</v>
      </c>
      <c r="Q35">
        <v>3835607.0357793402</v>
      </c>
      <c r="R35">
        <v>3361690.9337998498</v>
      </c>
      <c r="S35">
        <v>3310257.2133940202</v>
      </c>
      <c r="T35">
        <v>3512862.7042123</v>
      </c>
      <c r="U35">
        <v>3354862.5566684399</v>
      </c>
      <c r="V35">
        <v>3672072.7111859801</v>
      </c>
      <c r="W35">
        <v>3995880.3148650602</v>
      </c>
      <c r="X35">
        <v>3956928.2373343399</v>
      </c>
      <c r="Y35">
        <v>3641595.4055715702</v>
      </c>
      <c r="Z35">
        <v>3566801.69295198</v>
      </c>
      <c r="AA35">
        <v>3589011.5706822299</v>
      </c>
      <c r="AB35">
        <v>3635932.6759610199</v>
      </c>
      <c r="AC35">
        <v>3706126.3638612302</v>
      </c>
      <c r="AD35">
        <v>3847637.6444207798</v>
      </c>
      <c r="AE35">
        <v>3904600</v>
      </c>
    </row>
    <row r="36" spans="1:31" x14ac:dyDescent="0.3">
      <c r="A36" t="s">
        <v>99</v>
      </c>
      <c r="B36" t="s">
        <v>365</v>
      </c>
      <c r="C36" t="s">
        <v>297</v>
      </c>
      <c r="D36" t="s">
        <v>366</v>
      </c>
      <c r="E36" t="s">
        <v>298</v>
      </c>
      <c r="F36">
        <v>484314.45471572602</v>
      </c>
      <c r="G36">
        <v>983748.33821512701</v>
      </c>
      <c r="H36">
        <v>768803.76218490605</v>
      </c>
      <c r="I36">
        <v>645754.97889453499</v>
      </c>
      <c r="J36">
        <v>746914.23863993003</v>
      </c>
      <c r="K36">
        <v>618775.31906964094</v>
      </c>
      <c r="L36">
        <v>682569.65322646801</v>
      </c>
      <c r="M36">
        <v>659470.00781533995</v>
      </c>
      <c r="N36">
        <v>933315.48843435501</v>
      </c>
      <c r="O36">
        <v>674734.84718759696</v>
      </c>
      <c r="P36">
        <v>761869.70360714605</v>
      </c>
      <c r="Q36">
        <v>799455.84594735305</v>
      </c>
      <c r="R36">
        <v>624841.37112327805</v>
      </c>
      <c r="S36">
        <v>490091.39708859101</v>
      </c>
      <c r="T36">
        <v>608663.36115859996</v>
      </c>
      <c r="U36">
        <v>611564.41891968704</v>
      </c>
      <c r="V36">
        <v>618785.71804027201</v>
      </c>
      <c r="W36">
        <v>583116.66270554299</v>
      </c>
      <c r="X36">
        <v>600778.02548508404</v>
      </c>
      <c r="Y36">
        <v>579895.22649312997</v>
      </c>
      <c r="Z36">
        <v>474858.38131225703</v>
      </c>
      <c r="AA36">
        <v>485008.10308202001</v>
      </c>
      <c r="AB36">
        <v>482371.69341810799</v>
      </c>
      <c r="AC36">
        <v>437688.425031216</v>
      </c>
      <c r="AD36">
        <v>675531.86221290706</v>
      </c>
      <c r="AE36">
        <v>460394.62425240298</v>
      </c>
    </row>
    <row r="37" spans="1:31" x14ac:dyDescent="0.3">
      <c r="A37" t="s">
        <v>99</v>
      </c>
      <c r="B37" t="s">
        <v>367</v>
      </c>
      <c r="C37" t="s">
        <v>297</v>
      </c>
      <c r="D37" t="s">
        <v>368</v>
      </c>
      <c r="E37" t="s">
        <v>298</v>
      </c>
      <c r="F37">
        <v>2439526.0896727899</v>
      </c>
      <c r="G37">
        <v>2858828.8545150398</v>
      </c>
      <c r="H37">
        <v>3091115.2928143302</v>
      </c>
      <c r="I37">
        <v>3440763.9620995698</v>
      </c>
      <c r="J37">
        <v>3441409.07220174</v>
      </c>
      <c r="K37">
        <v>3871381.3959083902</v>
      </c>
      <c r="L37">
        <v>3230506.01484056</v>
      </c>
      <c r="M37">
        <v>2735937.5902566002</v>
      </c>
      <c r="N37">
        <v>2396260.6620596098</v>
      </c>
      <c r="O37">
        <v>2075654.6179289201</v>
      </c>
      <c r="P37">
        <v>2070234.928291</v>
      </c>
      <c r="Q37">
        <v>2496556.7937720101</v>
      </c>
      <c r="R37">
        <v>2434600.0571691599</v>
      </c>
      <c r="S37">
        <v>2402051.3087830599</v>
      </c>
      <c r="T37">
        <v>2613971.8465886801</v>
      </c>
      <c r="U37">
        <v>2311721.9289416801</v>
      </c>
      <c r="V37">
        <v>2670479.1656732</v>
      </c>
      <c r="W37">
        <v>3115178.06843278</v>
      </c>
      <c r="X37">
        <v>3008024.7287022499</v>
      </c>
      <c r="Y37">
        <v>2635420.3775254101</v>
      </c>
      <c r="Z37">
        <v>2457238.96620024</v>
      </c>
      <c r="AA37">
        <v>2643991.7865703502</v>
      </c>
      <c r="AB37">
        <v>2691296.23284677</v>
      </c>
      <c r="AC37">
        <v>2338643.0419133501</v>
      </c>
      <c r="AD37">
        <v>2500596.36984808</v>
      </c>
      <c r="AE37">
        <v>2857550.6707612001</v>
      </c>
    </row>
    <row r="38" spans="1:31" x14ac:dyDescent="0.3">
      <c r="A38" t="s">
        <v>99</v>
      </c>
      <c r="B38" t="s">
        <v>369</v>
      </c>
      <c r="C38" t="s">
        <v>297</v>
      </c>
      <c r="D38" t="s">
        <v>370</v>
      </c>
      <c r="E38" t="s">
        <v>298</v>
      </c>
      <c r="F38">
        <v>180848.432263589</v>
      </c>
      <c r="G38">
        <v>158715.334180723</v>
      </c>
      <c r="H38">
        <v>167716.64006106899</v>
      </c>
      <c r="I38">
        <v>193551.19825961799</v>
      </c>
      <c r="J38">
        <v>177046.84540498501</v>
      </c>
      <c r="K38">
        <v>285371.97663241398</v>
      </c>
      <c r="L38">
        <v>336930.94103705598</v>
      </c>
      <c r="M38">
        <v>436370.476165206</v>
      </c>
      <c r="N38">
        <v>542647.30265060998</v>
      </c>
      <c r="O38">
        <v>725081.31334271596</v>
      </c>
      <c r="P38">
        <v>581790.45448160497</v>
      </c>
      <c r="Q38">
        <v>554045.77716627205</v>
      </c>
      <c r="R38">
        <v>325937.65567306301</v>
      </c>
      <c r="S38">
        <v>416257.880548855</v>
      </c>
      <c r="T38">
        <v>308368.961058015</v>
      </c>
      <c r="U38">
        <v>445124.81726309803</v>
      </c>
      <c r="V38">
        <v>396164.35079628101</v>
      </c>
      <c r="W38">
        <v>309528.32619432203</v>
      </c>
      <c r="X38">
        <v>358909.80751433701</v>
      </c>
      <c r="Y38">
        <v>432183.15247760102</v>
      </c>
      <c r="Z38">
        <v>631678.96614848205</v>
      </c>
      <c r="AA38">
        <v>464507.07560868701</v>
      </c>
      <c r="AB38">
        <v>466918.63854640099</v>
      </c>
      <c r="AC38">
        <v>923354.60838093294</v>
      </c>
      <c r="AD38">
        <v>670040.73100033205</v>
      </c>
      <c r="AE38">
        <v>586654.70498639403</v>
      </c>
    </row>
    <row r="39" spans="1:31" x14ac:dyDescent="0.3">
      <c r="A39" t="s">
        <v>99</v>
      </c>
      <c r="B39" t="s">
        <v>371</v>
      </c>
      <c r="C39" t="s">
        <v>297</v>
      </c>
      <c r="D39" t="s">
        <v>372</v>
      </c>
      <c r="E39" t="s">
        <v>298</v>
      </c>
      <c r="F39">
        <v>385546.81878004299</v>
      </c>
      <c r="G39">
        <v>449750.13892883097</v>
      </c>
      <c r="H39">
        <v>449983.31282052398</v>
      </c>
      <c r="I39">
        <v>502359.58773854101</v>
      </c>
      <c r="J39">
        <v>430243.52182208101</v>
      </c>
      <c r="K39">
        <v>444228.21006581897</v>
      </c>
      <c r="L39">
        <v>493927.53949277301</v>
      </c>
      <c r="M39">
        <v>490758.84296067699</v>
      </c>
      <c r="N39">
        <v>587469.36215578998</v>
      </c>
      <c r="O39">
        <v>675766.75631976197</v>
      </c>
      <c r="P39">
        <v>605847.05417584302</v>
      </c>
      <c r="Q39">
        <v>618793.917375174</v>
      </c>
      <c r="R39">
        <v>679694.80048180697</v>
      </c>
      <c r="S39">
        <v>704231.93523968896</v>
      </c>
      <c r="T39">
        <v>783863.59367636498</v>
      </c>
      <c r="U39">
        <v>762977.24257899204</v>
      </c>
      <c r="V39">
        <v>713138.19605342997</v>
      </c>
      <c r="W39">
        <v>733501.30843053001</v>
      </c>
      <c r="X39">
        <v>804904.12964289996</v>
      </c>
      <c r="Y39">
        <v>981293.98160450102</v>
      </c>
      <c r="Z39">
        <v>891416.77504184097</v>
      </c>
      <c r="AA39">
        <v>823813.29001083004</v>
      </c>
      <c r="AB39">
        <v>873187.95555561397</v>
      </c>
      <c r="AC39">
        <v>831817.27913150797</v>
      </c>
      <c r="AD39">
        <v>767596.40558893397</v>
      </c>
      <c r="AE39">
        <v>831500</v>
      </c>
    </row>
    <row r="40" spans="1:31" x14ac:dyDescent="0.3">
      <c r="A40" t="s">
        <v>99</v>
      </c>
      <c r="B40" t="s">
        <v>373</v>
      </c>
      <c r="C40" t="s">
        <v>297</v>
      </c>
      <c r="D40" t="s">
        <v>374</v>
      </c>
      <c r="E40" t="s">
        <v>298</v>
      </c>
      <c r="F40">
        <v>6470193.0870908601</v>
      </c>
      <c r="G40">
        <v>6643175.3636899898</v>
      </c>
      <c r="H40">
        <v>5837925.0695324996</v>
      </c>
      <c r="I40">
        <v>5639044.13260784</v>
      </c>
      <c r="J40">
        <v>5547723.97418088</v>
      </c>
      <c r="K40">
        <v>5695836.53031707</v>
      </c>
      <c r="L40">
        <v>5388448.96642124</v>
      </c>
      <c r="M40">
        <v>4937997.4109247196</v>
      </c>
      <c r="N40">
        <v>4241124.3866706602</v>
      </c>
      <c r="O40">
        <v>3856910.9322828799</v>
      </c>
      <c r="P40">
        <v>5657968.4033584204</v>
      </c>
      <c r="Q40">
        <v>4588650.48771834</v>
      </c>
      <c r="R40">
        <v>3927959.0914374501</v>
      </c>
      <c r="S40">
        <v>3972278.67049347</v>
      </c>
      <c r="T40">
        <v>3828698.0746858902</v>
      </c>
      <c r="U40">
        <v>4078056.469918</v>
      </c>
      <c r="V40">
        <v>3255520.1456918898</v>
      </c>
      <c r="W40">
        <v>3220447.99165262</v>
      </c>
      <c r="X40">
        <v>3658696.1671622801</v>
      </c>
      <c r="Y40">
        <v>4831616.7839246802</v>
      </c>
      <c r="Z40">
        <v>5247081.4696923802</v>
      </c>
      <c r="AA40">
        <v>4728451.1083448799</v>
      </c>
      <c r="AB40">
        <v>4616234.0891635399</v>
      </c>
      <c r="AC40">
        <v>5999185.9828808997</v>
      </c>
      <c r="AD40">
        <v>6658228.9366810098</v>
      </c>
      <c r="AE40">
        <v>6930300</v>
      </c>
    </row>
    <row r="41" spans="1:31" x14ac:dyDescent="0.3">
      <c r="A41" t="s">
        <v>99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99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99</v>
      </c>
      <c r="B43" t="s">
        <v>379</v>
      </c>
      <c r="C43" t="s">
        <v>297</v>
      </c>
      <c r="D43" t="s">
        <v>380</v>
      </c>
      <c r="E43" t="s">
        <v>298</v>
      </c>
      <c r="F43">
        <v>1470757.96626064</v>
      </c>
      <c r="G43">
        <v>1840971.0653716</v>
      </c>
      <c r="H43">
        <v>2763278.5359321898</v>
      </c>
      <c r="I43">
        <v>2091660.6582164201</v>
      </c>
      <c r="J43">
        <v>1480166.9958178699</v>
      </c>
      <c r="K43">
        <v>1457962.61093974</v>
      </c>
      <c r="L43">
        <v>1755818.5326276501</v>
      </c>
      <c r="M43">
        <v>2681072.2452771799</v>
      </c>
      <c r="N43">
        <v>3009240.4027061402</v>
      </c>
      <c r="O43">
        <v>3293356.89545485</v>
      </c>
      <c r="P43">
        <v>3682035.82735545</v>
      </c>
      <c r="Q43">
        <v>5590703.9661283102</v>
      </c>
      <c r="R43">
        <v>4455390.70922409</v>
      </c>
      <c r="S43">
        <v>3429487.8391243601</v>
      </c>
      <c r="T43">
        <v>3105755.48115583</v>
      </c>
      <c r="U43">
        <v>3237306.1230081902</v>
      </c>
      <c r="V43">
        <v>3595933.7021359601</v>
      </c>
      <c r="W43">
        <v>3630559.0975031601</v>
      </c>
      <c r="X43">
        <v>4049795.0858663302</v>
      </c>
      <c r="Y43">
        <v>3726753.4515684098</v>
      </c>
      <c r="Z43">
        <v>4311067.9165586904</v>
      </c>
      <c r="AA43">
        <v>4778205.7254717601</v>
      </c>
      <c r="AB43">
        <v>5348046.4391528396</v>
      </c>
      <c r="AC43">
        <v>5391482.1798646199</v>
      </c>
      <c r="AD43">
        <v>5707469.8464246299</v>
      </c>
      <c r="AE43">
        <v>4904777.3856993802</v>
      </c>
    </row>
    <row r="44" spans="1:31" x14ac:dyDescent="0.3">
      <c r="A44" t="s">
        <v>99</v>
      </c>
      <c r="B44" t="s">
        <v>381</v>
      </c>
      <c r="C44" t="s">
        <v>297</v>
      </c>
      <c r="D44" t="s">
        <v>382</v>
      </c>
      <c r="E44" t="s">
        <v>298</v>
      </c>
      <c r="F44">
        <v>64218029.3566126</v>
      </c>
      <c r="G44">
        <v>67082179.056525797</v>
      </c>
      <c r="H44">
        <v>68611243.480008394</v>
      </c>
      <c r="I44">
        <v>66086755.980787501</v>
      </c>
      <c r="J44">
        <v>62468484.027055003</v>
      </c>
      <c r="K44">
        <v>64602717.6115743</v>
      </c>
      <c r="L44">
        <v>62649906.352331199</v>
      </c>
      <c r="M44">
        <v>56747814.927937798</v>
      </c>
      <c r="N44">
        <v>57693931.738100201</v>
      </c>
      <c r="O44">
        <v>58387207.7162745</v>
      </c>
      <c r="P44">
        <v>60368135.080117904</v>
      </c>
      <c r="Q44">
        <v>62650746.155292101</v>
      </c>
      <c r="R44">
        <v>63200875.387404002</v>
      </c>
      <c r="S44">
        <v>60890009.2589195</v>
      </c>
      <c r="T44">
        <v>51389525.052272998</v>
      </c>
      <c r="U44">
        <v>49657142.8686947</v>
      </c>
      <c r="V44">
        <v>52072154.732922703</v>
      </c>
      <c r="W44">
        <v>54684679.662084199</v>
      </c>
      <c r="X44">
        <v>55335713.3909394</v>
      </c>
      <c r="Y44">
        <v>56286564.045783199</v>
      </c>
      <c r="Z44">
        <v>59618332.142739803</v>
      </c>
      <c r="AA44">
        <v>60543178.256636202</v>
      </c>
      <c r="AB44">
        <v>62731585.935811996</v>
      </c>
      <c r="AC44">
        <v>64194680.451471701</v>
      </c>
      <c r="AD44">
        <v>62789290.566060401</v>
      </c>
      <c r="AE44">
        <v>58965500</v>
      </c>
    </row>
    <row r="45" spans="1:31" x14ac:dyDescent="0.3">
      <c r="A45" t="s">
        <v>99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99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99</v>
      </c>
      <c r="B47" t="s">
        <v>387</v>
      </c>
      <c r="C47" t="s">
        <v>297</v>
      </c>
      <c r="D47" t="s">
        <v>388</v>
      </c>
      <c r="E47" t="s">
        <v>298</v>
      </c>
      <c r="F47">
        <v>23039785.543568399</v>
      </c>
      <c r="G47">
        <v>24933843.122508399</v>
      </c>
      <c r="H47">
        <v>22635971.006119002</v>
      </c>
      <c r="I47">
        <v>21658928.420293901</v>
      </c>
      <c r="J47">
        <v>23667225.672226001</v>
      </c>
      <c r="K47">
        <v>21151803.4171068</v>
      </c>
      <c r="L47">
        <v>20264334.1003244</v>
      </c>
      <c r="M47">
        <v>19447958.7090239</v>
      </c>
      <c r="N47">
        <v>17595051.005332701</v>
      </c>
      <c r="O47">
        <v>15676816.3954645</v>
      </c>
      <c r="P47">
        <v>14683230.5420842</v>
      </c>
      <c r="Q47">
        <v>13728150.929594001</v>
      </c>
      <c r="R47">
        <v>12903477.6024317</v>
      </c>
      <c r="S47">
        <v>11795015.7787713</v>
      </c>
      <c r="T47">
        <v>12725980.932874599</v>
      </c>
      <c r="U47">
        <v>12563686.3786842</v>
      </c>
      <c r="V47">
        <v>11943481.420042999</v>
      </c>
      <c r="W47">
        <v>12129256.1149898</v>
      </c>
      <c r="X47">
        <v>13012048.482996499</v>
      </c>
      <c r="Y47">
        <v>13479177.2253219</v>
      </c>
      <c r="Z47">
        <v>12705714.006644299</v>
      </c>
      <c r="AA47">
        <v>13360515.873271599</v>
      </c>
      <c r="AB47">
        <v>13611011.0616669</v>
      </c>
      <c r="AC47">
        <v>13910654.5988422</v>
      </c>
      <c r="AD47">
        <v>14353330.226418801</v>
      </c>
      <c r="AE47">
        <v>15003900</v>
      </c>
    </row>
    <row r="48" spans="1:31" x14ac:dyDescent="0.3">
      <c r="A48" t="s">
        <v>99</v>
      </c>
      <c r="B48" t="s">
        <v>389</v>
      </c>
      <c r="C48" t="s">
        <v>297</v>
      </c>
      <c r="D48" t="s">
        <v>390</v>
      </c>
      <c r="E48" t="s">
        <v>298</v>
      </c>
      <c r="F48">
        <v>29222250.3675519</v>
      </c>
      <c r="G48">
        <v>31561909.648328699</v>
      </c>
      <c r="H48">
        <v>28977303.394751299</v>
      </c>
      <c r="I48">
        <v>28306089.246617299</v>
      </c>
      <c r="J48">
        <v>30528707.0154703</v>
      </c>
      <c r="K48">
        <v>27616384.9420023</v>
      </c>
      <c r="L48">
        <v>26585859.0557088</v>
      </c>
      <c r="M48">
        <v>26076214.8119785</v>
      </c>
      <c r="N48">
        <v>23798161.784345798</v>
      </c>
      <c r="O48">
        <v>22463526.452805799</v>
      </c>
      <c r="P48">
        <v>21673559.565777902</v>
      </c>
      <c r="Q48">
        <v>20251399.072845899</v>
      </c>
      <c r="R48">
        <v>19007235.417709202</v>
      </c>
      <c r="S48">
        <v>17452298.705618899</v>
      </c>
      <c r="T48">
        <v>18803625.666313998</v>
      </c>
      <c r="U48">
        <v>19679523.914756902</v>
      </c>
      <c r="V48">
        <v>19319493.945858002</v>
      </c>
      <c r="W48">
        <v>19417782.822273299</v>
      </c>
      <c r="X48">
        <v>21030049.581251301</v>
      </c>
      <c r="Y48">
        <v>21263832.722550601</v>
      </c>
      <c r="Z48">
        <v>19739071.560805801</v>
      </c>
      <c r="AA48">
        <v>20208494.672481</v>
      </c>
      <c r="AB48">
        <v>20684974.851345401</v>
      </c>
      <c r="AC48">
        <v>20073208.236722399</v>
      </c>
      <c r="AD48">
        <v>20806284.983472101</v>
      </c>
      <c r="AE48">
        <v>21389100</v>
      </c>
    </row>
    <row r="49" spans="1:31" x14ac:dyDescent="0.3">
      <c r="A49" t="s">
        <v>99</v>
      </c>
      <c r="B49" t="s">
        <v>391</v>
      </c>
      <c r="C49" t="s">
        <v>297</v>
      </c>
      <c r="D49" t="s">
        <v>392</v>
      </c>
      <c r="E49" t="s">
        <v>298</v>
      </c>
      <c r="F49">
        <v>2872376.7509166002</v>
      </c>
      <c r="G49">
        <v>2769726.1401912798</v>
      </c>
      <c r="H49">
        <v>2568885.86467238</v>
      </c>
      <c r="I49">
        <v>2609679.5862092101</v>
      </c>
      <c r="J49">
        <v>2546081.0999599202</v>
      </c>
      <c r="K49">
        <v>2253536.6532230601</v>
      </c>
      <c r="L49">
        <v>2326747.08595298</v>
      </c>
      <c r="M49">
        <v>2239355.6418589</v>
      </c>
      <c r="N49">
        <v>2202213.9743241598</v>
      </c>
      <c r="O49">
        <v>2237982.86379326</v>
      </c>
      <c r="P49">
        <v>2382655.3368742699</v>
      </c>
      <c r="Q49">
        <v>2276594.1400843798</v>
      </c>
      <c r="R49">
        <v>2137750.85161374</v>
      </c>
      <c r="S49">
        <v>2084986.8066027099</v>
      </c>
      <c r="T49">
        <v>2492458.3944244701</v>
      </c>
      <c r="U49">
        <v>2554590.2794138002</v>
      </c>
      <c r="V49">
        <v>2280289.0430565099</v>
      </c>
      <c r="W49">
        <v>2304034.75450195</v>
      </c>
      <c r="X49">
        <v>2731331.0456456901</v>
      </c>
      <c r="Y49">
        <v>2560799.1206462998</v>
      </c>
      <c r="Z49">
        <v>2345403.3530560201</v>
      </c>
      <c r="AA49">
        <v>2139994.43758864</v>
      </c>
      <c r="AB49">
        <v>2018037.6597036601</v>
      </c>
      <c r="AC49">
        <v>1824144.2947823401</v>
      </c>
      <c r="AD49">
        <v>2040472.61177192</v>
      </c>
      <c r="AE49">
        <v>2182800</v>
      </c>
    </row>
    <row r="50" spans="1:31" x14ac:dyDescent="0.3">
      <c r="A50" t="s">
        <v>99</v>
      </c>
      <c r="B50" t="s">
        <v>393</v>
      </c>
      <c r="C50" t="s">
        <v>297</v>
      </c>
      <c r="D50" t="s">
        <v>394</v>
      </c>
      <c r="E50" t="s">
        <v>298</v>
      </c>
      <c r="F50">
        <v>3742403.2043064898</v>
      </c>
      <c r="G50">
        <v>4312034.6801122501</v>
      </c>
      <c r="H50">
        <v>4150308.62789904</v>
      </c>
      <c r="I50">
        <v>4344553.1579510197</v>
      </c>
      <c r="J50">
        <v>4676835.0401712097</v>
      </c>
      <c r="K50">
        <v>4496028.6461963197</v>
      </c>
      <c r="L50">
        <v>4263981.0012863996</v>
      </c>
      <c r="M50">
        <v>4592879.6676246496</v>
      </c>
      <c r="N50">
        <v>4174721.4107284201</v>
      </c>
      <c r="O50">
        <v>4610851.1483253697</v>
      </c>
      <c r="P50">
        <v>4629603.0084053203</v>
      </c>
      <c r="Q50">
        <v>4269294.52894805</v>
      </c>
      <c r="R50">
        <v>3988843.6514382199</v>
      </c>
      <c r="S50">
        <v>3592116.8509039502</v>
      </c>
      <c r="T50">
        <v>3611388.39893759</v>
      </c>
      <c r="U50">
        <v>4546478.6001618104</v>
      </c>
      <c r="V50">
        <v>5058293.9079350801</v>
      </c>
      <c r="W50">
        <v>4952933.16511425</v>
      </c>
      <c r="X50">
        <v>5251815.2676059501</v>
      </c>
      <c r="Y50">
        <v>5199276.5604877798</v>
      </c>
      <c r="Z50">
        <v>4671439.8478753204</v>
      </c>
      <c r="AA50">
        <v>4697504.3723430904</v>
      </c>
      <c r="AB50">
        <v>5040631.0584703097</v>
      </c>
      <c r="AC50">
        <v>4336387.2140510399</v>
      </c>
      <c r="AD50">
        <v>4410654.8545058398</v>
      </c>
      <c r="AE50">
        <v>4202400</v>
      </c>
    </row>
    <row r="51" spans="1:31" x14ac:dyDescent="0.3">
      <c r="A51" t="s">
        <v>99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99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99</v>
      </c>
      <c r="B53" t="s">
        <v>399</v>
      </c>
      <c r="C53" t="s">
        <v>297</v>
      </c>
      <c r="D53" t="s">
        <v>400</v>
      </c>
      <c r="E53" t="s">
        <v>298</v>
      </c>
      <c r="F53">
        <v>2355767.9396253899</v>
      </c>
      <c r="G53">
        <v>2490817.4584494899</v>
      </c>
      <c r="H53">
        <v>2790990.67116842</v>
      </c>
      <c r="I53">
        <v>2403813.62348786</v>
      </c>
      <c r="J53">
        <v>2366769.7306681098</v>
      </c>
      <c r="K53">
        <v>2759349.3403813299</v>
      </c>
      <c r="L53">
        <v>3285290.6594968098</v>
      </c>
      <c r="M53">
        <v>2776920.3873789599</v>
      </c>
      <c r="N53">
        <v>3163776.2085007499</v>
      </c>
      <c r="O53">
        <v>3450801.8858076199</v>
      </c>
      <c r="P53">
        <v>3312756.0929511599</v>
      </c>
      <c r="Q53">
        <v>3263315.0192558798</v>
      </c>
      <c r="R53">
        <v>2483565.9526225701</v>
      </c>
      <c r="S53">
        <v>2849185.33607517</v>
      </c>
      <c r="T53">
        <v>2146273.8566892999</v>
      </c>
      <c r="U53">
        <v>2050919.32878862</v>
      </c>
      <c r="V53">
        <v>1981216.6486822099</v>
      </c>
      <c r="W53">
        <v>1958698.7236699499</v>
      </c>
      <c r="X53">
        <v>2116027.6958463001</v>
      </c>
      <c r="Y53">
        <v>2080157.5548656799</v>
      </c>
      <c r="Z53">
        <v>2166621.7823991398</v>
      </c>
      <c r="AA53">
        <v>1853072.8307863399</v>
      </c>
      <c r="AB53">
        <v>1774163.4587322699</v>
      </c>
      <c r="AC53">
        <v>2068323.48870048</v>
      </c>
      <c r="AD53">
        <v>1920923.7381477901</v>
      </c>
      <c r="AE53">
        <v>1081935.7870905099</v>
      </c>
    </row>
    <row r="54" spans="1:31" x14ac:dyDescent="0.3">
      <c r="A54" t="s">
        <v>99</v>
      </c>
      <c r="B54" t="s">
        <v>401</v>
      </c>
      <c r="C54" t="s">
        <v>297</v>
      </c>
      <c r="D54" t="s">
        <v>402</v>
      </c>
      <c r="E54" t="s">
        <v>298</v>
      </c>
      <c r="F54">
        <v>3440435.9861121401</v>
      </c>
      <c r="G54">
        <v>3743371.2257558699</v>
      </c>
      <c r="H54">
        <v>4102941.0593063999</v>
      </c>
      <c r="I54">
        <v>3562349.77819396</v>
      </c>
      <c r="J54">
        <v>3886629.5368524198</v>
      </c>
      <c r="K54">
        <v>4335711.3525426704</v>
      </c>
      <c r="L54">
        <v>4676549.6041525695</v>
      </c>
      <c r="M54">
        <v>3779357.6922653099</v>
      </c>
      <c r="N54">
        <v>4502116.2650857298</v>
      </c>
      <c r="O54">
        <v>5217213.0784296896</v>
      </c>
      <c r="P54">
        <v>4910133.9175837999</v>
      </c>
      <c r="Q54">
        <v>4599660.5792763699</v>
      </c>
      <c r="R54">
        <v>3779411.9214668898</v>
      </c>
      <c r="S54">
        <v>4416085.3317420799</v>
      </c>
      <c r="T54">
        <v>3245570.8680539601</v>
      </c>
      <c r="U54">
        <v>3145809.9163603298</v>
      </c>
      <c r="V54">
        <v>2932137.7019295502</v>
      </c>
      <c r="W54">
        <v>2798574.1037950702</v>
      </c>
      <c r="X54">
        <v>3244187.4816669901</v>
      </c>
      <c r="Y54">
        <v>3134792.3717058902</v>
      </c>
      <c r="Z54">
        <v>3172103.2477628002</v>
      </c>
      <c r="AA54">
        <v>2802262.90294975</v>
      </c>
      <c r="AB54">
        <v>2839295.2431310499</v>
      </c>
      <c r="AC54">
        <v>3132843.5763377198</v>
      </c>
      <c r="AD54">
        <v>2871799.2180801602</v>
      </c>
      <c r="AE54">
        <v>2217783.2518221899</v>
      </c>
    </row>
    <row r="55" spans="1:31" x14ac:dyDescent="0.3">
      <c r="A55" t="s">
        <v>99</v>
      </c>
      <c r="B55" t="s">
        <v>403</v>
      </c>
      <c r="C55" t="s">
        <v>297</v>
      </c>
      <c r="D55" t="s">
        <v>404</v>
      </c>
      <c r="E55" t="s">
        <v>298</v>
      </c>
      <c r="F55">
        <v>1082646.5160604401</v>
      </c>
      <c r="G55">
        <v>1249429.45516625</v>
      </c>
      <c r="H55">
        <v>1309013.26388417</v>
      </c>
      <c r="I55">
        <v>1155928.24792158</v>
      </c>
      <c r="J55">
        <v>1517774.7666585301</v>
      </c>
      <c r="K55">
        <v>1573548.2086792199</v>
      </c>
      <c r="L55">
        <v>1386476.5335091201</v>
      </c>
      <c r="M55">
        <v>997513.16617631703</v>
      </c>
      <c r="N55">
        <v>1334172.62251264</v>
      </c>
      <c r="O55">
        <v>1763899.88358467</v>
      </c>
      <c r="P55">
        <v>1594416.8045413401</v>
      </c>
      <c r="Q55">
        <v>1332371.6799967</v>
      </c>
      <c r="R55">
        <v>1294260.04212464</v>
      </c>
      <c r="S55">
        <v>1565489.83294945</v>
      </c>
      <c r="T55">
        <v>1097956.7237613399</v>
      </c>
      <c r="U55">
        <v>1094019.75043552</v>
      </c>
      <c r="V55">
        <v>948950.98055670306</v>
      </c>
      <c r="W55">
        <v>837417.16498383495</v>
      </c>
      <c r="X55">
        <v>1127653.3775776201</v>
      </c>
      <c r="Y55">
        <v>1053668.9046104699</v>
      </c>
      <c r="Z55">
        <v>1003957.50416031</v>
      </c>
      <c r="AA55">
        <v>948362.65263663104</v>
      </c>
      <c r="AB55">
        <v>1065054.8652041899</v>
      </c>
      <c r="AC55">
        <v>1063951.4450674399</v>
      </c>
      <c r="AD55">
        <v>950306.06838527403</v>
      </c>
      <c r="AE55">
        <v>1135847.46473169</v>
      </c>
    </row>
    <row r="56" spans="1:31" x14ac:dyDescent="0.3">
      <c r="A56" t="s">
        <v>99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99</v>
      </c>
      <c r="B57" t="s">
        <v>407</v>
      </c>
      <c r="C57" t="s">
        <v>297</v>
      </c>
      <c r="D57" t="s">
        <v>408</v>
      </c>
      <c r="E57" t="s">
        <v>298</v>
      </c>
      <c r="F57">
        <v>98814804.979279399</v>
      </c>
      <c r="G57">
        <v>104003101.23663799</v>
      </c>
      <c r="H57">
        <v>102724383.170068</v>
      </c>
      <c r="I57">
        <v>99299225.121439904</v>
      </c>
      <c r="J57">
        <v>97310506.300469801</v>
      </c>
      <c r="K57">
        <v>97176503.066437706</v>
      </c>
      <c r="L57">
        <v>93949607.361394495</v>
      </c>
      <c r="M57">
        <v>86895061.204937905</v>
      </c>
      <c r="N57">
        <v>85262177.991230294</v>
      </c>
      <c r="O57">
        <v>84452889.463514298</v>
      </c>
      <c r="P57">
        <v>87436472.772571594</v>
      </c>
      <c r="Q57">
        <v>87526982.341295004</v>
      </c>
      <c r="R57">
        <v>86340699.602365404</v>
      </c>
      <c r="S57">
        <v>82561320.6169146</v>
      </c>
      <c r="T57">
        <v>73997496.965068296</v>
      </c>
      <c r="U57">
        <v>73295357.849002898</v>
      </c>
      <c r="V57">
        <v>74624003.3209268</v>
      </c>
      <c r="W57">
        <v>77333635.939397603</v>
      </c>
      <c r="X57">
        <v>79985561.842534602</v>
      </c>
      <c r="Y57">
        <v>82327332.0679259</v>
      </c>
      <c r="Z57">
        <v>84606469.396917507</v>
      </c>
      <c r="AA57">
        <v>85489632.165246099</v>
      </c>
      <c r="AB57">
        <v>88051797.855109304</v>
      </c>
      <c r="AC57">
        <v>90286742.866142705</v>
      </c>
      <c r="AD57">
        <v>90259542.216813996</v>
      </c>
      <c r="AE57">
        <v>87284900</v>
      </c>
    </row>
    <row r="58" spans="1:31" x14ac:dyDescent="0.3">
      <c r="A58" t="s">
        <v>99</v>
      </c>
      <c r="B58" t="s">
        <v>409</v>
      </c>
      <c r="C58" t="s">
        <v>297</v>
      </c>
      <c r="D58" t="s">
        <v>410</v>
      </c>
      <c r="E58" t="s">
        <v>298</v>
      </c>
      <c r="F58">
        <v>98814804.979279399</v>
      </c>
      <c r="G58">
        <v>104003101.23663799</v>
      </c>
      <c r="H58">
        <v>102724383.170068</v>
      </c>
      <c r="I58">
        <v>99299225.121439904</v>
      </c>
      <c r="J58">
        <v>97310506.300469801</v>
      </c>
      <c r="K58">
        <v>97176503.066437706</v>
      </c>
      <c r="L58">
        <v>93949607.361394495</v>
      </c>
      <c r="M58">
        <v>86895061.204937905</v>
      </c>
      <c r="N58">
        <v>85262177.991230294</v>
      </c>
      <c r="O58">
        <v>84452889.463514298</v>
      </c>
      <c r="P58">
        <v>87436472.772571594</v>
      </c>
      <c r="Q58">
        <v>87526982.341295004</v>
      </c>
      <c r="R58">
        <v>86340699.602365404</v>
      </c>
      <c r="S58">
        <v>82561320.6169146</v>
      </c>
      <c r="T58">
        <v>73997496.965068296</v>
      </c>
      <c r="U58">
        <v>73295357.849002898</v>
      </c>
      <c r="V58">
        <v>74624003.3209268</v>
      </c>
      <c r="W58">
        <v>77333635.939397603</v>
      </c>
      <c r="X58">
        <v>79985561.842534602</v>
      </c>
      <c r="Y58">
        <v>82327332.0679259</v>
      </c>
      <c r="Z58">
        <v>84606469.396917507</v>
      </c>
      <c r="AA58">
        <v>85489632.165246099</v>
      </c>
      <c r="AB58">
        <v>88051797.855109304</v>
      </c>
      <c r="AC58">
        <v>90286742.866142705</v>
      </c>
      <c r="AD58">
        <v>90259542.216813996</v>
      </c>
      <c r="AE58">
        <v>87284900</v>
      </c>
    </row>
    <row r="59" spans="1:31" x14ac:dyDescent="0.3">
      <c r="A59" t="s">
        <v>99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101</v>
      </c>
      <c r="B2" t="s">
        <v>295</v>
      </c>
      <c r="C2" t="s">
        <v>297</v>
      </c>
      <c r="D2" t="s">
        <v>296</v>
      </c>
      <c r="E2" t="s">
        <v>298</v>
      </c>
      <c r="F2">
        <v>3645416.0473398198</v>
      </c>
      <c r="G2">
        <v>3298133.7959866901</v>
      </c>
      <c r="H2">
        <v>3290715.2690177499</v>
      </c>
      <c r="I2">
        <v>3359732.2518910798</v>
      </c>
      <c r="J2">
        <v>3068356.4573592399</v>
      </c>
      <c r="K2">
        <v>2601538.6257088198</v>
      </c>
      <c r="L2">
        <v>2468178.4003179399</v>
      </c>
      <c r="M2">
        <v>2227121.71103248</v>
      </c>
      <c r="N2">
        <v>2194096.5572699602</v>
      </c>
      <c r="O2">
        <v>2188317.5835073199</v>
      </c>
      <c r="P2">
        <v>2118048.0601528799</v>
      </c>
      <c r="Q2">
        <v>1683390.00331575</v>
      </c>
      <c r="R2">
        <v>1580960.6668400201</v>
      </c>
      <c r="S2">
        <v>1575707.84769024</v>
      </c>
      <c r="T2">
        <v>1453278.3465366701</v>
      </c>
      <c r="U2">
        <v>1461792.4565815399</v>
      </c>
      <c r="V2">
        <v>1356326.8077253599</v>
      </c>
      <c r="W2">
        <v>1540071.3115213199</v>
      </c>
      <c r="X2">
        <v>1711746.2035463499</v>
      </c>
      <c r="Y2">
        <v>1514238.2183251299</v>
      </c>
      <c r="Z2">
        <v>1681254.5560689699</v>
      </c>
      <c r="AA2">
        <v>1454476.8592155101</v>
      </c>
      <c r="AB2">
        <v>2020298.5566777401</v>
      </c>
      <c r="AC2">
        <v>1603029.72488508</v>
      </c>
      <c r="AD2">
        <v>1410085.29910763</v>
      </c>
      <c r="AE2">
        <v>1417022.61430062</v>
      </c>
    </row>
    <row r="3" spans="1:32" x14ac:dyDescent="0.3">
      <c r="A3" t="s">
        <v>101</v>
      </c>
      <c r="B3" t="s">
        <v>299</v>
      </c>
      <c r="C3" t="s">
        <v>297</v>
      </c>
      <c r="D3" t="s">
        <v>300</v>
      </c>
      <c r="E3" t="s">
        <v>298</v>
      </c>
      <c r="F3">
        <v>206371.01203119301</v>
      </c>
      <c r="G3">
        <v>141135.873105504</v>
      </c>
      <c r="H3">
        <v>140332.91204246701</v>
      </c>
      <c r="I3">
        <v>141179.40556057301</v>
      </c>
      <c r="J3">
        <v>103646.88858483</v>
      </c>
      <c r="K3">
        <v>139987.184635593</v>
      </c>
      <c r="L3">
        <v>115759.77127763101</v>
      </c>
      <c r="M3">
        <v>160417.99848971301</v>
      </c>
      <c r="N3">
        <v>102301.430163547</v>
      </c>
      <c r="O3">
        <v>97195.0044908032</v>
      </c>
      <c r="P3">
        <v>98872.074150740198</v>
      </c>
      <c r="Q3">
        <v>117737.358236075</v>
      </c>
      <c r="R3">
        <v>141678.44415739199</v>
      </c>
      <c r="S3">
        <v>159743.84569935099</v>
      </c>
      <c r="T3">
        <v>133562.154765207</v>
      </c>
      <c r="U3">
        <v>111154.281467006</v>
      </c>
      <c r="V3">
        <v>120738.98241699699</v>
      </c>
      <c r="W3">
        <v>115710.194465464</v>
      </c>
      <c r="X3">
        <v>191067.34398989499</v>
      </c>
      <c r="Y3">
        <v>209274.99562674499</v>
      </c>
      <c r="Z3">
        <v>207373.631779491</v>
      </c>
      <c r="AA3">
        <v>184922.822473026</v>
      </c>
      <c r="AB3">
        <v>248897.712800849</v>
      </c>
      <c r="AC3">
        <v>135360.24623503201</v>
      </c>
      <c r="AD3">
        <v>108880.35052200699</v>
      </c>
      <c r="AE3">
        <v>83800</v>
      </c>
    </row>
    <row r="4" spans="1:32" x14ac:dyDescent="0.3">
      <c r="A4" t="s">
        <v>101</v>
      </c>
      <c r="B4" t="s">
        <v>301</v>
      </c>
      <c r="C4" t="s">
        <v>297</v>
      </c>
      <c r="D4" t="s">
        <v>302</v>
      </c>
      <c r="E4" t="s">
        <v>298</v>
      </c>
      <c r="F4">
        <v>17070620.729720999</v>
      </c>
      <c r="G4">
        <v>18068357.59544</v>
      </c>
      <c r="H4">
        <v>19029399.893291</v>
      </c>
      <c r="I4">
        <v>20026315.695079599</v>
      </c>
      <c r="J4">
        <v>17065518.494873799</v>
      </c>
      <c r="K4">
        <v>18804834.785386801</v>
      </c>
      <c r="L4">
        <v>19330432.2324875</v>
      </c>
      <c r="M4">
        <v>15835118.2175474</v>
      </c>
      <c r="N4">
        <v>16463519.223759901</v>
      </c>
      <c r="O4">
        <v>17611980.109336201</v>
      </c>
      <c r="P4">
        <v>20746372.6202792</v>
      </c>
      <c r="Q4">
        <v>20537650.830019102</v>
      </c>
      <c r="R4">
        <v>22614441.748064101</v>
      </c>
      <c r="S4">
        <v>22152525.3400052</v>
      </c>
      <c r="T4">
        <v>15444022.902739599</v>
      </c>
      <c r="U4">
        <v>14331191.7887986</v>
      </c>
      <c r="V4">
        <v>16383192.081861001</v>
      </c>
      <c r="W4">
        <v>16819613.5798066</v>
      </c>
      <c r="X4">
        <v>15717117.606341301</v>
      </c>
      <c r="Y4">
        <v>16462994.411414601</v>
      </c>
      <c r="Z4">
        <v>18420419.221284401</v>
      </c>
      <c r="AA4">
        <v>19308921.261399399</v>
      </c>
      <c r="AB4">
        <v>19547128.1624621</v>
      </c>
      <c r="AC4">
        <v>21016726.329237599</v>
      </c>
      <c r="AD4">
        <v>19937466.173962399</v>
      </c>
      <c r="AE4">
        <v>17976200</v>
      </c>
    </row>
    <row r="5" spans="1:32" x14ac:dyDescent="0.3">
      <c r="A5" t="s">
        <v>101</v>
      </c>
      <c r="B5" t="s">
        <v>303</v>
      </c>
      <c r="C5" t="s">
        <v>297</v>
      </c>
      <c r="D5" t="s">
        <v>304</v>
      </c>
      <c r="E5" t="s">
        <v>298</v>
      </c>
      <c r="F5">
        <v>1684821.0078748199</v>
      </c>
      <c r="G5">
        <v>1748166.1950787699</v>
      </c>
      <c r="H5">
        <v>1810458.6788577801</v>
      </c>
      <c r="I5">
        <v>1894152.73142904</v>
      </c>
      <c r="J5">
        <v>1710225.3780097</v>
      </c>
      <c r="K5">
        <v>1791216.0373052</v>
      </c>
      <c r="L5">
        <v>1821076.0178580901</v>
      </c>
      <c r="M5">
        <v>1786564.2046868999</v>
      </c>
      <c r="N5">
        <v>1542369.6068194001</v>
      </c>
      <c r="O5">
        <v>1614264.75068651</v>
      </c>
      <c r="P5">
        <v>1898521.9142217999</v>
      </c>
      <c r="Q5">
        <v>1838623.57438464</v>
      </c>
      <c r="R5">
        <v>1917942.3966659401</v>
      </c>
      <c r="S5">
        <v>1616184.4066659899</v>
      </c>
      <c r="T5">
        <v>1534572.89003567</v>
      </c>
      <c r="U5">
        <v>1534760.9693287299</v>
      </c>
      <c r="V5">
        <v>1914077.1902177299</v>
      </c>
      <c r="W5">
        <v>1791016.06966212</v>
      </c>
      <c r="X5">
        <v>1577866.0315197599</v>
      </c>
      <c r="Y5">
        <v>1681804.1061832199</v>
      </c>
      <c r="Z5">
        <v>1664935.35878742</v>
      </c>
      <c r="AA5">
        <v>1903197.31610103</v>
      </c>
      <c r="AB5">
        <v>2102034.6526597398</v>
      </c>
      <c r="AC5">
        <v>2096790.4835195299</v>
      </c>
      <c r="AD5">
        <v>1952120.4310345601</v>
      </c>
      <c r="AE5">
        <v>1650400</v>
      </c>
    </row>
    <row r="6" spans="1:32" x14ac:dyDescent="0.3">
      <c r="A6" t="s">
        <v>101</v>
      </c>
      <c r="B6" t="s">
        <v>305</v>
      </c>
      <c r="C6" t="s">
        <v>297</v>
      </c>
      <c r="D6" t="s">
        <v>306</v>
      </c>
      <c r="E6" t="s">
        <v>298</v>
      </c>
      <c r="F6">
        <v>404811.42372601398</v>
      </c>
      <c r="G6">
        <v>382626.158544779</v>
      </c>
      <c r="H6">
        <v>416960.517732537</v>
      </c>
      <c r="I6">
        <v>405226.36469902599</v>
      </c>
      <c r="J6">
        <v>297543.55321212299</v>
      </c>
      <c r="K6">
        <v>275210.811086873</v>
      </c>
      <c r="L6">
        <v>277035.08816819498</v>
      </c>
      <c r="M6">
        <v>239884.976586153</v>
      </c>
      <c r="N6">
        <v>187355.05650055801</v>
      </c>
      <c r="O6">
        <v>203410.12733011099</v>
      </c>
      <c r="P6">
        <v>272463.76678778598</v>
      </c>
      <c r="Q6">
        <v>220963.20455156799</v>
      </c>
      <c r="R6">
        <v>263221.761942991</v>
      </c>
      <c r="S6">
        <v>253922.64111312301</v>
      </c>
      <c r="T6">
        <v>148002.77390535799</v>
      </c>
      <c r="U6">
        <v>161169.169233547</v>
      </c>
      <c r="V6">
        <v>210476.45332902801</v>
      </c>
      <c r="W6">
        <v>157184.81083164099</v>
      </c>
      <c r="X6">
        <v>183480.294679846</v>
      </c>
      <c r="Y6">
        <v>171474.04006161401</v>
      </c>
      <c r="Z6">
        <v>210004.66822018099</v>
      </c>
      <c r="AA6">
        <v>195458.08950749499</v>
      </c>
      <c r="AB6">
        <v>188857.616912903</v>
      </c>
      <c r="AC6">
        <v>168706.872348048</v>
      </c>
      <c r="AD6">
        <v>196264.837269557</v>
      </c>
      <c r="AE6">
        <v>139395.72525884799</v>
      </c>
    </row>
    <row r="7" spans="1:32" x14ac:dyDescent="0.3">
      <c r="A7" t="s">
        <v>101</v>
      </c>
      <c r="B7" t="s">
        <v>307</v>
      </c>
      <c r="C7" t="s">
        <v>297</v>
      </c>
      <c r="D7" t="s">
        <v>308</v>
      </c>
      <c r="E7" t="s">
        <v>298</v>
      </c>
      <c r="F7">
        <v>1112200.4831733301</v>
      </c>
      <c r="G7">
        <v>1207867.78141093</v>
      </c>
      <c r="H7">
        <v>1314441.7768949899</v>
      </c>
      <c r="I7">
        <v>1266272.55224591</v>
      </c>
      <c r="J7">
        <v>990626.75599068799</v>
      </c>
      <c r="K7">
        <v>1052718.5835360901</v>
      </c>
      <c r="L7">
        <v>1023707.46519346</v>
      </c>
      <c r="M7">
        <v>901002.63669573399</v>
      </c>
      <c r="N7">
        <v>856406.99980547104</v>
      </c>
      <c r="O7">
        <v>812467.96661890496</v>
      </c>
      <c r="P7">
        <v>1095514.66947591</v>
      </c>
      <c r="Q7">
        <v>1094718.22594477</v>
      </c>
      <c r="R7">
        <v>1250381.3806952401</v>
      </c>
      <c r="S7">
        <v>1014143.91107889</v>
      </c>
      <c r="T7">
        <v>732091.33956700098</v>
      </c>
      <c r="U7">
        <v>756325.80194351403</v>
      </c>
      <c r="V7">
        <v>771401.882369378</v>
      </c>
      <c r="W7">
        <v>704682.99482786795</v>
      </c>
      <c r="X7">
        <v>832359.20902866602</v>
      </c>
      <c r="Y7">
        <v>841958.64646696497</v>
      </c>
      <c r="Z7">
        <v>885113.89159845398</v>
      </c>
      <c r="AA7">
        <v>918381.55023673398</v>
      </c>
      <c r="AB7">
        <v>804086.36753750895</v>
      </c>
      <c r="AC7">
        <v>823383.94476928096</v>
      </c>
      <c r="AD7">
        <v>765684.16061396897</v>
      </c>
      <c r="AE7">
        <v>790558.827175805</v>
      </c>
    </row>
    <row r="8" spans="1:32" x14ac:dyDescent="0.3">
      <c r="A8" t="s">
        <v>101</v>
      </c>
      <c r="B8" t="s">
        <v>309</v>
      </c>
      <c r="C8" t="s">
        <v>297</v>
      </c>
      <c r="D8" t="s">
        <v>310</v>
      </c>
      <c r="E8" t="s">
        <v>298</v>
      </c>
      <c r="F8">
        <v>556660.165630023</v>
      </c>
      <c r="G8">
        <v>469191.376572682</v>
      </c>
      <c r="H8">
        <v>296286.67510599998</v>
      </c>
      <c r="I8">
        <v>340590.04823840002</v>
      </c>
      <c r="J8">
        <v>245020.69576674601</v>
      </c>
      <c r="K8">
        <v>167883.70372943001</v>
      </c>
      <c r="L8">
        <v>149584.34793743101</v>
      </c>
      <c r="M8">
        <v>228817.89419302001</v>
      </c>
      <c r="N8">
        <v>228673.72464834401</v>
      </c>
      <c r="O8">
        <v>269560.28561471897</v>
      </c>
      <c r="P8">
        <v>262347.424632515</v>
      </c>
      <c r="Q8">
        <v>374687.13458525302</v>
      </c>
      <c r="R8">
        <v>340544.28849263402</v>
      </c>
      <c r="S8">
        <v>413876.78457906999</v>
      </c>
      <c r="T8">
        <v>337857.105033278</v>
      </c>
      <c r="U8">
        <v>232491.78435356601</v>
      </c>
      <c r="V8">
        <v>125394.13151794201</v>
      </c>
      <c r="W8">
        <v>191039.19393216399</v>
      </c>
      <c r="X8">
        <v>220128.22870948401</v>
      </c>
      <c r="Y8">
        <v>230018.173117895</v>
      </c>
      <c r="Z8">
        <v>287577.52998081601</v>
      </c>
      <c r="AA8">
        <v>229224.548487183</v>
      </c>
      <c r="AB8">
        <v>265169.054181265</v>
      </c>
      <c r="AC8">
        <v>230420.15102628799</v>
      </c>
      <c r="AD8">
        <v>195176.82159927301</v>
      </c>
      <c r="AE8">
        <v>256800</v>
      </c>
    </row>
    <row r="9" spans="1:32" x14ac:dyDescent="0.3">
      <c r="A9" t="s">
        <v>101</v>
      </c>
      <c r="B9" t="s">
        <v>311</v>
      </c>
      <c r="C9" t="s">
        <v>297</v>
      </c>
      <c r="D9" t="s">
        <v>312</v>
      </c>
      <c r="E9" t="s">
        <v>298</v>
      </c>
      <c r="F9">
        <v>1239839.69816839</v>
      </c>
      <c r="G9">
        <v>1368888.8011634899</v>
      </c>
      <c r="H9">
        <v>1488118.1554839599</v>
      </c>
      <c r="I9">
        <v>1643756.6450685</v>
      </c>
      <c r="J9">
        <v>1326327.96123057</v>
      </c>
      <c r="K9">
        <v>1346100.8116571701</v>
      </c>
      <c r="L9">
        <v>1472088.16779572</v>
      </c>
      <c r="M9">
        <v>1322481.00327694</v>
      </c>
      <c r="N9">
        <v>1319985.2677782699</v>
      </c>
      <c r="O9">
        <v>1158596.5928322701</v>
      </c>
      <c r="P9">
        <v>1560370.67820938</v>
      </c>
      <c r="Q9">
        <v>1359436.25675981</v>
      </c>
      <c r="R9">
        <v>1528342.00435471</v>
      </c>
      <c r="S9">
        <v>1836371.5077617399</v>
      </c>
      <c r="T9">
        <v>1305308.3639676401</v>
      </c>
      <c r="U9">
        <v>1281428.3909730299</v>
      </c>
      <c r="V9">
        <v>1336418.00604723</v>
      </c>
      <c r="W9">
        <v>1081171.99814689</v>
      </c>
      <c r="X9">
        <v>949193.43206272402</v>
      </c>
      <c r="Y9">
        <v>949976.30361057702</v>
      </c>
      <c r="Z9">
        <v>1002222.98032363</v>
      </c>
      <c r="AA9">
        <v>972958.56269398006</v>
      </c>
      <c r="AB9">
        <v>1024920.20008674</v>
      </c>
      <c r="AC9">
        <v>1369789.2990097301</v>
      </c>
      <c r="AD9">
        <v>1578596.8356485199</v>
      </c>
      <c r="AE9">
        <v>1344136.35218619</v>
      </c>
    </row>
    <row r="10" spans="1:32" x14ac:dyDescent="0.3">
      <c r="A10" t="s">
        <v>101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101</v>
      </c>
      <c r="B11" t="s">
        <v>315</v>
      </c>
      <c r="C11" t="s">
        <v>297</v>
      </c>
      <c r="D11" t="s">
        <v>316</v>
      </c>
      <c r="E11" t="s">
        <v>298</v>
      </c>
      <c r="F11">
        <v>511057.48276201199</v>
      </c>
      <c r="G11">
        <v>523625.58386069501</v>
      </c>
      <c r="H11">
        <v>608187.94484325999</v>
      </c>
      <c r="I11">
        <v>594167.43914210005</v>
      </c>
      <c r="J11">
        <v>534182.29807049897</v>
      </c>
      <c r="K11">
        <v>622730.23000879702</v>
      </c>
      <c r="L11">
        <v>693233.650882788</v>
      </c>
      <c r="M11">
        <v>710894.16983636597</v>
      </c>
      <c r="N11">
        <v>709219.27277220599</v>
      </c>
      <c r="O11">
        <v>661395.30789971596</v>
      </c>
      <c r="P11">
        <v>694642.33275528695</v>
      </c>
      <c r="Q11">
        <v>730539.76915622503</v>
      </c>
      <c r="R11">
        <v>688429.30144594098</v>
      </c>
      <c r="S11">
        <v>628191.70813946798</v>
      </c>
      <c r="T11">
        <v>655556.45738871698</v>
      </c>
      <c r="U11">
        <v>541914.14600152499</v>
      </c>
      <c r="V11">
        <v>692928.09790346504</v>
      </c>
      <c r="W11">
        <v>1118898.3233675701</v>
      </c>
      <c r="X11">
        <v>1141417.98944089</v>
      </c>
      <c r="Y11">
        <v>1047611.67875822</v>
      </c>
      <c r="Z11">
        <v>939737.47568191099</v>
      </c>
      <c r="AA11">
        <v>1357565.53870806</v>
      </c>
      <c r="AB11">
        <v>1227097.0087277601</v>
      </c>
      <c r="AC11">
        <v>1186677.75143299</v>
      </c>
      <c r="AD11">
        <v>1108643.4599462701</v>
      </c>
      <c r="AE11">
        <v>1147945.96289988</v>
      </c>
    </row>
    <row r="12" spans="1:32" x14ac:dyDescent="0.3">
      <c r="A12" t="s">
        <v>101</v>
      </c>
      <c r="B12" t="s">
        <v>317</v>
      </c>
      <c r="C12" t="s">
        <v>297</v>
      </c>
      <c r="D12" t="s">
        <v>318</v>
      </c>
      <c r="E12" t="s">
        <v>298</v>
      </c>
      <c r="F12">
        <v>1465123.16114461</v>
      </c>
      <c r="G12">
        <v>1541324.66775353</v>
      </c>
      <c r="H12">
        <v>1609931.2124685899</v>
      </c>
      <c r="I12">
        <v>1612465.2271636</v>
      </c>
      <c r="J12">
        <v>1289641.1783846801</v>
      </c>
      <c r="K12">
        <v>1491304.31938455</v>
      </c>
      <c r="L12">
        <v>1562119.11242163</v>
      </c>
      <c r="M12">
        <v>1180095.16745848</v>
      </c>
      <c r="N12">
        <v>1515413.43956886</v>
      </c>
      <c r="O12">
        <v>1572190.1426891501</v>
      </c>
      <c r="P12">
        <v>1735184.9757205499</v>
      </c>
      <c r="Q12">
        <v>1918161.7003858101</v>
      </c>
      <c r="R12">
        <v>1882915.6416771</v>
      </c>
      <c r="S12">
        <v>1704919.35254173</v>
      </c>
      <c r="T12">
        <v>1309570.0488078401</v>
      </c>
      <c r="U12">
        <v>1217543.9830893001</v>
      </c>
      <c r="V12">
        <v>1307518.4502584101</v>
      </c>
      <c r="W12">
        <v>1364918.4870984999</v>
      </c>
      <c r="X12">
        <v>1375962.7243552001</v>
      </c>
      <c r="Y12">
        <v>1391012.9568823599</v>
      </c>
      <c r="Z12">
        <v>1487003.35384334</v>
      </c>
      <c r="AA12">
        <v>1414888.0064421101</v>
      </c>
      <c r="AB12">
        <v>1481893.5255634999</v>
      </c>
      <c r="AC12">
        <v>1659184.74044429</v>
      </c>
      <c r="AD12">
        <v>1563221.5162217701</v>
      </c>
      <c r="AE12">
        <v>1499001.2989699601</v>
      </c>
    </row>
    <row r="13" spans="1:32" x14ac:dyDescent="0.3">
      <c r="A13" t="s">
        <v>101</v>
      </c>
      <c r="B13" t="s">
        <v>319</v>
      </c>
      <c r="C13" t="s">
        <v>297</v>
      </c>
      <c r="D13" t="s">
        <v>320</v>
      </c>
      <c r="E13" t="s">
        <v>298</v>
      </c>
      <c r="F13">
        <v>2447815.6065428602</v>
      </c>
      <c r="G13">
        <v>2455593.7902825698</v>
      </c>
      <c r="H13">
        <v>2360101.5882114298</v>
      </c>
      <c r="I13">
        <v>2258405.1857457799</v>
      </c>
      <c r="J13">
        <v>1998342.2296076</v>
      </c>
      <c r="K13">
        <v>2294084.6910752198</v>
      </c>
      <c r="L13">
        <v>2400238.69982224</v>
      </c>
      <c r="M13">
        <v>1807115.7786111101</v>
      </c>
      <c r="N13">
        <v>1552178.2264656399</v>
      </c>
      <c r="O13">
        <v>1760839.52963792</v>
      </c>
      <c r="P13">
        <v>2150640.2798938202</v>
      </c>
      <c r="Q13">
        <v>2415185.47506249</v>
      </c>
      <c r="R13">
        <v>2923593.7089377199</v>
      </c>
      <c r="S13">
        <v>2934345.0338102798</v>
      </c>
      <c r="T13">
        <v>2201385.8575156699</v>
      </c>
      <c r="U13">
        <v>2135890.3588299099</v>
      </c>
      <c r="V13">
        <v>2258199.1464396799</v>
      </c>
      <c r="W13">
        <v>2262145.3250112198</v>
      </c>
      <c r="X13">
        <v>1905373.3079197099</v>
      </c>
      <c r="Y13">
        <v>2130338.5050513302</v>
      </c>
      <c r="Z13">
        <v>2208573.4708004799</v>
      </c>
      <c r="AA13">
        <v>2256984.5319929798</v>
      </c>
      <c r="AB13">
        <v>2788971.41016217</v>
      </c>
      <c r="AC13">
        <v>2572557.4022478298</v>
      </c>
      <c r="AD13">
        <v>2653728.1533796601</v>
      </c>
      <c r="AE13">
        <v>2302001.8075990998</v>
      </c>
    </row>
    <row r="14" spans="1:32" x14ac:dyDescent="0.3">
      <c r="A14" t="s">
        <v>101</v>
      </c>
      <c r="B14" t="s">
        <v>321</v>
      </c>
      <c r="C14" t="s">
        <v>297</v>
      </c>
      <c r="D14" t="s">
        <v>322</v>
      </c>
      <c r="E14" t="s">
        <v>298</v>
      </c>
      <c r="F14">
        <v>2465601.0575709599</v>
      </c>
      <c r="G14">
        <v>2590240.98178472</v>
      </c>
      <c r="H14">
        <v>2644505.0752423899</v>
      </c>
      <c r="I14">
        <v>2987480.1430730801</v>
      </c>
      <c r="J14">
        <v>2609541.4955767901</v>
      </c>
      <c r="K14">
        <v>3427510.2504077102</v>
      </c>
      <c r="L14">
        <v>3382823.7056636899</v>
      </c>
      <c r="M14">
        <v>2160632.5289151599</v>
      </c>
      <c r="N14">
        <v>2262838.8299360299</v>
      </c>
      <c r="O14">
        <v>2954518.9233832601</v>
      </c>
      <c r="P14">
        <v>2925784.9266907601</v>
      </c>
      <c r="Q14">
        <v>3210450.3978944402</v>
      </c>
      <c r="R14">
        <v>3229821.7219334799</v>
      </c>
      <c r="S14">
        <v>3463415.79605181</v>
      </c>
      <c r="T14">
        <v>2014250.5200280601</v>
      </c>
      <c r="U14">
        <v>1962990.6935516701</v>
      </c>
      <c r="V14">
        <v>2336725.2069899999</v>
      </c>
      <c r="W14">
        <v>2368173.8347243201</v>
      </c>
      <c r="X14">
        <v>1866634.7238243299</v>
      </c>
      <c r="Y14">
        <v>2149267.0285326899</v>
      </c>
      <c r="Z14">
        <v>2743043.1270777499</v>
      </c>
      <c r="AA14">
        <v>2518373.3563465099</v>
      </c>
      <c r="AB14">
        <v>2504740.14766597</v>
      </c>
      <c r="AC14">
        <v>3308879.2234498998</v>
      </c>
      <c r="AD14">
        <v>2909635.1437113401</v>
      </c>
      <c r="AE14">
        <v>2811528.4606344402</v>
      </c>
    </row>
    <row r="15" spans="1:32" x14ac:dyDescent="0.3">
      <c r="A15" t="s">
        <v>101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101</v>
      </c>
      <c r="B16" t="s">
        <v>325</v>
      </c>
      <c r="C16" t="s">
        <v>297</v>
      </c>
      <c r="D16" t="s">
        <v>326</v>
      </c>
      <c r="E16" t="s">
        <v>298</v>
      </c>
      <c r="F16">
        <v>1388264.42775791</v>
      </c>
      <c r="G16">
        <v>1510723.68297839</v>
      </c>
      <c r="H16">
        <v>1623317.01046955</v>
      </c>
      <c r="I16">
        <v>1554569.7271453</v>
      </c>
      <c r="J16">
        <v>1466244.72625133</v>
      </c>
      <c r="K16">
        <v>1712402.15085784</v>
      </c>
      <c r="L16">
        <v>1640538.0542878101</v>
      </c>
      <c r="M16">
        <v>1201977.11505608</v>
      </c>
      <c r="N16">
        <v>1287703.7831852401</v>
      </c>
      <c r="O16">
        <v>1420435.8110543799</v>
      </c>
      <c r="P16">
        <v>1488317.11618902</v>
      </c>
      <c r="Q16">
        <v>1495781.50866136</v>
      </c>
      <c r="R16">
        <v>1648952.3185986599</v>
      </c>
      <c r="S16">
        <v>1383585.0324721299</v>
      </c>
      <c r="T16">
        <v>889918.12436443497</v>
      </c>
      <c r="U16">
        <v>1001039.5951654</v>
      </c>
      <c r="V16">
        <v>1237721.3635748699</v>
      </c>
      <c r="W16">
        <v>1153352.9654498301</v>
      </c>
      <c r="X16">
        <v>1083593.4061071901</v>
      </c>
      <c r="Y16">
        <v>1125061.8387430101</v>
      </c>
      <c r="Z16">
        <v>1212137.26362406</v>
      </c>
      <c r="AA16">
        <v>1374883.2641901299</v>
      </c>
      <c r="AB16">
        <v>1576340.8319391001</v>
      </c>
      <c r="AC16">
        <v>1469657.8530044099</v>
      </c>
      <c r="AD16">
        <v>1242521.2819040299</v>
      </c>
      <c r="AE16">
        <v>1199700</v>
      </c>
    </row>
    <row r="17" spans="1:31" x14ac:dyDescent="0.3">
      <c r="A17" t="s">
        <v>101</v>
      </c>
      <c r="B17" t="s">
        <v>327</v>
      </c>
      <c r="C17" t="s">
        <v>297</v>
      </c>
      <c r="D17" t="s">
        <v>328</v>
      </c>
      <c r="E17" t="s">
        <v>298</v>
      </c>
      <c r="F17">
        <v>1478687.7026380501</v>
      </c>
      <c r="G17">
        <v>1583577.8947358199</v>
      </c>
      <c r="H17">
        <v>1661142.2487328199</v>
      </c>
      <c r="I17">
        <v>1897872.50192024</v>
      </c>
      <c r="J17">
        <v>1566136.70698913</v>
      </c>
      <c r="K17">
        <v>1725408.32269911</v>
      </c>
      <c r="L17">
        <v>1669483.4933301001</v>
      </c>
      <c r="M17">
        <v>1377534.1388381601</v>
      </c>
      <c r="N17">
        <v>1450048.6766343401</v>
      </c>
      <c r="O17">
        <v>1862457.0167674201</v>
      </c>
      <c r="P17">
        <v>2289504.08339932</v>
      </c>
      <c r="Q17">
        <v>1878749.5838514301</v>
      </c>
      <c r="R17">
        <v>2572595.6016404</v>
      </c>
      <c r="S17">
        <v>2700243.2585216998</v>
      </c>
      <c r="T17">
        <v>1654882.5400238601</v>
      </c>
      <c r="U17">
        <v>1230045.84825332</v>
      </c>
      <c r="V17">
        <v>1588981.14911249</v>
      </c>
      <c r="W17">
        <v>1799706.65579417</v>
      </c>
      <c r="X17">
        <v>1487883.51599979</v>
      </c>
      <c r="Y17">
        <v>1557059.8300379</v>
      </c>
      <c r="Z17">
        <v>1921195.6522560699</v>
      </c>
      <c r="AA17">
        <v>1807031.9679655801</v>
      </c>
      <c r="AB17">
        <v>1514861.94175773</v>
      </c>
      <c r="AC17">
        <v>1957265.33972272</v>
      </c>
      <c r="AD17">
        <v>1882210.0782936199</v>
      </c>
      <c r="AE17">
        <v>1391902.78111504</v>
      </c>
    </row>
    <row r="18" spans="1:31" x14ac:dyDescent="0.3">
      <c r="A18" t="s">
        <v>101</v>
      </c>
      <c r="B18" t="s">
        <v>329</v>
      </c>
      <c r="C18" t="s">
        <v>297</v>
      </c>
      <c r="D18" t="s">
        <v>330</v>
      </c>
      <c r="E18" t="s">
        <v>298</v>
      </c>
      <c r="F18">
        <v>2028563.1480769301</v>
      </c>
      <c r="G18">
        <v>2311737.9152282202</v>
      </c>
      <c r="H18">
        <v>2801899.8105203002</v>
      </c>
      <c r="I18">
        <v>3136242.7272453699</v>
      </c>
      <c r="J18">
        <v>2657839.2325776098</v>
      </c>
      <c r="K18">
        <v>2537411.8087546602</v>
      </c>
      <c r="L18">
        <v>2813977.6936147902</v>
      </c>
      <c r="M18">
        <v>2667240.2813599901</v>
      </c>
      <c r="N18">
        <v>3156146.2750912802</v>
      </c>
      <c r="O18">
        <v>2940142.7411586698</v>
      </c>
      <c r="P18">
        <v>3886412.3591271802</v>
      </c>
      <c r="Q18">
        <v>3511583.7304858002</v>
      </c>
      <c r="R18">
        <v>3854893.0668169698</v>
      </c>
      <c r="S18">
        <v>3785524.5842848402</v>
      </c>
      <c r="T18">
        <v>2326435.8060814198</v>
      </c>
      <c r="U18">
        <v>1887025.1903456</v>
      </c>
      <c r="V18">
        <v>2148658.4265901102</v>
      </c>
      <c r="W18">
        <v>2455608.84979212</v>
      </c>
      <c r="X18">
        <v>2678972.7113964399</v>
      </c>
      <c r="Y18">
        <v>2790508.2082370101</v>
      </c>
      <c r="Z18">
        <v>3347034.2757985401</v>
      </c>
      <c r="AA18">
        <v>3888617.22269881</v>
      </c>
      <c r="AB18">
        <v>3716618.3491271599</v>
      </c>
      <c r="AC18">
        <v>3829507.94157372</v>
      </c>
      <c r="AD18">
        <v>3513540.9483941002</v>
      </c>
      <c r="AE18">
        <v>3100000</v>
      </c>
    </row>
    <row r="19" spans="1:31" x14ac:dyDescent="0.3">
      <c r="A19" t="s">
        <v>101</v>
      </c>
      <c r="B19" t="s">
        <v>331</v>
      </c>
      <c r="C19" t="s">
        <v>297</v>
      </c>
      <c r="D19" t="s">
        <v>332</v>
      </c>
      <c r="E19" t="s">
        <v>298</v>
      </c>
      <c r="F19">
        <v>292344.35530417098</v>
      </c>
      <c r="G19">
        <v>362235.37119221</v>
      </c>
      <c r="H19">
        <v>375617.68612717302</v>
      </c>
      <c r="I19">
        <v>411990.46084286697</v>
      </c>
      <c r="J19">
        <v>338320.45542231301</v>
      </c>
      <c r="K19">
        <v>283934.63558423298</v>
      </c>
      <c r="L19">
        <v>361312.41632809403</v>
      </c>
      <c r="M19">
        <v>261141.09765055799</v>
      </c>
      <c r="N19">
        <v>381548.63311830198</v>
      </c>
      <c r="O19">
        <v>332199.86703664903</v>
      </c>
      <c r="P19">
        <v>463874.66653706197</v>
      </c>
      <c r="Q19">
        <v>458364.719021214</v>
      </c>
      <c r="R19">
        <v>489950.12566719798</v>
      </c>
      <c r="S19">
        <v>399500.76174293499</v>
      </c>
      <c r="T19">
        <v>343818.20186096901</v>
      </c>
      <c r="U19">
        <v>393239.34005435702</v>
      </c>
      <c r="V19">
        <v>453286.07832038897</v>
      </c>
      <c r="W19">
        <v>373108.35010636703</v>
      </c>
      <c r="X19">
        <v>418160.49410448398</v>
      </c>
      <c r="Y19">
        <v>399508.42907516297</v>
      </c>
      <c r="Z19">
        <v>507330.22811909398</v>
      </c>
      <c r="AA19">
        <v>471199.28049065702</v>
      </c>
      <c r="AB19">
        <v>353647.76429504901</v>
      </c>
      <c r="AC19">
        <v>342456.18675805302</v>
      </c>
      <c r="AD19">
        <v>375885.73986516299</v>
      </c>
      <c r="AE19">
        <v>342828.78416074603</v>
      </c>
    </row>
    <row r="20" spans="1:31" x14ac:dyDescent="0.3">
      <c r="A20" t="s">
        <v>101</v>
      </c>
      <c r="B20" t="s">
        <v>333</v>
      </c>
      <c r="C20" t="s">
        <v>297</v>
      </c>
      <c r="D20" t="s">
        <v>334</v>
      </c>
      <c r="E20" t="s">
        <v>298</v>
      </c>
      <c r="F20">
        <v>9900989.0931262001</v>
      </c>
      <c r="G20">
        <v>9963011.5864671897</v>
      </c>
      <c r="H20">
        <v>9360734.53873921</v>
      </c>
      <c r="I20">
        <v>9197056.9402877092</v>
      </c>
      <c r="J20">
        <v>9190268.6166153997</v>
      </c>
      <c r="K20">
        <v>8318164.1492439201</v>
      </c>
      <c r="L20">
        <v>7908219.8241229802</v>
      </c>
      <c r="M20">
        <v>7036825.6075315997</v>
      </c>
      <c r="N20">
        <v>6645873.5860207602</v>
      </c>
      <c r="O20">
        <v>5475742.50882723</v>
      </c>
      <c r="P20">
        <v>5548750.50341284</v>
      </c>
      <c r="Q20">
        <v>5012409.9684625203</v>
      </c>
      <c r="R20">
        <v>5121641.8078699997</v>
      </c>
      <c r="S20">
        <v>5318183.8799245898</v>
      </c>
      <c r="T20">
        <v>5049323.4018303202</v>
      </c>
      <c r="U20">
        <v>4923474.15692933</v>
      </c>
      <c r="V20">
        <v>4706337.10549141</v>
      </c>
      <c r="W20">
        <v>4782713.5457083602</v>
      </c>
      <c r="X20">
        <v>4701178.9157240205</v>
      </c>
      <c r="Y20">
        <v>4707218.2619643603</v>
      </c>
      <c r="Z20">
        <v>5000532.6167185903</v>
      </c>
      <c r="AA20">
        <v>5059427.1144606303</v>
      </c>
      <c r="AB20">
        <v>4916573.6080874503</v>
      </c>
      <c r="AC20">
        <v>5200397.4405369395</v>
      </c>
      <c r="AD20">
        <v>4516085.48171476</v>
      </c>
      <c r="AE20">
        <v>4322019.0204138597</v>
      </c>
    </row>
    <row r="21" spans="1:31" x14ac:dyDescent="0.3">
      <c r="A21" t="s">
        <v>101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101</v>
      </c>
      <c r="B22" t="s">
        <v>337</v>
      </c>
      <c r="C22" t="s">
        <v>297</v>
      </c>
      <c r="D22" t="s">
        <v>338</v>
      </c>
      <c r="E22" t="s">
        <v>298</v>
      </c>
      <c r="F22">
        <v>5076709.3853428503</v>
      </c>
      <c r="G22">
        <v>5298463.3516309001</v>
      </c>
      <c r="H22">
        <v>5010825.86829961</v>
      </c>
      <c r="I22">
        <v>5247659.6498052003</v>
      </c>
      <c r="J22">
        <v>5179612.7306418</v>
      </c>
      <c r="K22">
        <v>4569859.67112529</v>
      </c>
      <c r="L22">
        <v>4347611.1536933696</v>
      </c>
      <c r="M22">
        <v>4200573.8802278098</v>
      </c>
      <c r="N22">
        <v>3785896.9286563802</v>
      </c>
      <c r="O22">
        <v>3054714.7618090301</v>
      </c>
      <c r="P22">
        <v>2635439.05212323</v>
      </c>
      <c r="Q22">
        <v>2348008.4575792798</v>
      </c>
      <c r="R22">
        <v>1932232.1091819699</v>
      </c>
      <c r="S22">
        <v>1907235.45997483</v>
      </c>
      <c r="T22">
        <v>2100352.5390056102</v>
      </c>
      <c r="U22">
        <v>2020151.37199184</v>
      </c>
      <c r="V22">
        <v>2221119.52405822</v>
      </c>
      <c r="W22">
        <v>2323812.0339494501</v>
      </c>
      <c r="X22">
        <v>2744114.91340082</v>
      </c>
      <c r="Y22">
        <v>2591076.2591653201</v>
      </c>
      <c r="Z22">
        <v>2663139.90268654</v>
      </c>
      <c r="AA22">
        <v>3012692.9494657302</v>
      </c>
      <c r="AB22">
        <v>2791197.9923339402</v>
      </c>
      <c r="AC22">
        <v>2780153.9692663001</v>
      </c>
      <c r="AD22">
        <v>2911593.2466694</v>
      </c>
      <c r="AE22">
        <v>3313980.97958615</v>
      </c>
    </row>
    <row r="23" spans="1:31" x14ac:dyDescent="0.3">
      <c r="A23" t="s">
        <v>101</v>
      </c>
      <c r="B23" t="s">
        <v>339</v>
      </c>
      <c r="C23" t="s">
        <v>297</v>
      </c>
      <c r="D23" t="s">
        <v>340</v>
      </c>
      <c r="E23" t="s">
        <v>298</v>
      </c>
      <c r="F23">
        <v>3484181.1125173001</v>
      </c>
      <c r="G23">
        <v>3026201.4099003701</v>
      </c>
      <c r="H23">
        <v>2742991.1126623</v>
      </c>
      <c r="I23">
        <v>2512319.5738496301</v>
      </c>
      <c r="J23">
        <v>2462507.8972242801</v>
      </c>
      <c r="K23">
        <v>2770227.9199711098</v>
      </c>
      <c r="L23">
        <v>2425841.58201539</v>
      </c>
      <c r="M23">
        <v>2217472.9508345202</v>
      </c>
      <c r="N23">
        <v>1728836.7171618801</v>
      </c>
      <c r="O23">
        <v>1754932.80037569</v>
      </c>
      <c r="P23">
        <v>1764720.94786341</v>
      </c>
      <c r="Q23">
        <v>1712076.30860928</v>
      </c>
      <c r="R23">
        <v>2522578.8954008198</v>
      </c>
      <c r="S23">
        <v>1883760.9728514701</v>
      </c>
      <c r="T23">
        <v>1606499.8376676801</v>
      </c>
      <c r="U23">
        <v>2011374.8491135901</v>
      </c>
      <c r="V23">
        <v>1970358.5913664</v>
      </c>
      <c r="W23">
        <v>2023731.6452571501</v>
      </c>
      <c r="X23">
        <v>2517121.3141993699</v>
      </c>
      <c r="Y23">
        <v>2572905.0669293399</v>
      </c>
      <c r="Z23">
        <v>2520915.1024338799</v>
      </c>
      <c r="AA23">
        <v>2447058.4101288598</v>
      </c>
      <c r="AB23">
        <v>2991502.5770659</v>
      </c>
      <c r="AC23">
        <v>2798855.2019126299</v>
      </c>
      <c r="AD23">
        <v>2830824.4763886998</v>
      </c>
      <c r="AE23">
        <v>3049800</v>
      </c>
    </row>
    <row r="24" spans="1:31" x14ac:dyDescent="0.3">
      <c r="A24" t="s">
        <v>101</v>
      </c>
      <c r="B24" t="s">
        <v>341</v>
      </c>
      <c r="C24" t="s">
        <v>297</v>
      </c>
      <c r="D24" t="s">
        <v>342</v>
      </c>
      <c r="E24" t="s">
        <v>298</v>
      </c>
      <c r="F24">
        <v>7375853.7042853497</v>
      </c>
      <c r="G24">
        <v>7603210.9945219401</v>
      </c>
      <c r="H24">
        <v>7690647.3454793403</v>
      </c>
      <c r="I24">
        <v>6907169.3488678904</v>
      </c>
      <c r="J24">
        <v>6716368.4238369102</v>
      </c>
      <c r="K24">
        <v>7994596.1887826696</v>
      </c>
      <c r="L24">
        <v>6746794.6806213604</v>
      </c>
      <c r="M24">
        <v>6501284.9374424797</v>
      </c>
      <c r="N24">
        <v>6279611.4519025497</v>
      </c>
      <c r="O24">
        <v>7212598.9229590902</v>
      </c>
      <c r="P24">
        <v>7483335.6421884997</v>
      </c>
      <c r="Q24">
        <v>7859744.9479632303</v>
      </c>
      <c r="R24">
        <v>7328578.3710970599</v>
      </c>
      <c r="S24">
        <v>7254181.9116578503</v>
      </c>
      <c r="T24">
        <v>6715733.2126915297</v>
      </c>
      <c r="U24">
        <v>6480631.1193871796</v>
      </c>
      <c r="V24">
        <v>6847962.3787237797</v>
      </c>
      <c r="W24">
        <v>7211587.2225008002</v>
      </c>
      <c r="X24">
        <v>7664759.2318446497</v>
      </c>
      <c r="Y24">
        <v>7949274.6962337</v>
      </c>
      <c r="Z24">
        <v>8421482.3944540806</v>
      </c>
      <c r="AA24">
        <v>8358009.5998662701</v>
      </c>
      <c r="AB24">
        <v>8241093.71561886</v>
      </c>
      <c r="AC24">
        <v>7526544.2466192003</v>
      </c>
      <c r="AD24">
        <v>8019465.9532544697</v>
      </c>
      <c r="AE24">
        <v>7493216.7481778096</v>
      </c>
    </row>
    <row r="25" spans="1:31" x14ac:dyDescent="0.3">
      <c r="A25" t="s">
        <v>101</v>
      </c>
      <c r="B25" t="s">
        <v>343</v>
      </c>
      <c r="C25" t="s">
        <v>297</v>
      </c>
      <c r="D25" t="s">
        <v>344</v>
      </c>
      <c r="E25" t="s">
        <v>298</v>
      </c>
      <c r="F25">
        <v>333075.64083883999</v>
      </c>
      <c r="G25">
        <v>455004.89145048102</v>
      </c>
      <c r="H25">
        <v>456718.90408618399</v>
      </c>
      <c r="I25">
        <v>214839.23668838499</v>
      </c>
      <c r="J25">
        <v>375437.28942209203</v>
      </c>
      <c r="K25">
        <v>512908.50388543401</v>
      </c>
      <c r="L25">
        <v>450929.35775737499</v>
      </c>
      <c r="M25">
        <v>319781.49605112901</v>
      </c>
      <c r="N25">
        <v>387588.19841083902</v>
      </c>
      <c r="O25">
        <v>487524.274958494</v>
      </c>
      <c r="P25">
        <v>542943.51928206906</v>
      </c>
      <c r="Q25">
        <v>488942.19109491701</v>
      </c>
      <c r="R25">
        <v>365771.42270853702</v>
      </c>
      <c r="S25">
        <v>597506.85365512699</v>
      </c>
      <c r="T25">
        <v>415462.79623935599</v>
      </c>
      <c r="U25">
        <v>176165.37918987</v>
      </c>
      <c r="V25">
        <v>151338.314463221</v>
      </c>
      <c r="W25">
        <v>144271.22807064099</v>
      </c>
      <c r="X25">
        <v>178791.26260009001</v>
      </c>
      <c r="Y25">
        <v>286643.99008565798</v>
      </c>
      <c r="Z25">
        <v>213040.46523107</v>
      </c>
      <c r="AA25">
        <v>158227.98993501099</v>
      </c>
      <c r="AB25">
        <v>185521.86438604299</v>
      </c>
      <c r="AC25">
        <v>123293.456800688</v>
      </c>
      <c r="AD25">
        <v>362791.69760890899</v>
      </c>
      <c r="AE25">
        <v>190016.74817780801</v>
      </c>
    </row>
    <row r="26" spans="1:31" x14ac:dyDescent="0.3">
      <c r="A26" t="s">
        <v>101</v>
      </c>
      <c r="B26" t="s">
        <v>345</v>
      </c>
      <c r="C26" t="s">
        <v>297</v>
      </c>
      <c r="D26" t="s">
        <v>346</v>
      </c>
      <c r="E26" t="s">
        <v>298</v>
      </c>
      <c r="F26">
        <v>3645456.92279197</v>
      </c>
      <c r="G26">
        <v>3593397.3968523298</v>
      </c>
      <c r="H26">
        <v>4069150.3100410602</v>
      </c>
      <c r="I26">
        <v>3398212.8660176601</v>
      </c>
      <c r="J26">
        <v>3054984.9865310499</v>
      </c>
      <c r="K26">
        <v>3216335.4380917102</v>
      </c>
      <c r="L26">
        <v>2598209.1339712599</v>
      </c>
      <c r="M26">
        <v>2696772.70322156</v>
      </c>
      <c r="N26">
        <v>2387239.4746725098</v>
      </c>
      <c r="O26">
        <v>2463122.5131795499</v>
      </c>
      <c r="P26">
        <v>2595177.0720665101</v>
      </c>
      <c r="Q26">
        <v>2971244.0047768499</v>
      </c>
      <c r="R26">
        <v>2959933.2941720798</v>
      </c>
      <c r="S26">
        <v>3009391.3301589</v>
      </c>
      <c r="T26">
        <v>2837884.7797303498</v>
      </c>
      <c r="U26">
        <v>2650365.17056874</v>
      </c>
      <c r="V26">
        <v>2763554.81502666</v>
      </c>
      <c r="W26">
        <v>2840965.6280447799</v>
      </c>
      <c r="X26">
        <v>2923468.7926306501</v>
      </c>
      <c r="Y26">
        <v>2932914.12319502</v>
      </c>
      <c r="Z26">
        <v>3171501.38744738</v>
      </c>
      <c r="AA26">
        <v>3073595.37317133</v>
      </c>
      <c r="AB26">
        <v>3158208.2398172198</v>
      </c>
      <c r="AC26">
        <v>2652947.89948363</v>
      </c>
      <c r="AD26">
        <v>2549253.37861615</v>
      </c>
      <c r="AE26">
        <v>2586194.26189342</v>
      </c>
    </row>
    <row r="27" spans="1:31" x14ac:dyDescent="0.3">
      <c r="A27" t="s">
        <v>101</v>
      </c>
      <c r="B27" t="s">
        <v>347</v>
      </c>
      <c r="C27" t="s">
        <v>297</v>
      </c>
      <c r="D27" t="s">
        <v>348</v>
      </c>
      <c r="E27" t="s">
        <v>298</v>
      </c>
      <c r="F27">
        <v>3427469.0429321202</v>
      </c>
      <c r="G27">
        <v>3576962.6402818901</v>
      </c>
      <c r="H27">
        <v>3210690.1721879798</v>
      </c>
      <c r="I27">
        <v>3324688.9358513998</v>
      </c>
      <c r="J27">
        <v>3300456.3090154598</v>
      </c>
      <c r="K27">
        <v>4261021.9415077502</v>
      </c>
      <c r="L27">
        <v>3688564.5206163898</v>
      </c>
      <c r="M27">
        <v>3486412.8739462998</v>
      </c>
      <c r="N27">
        <v>3495909.3021633099</v>
      </c>
      <c r="O27">
        <v>4241632.6919043399</v>
      </c>
      <c r="P27">
        <v>4324118.0244143996</v>
      </c>
      <c r="Q27">
        <v>4385777.3636598103</v>
      </c>
      <c r="R27">
        <v>3997260.7620969098</v>
      </c>
      <c r="S27">
        <v>3634286.73044175</v>
      </c>
      <c r="T27">
        <v>3456041.3509036</v>
      </c>
      <c r="U27">
        <v>3656561.8021458802</v>
      </c>
      <c r="V27">
        <v>3936697.1964439698</v>
      </c>
      <c r="W27">
        <v>4230061.6560868798</v>
      </c>
      <c r="X27">
        <v>4564955.3296567304</v>
      </c>
      <c r="Y27">
        <v>4728726.7896370301</v>
      </c>
      <c r="Z27">
        <v>5038365.2026626198</v>
      </c>
      <c r="AA27">
        <v>5128390.9911983004</v>
      </c>
      <c r="AB27">
        <v>4899595.0463372404</v>
      </c>
      <c r="AC27">
        <v>4752157.8093355196</v>
      </c>
      <c r="AD27">
        <v>5107010.05393246</v>
      </c>
      <c r="AE27">
        <v>4717005.7381065805</v>
      </c>
    </row>
    <row r="28" spans="1:31" x14ac:dyDescent="0.3">
      <c r="A28" t="s">
        <v>101</v>
      </c>
      <c r="B28" t="s">
        <v>349</v>
      </c>
      <c r="C28" t="s">
        <v>297</v>
      </c>
      <c r="D28" t="s">
        <v>350</v>
      </c>
      <c r="E28" t="s">
        <v>298</v>
      </c>
      <c r="F28">
        <v>9934887.1285629105</v>
      </c>
      <c r="G28">
        <v>9747245.17483503</v>
      </c>
      <c r="H28">
        <v>9889131.8811189309</v>
      </c>
      <c r="I28">
        <v>8134298.1799047897</v>
      </c>
      <c r="J28">
        <v>8473356.7839375194</v>
      </c>
      <c r="K28">
        <v>7639677.5824699197</v>
      </c>
      <c r="L28">
        <v>7285424.5952570103</v>
      </c>
      <c r="M28">
        <v>6907002.5436634403</v>
      </c>
      <c r="N28">
        <v>7841807.8014537701</v>
      </c>
      <c r="O28">
        <v>7187677.0677361796</v>
      </c>
      <c r="P28">
        <v>6312562.8955424596</v>
      </c>
      <c r="Q28">
        <v>6151219.1445956398</v>
      </c>
      <c r="R28">
        <v>7194372.3844418097</v>
      </c>
      <c r="S28">
        <v>6980808.9391396204</v>
      </c>
      <c r="T28">
        <v>6879818.9403900197</v>
      </c>
      <c r="U28">
        <v>6524170.5797444899</v>
      </c>
      <c r="V28">
        <v>6205746.0139515102</v>
      </c>
      <c r="W28">
        <v>7131848.00626742</v>
      </c>
      <c r="X28">
        <v>6944702.9951357497</v>
      </c>
      <c r="Y28">
        <v>7379867.6408173097</v>
      </c>
      <c r="Z28">
        <v>7303136.2408014396</v>
      </c>
      <c r="AA28">
        <v>7544656.8550168499</v>
      </c>
      <c r="AB28">
        <v>7979764.3826942099</v>
      </c>
      <c r="AC28">
        <v>8823613.7026880607</v>
      </c>
      <c r="AD28">
        <v>8774798.5281176493</v>
      </c>
      <c r="AE28">
        <v>8558600</v>
      </c>
    </row>
    <row r="29" spans="1:31" x14ac:dyDescent="0.3">
      <c r="A29" t="s">
        <v>101</v>
      </c>
      <c r="B29" t="s">
        <v>351</v>
      </c>
      <c r="C29" t="s">
        <v>297</v>
      </c>
      <c r="D29" t="s">
        <v>352</v>
      </c>
      <c r="E29" t="s">
        <v>298</v>
      </c>
      <c r="F29">
        <v>5014094.0941325398</v>
      </c>
      <c r="G29">
        <v>4652640.3535515498</v>
      </c>
      <c r="H29">
        <v>5290305.6466977196</v>
      </c>
      <c r="I29">
        <v>3581609.8553891499</v>
      </c>
      <c r="J29">
        <v>3390961.4889208199</v>
      </c>
      <c r="K29">
        <v>3495230.6193551701</v>
      </c>
      <c r="L29">
        <v>2933012.5605642102</v>
      </c>
      <c r="M29">
        <v>3008234.9405876398</v>
      </c>
      <c r="N29">
        <v>3470136.0080009499</v>
      </c>
      <c r="O29">
        <v>3285256.84623477</v>
      </c>
      <c r="P29">
        <v>3189156.23142706</v>
      </c>
      <c r="Q29">
        <v>2917988.9388807202</v>
      </c>
      <c r="R29">
        <v>2859404.64477843</v>
      </c>
      <c r="S29">
        <v>3005871.6306568198</v>
      </c>
      <c r="T29">
        <v>2703145.24141134</v>
      </c>
      <c r="U29">
        <v>2996442.53402763</v>
      </c>
      <c r="V29">
        <v>3090868.9707623799</v>
      </c>
      <c r="W29">
        <v>3335531.1428684099</v>
      </c>
      <c r="X29">
        <v>3527288.5504852198</v>
      </c>
      <c r="Y29">
        <v>3615289.7305013002</v>
      </c>
      <c r="Z29">
        <v>3586720.6082041902</v>
      </c>
      <c r="AA29">
        <v>3653957.6598415198</v>
      </c>
      <c r="AB29">
        <v>3617230.9106687601</v>
      </c>
      <c r="AC29">
        <v>4349678.2582954997</v>
      </c>
      <c r="AD29">
        <v>4844113.2741200402</v>
      </c>
      <c r="AE29">
        <v>4453246.3679747796</v>
      </c>
    </row>
    <row r="30" spans="1:31" x14ac:dyDescent="0.3">
      <c r="A30" t="s">
        <v>101</v>
      </c>
      <c r="B30" t="s">
        <v>353</v>
      </c>
      <c r="C30" t="s">
        <v>297</v>
      </c>
      <c r="D30" t="s">
        <v>354</v>
      </c>
      <c r="E30" t="s">
        <v>298</v>
      </c>
      <c r="F30">
        <v>662658.158181292</v>
      </c>
      <c r="G30">
        <v>847260.34875683405</v>
      </c>
      <c r="H30">
        <v>537753.40555709996</v>
      </c>
      <c r="I30">
        <v>700800.11519544094</v>
      </c>
      <c r="J30">
        <v>631137.991263862</v>
      </c>
      <c r="K30">
        <v>530884.440624048</v>
      </c>
      <c r="L30">
        <v>726209.07650919701</v>
      </c>
      <c r="M30">
        <v>960995.96889059898</v>
      </c>
      <c r="N30">
        <v>1078576.3517716201</v>
      </c>
      <c r="O30">
        <v>933451.96855057403</v>
      </c>
      <c r="P30">
        <v>415328.89762790099</v>
      </c>
      <c r="Q30">
        <v>408815.58357598301</v>
      </c>
      <c r="R30">
        <v>337235.30834093998</v>
      </c>
      <c r="S30">
        <v>535045.49090326496</v>
      </c>
      <c r="T30">
        <v>704162.41440207197</v>
      </c>
      <c r="U30">
        <v>442584.53016912198</v>
      </c>
      <c r="V30">
        <v>565571.01166226901</v>
      </c>
      <c r="W30">
        <v>551785.77244473097</v>
      </c>
      <c r="X30">
        <v>584030.60928077495</v>
      </c>
      <c r="Y30">
        <v>538314.67214010796</v>
      </c>
      <c r="Z30">
        <v>623248.05082680297</v>
      </c>
      <c r="AA30">
        <v>872340.63213891198</v>
      </c>
      <c r="AB30">
        <v>969697.46695092402</v>
      </c>
      <c r="AC30">
        <v>899521.96520881099</v>
      </c>
      <c r="AD30">
        <v>674711.24538805499</v>
      </c>
      <c r="AE30">
        <v>509949.809285647</v>
      </c>
    </row>
    <row r="31" spans="1:31" x14ac:dyDescent="0.3">
      <c r="A31" t="s">
        <v>101</v>
      </c>
      <c r="B31" t="s">
        <v>355</v>
      </c>
      <c r="C31" t="s">
        <v>297</v>
      </c>
      <c r="D31" t="s">
        <v>356</v>
      </c>
      <c r="E31" t="s">
        <v>298</v>
      </c>
      <c r="F31">
        <v>442712.427351997</v>
      </c>
      <c r="G31">
        <v>430039.39882646402</v>
      </c>
      <c r="H31">
        <v>729013.64942406898</v>
      </c>
      <c r="I31">
        <v>496218.00939864101</v>
      </c>
      <c r="J31">
        <v>371268.34610666201</v>
      </c>
      <c r="K31">
        <v>402298.37199998897</v>
      </c>
      <c r="L31">
        <v>372071.06595926202</v>
      </c>
      <c r="M31">
        <v>335706.55291488703</v>
      </c>
      <c r="N31">
        <v>499258.42382126697</v>
      </c>
      <c r="O31">
        <v>506769.00889743899</v>
      </c>
      <c r="P31">
        <v>655800.54680173204</v>
      </c>
      <c r="Q31">
        <v>645115.40673425805</v>
      </c>
      <c r="R31">
        <v>978958.10260855698</v>
      </c>
      <c r="S31">
        <v>1453591.2565596399</v>
      </c>
      <c r="T31">
        <v>1191596.4021563199</v>
      </c>
      <c r="U31">
        <v>940612.76351694204</v>
      </c>
      <c r="V31">
        <v>516237.88905643899</v>
      </c>
      <c r="W31">
        <v>866054.679419372</v>
      </c>
      <c r="X31">
        <v>961813.11603970896</v>
      </c>
      <c r="Y31">
        <v>848369.03513769305</v>
      </c>
      <c r="Z31">
        <v>801743.50010404503</v>
      </c>
      <c r="AA31">
        <v>905848.63678851002</v>
      </c>
      <c r="AB31">
        <v>1102488.7940172099</v>
      </c>
      <c r="AC31">
        <v>986826.23248097696</v>
      </c>
      <c r="AD31">
        <v>930979.62108986801</v>
      </c>
      <c r="AE31">
        <v>1434725.1454209001</v>
      </c>
    </row>
    <row r="32" spans="1:31" x14ac:dyDescent="0.3">
      <c r="A32" t="s">
        <v>101</v>
      </c>
      <c r="B32" t="s">
        <v>357</v>
      </c>
      <c r="C32" t="s">
        <v>297</v>
      </c>
      <c r="D32" t="s">
        <v>358</v>
      </c>
      <c r="E32" t="s">
        <v>298</v>
      </c>
      <c r="F32">
        <v>3321211.0121305701</v>
      </c>
      <c r="G32">
        <v>3299079.0792422602</v>
      </c>
      <c r="H32">
        <v>2531706.7952827802</v>
      </c>
      <c r="I32">
        <v>2832365.7685584701</v>
      </c>
      <c r="J32">
        <v>3435345.0864737402</v>
      </c>
      <c r="K32">
        <v>2760232.9662364698</v>
      </c>
      <c r="L32">
        <v>2709607.4696200099</v>
      </c>
      <c r="M32">
        <v>2214429.0797278602</v>
      </c>
      <c r="N32">
        <v>2577431.7483204301</v>
      </c>
      <c r="O32">
        <v>2284924.8228376801</v>
      </c>
      <c r="P32">
        <v>1801109.1264923399</v>
      </c>
      <c r="Q32">
        <v>1648254.4364338201</v>
      </c>
      <c r="R32">
        <v>1715467.5560228</v>
      </c>
      <c r="S32">
        <v>1862634.16403467</v>
      </c>
      <c r="T32">
        <v>2168331.4186840099</v>
      </c>
      <c r="U32">
        <v>2012461.3617153901</v>
      </c>
      <c r="V32">
        <v>1976385.35575208</v>
      </c>
      <c r="W32">
        <v>2167677.4698619</v>
      </c>
      <c r="X32">
        <v>1776097.55023802</v>
      </c>
      <c r="Y32">
        <v>2269755.3355415999</v>
      </c>
      <c r="Z32">
        <v>2069802.9313362399</v>
      </c>
      <c r="AA32">
        <v>1949677.1492987401</v>
      </c>
      <c r="AB32">
        <v>2155125.5720365299</v>
      </c>
      <c r="AC32">
        <v>2525802.5232385099</v>
      </c>
      <c r="AD32">
        <v>2281313.1561905998</v>
      </c>
      <c r="AE32">
        <v>2130585.8004695298</v>
      </c>
    </row>
    <row r="33" spans="1:31" x14ac:dyDescent="0.3">
      <c r="A33" t="s">
        <v>101</v>
      </c>
      <c r="B33" t="s">
        <v>359</v>
      </c>
      <c r="C33" t="s">
        <v>297</v>
      </c>
      <c r="D33" t="s">
        <v>360</v>
      </c>
      <c r="E33" t="s">
        <v>298</v>
      </c>
      <c r="F33">
        <v>496661.762575373</v>
      </c>
      <c r="G33">
        <v>522785.89120244997</v>
      </c>
      <c r="H33">
        <v>667459.47855988098</v>
      </c>
      <c r="I33">
        <v>509469.771979624</v>
      </c>
      <c r="J33">
        <v>645622.99516263395</v>
      </c>
      <c r="K33">
        <v>449011.10964090098</v>
      </c>
      <c r="L33">
        <v>531356.426730028</v>
      </c>
      <c r="M33">
        <v>381364.99315727397</v>
      </c>
      <c r="N33">
        <v>257902.72971688499</v>
      </c>
      <c r="O33">
        <v>212900.30654717499</v>
      </c>
      <c r="P33">
        <v>242990.98268123</v>
      </c>
      <c r="Q33">
        <v>465066.05997118598</v>
      </c>
      <c r="R33">
        <v>1102560.0786689699</v>
      </c>
      <c r="S33">
        <v>121263.526961339</v>
      </c>
      <c r="T33">
        <v>122629.326642086</v>
      </c>
      <c r="U33">
        <v>133844.734217146</v>
      </c>
      <c r="V33">
        <v>67966.655244210502</v>
      </c>
      <c r="W33">
        <v>210819.32701577499</v>
      </c>
      <c r="X33">
        <v>89786.948351537401</v>
      </c>
      <c r="Y33">
        <v>115025.103265764</v>
      </c>
      <c r="Z33">
        <v>222339.02704053401</v>
      </c>
      <c r="AA33">
        <v>157997.933530012</v>
      </c>
      <c r="AB33">
        <v>130422.915776498</v>
      </c>
      <c r="AC33">
        <v>62181.818995967697</v>
      </c>
      <c r="AD33">
        <v>43419.5283897423</v>
      </c>
      <c r="AE33">
        <v>30092.876849144799</v>
      </c>
    </row>
    <row r="34" spans="1:31" x14ac:dyDescent="0.3">
      <c r="A34" t="s">
        <v>101</v>
      </c>
      <c r="B34" t="s">
        <v>361</v>
      </c>
      <c r="C34" t="s">
        <v>297</v>
      </c>
      <c r="D34" t="s">
        <v>362</v>
      </c>
      <c r="E34" t="s">
        <v>298</v>
      </c>
      <c r="F34">
        <v>1798723.1275641399</v>
      </c>
      <c r="G34">
        <v>2134576.9867416499</v>
      </c>
      <c r="H34">
        <v>1975178.8879762799</v>
      </c>
      <c r="I34">
        <v>1685888.14783584</v>
      </c>
      <c r="J34">
        <v>1839913.54369935</v>
      </c>
      <c r="K34">
        <v>1909583.0214368701</v>
      </c>
      <c r="L34">
        <v>1920587.1378102901</v>
      </c>
      <c r="M34">
        <v>1678153.7528202301</v>
      </c>
      <c r="N34">
        <v>1304841.4298757</v>
      </c>
      <c r="O34">
        <v>1432785.57595277</v>
      </c>
      <c r="P34">
        <v>1238303.28948731</v>
      </c>
      <c r="Q34">
        <v>2444244.6027542301</v>
      </c>
      <c r="R34">
        <v>2507139.5858720499</v>
      </c>
      <c r="S34">
        <v>1848727.9535555199</v>
      </c>
      <c r="T34">
        <v>1358908.8923158301</v>
      </c>
      <c r="U34">
        <v>1296666.23964295</v>
      </c>
      <c r="V34">
        <v>1291913.31064317</v>
      </c>
      <c r="W34">
        <v>1531198.4520188901</v>
      </c>
      <c r="X34">
        <v>1054541.71905064</v>
      </c>
      <c r="Y34">
        <v>1379389.49814397</v>
      </c>
      <c r="Z34">
        <v>1411051.0906996401</v>
      </c>
      <c r="AA34">
        <v>1145937.9485619699</v>
      </c>
      <c r="AB34">
        <v>1237413.5775812699</v>
      </c>
      <c r="AC34">
        <v>1194088.61723979</v>
      </c>
      <c r="AD34">
        <v>1033762.88318085</v>
      </c>
      <c r="AE34">
        <v>838200</v>
      </c>
    </row>
    <row r="35" spans="1:31" x14ac:dyDescent="0.3">
      <c r="A35" t="s">
        <v>101</v>
      </c>
      <c r="B35" t="s">
        <v>363</v>
      </c>
      <c r="C35" t="s">
        <v>297</v>
      </c>
      <c r="D35" t="s">
        <v>364</v>
      </c>
      <c r="E35" t="s">
        <v>298</v>
      </c>
      <c r="F35">
        <v>3003112.2360638198</v>
      </c>
      <c r="G35">
        <v>3832808.8069087099</v>
      </c>
      <c r="H35">
        <v>3874718.7893791902</v>
      </c>
      <c r="I35">
        <v>4134748.8817167198</v>
      </c>
      <c r="J35">
        <v>4203512.5274892999</v>
      </c>
      <c r="K35">
        <v>4645698.8190820897</v>
      </c>
      <c r="L35">
        <v>4153821.88640047</v>
      </c>
      <c r="M35">
        <v>3781105.68258201</v>
      </c>
      <c r="N35">
        <v>3820171.08525739</v>
      </c>
      <c r="O35">
        <v>3499038.2848674599</v>
      </c>
      <c r="P35">
        <v>3403135.9489622698</v>
      </c>
      <c r="Q35">
        <v>3835607.0357793402</v>
      </c>
      <c r="R35">
        <v>3361690.9337998498</v>
      </c>
      <c r="S35">
        <v>3310257.2133940202</v>
      </c>
      <c r="T35">
        <v>3512862.7042123</v>
      </c>
      <c r="U35">
        <v>3354862.5566684399</v>
      </c>
      <c r="V35">
        <v>3672072.7111859801</v>
      </c>
      <c r="W35">
        <v>3995880.3148650602</v>
      </c>
      <c r="X35">
        <v>3956928.2373343399</v>
      </c>
      <c r="Y35">
        <v>3641595.4055715702</v>
      </c>
      <c r="Z35">
        <v>3566801.69295198</v>
      </c>
      <c r="AA35">
        <v>3589011.5706822299</v>
      </c>
      <c r="AB35">
        <v>3635932.6759610199</v>
      </c>
      <c r="AC35">
        <v>3706126.3638612302</v>
      </c>
      <c r="AD35">
        <v>3847637.6444207798</v>
      </c>
      <c r="AE35">
        <v>3904600</v>
      </c>
    </row>
    <row r="36" spans="1:31" x14ac:dyDescent="0.3">
      <c r="A36" t="s">
        <v>101</v>
      </c>
      <c r="B36" t="s">
        <v>365</v>
      </c>
      <c r="C36" t="s">
        <v>297</v>
      </c>
      <c r="D36" t="s">
        <v>366</v>
      </c>
      <c r="E36" t="s">
        <v>298</v>
      </c>
      <c r="F36">
        <v>484314.45471572602</v>
      </c>
      <c r="G36">
        <v>983748.33821512701</v>
      </c>
      <c r="H36">
        <v>768803.76218490605</v>
      </c>
      <c r="I36">
        <v>645754.97889453499</v>
      </c>
      <c r="J36">
        <v>746914.23863993003</v>
      </c>
      <c r="K36">
        <v>618775.31906964094</v>
      </c>
      <c r="L36">
        <v>682569.65322646801</v>
      </c>
      <c r="M36">
        <v>659470.00781533995</v>
      </c>
      <c r="N36">
        <v>933315.48843435501</v>
      </c>
      <c r="O36">
        <v>674734.84718759696</v>
      </c>
      <c r="P36">
        <v>761869.70360714605</v>
      </c>
      <c r="Q36">
        <v>799455.84594735305</v>
      </c>
      <c r="R36">
        <v>624841.37112327805</v>
      </c>
      <c r="S36">
        <v>490091.39708859101</v>
      </c>
      <c r="T36">
        <v>608663.36115859996</v>
      </c>
      <c r="U36">
        <v>611564.41891968704</v>
      </c>
      <c r="V36">
        <v>618785.71804027201</v>
      </c>
      <c r="W36">
        <v>583116.66270554299</v>
      </c>
      <c r="X36">
        <v>600778.02548508404</v>
      </c>
      <c r="Y36">
        <v>579895.22649312997</v>
      </c>
      <c r="Z36">
        <v>474858.38131225703</v>
      </c>
      <c r="AA36">
        <v>485008.10308202001</v>
      </c>
      <c r="AB36">
        <v>482371.69341810799</v>
      </c>
      <c r="AC36">
        <v>437688.425031216</v>
      </c>
      <c r="AD36">
        <v>675531.86221290706</v>
      </c>
      <c r="AE36">
        <v>460394.62425240298</v>
      </c>
    </row>
    <row r="37" spans="1:31" x14ac:dyDescent="0.3">
      <c r="A37" t="s">
        <v>101</v>
      </c>
      <c r="B37" t="s">
        <v>367</v>
      </c>
      <c r="C37" t="s">
        <v>297</v>
      </c>
      <c r="D37" t="s">
        <v>368</v>
      </c>
      <c r="E37" t="s">
        <v>298</v>
      </c>
      <c r="F37">
        <v>2439526.0896727899</v>
      </c>
      <c r="G37">
        <v>2858828.8545150398</v>
      </c>
      <c r="H37">
        <v>3091115.2928143302</v>
      </c>
      <c r="I37">
        <v>3440763.9620995698</v>
      </c>
      <c r="J37">
        <v>3441409.07220174</v>
      </c>
      <c r="K37">
        <v>3871381.3959083902</v>
      </c>
      <c r="L37">
        <v>3230506.01484056</v>
      </c>
      <c r="M37">
        <v>2735937.5902566002</v>
      </c>
      <c r="N37">
        <v>2396260.6620596098</v>
      </c>
      <c r="O37">
        <v>2075654.6179289201</v>
      </c>
      <c r="P37">
        <v>2070234.928291</v>
      </c>
      <c r="Q37">
        <v>2496556.7937720101</v>
      </c>
      <c r="R37">
        <v>2434600.0571691599</v>
      </c>
      <c r="S37">
        <v>2402051.3087830599</v>
      </c>
      <c r="T37">
        <v>2613971.8465886801</v>
      </c>
      <c r="U37">
        <v>2311721.9289416801</v>
      </c>
      <c r="V37">
        <v>2670479.1656732</v>
      </c>
      <c r="W37">
        <v>3115178.06843278</v>
      </c>
      <c r="X37">
        <v>3008024.7287022499</v>
      </c>
      <c r="Y37">
        <v>2635420.3775254101</v>
      </c>
      <c r="Z37">
        <v>2457238.96620024</v>
      </c>
      <c r="AA37">
        <v>2643991.7865703502</v>
      </c>
      <c r="AB37">
        <v>2691296.23284677</v>
      </c>
      <c r="AC37">
        <v>2338643.0419133501</v>
      </c>
      <c r="AD37">
        <v>2500596.36984808</v>
      </c>
      <c r="AE37">
        <v>2857550.6707612001</v>
      </c>
    </row>
    <row r="38" spans="1:31" x14ac:dyDescent="0.3">
      <c r="A38" t="s">
        <v>101</v>
      </c>
      <c r="B38" t="s">
        <v>369</v>
      </c>
      <c r="C38" t="s">
        <v>297</v>
      </c>
      <c r="D38" t="s">
        <v>370</v>
      </c>
      <c r="E38" t="s">
        <v>298</v>
      </c>
      <c r="F38">
        <v>180848.432263589</v>
      </c>
      <c r="G38">
        <v>158715.334180723</v>
      </c>
      <c r="H38">
        <v>167716.64006106899</v>
      </c>
      <c r="I38">
        <v>193551.19825961799</v>
      </c>
      <c r="J38">
        <v>177046.84540498501</v>
      </c>
      <c r="K38">
        <v>285371.97663241398</v>
      </c>
      <c r="L38">
        <v>336930.94103705598</v>
      </c>
      <c r="M38">
        <v>436370.476165206</v>
      </c>
      <c r="N38">
        <v>542647.30265060998</v>
      </c>
      <c r="O38">
        <v>725081.31334271596</v>
      </c>
      <c r="P38">
        <v>581790.45448160497</v>
      </c>
      <c r="Q38">
        <v>554045.77716627205</v>
      </c>
      <c r="R38">
        <v>325937.65567306301</v>
      </c>
      <c r="S38">
        <v>416257.880548855</v>
      </c>
      <c r="T38">
        <v>308368.961058015</v>
      </c>
      <c r="U38">
        <v>445124.81726309803</v>
      </c>
      <c r="V38">
        <v>396164.35079628101</v>
      </c>
      <c r="W38">
        <v>309528.32619432203</v>
      </c>
      <c r="X38">
        <v>358909.80751433701</v>
      </c>
      <c r="Y38">
        <v>432183.15247760102</v>
      </c>
      <c r="Z38">
        <v>631678.96614848205</v>
      </c>
      <c r="AA38">
        <v>464507.07560868701</v>
      </c>
      <c r="AB38">
        <v>466918.63854640099</v>
      </c>
      <c r="AC38">
        <v>923354.60838093294</v>
      </c>
      <c r="AD38">
        <v>670040.73100033205</v>
      </c>
      <c r="AE38">
        <v>586654.70498639403</v>
      </c>
    </row>
    <row r="39" spans="1:31" x14ac:dyDescent="0.3">
      <c r="A39" t="s">
        <v>101</v>
      </c>
      <c r="B39" t="s">
        <v>371</v>
      </c>
      <c r="C39" t="s">
        <v>297</v>
      </c>
      <c r="D39" t="s">
        <v>372</v>
      </c>
      <c r="E39" t="s">
        <v>298</v>
      </c>
      <c r="F39">
        <v>385546.81878004299</v>
      </c>
      <c r="G39">
        <v>449750.13892883097</v>
      </c>
      <c r="H39">
        <v>449983.31282052398</v>
      </c>
      <c r="I39">
        <v>502359.58773854101</v>
      </c>
      <c r="J39">
        <v>430243.52182208101</v>
      </c>
      <c r="K39">
        <v>444228.21006581897</v>
      </c>
      <c r="L39">
        <v>493927.53949277301</v>
      </c>
      <c r="M39">
        <v>490758.84296067699</v>
      </c>
      <c r="N39">
        <v>587469.36215578998</v>
      </c>
      <c r="O39">
        <v>675766.75631976197</v>
      </c>
      <c r="P39">
        <v>605847.05417584302</v>
      </c>
      <c r="Q39">
        <v>618793.917375174</v>
      </c>
      <c r="R39">
        <v>679694.80048180697</v>
      </c>
      <c r="S39">
        <v>704231.93523968896</v>
      </c>
      <c r="T39">
        <v>783863.59367636498</v>
      </c>
      <c r="U39">
        <v>762977.24257899204</v>
      </c>
      <c r="V39">
        <v>713138.19605342997</v>
      </c>
      <c r="W39">
        <v>733501.30843053001</v>
      </c>
      <c r="X39">
        <v>804904.12964289996</v>
      </c>
      <c r="Y39">
        <v>981293.98160450102</v>
      </c>
      <c r="Z39">
        <v>891416.77504184097</v>
      </c>
      <c r="AA39">
        <v>823813.29001083004</v>
      </c>
      <c r="AB39">
        <v>873187.95555561397</v>
      </c>
      <c r="AC39">
        <v>831817.27913150797</v>
      </c>
      <c r="AD39">
        <v>767596.40558893397</v>
      </c>
      <c r="AE39">
        <v>831500</v>
      </c>
    </row>
    <row r="40" spans="1:31" x14ac:dyDescent="0.3">
      <c r="A40" t="s">
        <v>101</v>
      </c>
      <c r="B40" t="s">
        <v>373</v>
      </c>
      <c r="C40" t="s">
        <v>297</v>
      </c>
      <c r="D40" t="s">
        <v>374</v>
      </c>
      <c r="E40" t="s">
        <v>298</v>
      </c>
      <c r="F40">
        <v>40093269.847036503</v>
      </c>
      <c r="G40">
        <v>43753830.1636701</v>
      </c>
      <c r="H40">
        <v>39510415.670410201</v>
      </c>
      <c r="I40">
        <v>34803144.513815001</v>
      </c>
      <c r="J40">
        <v>34644686.970375396</v>
      </c>
      <c r="K40">
        <v>34939784.235443801</v>
      </c>
      <c r="L40">
        <v>33680316.8803031</v>
      </c>
      <c r="M40">
        <v>32455885.354627501</v>
      </c>
      <c r="N40">
        <v>31502018.412446301</v>
      </c>
      <c r="O40">
        <v>31816338.484353501</v>
      </c>
      <c r="P40">
        <v>33492430.683305599</v>
      </c>
      <c r="Q40">
        <v>32425636.537453599</v>
      </c>
      <c r="R40">
        <v>29104688.154282901</v>
      </c>
      <c r="S40">
        <v>27569281.719781801</v>
      </c>
      <c r="T40">
        <v>23377247.907239899</v>
      </c>
      <c r="U40">
        <v>23343444.835020099</v>
      </c>
      <c r="V40">
        <v>23754270.021814201</v>
      </c>
      <c r="W40">
        <v>24157819.240156598</v>
      </c>
      <c r="X40">
        <v>26417758.339466799</v>
      </c>
      <c r="Y40">
        <v>27094053.359492801</v>
      </c>
      <c r="Z40">
        <v>27458294.469677601</v>
      </c>
      <c r="AA40">
        <v>27769249.981720701</v>
      </c>
      <c r="AB40">
        <v>27613813.357578602</v>
      </c>
      <c r="AC40">
        <v>27529690.240098801</v>
      </c>
      <c r="AD40">
        <v>28975957.803611401</v>
      </c>
      <c r="AE40">
        <v>27515500</v>
      </c>
    </row>
    <row r="41" spans="1:31" x14ac:dyDescent="0.3">
      <c r="A41" t="s">
        <v>101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101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101</v>
      </c>
      <c r="B43" t="s">
        <v>379</v>
      </c>
      <c r="C43" t="s">
        <v>297</v>
      </c>
      <c r="D43" t="s">
        <v>380</v>
      </c>
      <c r="E43" t="s">
        <v>298</v>
      </c>
      <c r="F43">
        <v>1470757.96626064</v>
      </c>
      <c r="G43">
        <v>1840971.0653716</v>
      </c>
      <c r="H43">
        <v>2763278.5359321898</v>
      </c>
      <c r="I43">
        <v>2091660.6582164201</v>
      </c>
      <c r="J43">
        <v>1480166.9958178699</v>
      </c>
      <c r="K43">
        <v>1457962.61093974</v>
      </c>
      <c r="L43">
        <v>1755818.5326276501</v>
      </c>
      <c r="M43">
        <v>2681072.2452771799</v>
      </c>
      <c r="N43">
        <v>3009240.4027061402</v>
      </c>
      <c r="O43">
        <v>3293356.89545485</v>
      </c>
      <c r="P43">
        <v>3682035.82735545</v>
      </c>
      <c r="Q43">
        <v>5590703.9661283102</v>
      </c>
      <c r="R43">
        <v>4455390.70922409</v>
      </c>
      <c r="S43">
        <v>3429487.8391243601</v>
      </c>
      <c r="T43">
        <v>3105755.48115583</v>
      </c>
      <c r="U43">
        <v>3237306.1230081902</v>
      </c>
      <c r="V43">
        <v>3595933.7021359601</v>
      </c>
      <c r="W43">
        <v>3630559.0975031601</v>
      </c>
      <c r="X43">
        <v>4049795.0858663302</v>
      </c>
      <c r="Y43">
        <v>3726753.4515684098</v>
      </c>
      <c r="Z43">
        <v>4311067.9165586904</v>
      </c>
      <c r="AA43">
        <v>4778205.7254717601</v>
      </c>
      <c r="AB43">
        <v>5348046.4391528396</v>
      </c>
      <c r="AC43">
        <v>5391482.1798646199</v>
      </c>
      <c r="AD43">
        <v>5707469.8464246299</v>
      </c>
      <c r="AE43">
        <v>4904777.3856993802</v>
      </c>
    </row>
    <row r="44" spans="1:31" x14ac:dyDescent="0.3">
      <c r="A44" t="s">
        <v>101</v>
      </c>
      <c r="B44" t="s">
        <v>381</v>
      </c>
      <c r="C44" t="s">
        <v>297</v>
      </c>
      <c r="D44" t="s">
        <v>382</v>
      </c>
      <c r="E44" t="s">
        <v>298</v>
      </c>
      <c r="F44">
        <v>64218029.3566126</v>
      </c>
      <c r="G44">
        <v>67082179.056525797</v>
      </c>
      <c r="H44">
        <v>68611243.480008394</v>
      </c>
      <c r="I44">
        <v>66086755.980787501</v>
      </c>
      <c r="J44">
        <v>62468484.027055003</v>
      </c>
      <c r="K44">
        <v>64602717.6115743</v>
      </c>
      <c r="L44">
        <v>62649906.352331199</v>
      </c>
      <c r="M44">
        <v>56747814.927937798</v>
      </c>
      <c r="N44">
        <v>57693931.738100201</v>
      </c>
      <c r="O44">
        <v>58387207.7162745</v>
      </c>
      <c r="P44">
        <v>60368135.080117904</v>
      </c>
      <c r="Q44">
        <v>62650746.155292101</v>
      </c>
      <c r="R44">
        <v>63200875.387404002</v>
      </c>
      <c r="S44">
        <v>60890009.2589195</v>
      </c>
      <c r="T44">
        <v>51389525.052272998</v>
      </c>
      <c r="U44">
        <v>49657142.8686947</v>
      </c>
      <c r="V44">
        <v>52072154.732922703</v>
      </c>
      <c r="W44">
        <v>54684679.662084199</v>
      </c>
      <c r="X44">
        <v>55335713.3909394</v>
      </c>
      <c r="Y44">
        <v>56286564.045783199</v>
      </c>
      <c r="Z44">
        <v>59618332.142739803</v>
      </c>
      <c r="AA44">
        <v>60543178.256636202</v>
      </c>
      <c r="AB44">
        <v>62731585.935811996</v>
      </c>
      <c r="AC44">
        <v>64194680.451471701</v>
      </c>
      <c r="AD44">
        <v>62789290.566060401</v>
      </c>
      <c r="AE44">
        <v>58965500</v>
      </c>
    </row>
    <row r="45" spans="1:31" x14ac:dyDescent="0.3">
      <c r="A45" t="s">
        <v>101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101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101</v>
      </c>
      <c r="B47" t="s">
        <v>387</v>
      </c>
      <c r="C47" t="s">
        <v>297</v>
      </c>
      <c r="D47" t="s">
        <v>388</v>
      </c>
      <c r="E47" t="s">
        <v>298</v>
      </c>
      <c r="F47">
        <v>23039785.543568399</v>
      </c>
      <c r="G47">
        <v>24933843.122508399</v>
      </c>
      <c r="H47">
        <v>22635971.006119002</v>
      </c>
      <c r="I47">
        <v>21658928.420293901</v>
      </c>
      <c r="J47">
        <v>23667225.672226001</v>
      </c>
      <c r="K47">
        <v>21151803.4171068</v>
      </c>
      <c r="L47">
        <v>20264334.1003244</v>
      </c>
      <c r="M47">
        <v>19447958.7090239</v>
      </c>
      <c r="N47">
        <v>17595051.005332701</v>
      </c>
      <c r="O47">
        <v>15676816.3954645</v>
      </c>
      <c r="P47">
        <v>14683230.5420842</v>
      </c>
      <c r="Q47">
        <v>13728150.929594001</v>
      </c>
      <c r="R47">
        <v>12903477.6024317</v>
      </c>
      <c r="S47">
        <v>11795015.7787713</v>
      </c>
      <c r="T47">
        <v>12725980.932874599</v>
      </c>
      <c r="U47">
        <v>12563686.3786842</v>
      </c>
      <c r="V47">
        <v>11943481.420042999</v>
      </c>
      <c r="W47">
        <v>12129256.1149898</v>
      </c>
      <c r="X47">
        <v>13012048.482996499</v>
      </c>
      <c r="Y47">
        <v>13479177.2253219</v>
      </c>
      <c r="Z47">
        <v>12705714.006644299</v>
      </c>
      <c r="AA47">
        <v>13360515.873271599</v>
      </c>
      <c r="AB47">
        <v>13611011.0616669</v>
      </c>
      <c r="AC47">
        <v>13910654.5988422</v>
      </c>
      <c r="AD47">
        <v>14353330.226418801</v>
      </c>
      <c r="AE47">
        <v>15003900</v>
      </c>
    </row>
    <row r="48" spans="1:31" x14ac:dyDescent="0.3">
      <c r="A48" t="s">
        <v>101</v>
      </c>
      <c r="B48" t="s">
        <v>389</v>
      </c>
      <c r="C48" t="s">
        <v>297</v>
      </c>
      <c r="D48" t="s">
        <v>390</v>
      </c>
      <c r="E48" t="s">
        <v>298</v>
      </c>
      <c r="F48">
        <v>29222250.3675519</v>
      </c>
      <c r="G48">
        <v>31561909.648328699</v>
      </c>
      <c r="H48">
        <v>28977303.394751299</v>
      </c>
      <c r="I48">
        <v>28306089.246617299</v>
      </c>
      <c r="J48">
        <v>30528707.0154703</v>
      </c>
      <c r="K48">
        <v>27616384.9420023</v>
      </c>
      <c r="L48">
        <v>26585859.0557088</v>
      </c>
      <c r="M48">
        <v>26076214.8119785</v>
      </c>
      <c r="N48">
        <v>23798161.784345798</v>
      </c>
      <c r="O48">
        <v>22463526.452805799</v>
      </c>
      <c r="P48">
        <v>21673559.565777902</v>
      </c>
      <c r="Q48">
        <v>20251399.072845899</v>
      </c>
      <c r="R48">
        <v>19007235.417709202</v>
      </c>
      <c r="S48">
        <v>17452298.705618899</v>
      </c>
      <c r="T48">
        <v>18803625.666313998</v>
      </c>
      <c r="U48">
        <v>19679523.914756902</v>
      </c>
      <c r="V48">
        <v>19319493.945858002</v>
      </c>
      <c r="W48">
        <v>19417782.822273299</v>
      </c>
      <c r="X48">
        <v>21030049.581251301</v>
      </c>
      <c r="Y48">
        <v>21263832.722550601</v>
      </c>
      <c r="Z48">
        <v>19739071.560805801</v>
      </c>
      <c r="AA48">
        <v>20208494.672481</v>
      </c>
      <c r="AB48">
        <v>20684974.851345401</v>
      </c>
      <c r="AC48">
        <v>20073208.236722399</v>
      </c>
      <c r="AD48">
        <v>20806284.983472101</v>
      </c>
      <c r="AE48">
        <v>21389100</v>
      </c>
    </row>
    <row r="49" spans="1:31" x14ac:dyDescent="0.3">
      <c r="A49" t="s">
        <v>101</v>
      </c>
      <c r="B49" t="s">
        <v>391</v>
      </c>
      <c r="C49" t="s">
        <v>297</v>
      </c>
      <c r="D49" t="s">
        <v>392</v>
      </c>
      <c r="E49" t="s">
        <v>298</v>
      </c>
      <c r="F49">
        <v>2872376.7509166002</v>
      </c>
      <c r="G49">
        <v>2769726.1401912798</v>
      </c>
      <c r="H49">
        <v>2568885.86467238</v>
      </c>
      <c r="I49">
        <v>2609679.5862092101</v>
      </c>
      <c r="J49">
        <v>2546081.0999599202</v>
      </c>
      <c r="K49">
        <v>2253536.6532230601</v>
      </c>
      <c r="L49">
        <v>2326747.08595298</v>
      </c>
      <c r="M49">
        <v>2239355.6418589</v>
      </c>
      <c r="N49">
        <v>2202213.9743241598</v>
      </c>
      <c r="O49">
        <v>2237982.86379326</v>
      </c>
      <c r="P49">
        <v>2382655.3368742699</v>
      </c>
      <c r="Q49">
        <v>2276594.1400843798</v>
      </c>
      <c r="R49">
        <v>2137750.85161374</v>
      </c>
      <c r="S49">
        <v>2084986.8066027099</v>
      </c>
      <c r="T49">
        <v>2492458.3944244701</v>
      </c>
      <c r="U49">
        <v>2554590.2794138002</v>
      </c>
      <c r="V49">
        <v>2280289.0430565099</v>
      </c>
      <c r="W49">
        <v>2304034.75450195</v>
      </c>
      <c r="X49">
        <v>2731331.0456456901</v>
      </c>
      <c r="Y49">
        <v>2560799.1206462998</v>
      </c>
      <c r="Z49">
        <v>2345403.3530560201</v>
      </c>
      <c r="AA49">
        <v>2139994.43758864</v>
      </c>
      <c r="AB49">
        <v>2018037.6597036601</v>
      </c>
      <c r="AC49">
        <v>1824144.2947823401</v>
      </c>
      <c r="AD49">
        <v>2040472.61177192</v>
      </c>
      <c r="AE49">
        <v>2182800</v>
      </c>
    </row>
    <row r="50" spans="1:31" x14ac:dyDescent="0.3">
      <c r="A50" t="s">
        <v>101</v>
      </c>
      <c r="B50" t="s">
        <v>393</v>
      </c>
      <c r="C50" t="s">
        <v>297</v>
      </c>
      <c r="D50" t="s">
        <v>394</v>
      </c>
      <c r="E50" t="s">
        <v>298</v>
      </c>
      <c r="F50">
        <v>3742403.2043064898</v>
      </c>
      <c r="G50">
        <v>4312034.6801122501</v>
      </c>
      <c r="H50">
        <v>4150308.62789904</v>
      </c>
      <c r="I50">
        <v>4344553.1579510197</v>
      </c>
      <c r="J50">
        <v>4676835.0401712097</v>
      </c>
      <c r="K50">
        <v>4496028.6461963197</v>
      </c>
      <c r="L50">
        <v>4263981.0012863996</v>
      </c>
      <c r="M50">
        <v>4592879.6676246496</v>
      </c>
      <c r="N50">
        <v>4174721.4107284201</v>
      </c>
      <c r="O50">
        <v>4610851.1483253697</v>
      </c>
      <c r="P50">
        <v>4629603.0084053203</v>
      </c>
      <c r="Q50">
        <v>4269294.52894805</v>
      </c>
      <c r="R50">
        <v>3988843.6514382199</v>
      </c>
      <c r="S50">
        <v>3592116.8509039502</v>
      </c>
      <c r="T50">
        <v>3611388.39893759</v>
      </c>
      <c r="U50">
        <v>4546478.6001618104</v>
      </c>
      <c r="V50">
        <v>5058293.9079350801</v>
      </c>
      <c r="W50">
        <v>4952933.16511425</v>
      </c>
      <c r="X50">
        <v>5251815.2676059501</v>
      </c>
      <c r="Y50">
        <v>5199276.5604877798</v>
      </c>
      <c r="Z50">
        <v>4671439.8478753204</v>
      </c>
      <c r="AA50">
        <v>4697504.3723430904</v>
      </c>
      <c r="AB50">
        <v>5040631.0584703097</v>
      </c>
      <c r="AC50">
        <v>4336387.2140510399</v>
      </c>
      <c r="AD50">
        <v>4410654.8545058398</v>
      </c>
      <c r="AE50">
        <v>4202400</v>
      </c>
    </row>
    <row r="51" spans="1:31" x14ac:dyDescent="0.3">
      <c r="A51" t="s">
        <v>101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101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101</v>
      </c>
      <c r="B53" t="s">
        <v>399</v>
      </c>
      <c r="C53" t="s">
        <v>297</v>
      </c>
      <c r="D53" t="s">
        <v>400</v>
      </c>
      <c r="E53" t="s">
        <v>298</v>
      </c>
      <c r="F53">
        <v>2355767.9396253899</v>
      </c>
      <c r="G53">
        <v>2490817.4584494899</v>
      </c>
      <c r="H53">
        <v>2790990.67116842</v>
      </c>
      <c r="I53">
        <v>2403813.62348786</v>
      </c>
      <c r="J53">
        <v>2366769.7306681098</v>
      </c>
      <c r="K53">
        <v>2759349.3403813299</v>
      </c>
      <c r="L53">
        <v>3285290.6594968098</v>
      </c>
      <c r="M53">
        <v>2776920.3873789599</v>
      </c>
      <c r="N53">
        <v>3163776.2085007499</v>
      </c>
      <c r="O53">
        <v>3450801.8858076199</v>
      </c>
      <c r="P53">
        <v>3312756.0929511599</v>
      </c>
      <c r="Q53">
        <v>3263315.0192558798</v>
      </c>
      <c r="R53">
        <v>2483565.9526225701</v>
      </c>
      <c r="S53">
        <v>2849185.33607517</v>
      </c>
      <c r="T53">
        <v>2146273.8566892999</v>
      </c>
      <c r="U53">
        <v>2050919.32878862</v>
      </c>
      <c r="V53">
        <v>1981216.6486822099</v>
      </c>
      <c r="W53">
        <v>1958698.7236699499</v>
      </c>
      <c r="X53">
        <v>2116027.6958463001</v>
      </c>
      <c r="Y53">
        <v>2080157.5548656799</v>
      </c>
      <c r="Z53">
        <v>2166621.7823991398</v>
      </c>
      <c r="AA53">
        <v>1853072.8307863399</v>
      </c>
      <c r="AB53">
        <v>1774163.4587322699</v>
      </c>
      <c r="AC53">
        <v>2068323.48870048</v>
      </c>
      <c r="AD53">
        <v>1920923.7381477901</v>
      </c>
      <c r="AE53">
        <v>1081935.7870905099</v>
      </c>
    </row>
    <row r="54" spans="1:31" x14ac:dyDescent="0.3">
      <c r="A54" t="s">
        <v>101</v>
      </c>
      <c r="B54" t="s">
        <v>401</v>
      </c>
      <c r="C54" t="s">
        <v>297</v>
      </c>
      <c r="D54" t="s">
        <v>402</v>
      </c>
      <c r="E54" t="s">
        <v>298</v>
      </c>
      <c r="F54">
        <v>3440435.9861121401</v>
      </c>
      <c r="G54">
        <v>3743371.2257558699</v>
      </c>
      <c r="H54">
        <v>4102941.0593063999</v>
      </c>
      <c r="I54">
        <v>3562349.77819396</v>
      </c>
      <c r="J54">
        <v>3886629.5368524198</v>
      </c>
      <c r="K54">
        <v>4335711.3525426704</v>
      </c>
      <c r="L54">
        <v>4676549.6041525695</v>
      </c>
      <c r="M54">
        <v>3779357.6922653099</v>
      </c>
      <c r="N54">
        <v>4502116.2650857298</v>
      </c>
      <c r="O54">
        <v>5217213.0784296896</v>
      </c>
      <c r="P54">
        <v>4910133.9175837999</v>
      </c>
      <c r="Q54">
        <v>4599660.5792763699</v>
      </c>
      <c r="R54">
        <v>3779411.9214668898</v>
      </c>
      <c r="S54">
        <v>4416085.3317420799</v>
      </c>
      <c r="T54">
        <v>3245570.8680539601</v>
      </c>
      <c r="U54">
        <v>3145809.9163603298</v>
      </c>
      <c r="V54">
        <v>2932137.7019295502</v>
      </c>
      <c r="W54">
        <v>2798574.1037950702</v>
      </c>
      <c r="X54">
        <v>3244187.4816669901</v>
      </c>
      <c r="Y54">
        <v>3134792.3717058902</v>
      </c>
      <c r="Z54">
        <v>3172103.2477628002</v>
      </c>
      <c r="AA54">
        <v>2802262.90294975</v>
      </c>
      <c r="AB54">
        <v>2839295.2431310499</v>
      </c>
      <c r="AC54">
        <v>3132843.5763377198</v>
      </c>
      <c r="AD54">
        <v>2871799.2180801602</v>
      </c>
      <c r="AE54">
        <v>2217783.2518221899</v>
      </c>
    </row>
    <row r="55" spans="1:31" x14ac:dyDescent="0.3">
      <c r="A55" t="s">
        <v>101</v>
      </c>
      <c r="B55" t="s">
        <v>403</v>
      </c>
      <c r="C55" t="s">
        <v>297</v>
      </c>
      <c r="D55" t="s">
        <v>404</v>
      </c>
      <c r="E55" t="s">
        <v>298</v>
      </c>
      <c r="F55">
        <v>1082646.5160604401</v>
      </c>
      <c r="G55">
        <v>1249429.45516625</v>
      </c>
      <c r="H55">
        <v>1309013.26388417</v>
      </c>
      <c r="I55">
        <v>1155928.24792158</v>
      </c>
      <c r="J55">
        <v>1517774.7666585301</v>
      </c>
      <c r="K55">
        <v>1573548.2086792199</v>
      </c>
      <c r="L55">
        <v>1386476.5335091201</v>
      </c>
      <c r="M55">
        <v>997513.16617631703</v>
      </c>
      <c r="N55">
        <v>1334172.62251264</v>
      </c>
      <c r="O55">
        <v>1763899.88358467</v>
      </c>
      <c r="P55">
        <v>1594416.8045413401</v>
      </c>
      <c r="Q55">
        <v>1332371.6799967</v>
      </c>
      <c r="R55">
        <v>1294260.04212464</v>
      </c>
      <c r="S55">
        <v>1565489.83294945</v>
      </c>
      <c r="T55">
        <v>1097956.7237613399</v>
      </c>
      <c r="U55">
        <v>1094019.75043552</v>
      </c>
      <c r="V55">
        <v>948950.98055670306</v>
      </c>
      <c r="W55">
        <v>837417.16498383495</v>
      </c>
      <c r="X55">
        <v>1127653.3775776201</v>
      </c>
      <c r="Y55">
        <v>1053668.9046104699</v>
      </c>
      <c r="Z55">
        <v>1003957.50416031</v>
      </c>
      <c r="AA55">
        <v>948362.65263663104</v>
      </c>
      <c r="AB55">
        <v>1065054.8652041899</v>
      </c>
      <c r="AC55">
        <v>1063951.4450674399</v>
      </c>
      <c r="AD55">
        <v>950306.06838527403</v>
      </c>
      <c r="AE55">
        <v>1135847.46473169</v>
      </c>
    </row>
    <row r="56" spans="1:31" x14ac:dyDescent="0.3">
      <c r="A56" t="s">
        <v>101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101</v>
      </c>
      <c r="B57" t="s">
        <v>407</v>
      </c>
      <c r="C57" t="s">
        <v>297</v>
      </c>
      <c r="D57" t="s">
        <v>408</v>
      </c>
      <c r="E57" t="s">
        <v>298</v>
      </c>
      <c r="F57">
        <v>131813446.03486601</v>
      </c>
      <c r="G57">
        <v>140217906.11041099</v>
      </c>
      <c r="H57">
        <v>135927810.963328</v>
      </c>
      <c r="I57">
        <v>128419774.67021801</v>
      </c>
      <c r="J57">
        <v>126302033.292689</v>
      </c>
      <c r="K57">
        <v>126290794.84404799</v>
      </c>
      <c r="L57">
        <v>122116202.462016</v>
      </c>
      <c r="M57">
        <v>114154923.826781</v>
      </c>
      <c r="N57">
        <v>112252004.862074</v>
      </c>
      <c r="O57">
        <v>112060367.486865</v>
      </c>
      <c r="P57">
        <v>114977001.16189601</v>
      </c>
      <c r="Q57">
        <v>115092550.751259</v>
      </c>
      <c r="R57">
        <v>111427728.395146</v>
      </c>
      <c r="S57">
        <v>106098632.119827</v>
      </c>
      <c r="T57">
        <v>93565484.499633595</v>
      </c>
      <c r="U57">
        <v>92580636.669420794</v>
      </c>
      <c r="V57">
        <v>95116531.176871598</v>
      </c>
      <c r="W57">
        <v>98280454.778342307</v>
      </c>
      <c r="X57">
        <v>102701706.990703</v>
      </c>
      <c r="Y57">
        <v>104556335.7669</v>
      </c>
      <c r="Z57">
        <v>106795158.748761</v>
      </c>
      <c r="AA57">
        <v>108500548.06169701</v>
      </c>
      <c r="AB57">
        <v>111037291.48633</v>
      </c>
      <c r="AC57">
        <v>111825134.416676</v>
      </c>
      <c r="AD57">
        <v>112575404.294478</v>
      </c>
      <c r="AE57">
        <v>107870100</v>
      </c>
    </row>
    <row r="58" spans="1:31" x14ac:dyDescent="0.3">
      <c r="A58" t="s">
        <v>101</v>
      </c>
      <c r="B58" t="s">
        <v>409</v>
      </c>
      <c r="C58" t="s">
        <v>297</v>
      </c>
      <c r="D58" t="s">
        <v>410</v>
      </c>
      <c r="E58" t="s">
        <v>298</v>
      </c>
      <c r="F58">
        <v>131813446.03486601</v>
      </c>
      <c r="G58">
        <v>140217906.11041099</v>
      </c>
      <c r="H58">
        <v>135927810.963328</v>
      </c>
      <c r="I58">
        <v>128419774.67021801</v>
      </c>
      <c r="J58">
        <v>126302033.292689</v>
      </c>
      <c r="K58">
        <v>126290794.84404799</v>
      </c>
      <c r="L58">
        <v>122116202.462016</v>
      </c>
      <c r="M58">
        <v>114154923.826781</v>
      </c>
      <c r="N58">
        <v>112252004.862074</v>
      </c>
      <c r="O58">
        <v>112060367.486865</v>
      </c>
      <c r="P58">
        <v>114977001.16189601</v>
      </c>
      <c r="Q58">
        <v>115092550.751259</v>
      </c>
      <c r="R58">
        <v>111427728.395146</v>
      </c>
      <c r="S58">
        <v>106098632.119827</v>
      </c>
      <c r="T58">
        <v>93565484.499633595</v>
      </c>
      <c r="U58">
        <v>92580636.669420794</v>
      </c>
      <c r="V58">
        <v>95116531.176871598</v>
      </c>
      <c r="W58">
        <v>98280454.778342307</v>
      </c>
      <c r="X58">
        <v>102701706.990703</v>
      </c>
      <c r="Y58">
        <v>104556335.7669</v>
      </c>
      <c r="Z58">
        <v>106795158.748761</v>
      </c>
      <c r="AA58">
        <v>108500548.06169701</v>
      </c>
      <c r="AB58">
        <v>111037291.48633</v>
      </c>
      <c r="AC58">
        <v>111825134.416676</v>
      </c>
      <c r="AD58">
        <v>112575404.294478</v>
      </c>
      <c r="AE58">
        <v>107870100</v>
      </c>
    </row>
    <row r="59" spans="1:31" x14ac:dyDescent="0.3">
      <c r="A59" t="s">
        <v>101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103</v>
      </c>
      <c r="B2" t="s">
        <v>295</v>
      </c>
      <c r="C2" t="s">
        <v>297</v>
      </c>
      <c r="D2" t="s">
        <v>296</v>
      </c>
      <c r="E2" t="s">
        <v>298</v>
      </c>
      <c r="F2">
        <v>8780325.1416512094</v>
      </c>
      <c r="G2">
        <v>9318045.2735466491</v>
      </c>
      <c r="H2">
        <v>9114170.8894693907</v>
      </c>
      <c r="I2">
        <v>9290437.1076125391</v>
      </c>
      <c r="J2">
        <v>9198739.6736753993</v>
      </c>
      <c r="K2">
        <v>9858852.88896068</v>
      </c>
      <c r="L2">
        <v>9122431.0556642897</v>
      </c>
      <c r="M2">
        <v>9656447.9092987999</v>
      </c>
      <c r="N2">
        <v>8780406.2386417706</v>
      </c>
      <c r="O2">
        <v>7906934.7746256404</v>
      </c>
      <c r="P2">
        <v>7860618.4751396496</v>
      </c>
      <c r="Q2">
        <v>7784840.1111625601</v>
      </c>
      <c r="R2">
        <v>8263611.7261954397</v>
      </c>
      <c r="S2">
        <v>8927364.0626991894</v>
      </c>
      <c r="T2">
        <v>8292474.3068800597</v>
      </c>
      <c r="U2">
        <v>7923796.6483366396</v>
      </c>
      <c r="V2">
        <v>8012585.2248993004</v>
      </c>
      <c r="W2">
        <v>7934268.29389707</v>
      </c>
      <c r="X2">
        <v>7793850.3821982602</v>
      </c>
      <c r="Y2">
        <v>7392437.0363545399</v>
      </c>
      <c r="Z2">
        <v>7108166.7285073204</v>
      </c>
      <c r="AA2">
        <v>6602214.7354630604</v>
      </c>
      <c r="AB2">
        <v>6662269.70309678</v>
      </c>
      <c r="AC2">
        <v>6220101.377812</v>
      </c>
      <c r="AD2">
        <v>6502439.2678339398</v>
      </c>
      <c r="AE2">
        <v>6086885.0841558604</v>
      </c>
      <c r="AF2">
        <v>6301639.1963955201</v>
      </c>
    </row>
    <row r="3" spans="1:32" x14ac:dyDescent="0.3">
      <c r="A3" t="s">
        <v>103</v>
      </c>
      <c r="B3" t="s">
        <v>299</v>
      </c>
      <c r="C3" t="s">
        <v>297</v>
      </c>
      <c r="D3" t="s">
        <v>300</v>
      </c>
      <c r="E3" t="s">
        <v>298</v>
      </c>
      <c r="F3">
        <v>1080227.6283718499</v>
      </c>
      <c r="G3">
        <v>1148715.67421115</v>
      </c>
      <c r="H3">
        <v>1103022.4804545599</v>
      </c>
      <c r="I3">
        <v>1050952.2474600801</v>
      </c>
      <c r="J3">
        <v>1035266.22076942</v>
      </c>
      <c r="K3">
        <v>1147989.49394161</v>
      </c>
      <c r="L3">
        <v>1203673.3101762501</v>
      </c>
      <c r="M3">
        <v>1110331.37550549</v>
      </c>
      <c r="N3">
        <v>1085192.88687333</v>
      </c>
      <c r="O3">
        <v>907782.10763314704</v>
      </c>
      <c r="P3">
        <v>920404.01140850701</v>
      </c>
      <c r="Q3">
        <v>887880.11619481398</v>
      </c>
      <c r="R3">
        <v>816524.61499583803</v>
      </c>
      <c r="S3">
        <v>714274.82387375599</v>
      </c>
      <c r="T3">
        <v>411366.08874034497</v>
      </c>
      <c r="U3">
        <v>429910.57410398702</v>
      </c>
      <c r="V3">
        <v>435597.43009189703</v>
      </c>
      <c r="W3">
        <v>404781.96610566601</v>
      </c>
      <c r="X3">
        <v>459994.99482933898</v>
      </c>
      <c r="Y3">
        <v>469033.21065777697</v>
      </c>
      <c r="Z3">
        <v>446834.93331016402</v>
      </c>
      <c r="AA3">
        <v>411280.25696422701</v>
      </c>
      <c r="AB3">
        <v>442769.96346605697</v>
      </c>
      <c r="AC3">
        <v>433074.63472560502</v>
      </c>
      <c r="AD3">
        <v>410786.732229885</v>
      </c>
      <c r="AE3">
        <v>391520.12085787999</v>
      </c>
      <c r="AF3">
        <v>370781.86280536902</v>
      </c>
    </row>
    <row r="4" spans="1:32" x14ac:dyDescent="0.3">
      <c r="A4" t="s">
        <v>103</v>
      </c>
      <c r="B4" t="s">
        <v>301</v>
      </c>
      <c r="C4" t="s">
        <v>297</v>
      </c>
      <c r="D4" t="s">
        <v>302</v>
      </c>
      <c r="E4" t="s">
        <v>298</v>
      </c>
      <c r="F4">
        <v>92408899.816780299</v>
      </c>
      <c r="G4">
        <v>96107324.485010996</v>
      </c>
      <c r="H4">
        <v>98260087.033925802</v>
      </c>
      <c r="I4">
        <v>94425283.484503701</v>
      </c>
      <c r="J4">
        <v>93347462.640926793</v>
      </c>
      <c r="K4">
        <v>98150110.013627201</v>
      </c>
      <c r="L4">
        <v>93376994.441080898</v>
      </c>
      <c r="M4">
        <v>92108412.868437394</v>
      </c>
      <c r="N4">
        <v>95964565.5601625</v>
      </c>
      <c r="O4">
        <v>100682070.31586701</v>
      </c>
      <c r="P4">
        <v>105322352.80925</v>
      </c>
      <c r="Q4">
        <v>109003307.147494</v>
      </c>
      <c r="R4">
        <v>114183602.07014801</v>
      </c>
      <c r="S4">
        <v>113883884.34406801</v>
      </c>
      <c r="T4">
        <v>93524934.228167593</v>
      </c>
      <c r="U4">
        <v>108143459.153101</v>
      </c>
      <c r="V4">
        <v>104852184.22258399</v>
      </c>
      <c r="W4">
        <v>107088191.695097</v>
      </c>
      <c r="X4">
        <v>106585969.94578999</v>
      </c>
      <c r="Y4">
        <v>109094447.572355</v>
      </c>
      <c r="Z4">
        <v>112342455.81231</v>
      </c>
      <c r="AA4">
        <v>112328399.278698</v>
      </c>
      <c r="AB4">
        <v>116741218.50035299</v>
      </c>
      <c r="AC4">
        <v>120434198.461008</v>
      </c>
      <c r="AD4">
        <v>118330674.918345</v>
      </c>
      <c r="AE4">
        <v>110974153.867534</v>
      </c>
      <c r="AF4">
        <v>119120831.280118</v>
      </c>
    </row>
    <row r="5" spans="1:32" x14ac:dyDescent="0.3">
      <c r="A5" t="s">
        <v>103</v>
      </c>
      <c r="B5" t="s">
        <v>303</v>
      </c>
      <c r="C5" t="s">
        <v>297</v>
      </c>
      <c r="D5" t="s">
        <v>304</v>
      </c>
      <c r="E5" t="s">
        <v>298</v>
      </c>
      <c r="F5">
        <v>16098481.8264958</v>
      </c>
      <c r="G5">
        <v>16350407.0754887</v>
      </c>
      <c r="H5">
        <v>16122365.0103957</v>
      </c>
      <c r="I5">
        <v>16313458.970559999</v>
      </c>
      <c r="J5">
        <v>16020881.9630579</v>
      </c>
      <c r="K5">
        <v>15716221.0240546</v>
      </c>
      <c r="L5">
        <v>15883477.977433</v>
      </c>
      <c r="M5">
        <v>15677365.143641099</v>
      </c>
      <c r="N5">
        <v>15735821.8339539</v>
      </c>
      <c r="O5">
        <v>15705989.954849601</v>
      </c>
      <c r="P5">
        <v>15276788.6377113</v>
      </c>
      <c r="Q5">
        <v>15175775.1898899</v>
      </c>
      <c r="R5">
        <v>15402876.1985629</v>
      </c>
      <c r="S5">
        <v>14609380.7729112</v>
      </c>
      <c r="T5">
        <v>13431548.1214571</v>
      </c>
      <c r="U5">
        <v>13903621.6116393</v>
      </c>
      <c r="V5">
        <v>13173851.6947223</v>
      </c>
      <c r="W5">
        <v>13448189.989568399</v>
      </c>
      <c r="X5">
        <v>13565213.6240949</v>
      </c>
      <c r="Y5">
        <v>13720410.968429299</v>
      </c>
      <c r="Z5">
        <v>14328898.4546178</v>
      </c>
      <c r="AA5">
        <v>14540248.017584801</v>
      </c>
      <c r="AB5">
        <v>14763637.9484357</v>
      </c>
      <c r="AC5">
        <v>14678937.328689801</v>
      </c>
      <c r="AD5">
        <v>14652390.2118457</v>
      </c>
      <c r="AE5">
        <v>13558141.9710695</v>
      </c>
      <c r="AF5">
        <v>13987520.3566043</v>
      </c>
    </row>
    <row r="6" spans="1:32" x14ac:dyDescent="0.3">
      <c r="A6" t="s">
        <v>103</v>
      </c>
      <c r="B6" t="s">
        <v>305</v>
      </c>
      <c r="C6" t="s">
        <v>297</v>
      </c>
      <c r="D6" t="s">
        <v>306</v>
      </c>
      <c r="E6" t="s">
        <v>298</v>
      </c>
      <c r="F6">
        <v>5202371.3337532096</v>
      </c>
      <c r="G6">
        <v>4866640.6250056904</v>
      </c>
      <c r="H6">
        <v>4498742.8292678501</v>
      </c>
      <c r="I6">
        <v>4137926.00494621</v>
      </c>
      <c r="J6">
        <v>3482966.7078705998</v>
      </c>
      <c r="K6">
        <v>3167785.7201101501</v>
      </c>
      <c r="L6">
        <v>2740970.4706866499</v>
      </c>
      <c r="M6">
        <v>2451296.7691915398</v>
      </c>
      <c r="N6">
        <v>2353461.8225021302</v>
      </c>
      <c r="O6">
        <v>2224858.1632601102</v>
      </c>
      <c r="P6">
        <v>2018001.69070328</v>
      </c>
      <c r="Q6">
        <v>1982505.4042726301</v>
      </c>
      <c r="R6">
        <v>2012460.84196172</v>
      </c>
      <c r="S6">
        <v>1953397.7232760601</v>
      </c>
      <c r="T6">
        <v>1546998.76779735</v>
      </c>
      <c r="U6">
        <v>1488456.25119796</v>
      </c>
      <c r="V6">
        <v>1556487.75858962</v>
      </c>
      <c r="W6">
        <v>1538131.5433507699</v>
      </c>
      <c r="X6">
        <v>1466447.29222981</v>
      </c>
      <c r="Y6">
        <v>1471270.17234613</v>
      </c>
      <c r="Z6">
        <v>1647802.8711631701</v>
      </c>
      <c r="AA6">
        <v>1374764.72558293</v>
      </c>
      <c r="AB6">
        <v>1344372.5120298001</v>
      </c>
      <c r="AC6">
        <v>1432798.7087171699</v>
      </c>
      <c r="AD6">
        <v>1423235.0895451601</v>
      </c>
      <c r="AE6">
        <v>1289283.06391556</v>
      </c>
      <c r="AF6">
        <v>1156053.2050109799</v>
      </c>
    </row>
    <row r="7" spans="1:32" x14ac:dyDescent="0.3">
      <c r="A7" t="s">
        <v>103</v>
      </c>
      <c r="B7" t="s">
        <v>307</v>
      </c>
      <c r="C7" t="s">
        <v>297</v>
      </c>
      <c r="D7" t="s">
        <v>308</v>
      </c>
      <c r="E7" t="s">
        <v>298</v>
      </c>
      <c r="F7">
        <v>9569396.4603151307</v>
      </c>
      <c r="G7">
        <v>9657307.5483441409</v>
      </c>
      <c r="H7">
        <v>9453355.9716845509</v>
      </c>
      <c r="I7">
        <v>9312651.8485388104</v>
      </c>
      <c r="J7">
        <v>8671817.9055251293</v>
      </c>
      <c r="K7">
        <v>8768701.0309704598</v>
      </c>
      <c r="L7">
        <v>8346710.9635933898</v>
      </c>
      <c r="M7">
        <v>7912323.7153481301</v>
      </c>
      <c r="N7">
        <v>7752831.7520586597</v>
      </c>
      <c r="O7">
        <v>7696264.1976854904</v>
      </c>
      <c r="P7">
        <v>8011738.8198077502</v>
      </c>
      <c r="Q7">
        <v>7677569.2753274804</v>
      </c>
      <c r="R7">
        <v>7444819.2648384403</v>
      </c>
      <c r="S7">
        <v>7191262.8507506903</v>
      </c>
      <c r="T7">
        <v>6294425.5927240197</v>
      </c>
      <c r="U7">
        <v>6642980.2533918703</v>
      </c>
      <c r="V7">
        <v>6349105.2958708396</v>
      </c>
      <c r="W7">
        <v>6143241.87708632</v>
      </c>
      <c r="X7">
        <v>6397782.14520087</v>
      </c>
      <c r="Y7">
        <v>6415057.2886855602</v>
      </c>
      <c r="Z7">
        <v>6982139.2521690503</v>
      </c>
      <c r="AA7">
        <v>6740774.82440654</v>
      </c>
      <c r="AB7">
        <v>6804822.8516752897</v>
      </c>
      <c r="AC7">
        <v>6745271.1508444604</v>
      </c>
      <c r="AD7">
        <v>6661347.0617137803</v>
      </c>
      <c r="AE7">
        <v>5861258.2635711199</v>
      </c>
      <c r="AF7">
        <v>5764129.7145956503</v>
      </c>
    </row>
    <row r="8" spans="1:32" x14ac:dyDescent="0.3">
      <c r="A8" t="s">
        <v>103</v>
      </c>
      <c r="B8" t="s">
        <v>309</v>
      </c>
      <c r="C8" t="s">
        <v>297</v>
      </c>
      <c r="D8" t="s">
        <v>310</v>
      </c>
      <c r="E8" t="s">
        <v>298</v>
      </c>
      <c r="F8">
        <v>10177637.873494901</v>
      </c>
      <c r="G8">
        <v>11832695.2298491</v>
      </c>
      <c r="H8">
        <v>12073026.7576226</v>
      </c>
      <c r="I8">
        <v>10311038.2013842</v>
      </c>
      <c r="J8">
        <v>9292142.59581195</v>
      </c>
      <c r="K8">
        <v>9328071.6927131098</v>
      </c>
      <c r="L8">
        <v>8668375.0138915107</v>
      </c>
      <c r="M8">
        <v>7777279.5066145798</v>
      </c>
      <c r="N8">
        <v>6837564.2888946803</v>
      </c>
      <c r="O8">
        <v>6307525.9012866998</v>
      </c>
      <c r="P8">
        <v>6127965.3581964402</v>
      </c>
      <c r="Q8">
        <v>6359149.3652460398</v>
      </c>
      <c r="R8">
        <v>5917674.9808377204</v>
      </c>
      <c r="S8">
        <v>5827580.3818304799</v>
      </c>
      <c r="T8">
        <v>6101285.2740074797</v>
      </c>
      <c r="U8">
        <v>6389995.9669488799</v>
      </c>
      <c r="V8">
        <v>5901319.5706387898</v>
      </c>
      <c r="W8">
        <v>6427975.04674422</v>
      </c>
      <c r="X8">
        <v>8319155.3445069799</v>
      </c>
      <c r="Y8">
        <v>7356288.0281886803</v>
      </c>
      <c r="Z8">
        <v>6106395.3130606003</v>
      </c>
      <c r="AA8">
        <v>6150450.8154801801</v>
      </c>
      <c r="AB8">
        <v>6262378.1802612599</v>
      </c>
      <c r="AC8">
        <v>6278221.9270115905</v>
      </c>
      <c r="AD8">
        <v>6139750.4751694202</v>
      </c>
      <c r="AE8">
        <v>5852161.6416583499</v>
      </c>
      <c r="AF8">
        <v>6646235.9874808304</v>
      </c>
    </row>
    <row r="9" spans="1:32" x14ac:dyDescent="0.3">
      <c r="A9" t="s">
        <v>103</v>
      </c>
      <c r="B9" t="s">
        <v>311</v>
      </c>
      <c r="C9" t="s">
        <v>297</v>
      </c>
      <c r="D9" t="s">
        <v>312</v>
      </c>
      <c r="E9" t="s">
        <v>298</v>
      </c>
      <c r="F9">
        <v>7176815.1864011297</v>
      </c>
      <c r="G9">
        <v>7480300.9033090305</v>
      </c>
      <c r="H9">
        <v>7728773.0816572197</v>
      </c>
      <c r="I9">
        <v>7303628.6389567498</v>
      </c>
      <c r="J9">
        <v>7616741.3956139199</v>
      </c>
      <c r="K9">
        <v>6956750.1810504701</v>
      </c>
      <c r="L9">
        <v>6894465.8619340304</v>
      </c>
      <c r="M9">
        <v>6968825.3988786004</v>
      </c>
      <c r="N9">
        <v>6917015.0409510704</v>
      </c>
      <c r="O9">
        <v>6601701.9387390399</v>
      </c>
      <c r="P9">
        <v>6554317.2587867398</v>
      </c>
      <c r="Q9">
        <v>6359412.6274635298</v>
      </c>
      <c r="R9">
        <v>6397653.4685159698</v>
      </c>
      <c r="S9">
        <v>6129649.0872167703</v>
      </c>
      <c r="T9">
        <v>5644403.0291148899</v>
      </c>
      <c r="U9">
        <v>6130358.6454773396</v>
      </c>
      <c r="V9">
        <v>5857493.9957264401</v>
      </c>
      <c r="W9">
        <v>6173689.9317708202</v>
      </c>
      <c r="X9">
        <v>6264974.6880340399</v>
      </c>
      <c r="Y9">
        <v>6297251.3406425603</v>
      </c>
      <c r="Z9">
        <v>7141857.9998763399</v>
      </c>
      <c r="AA9">
        <v>7690649.9644826297</v>
      </c>
      <c r="AB9">
        <v>7554652.0343498001</v>
      </c>
      <c r="AC9">
        <v>7785674.7949109003</v>
      </c>
      <c r="AD9">
        <v>8549854.1362967603</v>
      </c>
      <c r="AE9">
        <v>8435277.5586941391</v>
      </c>
      <c r="AF9">
        <v>8113040.9481081404</v>
      </c>
    </row>
    <row r="10" spans="1:32" x14ac:dyDescent="0.3">
      <c r="A10" t="s">
        <v>103</v>
      </c>
      <c r="B10" t="s">
        <v>313</v>
      </c>
      <c r="C10" t="s">
        <v>297</v>
      </c>
      <c r="D10" t="s">
        <v>314</v>
      </c>
      <c r="E10" t="s">
        <v>298</v>
      </c>
      <c r="F10">
        <v>729919.01478192804</v>
      </c>
      <c r="G10">
        <v>740766.53726323706</v>
      </c>
      <c r="H10">
        <v>740628.55884923402</v>
      </c>
      <c r="I10">
        <v>775387.51114330499</v>
      </c>
      <c r="J10">
        <v>752528.60620245396</v>
      </c>
      <c r="K10">
        <v>805849.91121094604</v>
      </c>
      <c r="L10">
        <v>852124.57698878599</v>
      </c>
      <c r="M10">
        <v>832142.93179872702</v>
      </c>
      <c r="N10">
        <v>835069.70833035896</v>
      </c>
      <c r="O10">
        <v>802377.29924978199</v>
      </c>
      <c r="P10">
        <v>786888.55249557702</v>
      </c>
      <c r="Q10">
        <v>754374.08681252203</v>
      </c>
      <c r="R10">
        <v>729846.33396187902</v>
      </c>
      <c r="S10">
        <v>718305.72962234798</v>
      </c>
      <c r="T10">
        <v>648012.27745738497</v>
      </c>
      <c r="U10">
        <v>586002.77474663605</v>
      </c>
      <c r="V10">
        <v>582155.28155709198</v>
      </c>
      <c r="W10">
        <v>579751.02816248301</v>
      </c>
      <c r="X10">
        <v>581651.81363220594</v>
      </c>
      <c r="Y10">
        <v>606975.03387109598</v>
      </c>
      <c r="Z10">
        <v>684952.28472544905</v>
      </c>
      <c r="AA10">
        <v>695810.90901855601</v>
      </c>
      <c r="AB10">
        <v>682838.38714550901</v>
      </c>
      <c r="AC10">
        <v>605874.27613547596</v>
      </c>
      <c r="AD10">
        <v>617460.11857959803</v>
      </c>
      <c r="AE10">
        <v>579769.48749176494</v>
      </c>
      <c r="AF10">
        <v>602693.37323021295</v>
      </c>
    </row>
    <row r="11" spans="1:32" x14ac:dyDescent="0.3">
      <c r="A11" t="s">
        <v>103</v>
      </c>
      <c r="B11" t="s">
        <v>315</v>
      </c>
      <c r="C11" t="s">
        <v>297</v>
      </c>
      <c r="D11" t="s">
        <v>316</v>
      </c>
      <c r="E11" t="s">
        <v>298</v>
      </c>
      <c r="F11">
        <v>1687391.9914883601</v>
      </c>
      <c r="G11">
        <v>1761884.0564224799</v>
      </c>
      <c r="H11">
        <v>1797980.3556828499</v>
      </c>
      <c r="I11">
        <v>1831585.7397886999</v>
      </c>
      <c r="J11">
        <v>1908879.23481434</v>
      </c>
      <c r="K11">
        <v>2170253.5983994599</v>
      </c>
      <c r="L11">
        <v>2176941.3644683799</v>
      </c>
      <c r="M11">
        <v>2315618.1713648899</v>
      </c>
      <c r="N11">
        <v>2471701.6444335901</v>
      </c>
      <c r="O11">
        <v>2553363.0918504</v>
      </c>
      <c r="P11">
        <v>2528326.0905545298</v>
      </c>
      <c r="Q11">
        <v>2753419.77831956</v>
      </c>
      <c r="R11">
        <v>2741353.8834079299</v>
      </c>
      <c r="S11">
        <v>2930160.0033789901</v>
      </c>
      <c r="T11">
        <v>2949002.01931987</v>
      </c>
      <c r="U11">
        <v>3325804.58749614</v>
      </c>
      <c r="V11">
        <v>3349543.2163738902</v>
      </c>
      <c r="W11">
        <v>3339217.03722867</v>
      </c>
      <c r="X11">
        <v>3397463.2749367799</v>
      </c>
      <c r="Y11">
        <v>3337696.1083218702</v>
      </c>
      <c r="Z11">
        <v>3537301.4404125698</v>
      </c>
      <c r="AA11">
        <v>3896443.2487842701</v>
      </c>
      <c r="AB11">
        <v>4005034.1512986301</v>
      </c>
      <c r="AC11">
        <v>4298181.0405995501</v>
      </c>
      <c r="AD11">
        <v>4303476.2873394201</v>
      </c>
      <c r="AE11">
        <v>4860037.9287976297</v>
      </c>
      <c r="AF11">
        <v>5053538.4251220804</v>
      </c>
    </row>
    <row r="12" spans="1:32" x14ac:dyDescent="0.3">
      <c r="A12" t="s">
        <v>103</v>
      </c>
      <c r="B12" t="s">
        <v>317</v>
      </c>
      <c r="C12" t="s">
        <v>297</v>
      </c>
      <c r="D12" t="s">
        <v>318</v>
      </c>
      <c r="E12" t="s">
        <v>298</v>
      </c>
      <c r="F12">
        <v>10135641.550089801</v>
      </c>
      <c r="G12">
        <v>10112884.434368201</v>
      </c>
      <c r="H12">
        <v>9892574.4621557593</v>
      </c>
      <c r="I12">
        <v>9155280.0534041002</v>
      </c>
      <c r="J12">
        <v>8560003.7360125408</v>
      </c>
      <c r="K12">
        <v>8945817.71947583</v>
      </c>
      <c r="L12">
        <v>8433212.9029941205</v>
      </c>
      <c r="M12">
        <v>8105289.9101802204</v>
      </c>
      <c r="N12">
        <v>8416531.0095189307</v>
      </c>
      <c r="O12">
        <v>9087171.8111648094</v>
      </c>
      <c r="P12">
        <v>9083577.8258030303</v>
      </c>
      <c r="Q12">
        <v>8966018.5074404906</v>
      </c>
      <c r="R12">
        <v>9616614.49692614</v>
      </c>
      <c r="S12">
        <v>9262880.03937025</v>
      </c>
      <c r="T12">
        <v>6776299.8352051703</v>
      </c>
      <c r="U12">
        <v>7879705.0271898303</v>
      </c>
      <c r="V12">
        <v>8119074.8502095304</v>
      </c>
      <c r="W12">
        <v>8007227.5746869203</v>
      </c>
      <c r="X12">
        <v>8389807.9790654704</v>
      </c>
      <c r="Y12">
        <v>8651617.8232630491</v>
      </c>
      <c r="Z12">
        <v>9024207.3485621493</v>
      </c>
      <c r="AA12">
        <v>8781288.0697834305</v>
      </c>
      <c r="AB12">
        <v>9528888.4955570307</v>
      </c>
      <c r="AC12">
        <v>9925568.4094380308</v>
      </c>
      <c r="AD12">
        <v>9660278.45923182</v>
      </c>
      <c r="AE12">
        <v>9337123.9266632497</v>
      </c>
      <c r="AF12">
        <v>10045221.2809649</v>
      </c>
    </row>
    <row r="13" spans="1:32" x14ac:dyDescent="0.3">
      <c r="A13" t="s">
        <v>103</v>
      </c>
      <c r="B13" t="s">
        <v>319</v>
      </c>
      <c r="C13" t="s">
        <v>297</v>
      </c>
      <c r="D13" t="s">
        <v>320</v>
      </c>
      <c r="E13" t="s">
        <v>298</v>
      </c>
      <c r="F13">
        <v>18751278.715883799</v>
      </c>
      <c r="G13">
        <v>19072432.071956199</v>
      </c>
      <c r="H13">
        <v>19492814.743937999</v>
      </c>
      <c r="I13">
        <v>17530323.896223798</v>
      </c>
      <c r="J13">
        <v>17283638.021614</v>
      </c>
      <c r="K13">
        <v>18514767.399232801</v>
      </c>
      <c r="L13">
        <v>17386951.937670399</v>
      </c>
      <c r="M13">
        <v>16165638.7207937</v>
      </c>
      <c r="N13">
        <v>16315123.9051804</v>
      </c>
      <c r="O13">
        <v>16778735.8528076</v>
      </c>
      <c r="P13">
        <v>18030447.664119702</v>
      </c>
      <c r="Q13">
        <v>18662730.0498887</v>
      </c>
      <c r="R13">
        <v>19100773.1523971</v>
      </c>
      <c r="S13">
        <v>18731631.646737602</v>
      </c>
      <c r="T13">
        <v>14341442.4291365</v>
      </c>
      <c r="U13">
        <v>18295627.358020201</v>
      </c>
      <c r="V13">
        <v>15818559.8913047</v>
      </c>
      <c r="W13">
        <v>17071993.623439401</v>
      </c>
      <c r="X13">
        <v>17431372.070045199</v>
      </c>
      <c r="Y13">
        <v>17729611.5901841</v>
      </c>
      <c r="Z13">
        <v>17589254.611165602</v>
      </c>
      <c r="AA13">
        <v>17476475.277286202</v>
      </c>
      <c r="AB13">
        <v>17720896.847334001</v>
      </c>
      <c r="AC13">
        <v>17134233.187826298</v>
      </c>
      <c r="AD13">
        <v>16327959.3668158</v>
      </c>
      <c r="AE13">
        <v>14480693.6233603</v>
      </c>
      <c r="AF13">
        <v>16042045.8907841</v>
      </c>
    </row>
    <row r="14" spans="1:32" x14ac:dyDescent="0.3">
      <c r="A14" t="s">
        <v>103</v>
      </c>
      <c r="B14" t="s">
        <v>321</v>
      </c>
      <c r="C14" t="s">
        <v>297</v>
      </c>
      <c r="D14" t="s">
        <v>322</v>
      </c>
      <c r="E14" t="s">
        <v>298</v>
      </c>
      <c r="F14">
        <v>2481166.6901246798</v>
      </c>
      <c r="G14">
        <v>2918959.05557029</v>
      </c>
      <c r="H14">
        <v>3319678.9473463702</v>
      </c>
      <c r="I14">
        <v>3349295.4767801301</v>
      </c>
      <c r="J14">
        <v>3605623.2850172799</v>
      </c>
      <c r="K14">
        <v>4248125.81722691</v>
      </c>
      <c r="L14">
        <v>3816350.31147628</v>
      </c>
      <c r="M14">
        <v>4081412.9448885601</v>
      </c>
      <c r="N14">
        <v>5078600.3451767899</v>
      </c>
      <c r="O14">
        <v>5954216.1539884899</v>
      </c>
      <c r="P14">
        <v>6562994.8391082101</v>
      </c>
      <c r="Q14">
        <v>7360712.2860829197</v>
      </c>
      <c r="R14">
        <v>8457543.0778878704</v>
      </c>
      <c r="S14">
        <v>8872494.8639968708</v>
      </c>
      <c r="T14">
        <v>7690192.3893307503</v>
      </c>
      <c r="U14">
        <v>9578870.1237805896</v>
      </c>
      <c r="V14">
        <v>9536545.83614376</v>
      </c>
      <c r="W14">
        <v>9165661.4334846307</v>
      </c>
      <c r="X14">
        <v>8951879.81018137</v>
      </c>
      <c r="Y14">
        <v>9716142.2274132092</v>
      </c>
      <c r="Z14">
        <v>10248662.3481098</v>
      </c>
      <c r="AA14">
        <v>10305806.2789494</v>
      </c>
      <c r="AB14">
        <v>10117589.0566469</v>
      </c>
      <c r="AC14">
        <v>11136854.480122</v>
      </c>
      <c r="AD14">
        <v>10672530.0958234</v>
      </c>
      <c r="AE14">
        <v>10828544.2216902</v>
      </c>
      <c r="AF14">
        <v>12481251.6374627</v>
      </c>
    </row>
    <row r="15" spans="1:32" x14ac:dyDescent="0.3">
      <c r="A15" t="s">
        <v>103</v>
      </c>
      <c r="B15" t="s">
        <v>323</v>
      </c>
      <c r="C15" t="s">
        <v>297</v>
      </c>
      <c r="D15" t="s">
        <v>324</v>
      </c>
      <c r="E15" t="s">
        <v>298</v>
      </c>
      <c r="F15">
        <v>805688.76067689399</v>
      </c>
      <c r="G15">
        <v>892202.72958579799</v>
      </c>
      <c r="H15">
        <v>911467.09959442203</v>
      </c>
      <c r="I15">
        <v>896622.55252425303</v>
      </c>
      <c r="J15">
        <v>840611.82987447199</v>
      </c>
      <c r="K15">
        <v>926731.18249495595</v>
      </c>
      <c r="L15">
        <v>923827.93884297996</v>
      </c>
      <c r="M15">
        <v>823621.05847105896</v>
      </c>
      <c r="N15">
        <v>818700.39916283195</v>
      </c>
      <c r="O15">
        <v>762838.16298041795</v>
      </c>
      <c r="P15">
        <v>771799.631328149</v>
      </c>
      <c r="Q15">
        <v>733107.44195596396</v>
      </c>
      <c r="R15">
        <v>657601.91325227497</v>
      </c>
      <c r="S15">
        <v>634162.39366575796</v>
      </c>
      <c r="T15">
        <v>511980.76004186599</v>
      </c>
      <c r="U15">
        <v>492896.90757182799</v>
      </c>
      <c r="V15">
        <v>457349.42021127301</v>
      </c>
      <c r="W15">
        <v>451073.18945973797</v>
      </c>
      <c r="X15">
        <v>461344.82250428299</v>
      </c>
      <c r="Y15">
        <v>485031.35515063902</v>
      </c>
      <c r="Z15">
        <v>511356.80762966</v>
      </c>
      <c r="AA15">
        <v>481206.28502307</v>
      </c>
      <c r="AB15">
        <v>462765.31049841503</v>
      </c>
      <c r="AC15">
        <v>452946.07451056602</v>
      </c>
      <c r="AD15">
        <v>446656.74367866298</v>
      </c>
      <c r="AE15">
        <v>409035.09047003702</v>
      </c>
      <c r="AF15">
        <v>418008.79739765002</v>
      </c>
    </row>
    <row r="16" spans="1:32" x14ac:dyDescent="0.3">
      <c r="A16" t="s">
        <v>103</v>
      </c>
      <c r="B16" t="s">
        <v>325</v>
      </c>
      <c r="C16" t="s">
        <v>297</v>
      </c>
      <c r="D16" t="s">
        <v>326</v>
      </c>
      <c r="E16" t="s">
        <v>298</v>
      </c>
      <c r="F16">
        <v>4836657.1774935098</v>
      </c>
      <c r="G16">
        <v>4765860.3550895099</v>
      </c>
      <c r="H16">
        <v>4891959.0111505697</v>
      </c>
      <c r="I16">
        <v>4658216.2980663599</v>
      </c>
      <c r="J16">
        <v>4450913.7780196704</v>
      </c>
      <c r="K16">
        <v>4786137.1516125202</v>
      </c>
      <c r="L16">
        <v>4396859.6006472399</v>
      </c>
      <c r="M16">
        <v>4094629.8777388101</v>
      </c>
      <c r="N16">
        <v>4459945.5844205404</v>
      </c>
      <c r="O16">
        <v>4779987.3632980902</v>
      </c>
      <c r="P16">
        <v>5089505.2680007303</v>
      </c>
      <c r="Q16">
        <v>5571634.0060059298</v>
      </c>
      <c r="R16">
        <v>5915199.954016</v>
      </c>
      <c r="S16">
        <v>5595963.87974473</v>
      </c>
      <c r="T16">
        <v>4536611.4375756104</v>
      </c>
      <c r="U16">
        <v>5377351.3907462899</v>
      </c>
      <c r="V16">
        <v>5508695.9737354703</v>
      </c>
      <c r="W16">
        <v>5574890.0786515996</v>
      </c>
      <c r="X16">
        <v>5506767.6641507698</v>
      </c>
      <c r="Y16">
        <v>6204276.7514652004</v>
      </c>
      <c r="Z16">
        <v>6150284.2093895497</v>
      </c>
      <c r="AA16">
        <v>6215908.5557709401</v>
      </c>
      <c r="AB16">
        <v>7024610.6718321498</v>
      </c>
      <c r="AC16">
        <v>7721485.09380023</v>
      </c>
      <c r="AD16">
        <v>7566141.97810187</v>
      </c>
      <c r="AE16">
        <v>6995896.86877988</v>
      </c>
      <c r="AF16">
        <v>7255486.1599349901</v>
      </c>
    </row>
    <row r="17" spans="1:32" x14ac:dyDescent="0.3">
      <c r="A17" t="s">
        <v>103</v>
      </c>
      <c r="B17" t="s">
        <v>327</v>
      </c>
      <c r="C17" t="s">
        <v>297</v>
      </c>
      <c r="D17" t="s">
        <v>328</v>
      </c>
      <c r="E17" t="s">
        <v>298</v>
      </c>
      <c r="F17">
        <v>11150105.463102</v>
      </c>
      <c r="G17">
        <v>11742120.072431199</v>
      </c>
      <c r="H17">
        <v>12137806.355580799</v>
      </c>
      <c r="I17">
        <v>11323559.1433217</v>
      </c>
      <c r="J17">
        <v>10838886.86912</v>
      </c>
      <c r="K17">
        <v>11604715.900745399</v>
      </c>
      <c r="L17">
        <v>10830467.650415899</v>
      </c>
      <c r="M17">
        <v>9722993.7171567697</v>
      </c>
      <c r="N17">
        <v>10585762.0385586</v>
      </c>
      <c r="O17">
        <v>11706402.991586599</v>
      </c>
      <c r="P17">
        <v>12606378.8485236</v>
      </c>
      <c r="Q17">
        <v>13668030.9541837</v>
      </c>
      <c r="R17">
        <v>14633728.1934164</v>
      </c>
      <c r="S17">
        <v>15232594.0657083</v>
      </c>
      <c r="T17">
        <v>10535854.203252601</v>
      </c>
      <c r="U17">
        <v>12320005.3121008</v>
      </c>
      <c r="V17">
        <v>13721381.003299201</v>
      </c>
      <c r="W17">
        <v>13513402.918306099</v>
      </c>
      <c r="X17">
        <v>12693447.92018</v>
      </c>
      <c r="Y17">
        <v>13015837.832724201</v>
      </c>
      <c r="Z17">
        <v>13651439.712653199</v>
      </c>
      <c r="AA17">
        <v>13290926.4593645</v>
      </c>
      <c r="AB17">
        <v>14702196.386372199</v>
      </c>
      <c r="AC17">
        <v>15730756.973025501</v>
      </c>
      <c r="AD17">
        <v>15184566.0499388</v>
      </c>
      <c r="AE17">
        <v>13659738.177173501</v>
      </c>
      <c r="AF17">
        <v>15601232.9025661</v>
      </c>
    </row>
    <row r="18" spans="1:32" x14ac:dyDescent="0.3">
      <c r="A18" t="s">
        <v>103</v>
      </c>
      <c r="B18" t="s">
        <v>329</v>
      </c>
      <c r="C18" t="s">
        <v>297</v>
      </c>
      <c r="D18" t="s">
        <v>330</v>
      </c>
      <c r="E18" t="s">
        <v>298</v>
      </c>
      <c r="F18">
        <v>11639571.523972001</v>
      </c>
      <c r="G18">
        <v>11443893.6642677</v>
      </c>
      <c r="H18">
        <v>11109580.168828599</v>
      </c>
      <c r="I18">
        <v>11214281.6343689</v>
      </c>
      <c r="J18">
        <v>11629863.985917799</v>
      </c>
      <c r="K18">
        <v>12254039.6884508</v>
      </c>
      <c r="L18">
        <v>12320584.2144509</v>
      </c>
      <c r="M18">
        <v>13648730.027587101</v>
      </c>
      <c r="N18">
        <v>13463439.520643299</v>
      </c>
      <c r="O18">
        <v>14338355.0852386</v>
      </c>
      <c r="P18">
        <v>15943437.038471499</v>
      </c>
      <c r="Q18">
        <v>16121527.523789801</v>
      </c>
      <c r="R18">
        <v>17218958.895967498</v>
      </c>
      <c r="S18">
        <v>17611796.6692832</v>
      </c>
      <c r="T18">
        <v>13188900.862309201</v>
      </c>
      <c r="U18">
        <v>16122493.624699799</v>
      </c>
      <c r="V18">
        <v>14603427.0914026</v>
      </c>
      <c r="W18">
        <v>15780807.5863418</v>
      </c>
      <c r="X18">
        <v>13708575.786151901</v>
      </c>
      <c r="Y18">
        <v>14034940.3395034</v>
      </c>
      <c r="Z18">
        <v>14286044.136047</v>
      </c>
      <c r="AA18">
        <v>14235823.613802699</v>
      </c>
      <c r="AB18">
        <v>15036894.3947281</v>
      </c>
      <c r="AC18">
        <v>15299996.2298993</v>
      </c>
      <c r="AD18">
        <v>14878664.385651199</v>
      </c>
      <c r="AE18">
        <v>13527895.2158926</v>
      </c>
      <c r="AF18">
        <v>14238426.286248101</v>
      </c>
    </row>
    <row r="19" spans="1:32" x14ac:dyDescent="0.3">
      <c r="A19" t="s">
        <v>103</v>
      </c>
      <c r="B19" t="s">
        <v>331</v>
      </c>
      <c r="C19" t="s">
        <v>297</v>
      </c>
      <c r="D19" t="s">
        <v>332</v>
      </c>
      <c r="E19" t="s">
        <v>298</v>
      </c>
      <c r="F19">
        <v>1928745.4394648999</v>
      </c>
      <c r="G19">
        <v>2071151.8815960099</v>
      </c>
      <c r="H19">
        <v>2289988.18990807</v>
      </c>
      <c r="I19">
        <v>2275125.6231057099</v>
      </c>
      <c r="J19">
        <v>2337311.3021594398</v>
      </c>
      <c r="K19">
        <v>2497434.18861807</v>
      </c>
      <c r="L19">
        <v>2398698.72228071</v>
      </c>
      <c r="M19">
        <v>2432183.5855143499</v>
      </c>
      <c r="N19">
        <v>2468049.0442933999</v>
      </c>
      <c r="O19">
        <v>2475015.3206503801</v>
      </c>
      <c r="P19">
        <v>2620256.9720892399</v>
      </c>
      <c r="Q19">
        <v>2543172.0475339601</v>
      </c>
      <c r="R19">
        <v>2588402.8228855999</v>
      </c>
      <c r="S19">
        <v>2534414.42678012</v>
      </c>
      <c r="T19">
        <v>1954554.59045857</v>
      </c>
      <c r="U19">
        <v>2036529.18292593</v>
      </c>
      <c r="V19">
        <v>2083323.7682350799</v>
      </c>
      <c r="W19">
        <v>2067497.9048560399</v>
      </c>
      <c r="X19">
        <v>2169293.8056027</v>
      </c>
      <c r="Y19">
        <v>2284482.1574877002</v>
      </c>
      <c r="Z19">
        <v>2305661.15163614</v>
      </c>
      <c r="AA19">
        <v>2080610.6798693901</v>
      </c>
      <c r="AB19">
        <v>2270010.2192286099</v>
      </c>
      <c r="AC19">
        <v>2418230.9533371502</v>
      </c>
      <c r="AD19">
        <v>2443809.7028904799</v>
      </c>
      <c r="AE19">
        <v>2288101.40626807</v>
      </c>
      <c r="AF19">
        <v>2736648.4852346601</v>
      </c>
    </row>
    <row r="20" spans="1:32" x14ac:dyDescent="0.3">
      <c r="A20" t="s">
        <v>103</v>
      </c>
      <c r="B20" t="s">
        <v>333</v>
      </c>
      <c r="C20" t="s">
        <v>297</v>
      </c>
      <c r="D20" t="s">
        <v>334</v>
      </c>
      <c r="E20" t="s">
        <v>298</v>
      </c>
      <c r="F20">
        <v>11835438.977220001</v>
      </c>
      <c r="G20">
        <v>12890900.910458</v>
      </c>
      <c r="H20">
        <v>13396534.257767901</v>
      </c>
      <c r="I20">
        <v>13957308.901474901</v>
      </c>
      <c r="J20">
        <v>14172634.472691899</v>
      </c>
      <c r="K20">
        <v>14576136.8829957</v>
      </c>
      <c r="L20">
        <v>14994963.927414499</v>
      </c>
      <c r="M20">
        <v>15022300.8345052</v>
      </c>
      <c r="N20">
        <v>15003661.150616599</v>
      </c>
      <c r="O20">
        <v>15644850.5474831</v>
      </c>
      <c r="P20">
        <v>17105648.7570117</v>
      </c>
      <c r="Q20">
        <v>17123791.3925336</v>
      </c>
      <c r="R20">
        <v>15711491.990867401</v>
      </c>
      <c r="S20">
        <v>17118071.338195801</v>
      </c>
      <c r="T20">
        <v>11311119.2972729</v>
      </c>
      <c r="U20">
        <v>13364584.511891499</v>
      </c>
      <c r="V20">
        <v>10582024.492460599</v>
      </c>
      <c r="W20">
        <v>7640574.1402169503</v>
      </c>
      <c r="X20">
        <v>9028075.3346281294</v>
      </c>
      <c r="Y20">
        <v>10049868.4799241</v>
      </c>
      <c r="Z20">
        <v>9504339.4389662798</v>
      </c>
      <c r="AA20">
        <v>9402594.76359988</v>
      </c>
      <c r="AB20">
        <v>10481303.845496699</v>
      </c>
      <c r="AC20">
        <v>10669461.461609</v>
      </c>
      <c r="AD20">
        <v>10169388.649679299</v>
      </c>
      <c r="AE20">
        <v>9492806.5665392596</v>
      </c>
      <c r="AF20">
        <v>9459058.1706090309</v>
      </c>
    </row>
    <row r="21" spans="1:32" x14ac:dyDescent="0.3">
      <c r="A21" t="s">
        <v>103</v>
      </c>
      <c r="B21" t="s">
        <v>335</v>
      </c>
      <c r="C21" t="s">
        <v>297</v>
      </c>
      <c r="D21" t="s">
        <v>336</v>
      </c>
      <c r="E21" t="s">
        <v>298</v>
      </c>
      <c r="F21">
        <v>287298.87076466199</v>
      </c>
      <c r="G21">
        <v>274223.38602380798</v>
      </c>
      <c r="H21">
        <v>278280.772663932</v>
      </c>
      <c r="I21">
        <v>295748.42071020202</v>
      </c>
      <c r="J21">
        <v>297795.68474065501</v>
      </c>
      <c r="K21">
        <v>302146.72959125502</v>
      </c>
      <c r="L21">
        <v>292791.64839153999</v>
      </c>
      <c r="M21">
        <v>290577.92958943202</v>
      </c>
      <c r="N21">
        <v>293469.19100419403</v>
      </c>
      <c r="O21">
        <v>356061.86567368201</v>
      </c>
      <c r="P21">
        <v>361118.10275295802</v>
      </c>
      <c r="Q21">
        <v>350053.57001801202</v>
      </c>
      <c r="R21">
        <v>361845.78941276</v>
      </c>
      <c r="S21">
        <v>348519.04053417599</v>
      </c>
      <c r="T21">
        <v>360491.34182772401</v>
      </c>
      <c r="U21">
        <v>325980.08012217702</v>
      </c>
      <c r="V21">
        <v>311656.98299501598</v>
      </c>
      <c r="W21">
        <v>296197.64718079899</v>
      </c>
      <c r="X21">
        <v>256810.348492605</v>
      </c>
      <c r="Y21">
        <v>244858.947289434</v>
      </c>
      <c r="Z21">
        <v>245188.72105017101</v>
      </c>
      <c r="AA21">
        <v>241431.10935083899</v>
      </c>
      <c r="AB21">
        <v>221857.55872934</v>
      </c>
      <c r="AC21">
        <v>218213.739583007</v>
      </c>
      <c r="AD21">
        <v>235667.54431798501</v>
      </c>
      <c r="AE21">
        <v>231803.31540516799</v>
      </c>
      <c r="AF21">
        <v>241044.19604766401</v>
      </c>
    </row>
    <row r="22" spans="1:32" x14ac:dyDescent="0.3">
      <c r="A22" t="s">
        <v>103</v>
      </c>
      <c r="B22" t="s">
        <v>337</v>
      </c>
      <c r="C22" t="s">
        <v>297</v>
      </c>
      <c r="D22" t="s">
        <v>338</v>
      </c>
      <c r="E22" t="s">
        <v>298</v>
      </c>
      <c r="F22">
        <v>6283709.4484778903</v>
      </c>
      <c r="G22">
        <v>6518294.7334693801</v>
      </c>
      <c r="H22">
        <v>6604465.4934497299</v>
      </c>
      <c r="I22">
        <v>6752701.76145247</v>
      </c>
      <c r="J22">
        <v>6991437.8374096397</v>
      </c>
      <c r="K22">
        <v>6956545.1732345298</v>
      </c>
      <c r="L22">
        <v>7032871.5236657597</v>
      </c>
      <c r="M22">
        <v>6940810.57745119</v>
      </c>
      <c r="N22">
        <v>6919700.46265407</v>
      </c>
      <c r="O22">
        <v>6965581.30719948</v>
      </c>
      <c r="P22">
        <v>7044382.9975180104</v>
      </c>
      <c r="Q22">
        <v>7059699.0092448099</v>
      </c>
      <c r="R22">
        <v>7140114.2045618603</v>
      </c>
      <c r="S22">
        <v>7125757.35803698</v>
      </c>
      <c r="T22">
        <v>6957563.0878222799</v>
      </c>
      <c r="U22">
        <v>6829876.9954116298</v>
      </c>
      <c r="V22">
        <v>6938542.0722492598</v>
      </c>
      <c r="W22">
        <v>6918830.7397796297</v>
      </c>
      <c r="X22">
        <v>6974832.9850566797</v>
      </c>
      <c r="Y22">
        <v>7148974.2985191401</v>
      </c>
      <c r="Z22">
        <v>7189526.58835168</v>
      </c>
      <c r="AA22">
        <v>7212640.1218073498</v>
      </c>
      <c r="AB22">
        <v>7578441.8931891201</v>
      </c>
      <c r="AC22">
        <v>7861758.3270490197</v>
      </c>
      <c r="AD22">
        <v>8023325.2618267704</v>
      </c>
      <c r="AE22">
        <v>8028108.7488659099</v>
      </c>
      <c r="AF22">
        <v>8399689.0254386291</v>
      </c>
    </row>
    <row r="23" spans="1:32" x14ac:dyDescent="0.3">
      <c r="A23" t="s">
        <v>103</v>
      </c>
      <c r="B23" t="s">
        <v>339</v>
      </c>
      <c r="C23" t="s">
        <v>297</v>
      </c>
      <c r="D23" t="s">
        <v>340</v>
      </c>
      <c r="E23" t="s">
        <v>298</v>
      </c>
      <c r="F23">
        <v>49958207.628559999</v>
      </c>
      <c r="G23">
        <v>51161351.1781675</v>
      </c>
      <c r="H23">
        <v>47836751.611527301</v>
      </c>
      <c r="I23">
        <v>46548563.883681297</v>
      </c>
      <c r="J23">
        <v>45442574.755154498</v>
      </c>
      <c r="K23">
        <v>43777402.100198701</v>
      </c>
      <c r="L23">
        <v>42359470.254518703</v>
      </c>
      <c r="M23">
        <v>40561904.678553402</v>
      </c>
      <c r="N23">
        <v>38904937.962973297</v>
      </c>
      <c r="O23">
        <v>37730763.315077998</v>
      </c>
      <c r="P23">
        <v>36675192.711371601</v>
      </c>
      <c r="Q23">
        <v>36340921.497403301</v>
      </c>
      <c r="R23">
        <v>34109236.316932797</v>
      </c>
      <c r="S23">
        <v>32047816.291522101</v>
      </c>
      <c r="T23">
        <v>31338123.299043398</v>
      </c>
      <c r="U23">
        <v>29482913.980883799</v>
      </c>
      <c r="V23">
        <v>29916028.221222199</v>
      </c>
      <c r="W23">
        <v>29901984.335318401</v>
      </c>
      <c r="X23">
        <v>32146917.705513801</v>
      </c>
      <c r="Y23">
        <v>32491646.063172001</v>
      </c>
      <c r="Z23">
        <v>33615633.326199703</v>
      </c>
      <c r="AA23">
        <v>35016081.987921998</v>
      </c>
      <c r="AB23">
        <v>35398356.024852999</v>
      </c>
      <c r="AC23">
        <v>35405015.143293798</v>
      </c>
      <c r="AD23">
        <v>35789766.294079401</v>
      </c>
      <c r="AE23">
        <v>35622822.128228202</v>
      </c>
      <c r="AF23">
        <v>34855124.608927302</v>
      </c>
    </row>
    <row r="24" spans="1:32" x14ac:dyDescent="0.3">
      <c r="A24" t="s">
        <v>103</v>
      </c>
      <c r="B24" t="s">
        <v>341</v>
      </c>
      <c r="C24" t="s">
        <v>297</v>
      </c>
      <c r="D24" t="s">
        <v>342</v>
      </c>
      <c r="E24" t="s">
        <v>298</v>
      </c>
      <c r="F24">
        <v>81474808.773880899</v>
      </c>
      <c r="G24">
        <v>83479616.809738204</v>
      </c>
      <c r="H24">
        <v>85244712.112397701</v>
      </c>
      <c r="I24">
        <v>83156367.560688898</v>
      </c>
      <c r="J24">
        <v>83376872.434959099</v>
      </c>
      <c r="K24">
        <v>82024956.961558402</v>
      </c>
      <c r="L24">
        <v>83967264.501363799</v>
      </c>
      <c r="M24">
        <v>84840907.673670605</v>
      </c>
      <c r="N24">
        <v>85122480.308014706</v>
      </c>
      <c r="O24">
        <v>88775293.999882504</v>
      </c>
      <c r="P24">
        <v>89546871.913923204</v>
      </c>
      <c r="Q24">
        <v>85203406.452916995</v>
      </c>
      <c r="R24">
        <v>82175073.451696798</v>
      </c>
      <c r="S24">
        <v>80124802.162348896</v>
      </c>
      <c r="T24">
        <v>75734196.256366998</v>
      </c>
      <c r="U24">
        <v>77483799.073476896</v>
      </c>
      <c r="V24">
        <v>78333514.834913403</v>
      </c>
      <c r="W24">
        <v>80422628.044365302</v>
      </c>
      <c r="X24">
        <v>81693800.818726495</v>
      </c>
      <c r="Y24">
        <v>78145527.996537894</v>
      </c>
      <c r="Z24">
        <v>79346874.269470707</v>
      </c>
      <c r="AA24">
        <v>78807870.393404394</v>
      </c>
      <c r="AB24">
        <v>81130363.513679996</v>
      </c>
      <c r="AC24">
        <v>79163520.699110597</v>
      </c>
      <c r="AD24">
        <v>76886029.652672201</v>
      </c>
      <c r="AE24">
        <v>73442412.796376199</v>
      </c>
      <c r="AF24">
        <v>78199507.200486407</v>
      </c>
    </row>
    <row r="25" spans="1:32" x14ac:dyDescent="0.3">
      <c r="A25" t="s">
        <v>103</v>
      </c>
      <c r="B25" t="s">
        <v>343</v>
      </c>
      <c r="C25" t="s">
        <v>297</v>
      </c>
      <c r="D25" t="s">
        <v>344</v>
      </c>
      <c r="E25" t="s">
        <v>298</v>
      </c>
      <c r="F25">
        <v>5027057.0673623998</v>
      </c>
      <c r="G25">
        <v>5598965.6891447902</v>
      </c>
      <c r="H25">
        <v>5856955.5740856603</v>
      </c>
      <c r="I25">
        <v>5821149.3372370303</v>
      </c>
      <c r="J25">
        <v>6258101.6386711197</v>
      </c>
      <c r="K25">
        <v>6693343.6580752702</v>
      </c>
      <c r="L25">
        <v>6022978.89082212</v>
      </c>
      <c r="M25">
        <v>5825203.7877142997</v>
      </c>
      <c r="N25">
        <v>5759764.6361545296</v>
      </c>
      <c r="O25">
        <v>5826223.7034742599</v>
      </c>
      <c r="P25">
        <v>4821006.6084006103</v>
      </c>
      <c r="Q25">
        <v>4419255.2015776997</v>
      </c>
      <c r="R25">
        <v>3967606.9940848001</v>
      </c>
      <c r="S25">
        <v>3330336.0287150899</v>
      </c>
      <c r="T25">
        <v>2541781.2057192498</v>
      </c>
      <c r="U25">
        <v>2382306.6962064202</v>
      </c>
      <c r="V25">
        <v>1829428.2819505101</v>
      </c>
      <c r="W25">
        <v>1939448.00113201</v>
      </c>
      <c r="X25">
        <v>2102064.4733213601</v>
      </c>
      <c r="Y25">
        <v>2313746.35567659</v>
      </c>
      <c r="Z25">
        <v>2456436.7079018499</v>
      </c>
      <c r="AA25">
        <v>2429065.83369559</v>
      </c>
      <c r="AB25">
        <v>2584488.03766541</v>
      </c>
      <c r="AC25">
        <v>2593087.2768488098</v>
      </c>
      <c r="AD25">
        <v>2584395.9993688199</v>
      </c>
      <c r="AE25">
        <v>2496177.02531918</v>
      </c>
      <c r="AF25">
        <v>2393147.1155900499</v>
      </c>
    </row>
    <row r="26" spans="1:32" x14ac:dyDescent="0.3">
      <c r="A26" t="s">
        <v>103</v>
      </c>
      <c r="B26" t="s">
        <v>345</v>
      </c>
      <c r="C26" t="s">
        <v>297</v>
      </c>
      <c r="D26" t="s">
        <v>346</v>
      </c>
      <c r="E26" t="s">
        <v>298</v>
      </c>
      <c r="F26">
        <v>45979290.924749501</v>
      </c>
      <c r="G26">
        <v>47268293.954631403</v>
      </c>
      <c r="H26">
        <v>49862755.293609403</v>
      </c>
      <c r="I26">
        <v>49532931.122408703</v>
      </c>
      <c r="J26">
        <v>49689022.956962198</v>
      </c>
      <c r="K26">
        <v>48038998.050668001</v>
      </c>
      <c r="L26">
        <v>48864689.0295012</v>
      </c>
      <c r="M26">
        <v>48895290.846604697</v>
      </c>
      <c r="N26">
        <v>48686012.721630797</v>
      </c>
      <c r="O26">
        <v>52511123.487130098</v>
      </c>
      <c r="P26">
        <v>56109734.111564301</v>
      </c>
      <c r="Q26">
        <v>53454369.530698501</v>
      </c>
      <c r="R26">
        <v>50365916.464608297</v>
      </c>
      <c r="S26">
        <v>49066643.333847098</v>
      </c>
      <c r="T26">
        <v>44081358.142112903</v>
      </c>
      <c r="U26">
        <v>45260577.338914603</v>
      </c>
      <c r="V26">
        <v>46669064.9699108</v>
      </c>
      <c r="W26">
        <v>46079073.144143999</v>
      </c>
      <c r="X26">
        <v>45084688.257872298</v>
      </c>
      <c r="Y26">
        <v>40781486.1646455</v>
      </c>
      <c r="Z26">
        <v>40388928.668179199</v>
      </c>
      <c r="AA26">
        <v>40301104.190078199</v>
      </c>
      <c r="AB26">
        <v>42577442.843586102</v>
      </c>
      <c r="AC26">
        <v>42044297.179058701</v>
      </c>
      <c r="AD26">
        <v>39371533.068132304</v>
      </c>
      <c r="AE26">
        <v>37261615.263873197</v>
      </c>
      <c r="AF26">
        <v>40926821.354392499</v>
      </c>
    </row>
    <row r="27" spans="1:32" x14ac:dyDescent="0.3">
      <c r="A27" t="s">
        <v>103</v>
      </c>
      <c r="B27" t="s">
        <v>347</v>
      </c>
      <c r="C27" t="s">
        <v>297</v>
      </c>
      <c r="D27" t="s">
        <v>348</v>
      </c>
      <c r="E27" t="s">
        <v>298</v>
      </c>
      <c r="F27">
        <v>30381208.447182</v>
      </c>
      <c r="G27">
        <v>30620851.5676996</v>
      </c>
      <c r="H27">
        <v>29605612.895133499</v>
      </c>
      <c r="I27">
        <v>27928456.040708099</v>
      </c>
      <c r="J27">
        <v>27653388.491656601</v>
      </c>
      <c r="K27">
        <v>27597543.956066601</v>
      </c>
      <c r="L27">
        <v>29182554.910572901</v>
      </c>
      <c r="M27">
        <v>30145847.2443709</v>
      </c>
      <c r="N27">
        <v>30670014.908035699</v>
      </c>
      <c r="O27">
        <v>30451393.169764001</v>
      </c>
      <c r="P27">
        <v>28469910.132358201</v>
      </c>
      <c r="Q27">
        <v>27163380.987073701</v>
      </c>
      <c r="R27">
        <v>27659161.871499699</v>
      </c>
      <c r="S27">
        <v>27470356.6494078</v>
      </c>
      <c r="T27">
        <v>28910103.046863299</v>
      </c>
      <c r="U27">
        <v>29603804.419179499</v>
      </c>
      <c r="V27">
        <v>29519664.0750225</v>
      </c>
      <c r="W27">
        <v>32171102.994504999</v>
      </c>
      <c r="X27">
        <v>34340719.184124097</v>
      </c>
      <c r="Y27">
        <v>35029537.335340902</v>
      </c>
      <c r="Z27">
        <v>36532223.2169016</v>
      </c>
      <c r="AA27">
        <v>36105063.812044203</v>
      </c>
      <c r="AB27">
        <v>36007498.889716998</v>
      </c>
      <c r="AC27">
        <v>34579480.130104303</v>
      </c>
      <c r="AD27">
        <v>34938345.2541591</v>
      </c>
      <c r="AE27">
        <v>33684620.507183902</v>
      </c>
      <c r="AF27">
        <v>34879538.730503902</v>
      </c>
    </row>
    <row r="28" spans="1:32" x14ac:dyDescent="0.3">
      <c r="A28" t="s">
        <v>103</v>
      </c>
      <c r="B28" t="s">
        <v>349</v>
      </c>
      <c r="C28" t="s">
        <v>297</v>
      </c>
      <c r="D28" t="s">
        <v>350</v>
      </c>
      <c r="E28" t="s">
        <v>298</v>
      </c>
      <c r="F28">
        <v>32270893.7529625</v>
      </c>
      <c r="G28">
        <v>30713024.845433999</v>
      </c>
      <c r="H28">
        <v>30730984.638669901</v>
      </c>
      <c r="I28">
        <v>29392116.620469499</v>
      </c>
      <c r="J28">
        <v>28908040.588499598</v>
      </c>
      <c r="K28">
        <v>29351754.728626601</v>
      </c>
      <c r="L28">
        <v>29510655.424798999</v>
      </c>
      <c r="M28">
        <v>29868925.111539599</v>
      </c>
      <c r="N28">
        <v>30534192.900736898</v>
      </c>
      <c r="O28">
        <v>31770743.501111399</v>
      </c>
      <c r="P28">
        <v>31763205.7821532</v>
      </c>
      <c r="Q28">
        <v>33473344.612978298</v>
      </c>
      <c r="R28">
        <v>34700627.731850497</v>
      </c>
      <c r="S28">
        <v>33795034.153976001</v>
      </c>
      <c r="T28">
        <v>29489250.807174701</v>
      </c>
      <c r="U28">
        <v>30412039.859539699</v>
      </c>
      <c r="V28">
        <v>30012423.525130901</v>
      </c>
      <c r="W28">
        <v>31137896.7987574</v>
      </c>
      <c r="X28">
        <v>31420301.390208401</v>
      </c>
      <c r="Y28">
        <v>32174487.1641737</v>
      </c>
      <c r="Z28">
        <v>31581611.315721001</v>
      </c>
      <c r="AA28">
        <v>31474726.6019243</v>
      </c>
      <c r="AB28">
        <v>32483457.3881936</v>
      </c>
      <c r="AC28">
        <v>32002523.651553001</v>
      </c>
      <c r="AD28">
        <v>31784398.633563101</v>
      </c>
      <c r="AE28">
        <v>23098155.8429446</v>
      </c>
      <c r="AF28">
        <v>23571872.886594899</v>
      </c>
    </row>
    <row r="29" spans="1:32" x14ac:dyDescent="0.3">
      <c r="A29" t="s">
        <v>103</v>
      </c>
      <c r="B29" t="s">
        <v>351</v>
      </c>
      <c r="C29" t="s">
        <v>297</v>
      </c>
      <c r="D29" t="s">
        <v>352</v>
      </c>
      <c r="E29" t="s">
        <v>298</v>
      </c>
      <c r="F29">
        <v>22630189.527061298</v>
      </c>
      <c r="G29">
        <v>21256996.268143199</v>
      </c>
      <c r="H29">
        <v>21297027.968277302</v>
      </c>
      <c r="I29">
        <v>20390103.646343902</v>
      </c>
      <c r="J29">
        <v>20412411.455402501</v>
      </c>
      <c r="K29">
        <v>21042622.565313</v>
      </c>
      <c r="L29">
        <v>21486977.6191421</v>
      </c>
      <c r="M29">
        <v>21873312.8081473</v>
      </c>
      <c r="N29">
        <v>22506709.304781701</v>
      </c>
      <c r="O29">
        <v>23094369.318948202</v>
      </c>
      <c r="P29">
        <v>23171124.351930499</v>
      </c>
      <c r="Q29">
        <v>24403071.634294599</v>
      </c>
      <c r="R29">
        <v>25322823.049736299</v>
      </c>
      <c r="S29">
        <v>24772989.324065901</v>
      </c>
      <c r="T29">
        <v>21962706.6926503</v>
      </c>
      <c r="U29">
        <v>22347227.906764202</v>
      </c>
      <c r="V29">
        <v>22012190.4275507</v>
      </c>
      <c r="W29">
        <v>22966561.6002138</v>
      </c>
      <c r="X29">
        <v>23145391.304440901</v>
      </c>
      <c r="Y29">
        <v>23880531.4010255</v>
      </c>
      <c r="Z29">
        <v>23294695.8651863</v>
      </c>
      <c r="AA29">
        <v>22996826.952624299</v>
      </c>
      <c r="AB29">
        <v>23837319.377471499</v>
      </c>
      <c r="AC29">
        <v>24010143.565622602</v>
      </c>
      <c r="AD29">
        <v>24051008.953100901</v>
      </c>
      <c r="AE29">
        <v>17802487.094768599</v>
      </c>
      <c r="AF29">
        <v>19108854.699397199</v>
      </c>
    </row>
    <row r="30" spans="1:32" x14ac:dyDescent="0.3">
      <c r="A30" t="s">
        <v>103</v>
      </c>
      <c r="B30" t="s">
        <v>353</v>
      </c>
      <c r="C30" t="s">
        <v>297</v>
      </c>
      <c r="D30" t="s">
        <v>354</v>
      </c>
      <c r="E30" t="s">
        <v>298</v>
      </c>
      <c r="F30">
        <v>3633681.8814967</v>
      </c>
      <c r="G30">
        <v>2881868.1646117899</v>
      </c>
      <c r="H30">
        <v>3143647.38434669</v>
      </c>
      <c r="I30">
        <v>3321442.9398572501</v>
      </c>
      <c r="J30">
        <v>3074432.0487068701</v>
      </c>
      <c r="K30">
        <v>2844248.9004829</v>
      </c>
      <c r="L30">
        <v>2698883.5173617802</v>
      </c>
      <c r="M30">
        <v>2698393.5200332999</v>
      </c>
      <c r="N30">
        <v>2939930.4928746801</v>
      </c>
      <c r="O30">
        <v>3180672.4643934402</v>
      </c>
      <c r="P30">
        <v>2935372.3377879802</v>
      </c>
      <c r="Q30">
        <v>3093395.0939249601</v>
      </c>
      <c r="R30">
        <v>3400959.04797477</v>
      </c>
      <c r="S30">
        <v>3400323.6235989602</v>
      </c>
      <c r="T30">
        <v>2872052.6118729501</v>
      </c>
      <c r="U30">
        <v>3088698.5282318802</v>
      </c>
      <c r="V30">
        <v>2976549.57879841</v>
      </c>
      <c r="W30">
        <v>2632929.3623645599</v>
      </c>
      <c r="X30">
        <v>2106299.1299259001</v>
      </c>
      <c r="Y30">
        <v>2046213.3866709301</v>
      </c>
      <c r="Z30">
        <v>2000576.6472719</v>
      </c>
      <c r="AA30">
        <v>2360868.1500707599</v>
      </c>
      <c r="AB30">
        <v>2321779.6226225402</v>
      </c>
      <c r="AC30">
        <v>1768574.5785743999</v>
      </c>
      <c r="AD30">
        <v>1621138.6871122001</v>
      </c>
      <c r="AE30">
        <v>1501313.85670468</v>
      </c>
      <c r="AF30">
        <v>1492030.0547644901</v>
      </c>
    </row>
    <row r="31" spans="1:32" x14ac:dyDescent="0.3">
      <c r="A31" t="s">
        <v>103</v>
      </c>
      <c r="B31" t="s">
        <v>355</v>
      </c>
      <c r="C31" t="s">
        <v>297</v>
      </c>
      <c r="D31" t="s">
        <v>356</v>
      </c>
      <c r="E31" t="s">
        <v>298</v>
      </c>
      <c r="F31">
        <v>6781248.6772573497</v>
      </c>
      <c r="G31">
        <v>7334958.3034884399</v>
      </c>
      <c r="H31">
        <v>7569484.1211184002</v>
      </c>
      <c r="I31">
        <v>7077739.1912540896</v>
      </c>
      <c r="J31">
        <v>7037511.2766602105</v>
      </c>
      <c r="K31">
        <v>7595465.4553879602</v>
      </c>
      <c r="L31">
        <v>6709553.6828795103</v>
      </c>
      <c r="M31">
        <v>6404410.0412098197</v>
      </c>
      <c r="N31">
        <v>5681758.0384137398</v>
      </c>
      <c r="O31">
        <v>5862531.4689839398</v>
      </c>
      <c r="P31">
        <v>5618971.0720932996</v>
      </c>
      <c r="Q31">
        <v>6130904.1293711299</v>
      </c>
      <c r="R31">
        <v>6170847.1506598098</v>
      </c>
      <c r="S31">
        <v>5160808.98448087</v>
      </c>
      <c r="T31">
        <v>3370341.1793074301</v>
      </c>
      <c r="U31">
        <v>3861713.6847386998</v>
      </c>
      <c r="V31">
        <v>3884678.7322548199</v>
      </c>
      <c r="W31">
        <v>3870184.5474901702</v>
      </c>
      <c r="X31">
        <v>4621656.0194878597</v>
      </c>
      <c r="Y31">
        <v>4405143.9801359596</v>
      </c>
      <c r="Z31">
        <v>4051384.7642863798</v>
      </c>
      <c r="AA31">
        <v>3833835.2627698299</v>
      </c>
      <c r="AB31">
        <v>3848670.22329011</v>
      </c>
      <c r="AC31">
        <v>3557360.5134020802</v>
      </c>
      <c r="AD31">
        <v>3340925.96752463</v>
      </c>
      <c r="AE31">
        <v>737995.86966234702</v>
      </c>
      <c r="AF31">
        <v>108774.262190932</v>
      </c>
    </row>
    <row r="32" spans="1:32" x14ac:dyDescent="0.3">
      <c r="A32" t="s">
        <v>103</v>
      </c>
      <c r="B32" t="s">
        <v>357</v>
      </c>
      <c r="C32" t="s">
        <v>297</v>
      </c>
      <c r="D32" t="s">
        <v>358</v>
      </c>
      <c r="E32" t="s">
        <v>298</v>
      </c>
      <c r="F32">
        <v>1407060.67418885</v>
      </c>
      <c r="G32">
        <v>1608379.5687978601</v>
      </c>
      <c r="H32">
        <v>1399110.87091271</v>
      </c>
      <c r="I32">
        <v>1122582.4839097699</v>
      </c>
      <c r="J32">
        <v>927305.51423043699</v>
      </c>
      <c r="K32">
        <v>782179.73491082096</v>
      </c>
      <c r="L32">
        <v>818389.67709190096</v>
      </c>
      <c r="M32">
        <v>876231.46802604594</v>
      </c>
      <c r="N32">
        <v>915403.03112448798</v>
      </c>
      <c r="O32">
        <v>1180840.5779194201</v>
      </c>
      <c r="P32">
        <v>1345961.7493388001</v>
      </c>
      <c r="Q32">
        <v>1417945.7777776101</v>
      </c>
      <c r="R32">
        <v>1433221.59236268</v>
      </c>
      <c r="S32">
        <v>1563666.8233884301</v>
      </c>
      <c r="T32">
        <v>1322653.49713515</v>
      </c>
      <c r="U32">
        <v>1518855.3466497001</v>
      </c>
      <c r="V32">
        <v>1504514.2363247301</v>
      </c>
      <c r="W32">
        <v>1942923.7587176501</v>
      </c>
      <c r="X32">
        <v>2147485.3113157102</v>
      </c>
      <c r="Y32">
        <v>2344700.9817229901</v>
      </c>
      <c r="Z32">
        <v>2558975.8865054199</v>
      </c>
      <c r="AA32">
        <v>2410930.3931711302</v>
      </c>
      <c r="AB32">
        <v>2576634.3106791698</v>
      </c>
      <c r="AC32">
        <v>2537374.63230538</v>
      </c>
      <c r="AD32">
        <v>2506669.97000816</v>
      </c>
      <c r="AE32">
        <v>1505409.9692889799</v>
      </c>
      <c r="AF32">
        <v>1337527.74022138</v>
      </c>
    </row>
    <row r="33" spans="1:32" x14ac:dyDescent="0.3">
      <c r="A33" t="s">
        <v>103</v>
      </c>
      <c r="B33" t="s">
        <v>359</v>
      </c>
      <c r="C33" t="s">
        <v>297</v>
      </c>
      <c r="D33" t="s">
        <v>360</v>
      </c>
      <c r="E33" t="s">
        <v>298</v>
      </c>
      <c r="F33">
        <v>1887018.69449247</v>
      </c>
      <c r="G33">
        <v>1910259.7722428399</v>
      </c>
      <c r="H33">
        <v>1905949.8930277701</v>
      </c>
      <c r="I33">
        <v>1882827.6500249</v>
      </c>
      <c r="J33">
        <v>1861558.8002050701</v>
      </c>
      <c r="K33">
        <v>1876799.9682348899</v>
      </c>
      <c r="L33">
        <v>1880781.9542789301</v>
      </c>
      <c r="M33">
        <v>1847001.7193058699</v>
      </c>
      <c r="N33">
        <v>1806920.6539541299</v>
      </c>
      <c r="O33">
        <v>1834548.04770439</v>
      </c>
      <c r="P33">
        <v>1819126.42530138</v>
      </c>
      <c r="Q33">
        <v>1862775.5489213299</v>
      </c>
      <c r="R33">
        <v>1829115.5400855499</v>
      </c>
      <c r="S33">
        <v>1685240.2989399701</v>
      </c>
      <c r="T33">
        <v>1655688.7963047801</v>
      </c>
      <c r="U33">
        <v>1580587.3184227601</v>
      </c>
      <c r="V33">
        <v>1620507.4488836799</v>
      </c>
      <c r="W33">
        <v>1570487.12241984</v>
      </c>
      <c r="X33">
        <v>1574452.75608241</v>
      </c>
      <c r="Y33">
        <v>1546828.04283124</v>
      </c>
      <c r="Z33">
        <v>1537817.6995439299</v>
      </c>
      <c r="AA33">
        <v>1532956.5511409501</v>
      </c>
      <c r="AB33">
        <v>1537802.03766705</v>
      </c>
      <c r="AC33">
        <v>1564517.9821313201</v>
      </c>
      <c r="AD33">
        <v>1573470.1523806001</v>
      </c>
      <c r="AE33">
        <v>1550949.0525199999</v>
      </c>
      <c r="AF33">
        <v>1524686.13002095</v>
      </c>
    </row>
    <row r="34" spans="1:32" x14ac:dyDescent="0.3">
      <c r="A34" t="s">
        <v>103</v>
      </c>
      <c r="B34" t="s">
        <v>361</v>
      </c>
      <c r="C34" t="s">
        <v>297</v>
      </c>
      <c r="D34" t="s">
        <v>362</v>
      </c>
      <c r="E34" t="s">
        <v>298</v>
      </c>
      <c r="F34">
        <v>20255354.739427101</v>
      </c>
      <c r="G34">
        <v>20889397.151058201</v>
      </c>
      <c r="H34">
        <v>21063166.8559209</v>
      </c>
      <c r="I34">
        <v>20954302.604779299</v>
      </c>
      <c r="J34">
        <v>20481179.224998299</v>
      </c>
      <c r="K34">
        <v>19695453.375765398</v>
      </c>
      <c r="L34">
        <v>19597158.999078099</v>
      </c>
      <c r="M34">
        <v>19238697.832122602</v>
      </c>
      <c r="N34">
        <v>18506124.308432899</v>
      </c>
      <c r="O34">
        <v>17835975.669196401</v>
      </c>
      <c r="P34">
        <v>17085679.2607086</v>
      </c>
      <c r="Q34">
        <v>17038021.229442</v>
      </c>
      <c r="R34">
        <v>17216640.834034801</v>
      </c>
      <c r="S34">
        <v>16263185.125979399</v>
      </c>
      <c r="T34">
        <v>14903097.8314614</v>
      </c>
      <c r="U34">
        <v>14610238.3041852</v>
      </c>
      <c r="V34">
        <v>14407908.931683199</v>
      </c>
      <c r="W34">
        <v>13852894.2433456</v>
      </c>
      <c r="X34">
        <v>14853092.411622301</v>
      </c>
      <c r="Y34">
        <v>15032605.888361201</v>
      </c>
      <c r="Z34">
        <v>14196003.9564732</v>
      </c>
      <c r="AA34">
        <v>14744898.406903001</v>
      </c>
      <c r="AB34">
        <v>15171740.916566599</v>
      </c>
      <c r="AC34">
        <v>15153105.5935247</v>
      </c>
      <c r="AD34">
        <v>14250495.772131</v>
      </c>
      <c r="AE34">
        <v>9213164.2164778095</v>
      </c>
      <c r="AF34">
        <v>8188845.4485371998</v>
      </c>
    </row>
    <row r="35" spans="1:32" x14ac:dyDescent="0.3">
      <c r="A35" t="s">
        <v>103</v>
      </c>
      <c r="B35" t="s">
        <v>363</v>
      </c>
      <c r="C35" t="s">
        <v>297</v>
      </c>
      <c r="D35" t="s">
        <v>364</v>
      </c>
      <c r="E35" t="s">
        <v>298</v>
      </c>
      <c r="F35">
        <v>12346992.608893599</v>
      </c>
      <c r="G35">
        <v>14596666.8184449</v>
      </c>
      <c r="H35">
        <v>16561124.5485138</v>
      </c>
      <c r="I35">
        <v>18659392.689605098</v>
      </c>
      <c r="J35">
        <v>19580661.786518201</v>
      </c>
      <c r="K35">
        <v>21205550.012083702</v>
      </c>
      <c r="L35">
        <v>22961395.965953</v>
      </c>
      <c r="M35">
        <v>23967040.3694367</v>
      </c>
      <c r="N35">
        <v>24699095.689045001</v>
      </c>
      <c r="O35">
        <v>24580196.727285199</v>
      </c>
      <c r="P35">
        <v>25304910.4194175</v>
      </c>
      <c r="Q35">
        <v>25836520.433433201</v>
      </c>
      <c r="R35">
        <v>26197343.027772699</v>
      </c>
      <c r="S35">
        <v>26521434.8388106</v>
      </c>
      <c r="T35">
        <v>25790756.137460101</v>
      </c>
      <c r="U35">
        <v>25661964.283897799</v>
      </c>
      <c r="V35">
        <v>25408421.4184823</v>
      </c>
      <c r="W35">
        <v>25548120.218669601</v>
      </c>
      <c r="X35">
        <v>26420843.170699</v>
      </c>
      <c r="Y35">
        <v>26556662.358708199</v>
      </c>
      <c r="Z35">
        <v>27589176.263738301</v>
      </c>
      <c r="AA35">
        <v>27791338.807473902</v>
      </c>
      <c r="AB35">
        <v>27924614.641266301</v>
      </c>
      <c r="AC35">
        <v>28466545.279100899</v>
      </c>
      <c r="AD35">
        <v>28789639.2300235</v>
      </c>
      <c r="AE35">
        <v>28881611.129593302</v>
      </c>
      <c r="AF35">
        <v>29759094.879623301</v>
      </c>
    </row>
    <row r="36" spans="1:32" x14ac:dyDescent="0.3">
      <c r="A36" t="s">
        <v>103</v>
      </c>
      <c r="B36" t="s">
        <v>365</v>
      </c>
      <c r="C36" t="s">
        <v>297</v>
      </c>
      <c r="D36" t="s">
        <v>366</v>
      </c>
      <c r="E36" t="s">
        <v>298</v>
      </c>
      <c r="F36">
        <v>5532634.0215760795</v>
      </c>
      <c r="G36">
        <v>5936017.9212736702</v>
      </c>
      <c r="H36">
        <v>5916269.0877624499</v>
      </c>
      <c r="I36">
        <v>5969009.2830509897</v>
      </c>
      <c r="J36">
        <v>5825686.9442632198</v>
      </c>
      <c r="K36">
        <v>5966410.1787630804</v>
      </c>
      <c r="L36">
        <v>5918029.0742252804</v>
      </c>
      <c r="M36">
        <v>5939911.85999987</v>
      </c>
      <c r="N36">
        <v>6015219.4606828801</v>
      </c>
      <c r="O36">
        <v>5960277.0131324697</v>
      </c>
      <c r="P36">
        <v>6223039.5940235099</v>
      </c>
      <c r="Q36">
        <v>6053490.0368679399</v>
      </c>
      <c r="R36">
        <v>5894412.7510944298</v>
      </c>
      <c r="S36">
        <v>5569208.7876298204</v>
      </c>
      <c r="T36">
        <v>5330204.4243735</v>
      </c>
      <c r="U36">
        <v>5290426.04458832</v>
      </c>
      <c r="V36">
        <v>4942468.6766118202</v>
      </c>
      <c r="W36">
        <v>4799198.8556528203</v>
      </c>
      <c r="X36">
        <v>5020236.5578665202</v>
      </c>
      <c r="Y36">
        <v>5196011.6751960497</v>
      </c>
      <c r="Z36">
        <v>5593473.5156755997</v>
      </c>
      <c r="AA36">
        <v>5410594.7867088597</v>
      </c>
      <c r="AB36">
        <v>5239388.5811275505</v>
      </c>
      <c r="AC36">
        <v>5292902.1454372499</v>
      </c>
      <c r="AD36">
        <v>5306748.4095552498</v>
      </c>
      <c r="AE36">
        <v>5151858.4802678199</v>
      </c>
      <c r="AF36">
        <v>5119598.8454877799</v>
      </c>
    </row>
    <row r="37" spans="1:32" x14ac:dyDescent="0.3">
      <c r="A37" t="s">
        <v>103</v>
      </c>
      <c r="B37" t="s">
        <v>367</v>
      </c>
      <c r="C37" t="s">
        <v>297</v>
      </c>
      <c r="D37" t="s">
        <v>368</v>
      </c>
      <c r="E37" t="s">
        <v>298</v>
      </c>
      <c r="F37">
        <v>2836770.8506833501</v>
      </c>
      <c r="G37">
        <v>3558805.7061007102</v>
      </c>
      <c r="H37">
        <v>4429327.5119140698</v>
      </c>
      <c r="I37">
        <v>4992627.6716735298</v>
      </c>
      <c r="J37">
        <v>5318653.3254078804</v>
      </c>
      <c r="K37">
        <v>5858705.4414293198</v>
      </c>
      <c r="L37">
        <v>6432445.97837367</v>
      </c>
      <c r="M37">
        <v>6647814.2665877501</v>
      </c>
      <c r="N37">
        <v>6765658.1754519101</v>
      </c>
      <c r="O37">
        <v>6508589.5489899404</v>
      </c>
      <c r="P37">
        <v>6459443.1076110899</v>
      </c>
      <c r="Q37">
        <v>6730675.9376824703</v>
      </c>
      <c r="R37">
        <v>7022969.1690306896</v>
      </c>
      <c r="S37">
        <v>7484010.2120138202</v>
      </c>
      <c r="T37">
        <v>7540273.7193503603</v>
      </c>
      <c r="U37">
        <v>7896839.7637875499</v>
      </c>
      <c r="V37">
        <v>8069463.0301620904</v>
      </c>
      <c r="W37">
        <v>8149392.8340172302</v>
      </c>
      <c r="X37">
        <v>8485653.5961579103</v>
      </c>
      <c r="Y37">
        <v>8552760.90729771</v>
      </c>
      <c r="Z37">
        <v>8902128.2038994692</v>
      </c>
      <c r="AA37">
        <v>9327188.4827581197</v>
      </c>
      <c r="AB37">
        <v>9389651.1869659908</v>
      </c>
      <c r="AC37">
        <v>9698263.9028301593</v>
      </c>
      <c r="AD37">
        <v>9637660.7286600694</v>
      </c>
      <c r="AE37">
        <v>10478671.3439487</v>
      </c>
      <c r="AF37">
        <v>10570740.6932803</v>
      </c>
    </row>
    <row r="38" spans="1:32" x14ac:dyDescent="0.3">
      <c r="A38" t="s">
        <v>103</v>
      </c>
      <c r="B38" t="s">
        <v>369</v>
      </c>
      <c r="C38" t="s">
        <v>297</v>
      </c>
      <c r="D38" t="s">
        <v>370</v>
      </c>
      <c r="E38" t="s">
        <v>298</v>
      </c>
      <c r="F38">
        <v>5113071.6996785402</v>
      </c>
      <c r="G38">
        <v>6052899.8303841297</v>
      </c>
      <c r="H38">
        <v>6654611.7684297999</v>
      </c>
      <c r="I38">
        <v>8131302.4941325197</v>
      </c>
      <c r="J38">
        <v>8785301.5246171504</v>
      </c>
      <c r="K38">
        <v>9659605.9950073306</v>
      </c>
      <c r="L38">
        <v>10822960.7908218</v>
      </c>
      <c r="M38">
        <v>11625586.8718514</v>
      </c>
      <c r="N38">
        <v>12209156.2975311</v>
      </c>
      <c r="O38">
        <v>12518015.098957799</v>
      </c>
      <c r="P38">
        <v>13161011.309765</v>
      </c>
      <c r="Q38">
        <v>13551549.7180725</v>
      </c>
      <c r="R38">
        <v>13723741.8394606</v>
      </c>
      <c r="S38">
        <v>13816800.150746901</v>
      </c>
      <c r="T38">
        <v>13187885.1990682</v>
      </c>
      <c r="U38">
        <v>12625040.5643824</v>
      </c>
      <c r="V38">
        <v>12487386.2306512</v>
      </c>
      <c r="W38">
        <v>12690256.7981157</v>
      </c>
      <c r="X38">
        <v>12990339.4069304</v>
      </c>
      <c r="Y38">
        <v>12866962.8909449</v>
      </c>
      <c r="Z38">
        <v>13134807.397477901</v>
      </c>
      <c r="AA38">
        <v>13044062.8347966</v>
      </c>
      <c r="AB38">
        <v>13302499.149390399</v>
      </c>
      <c r="AC38">
        <v>13471203.9878604</v>
      </c>
      <c r="AD38">
        <v>13858262.918322001</v>
      </c>
      <c r="AE38">
        <v>13251081.3053768</v>
      </c>
      <c r="AF38">
        <v>14068755.3408552</v>
      </c>
    </row>
    <row r="39" spans="1:32" x14ac:dyDescent="0.3">
      <c r="A39" t="s">
        <v>103</v>
      </c>
      <c r="B39" t="s">
        <v>371</v>
      </c>
      <c r="C39" t="s">
        <v>297</v>
      </c>
      <c r="D39" t="s">
        <v>372</v>
      </c>
      <c r="E39" t="s">
        <v>298</v>
      </c>
      <c r="F39">
        <v>23547054.372366</v>
      </c>
      <c r="G39">
        <v>24034883.876039699</v>
      </c>
      <c r="H39">
        <v>24458287.4730599</v>
      </c>
      <c r="I39">
        <v>23489049.8729668</v>
      </c>
      <c r="J39">
        <v>23036332.776105899</v>
      </c>
      <c r="K39">
        <v>23114744.773697998</v>
      </c>
      <c r="L39">
        <v>22481723.855124298</v>
      </c>
      <c r="M39">
        <v>22334875.997079302</v>
      </c>
      <c r="N39">
        <v>22549001.9922047</v>
      </c>
      <c r="O39">
        <v>22458747.603776701</v>
      </c>
      <c r="P39">
        <v>23074976.237532299</v>
      </c>
      <c r="Q39">
        <v>23141401.7354706</v>
      </c>
      <c r="R39">
        <v>23993788.6888442</v>
      </c>
      <c r="S39">
        <v>20675067.282338299</v>
      </c>
      <c r="T39">
        <v>20649764.6632226</v>
      </c>
      <c r="U39">
        <v>20644439.255915198</v>
      </c>
      <c r="V39">
        <v>20278302.713702399</v>
      </c>
      <c r="W39">
        <v>20708784.924785499</v>
      </c>
      <c r="X39">
        <v>22401523.2852626</v>
      </c>
      <c r="Y39">
        <v>22324713.750798099</v>
      </c>
      <c r="Z39">
        <v>23070160.989390198</v>
      </c>
      <c r="AA39">
        <v>22716239.8651492</v>
      </c>
      <c r="AB39">
        <v>23172131.383915201</v>
      </c>
      <c r="AC39">
        <v>23217911.086761199</v>
      </c>
      <c r="AD39">
        <v>22923985.961286001</v>
      </c>
      <c r="AE39">
        <v>23957892.072535601</v>
      </c>
      <c r="AF39">
        <v>25785002.553914301</v>
      </c>
    </row>
    <row r="40" spans="1:32" x14ac:dyDescent="0.3">
      <c r="A40" t="s">
        <v>103</v>
      </c>
      <c r="B40" t="s">
        <v>373</v>
      </c>
      <c r="C40" t="s">
        <v>297</v>
      </c>
      <c r="D40" t="s">
        <v>374</v>
      </c>
      <c r="E40" t="s">
        <v>298</v>
      </c>
      <c r="F40">
        <v>53082151.891333997</v>
      </c>
      <c r="G40">
        <v>53806651.672268197</v>
      </c>
      <c r="H40">
        <v>54001312.362222403</v>
      </c>
      <c r="I40">
        <v>53443819.096710302</v>
      </c>
      <c r="J40">
        <v>53899113.1491732</v>
      </c>
      <c r="K40">
        <v>55375554.519312799</v>
      </c>
      <c r="L40">
        <v>56085997.325535297</v>
      </c>
      <c r="M40">
        <v>56761576.495840304</v>
      </c>
      <c r="N40">
        <v>57592041.863296703</v>
      </c>
      <c r="O40">
        <v>58567381.102419302</v>
      </c>
      <c r="P40">
        <v>59678468.098072402</v>
      </c>
      <c r="Q40">
        <v>60899791.178457499</v>
      </c>
      <c r="R40">
        <v>60946023.010400102</v>
      </c>
      <c r="S40">
        <v>61341657.753654502</v>
      </c>
      <c r="T40">
        <v>61251206.542410702</v>
      </c>
      <c r="U40">
        <v>62090003.6365522</v>
      </c>
      <c r="V40">
        <v>62749774.249598399</v>
      </c>
      <c r="W40">
        <v>63239313.682316199</v>
      </c>
      <c r="X40">
        <v>64367852.489938997</v>
      </c>
      <c r="Y40">
        <v>65290647.841942497</v>
      </c>
      <c r="Z40">
        <v>65907987.5010667</v>
      </c>
      <c r="AA40">
        <v>66118462.459683903</v>
      </c>
      <c r="AB40">
        <v>66519270.443000101</v>
      </c>
      <c r="AC40">
        <v>66633588.231785104</v>
      </c>
      <c r="AD40">
        <v>67356379.803967401</v>
      </c>
      <c r="AE40">
        <v>66884535.453317299</v>
      </c>
      <c r="AF40">
        <v>66318671.285392404</v>
      </c>
    </row>
    <row r="41" spans="1:32" x14ac:dyDescent="0.3">
      <c r="A41" t="s">
        <v>103</v>
      </c>
      <c r="B41" t="s">
        <v>375</v>
      </c>
      <c r="C41" t="s">
        <v>297</v>
      </c>
      <c r="D41" t="s">
        <v>376</v>
      </c>
      <c r="E41" t="s">
        <v>298</v>
      </c>
      <c r="AE41">
        <v>0</v>
      </c>
    </row>
    <row r="42" spans="1:32" x14ac:dyDescent="0.3">
      <c r="A42" t="s">
        <v>103</v>
      </c>
      <c r="B42" t="s">
        <v>377</v>
      </c>
      <c r="C42" t="s">
        <v>297</v>
      </c>
      <c r="D42" t="s">
        <v>378</v>
      </c>
      <c r="E42" t="s">
        <v>298</v>
      </c>
      <c r="AE42">
        <v>0</v>
      </c>
    </row>
    <row r="43" spans="1:32" x14ac:dyDescent="0.3">
      <c r="A43" t="s">
        <v>103</v>
      </c>
      <c r="B43" t="s">
        <v>379</v>
      </c>
      <c r="C43" t="s">
        <v>297</v>
      </c>
      <c r="D43" t="s">
        <v>380</v>
      </c>
      <c r="E43" t="s">
        <v>298</v>
      </c>
      <c r="F43">
        <v>23323068.7573983</v>
      </c>
      <c r="G43">
        <v>24844429.240628399</v>
      </c>
      <c r="H43">
        <v>25494597.303837799</v>
      </c>
      <c r="I43">
        <v>26118183.616481598</v>
      </c>
      <c r="J43">
        <v>25957478.358562801</v>
      </c>
      <c r="K43">
        <v>28830271.330122098</v>
      </c>
      <c r="L43">
        <v>30122747.843390301</v>
      </c>
      <c r="M43">
        <v>31126506.676852901</v>
      </c>
      <c r="N43">
        <v>32709118.793313101</v>
      </c>
      <c r="O43">
        <v>34448061.1217224</v>
      </c>
      <c r="P43">
        <v>37142656.829806603</v>
      </c>
      <c r="Q43">
        <v>39814999.867168702</v>
      </c>
      <c r="R43">
        <v>42776472.979114898</v>
      </c>
      <c r="S43">
        <v>45249823.844593301</v>
      </c>
      <c r="T43">
        <v>43024176.423538104</v>
      </c>
      <c r="U43">
        <v>42979330.209315903</v>
      </c>
      <c r="V43">
        <v>44770541.553415701</v>
      </c>
      <c r="W43">
        <v>45056124.240382001</v>
      </c>
      <c r="X43">
        <v>46360029.595072702</v>
      </c>
      <c r="Y43">
        <v>46327263.740918398</v>
      </c>
      <c r="Z43">
        <v>47696958.792336799</v>
      </c>
      <c r="AA43">
        <v>49257889.881462</v>
      </c>
      <c r="AB43">
        <v>48884087.359445199</v>
      </c>
      <c r="AC43">
        <v>49062229.926160298</v>
      </c>
      <c r="AD43">
        <v>49868228.457801796</v>
      </c>
      <c r="AE43">
        <v>49139720.404835902</v>
      </c>
      <c r="AF43">
        <v>49852738.1852009</v>
      </c>
    </row>
    <row r="44" spans="1:32" x14ac:dyDescent="0.3">
      <c r="A44" t="s">
        <v>103</v>
      </c>
      <c r="B44" t="s">
        <v>381</v>
      </c>
      <c r="C44" t="s">
        <v>297</v>
      </c>
      <c r="D44" t="s">
        <v>382</v>
      </c>
      <c r="E44" t="s">
        <v>298</v>
      </c>
      <c r="F44">
        <v>371960691.35350001</v>
      </c>
      <c r="G44">
        <v>385170441.024499</v>
      </c>
      <c r="H44">
        <v>390567346.10031801</v>
      </c>
      <c r="I44">
        <v>384769211.48334301</v>
      </c>
      <c r="J44">
        <v>382490670.926045</v>
      </c>
      <c r="K44">
        <v>392333903.04194999</v>
      </c>
      <c r="L44">
        <v>389205410.37507898</v>
      </c>
      <c r="M44">
        <v>389971696.21865797</v>
      </c>
      <c r="N44">
        <v>395471892.05835903</v>
      </c>
      <c r="O44">
        <v>404588948.18516803</v>
      </c>
      <c r="P44">
        <v>414631674.06138802</v>
      </c>
      <c r="Q44">
        <v>419232551.80484599</v>
      </c>
      <c r="R44">
        <v>425403998.19205701</v>
      </c>
      <c r="S44">
        <v>418209713.66390502</v>
      </c>
      <c r="T44">
        <v>379618095.241552</v>
      </c>
      <c r="U44">
        <v>396278298.16162199</v>
      </c>
      <c r="V44">
        <v>392780560.96865398</v>
      </c>
      <c r="W44">
        <v>396802167.63543397</v>
      </c>
      <c r="X44">
        <v>405783354.07239997</v>
      </c>
      <c r="Y44">
        <v>406102482.88400698</v>
      </c>
      <c r="Z44">
        <v>412655838.20534003</v>
      </c>
      <c r="AA44">
        <v>413820909.58992499</v>
      </c>
      <c r="AB44">
        <v>424196991.954099</v>
      </c>
      <c r="AC44">
        <v>426088130.80196398</v>
      </c>
      <c r="AD44">
        <v>421872972.55484402</v>
      </c>
      <c r="AE44">
        <v>393831311.78528303</v>
      </c>
      <c r="AF44">
        <v>409531338.092538</v>
      </c>
    </row>
    <row r="45" spans="1:32" x14ac:dyDescent="0.3">
      <c r="A45" t="s">
        <v>103</v>
      </c>
      <c r="B45" t="s">
        <v>383</v>
      </c>
      <c r="C45" t="s">
        <v>297</v>
      </c>
      <c r="D45" t="s">
        <v>384</v>
      </c>
      <c r="E45" t="s">
        <v>298</v>
      </c>
      <c r="AE45">
        <v>0</v>
      </c>
    </row>
    <row r="46" spans="1:32" x14ac:dyDescent="0.3">
      <c r="A46" t="s">
        <v>103</v>
      </c>
      <c r="B46" t="s">
        <v>385</v>
      </c>
      <c r="C46" t="s">
        <v>297</v>
      </c>
      <c r="D46" t="s">
        <v>386</v>
      </c>
      <c r="E46" t="s">
        <v>298</v>
      </c>
      <c r="AE46">
        <v>0</v>
      </c>
    </row>
    <row r="47" spans="1:32" x14ac:dyDescent="0.3">
      <c r="A47" t="s">
        <v>103</v>
      </c>
      <c r="B47" t="s">
        <v>387</v>
      </c>
      <c r="C47" t="s">
        <v>297</v>
      </c>
      <c r="D47" t="s">
        <v>388</v>
      </c>
      <c r="E47" t="s">
        <v>298</v>
      </c>
      <c r="F47">
        <v>18923684.926056001</v>
      </c>
      <c r="G47">
        <v>19517973.692713499</v>
      </c>
      <c r="H47">
        <v>20186236.000566099</v>
      </c>
      <c r="I47">
        <v>20663302.7790104</v>
      </c>
      <c r="J47">
        <v>21055437.769061401</v>
      </c>
      <c r="K47">
        <v>21783993.722975101</v>
      </c>
      <c r="L47">
        <v>21755059.597064499</v>
      </c>
      <c r="M47">
        <v>21803358.203126598</v>
      </c>
      <c r="N47">
        <v>22240366.150869898</v>
      </c>
      <c r="O47">
        <v>22393994.820126198</v>
      </c>
      <c r="P47">
        <v>22431660.589806899</v>
      </c>
      <c r="Q47">
        <v>22850845.340897199</v>
      </c>
      <c r="R47">
        <v>23422331.025338199</v>
      </c>
      <c r="S47">
        <v>23765949.3047699</v>
      </c>
      <c r="T47">
        <v>23691648.992897999</v>
      </c>
      <c r="U47">
        <v>23660560.9012358</v>
      </c>
      <c r="V47">
        <v>24267369.2369502</v>
      </c>
      <c r="W47">
        <v>24592626.207722802</v>
      </c>
      <c r="X47">
        <v>24903625.391786002</v>
      </c>
      <c r="Y47">
        <v>25296832.7480978</v>
      </c>
      <c r="Z47">
        <v>25576251.142145999</v>
      </c>
      <c r="AA47">
        <v>25851693.056180801</v>
      </c>
      <c r="AB47">
        <v>26491469.317629602</v>
      </c>
      <c r="AC47">
        <v>27114148.421704601</v>
      </c>
      <c r="AD47">
        <v>27701620.988003101</v>
      </c>
      <c r="AE47">
        <v>28386221.380275801</v>
      </c>
      <c r="AF47">
        <v>28990312.643972501</v>
      </c>
    </row>
    <row r="48" spans="1:32" x14ac:dyDescent="0.3">
      <c r="A48" t="s">
        <v>103</v>
      </c>
      <c r="B48" t="s">
        <v>389</v>
      </c>
      <c r="C48" t="s">
        <v>297</v>
      </c>
      <c r="D48" t="s">
        <v>390</v>
      </c>
      <c r="E48" t="s">
        <v>298</v>
      </c>
      <c r="F48">
        <v>59171934.2389322</v>
      </c>
      <c r="G48">
        <v>60848883.301726297</v>
      </c>
      <c r="H48">
        <v>62492401.838390604</v>
      </c>
      <c r="I48">
        <v>63822513.9222828</v>
      </c>
      <c r="J48">
        <v>65410972.109022103</v>
      </c>
      <c r="K48">
        <v>65979838.362305</v>
      </c>
      <c r="L48">
        <v>67019276.769020297</v>
      </c>
      <c r="M48">
        <v>67602308.342574</v>
      </c>
      <c r="N48">
        <v>69141329.856028095</v>
      </c>
      <c r="O48">
        <v>70267552.108044803</v>
      </c>
      <c r="P48">
        <v>71364073.093854696</v>
      </c>
      <c r="Q48">
        <v>72636188.563497707</v>
      </c>
      <c r="R48">
        <v>74346274.587827206</v>
      </c>
      <c r="S48">
        <v>75041264.826562598</v>
      </c>
      <c r="T48">
        <v>75848945.548227593</v>
      </c>
      <c r="U48">
        <v>76748493.988861993</v>
      </c>
      <c r="V48">
        <v>78281311.469056204</v>
      </c>
      <c r="W48">
        <v>80564460.462636501</v>
      </c>
      <c r="X48">
        <v>82097160.387196705</v>
      </c>
      <c r="Y48">
        <v>82989475.135503799</v>
      </c>
      <c r="Z48">
        <v>85544063.348898798</v>
      </c>
      <c r="AA48">
        <v>87671084.299114004</v>
      </c>
      <c r="AB48">
        <v>88389442.936736807</v>
      </c>
      <c r="AC48">
        <v>90279580.251015201</v>
      </c>
      <c r="AD48">
        <v>92067884.929909706</v>
      </c>
      <c r="AE48">
        <v>92979813.861604795</v>
      </c>
      <c r="AF48">
        <v>95602397.179750696</v>
      </c>
    </row>
    <row r="49" spans="1:32" x14ac:dyDescent="0.3">
      <c r="A49" t="s">
        <v>103</v>
      </c>
      <c r="B49" t="s">
        <v>391</v>
      </c>
      <c r="C49" t="s">
        <v>297</v>
      </c>
      <c r="D49" t="s">
        <v>392</v>
      </c>
      <c r="E49" t="s">
        <v>298</v>
      </c>
      <c r="F49">
        <v>16049978.9604582</v>
      </c>
      <c r="G49">
        <v>16285418.650575001</v>
      </c>
      <c r="H49">
        <v>16430109.698851099</v>
      </c>
      <c r="I49">
        <v>16515888.363024799</v>
      </c>
      <c r="J49">
        <v>16716902.3234777</v>
      </c>
      <c r="K49">
        <v>16841414.210509401</v>
      </c>
      <c r="L49">
        <v>16943659.266923498</v>
      </c>
      <c r="M49">
        <v>17167296.565803301</v>
      </c>
      <c r="N49">
        <v>17374719.337092198</v>
      </c>
      <c r="O49">
        <v>17492086.2094796</v>
      </c>
      <c r="P49">
        <v>17682862.504406299</v>
      </c>
      <c r="Q49">
        <v>17913277.566654298</v>
      </c>
      <c r="R49">
        <v>18139427.213830002</v>
      </c>
      <c r="S49">
        <v>18337063.0875501</v>
      </c>
      <c r="T49">
        <v>18517407.1526381</v>
      </c>
      <c r="U49">
        <v>18607268.309822999</v>
      </c>
      <c r="V49">
        <v>19100054.6396515</v>
      </c>
      <c r="W49">
        <v>19171833.7174755</v>
      </c>
      <c r="X49">
        <v>19074781.725779701</v>
      </c>
      <c r="Y49">
        <v>19066521.738986999</v>
      </c>
      <c r="Z49">
        <v>19051758.0918286</v>
      </c>
      <c r="AA49">
        <v>19185738.129827499</v>
      </c>
      <c r="AB49">
        <v>19362675.531013899</v>
      </c>
      <c r="AC49">
        <v>19485009.221737102</v>
      </c>
      <c r="AD49">
        <v>19759604.065849598</v>
      </c>
      <c r="AE49">
        <v>19876133.934992202</v>
      </c>
      <c r="AF49">
        <v>19966931.353057001</v>
      </c>
    </row>
    <row r="50" spans="1:32" x14ac:dyDescent="0.3">
      <c r="A50" t="s">
        <v>103</v>
      </c>
      <c r="B50" t="s">
        <v>393</v>
      </c>
      <c r="C50" t="s">
        <v>297</v>
      </c>
      <c r="D50" t="s">
        <v>394</v>
      </c>
      <c r="E50" t="s">
        <v>298</v>
      </c>
      <c r="F50">
        <v>23716860.192527201</v>
      </c>
      <c r="G50">
        <v>24589758.0893238</v>
      </c>
      <c r="H50">
        <v>25434344.627093799</v>
      </c>
      <c r="I50">
        <v>26246831.766477399</v>
      </c>
      <c r="J50">
        <v>27330735.577687498</v>
      </c>
      <c r="K50">
        <v>26865702.975274298</v>
      </c>
      <c r="L50">
        <v>27935251.379663002</v>
      </c>
      <c r="M50">
        <v>28263600.6911139</v>
      </c>
      <c r="N50">
        <v>29194072.802910302</v>
      </c>
      <c r="O50">
        <v>30114207.484240402</v>
      </c>
      <c r="P50">
        <v>31059192.981276099</v>
      </c>
      <c r="Q50">
        <v>31685185.013341401</v>
      </c>
      <c r="R50">
        <v>32612656.215586901</v>
      </c>
      <c r="S50">
        <v>32734977.8667899</v>
      </c>
      <c r="T50">
        <v>33502276.671417601</v>
      </c>
      <c r="U50">
        <v>34399286.731514603</v>
      </c>
      <c r="V50">
        <v>34809128.388613798</v>
      </c>
      <c r="W50">
        <v>36746642.995517798</v>
      </c>
      <c r="X50">
        <v>38081337.771386102</v>
      </c>
      <c r="Y50">
        <v>38584759.513053797</v>
      </c>
      <c r="Z50">
        <v>40912585.956610903</v>
      </c>
      <c r="AA50">
        <v>42662429.083532199</v>
      </c>
      <c r="AB50">
        <v>42540587.981020004</v>
      </c>
      <c r="AC50">
        <v>43689864.535088703</v>
      </c>
      <c r="AD50">
        <v>44616941.395232998</v>
      </c>
      <c r="AE50">
        <v>44717458.546336897</v>
      </c>
      <c r="AF50">
        <v>46645153.182721198</v>
      </c>
    </row>
    <row r="51" spans="1:32" x14ac:dyDescent="0.3">
      <c r="A51" t="s">
        <v>103</v>
      </c>
      <c r="B51" t="s">
        <v>395</v>
      </c>
      <c r="C51" t="s">
        <v>297</v>
      </c>
      <c r="D51" t="s">
        <v>396</v>
      </c>
      <c r="E51" t="s">
        <v>298</v>
      </c>
      <c r="AE51">
        <v>0</v>
      </c>
    </row>
    <row r="52" spans="1:32" x14ac:dyDescent="0.3">
      <c r="A52" t="s">
        <v>103</v>
      </c>
      <c r="B52" t="s">
        <v>397</v>
      </c>
      <c r="C52" t="s">
        <v>297</v>
      </c>
      <c r="D52" t="s">
        <v>398</v>
      </c>
      <c r="E52" t="s">
        <v>298</v>
      </c>
      <c r="AE52">
        <v>0</v>
      </c>
    </row>
    <row r="53" spans="1:32" x14ac:dyDescent="0.3">
      <c r="A53" t="s">
        <v>103</v>
      </c>
      <c r="B53" t="s">
        <v>399</v>
      </c>
      <c r="C53" t="s">
        <v>297</v>
      </c>
      <c r="D53" t="s">
        <v>400</v>
      </c>
      <c r="E53" t="s">
        <v>298</v>
      </c>
      <c r="F53">
        <v>8736645.6901013795</v>
      </c>
      <c r="G53">
        <v>8542321.1044371407</v>
      </c>
      <c r="H53">
        <v>8219694.7777207699</v>
      </c>
      <c r="I53">
        <v>7963361.6389186904</v>
      </c>
      <c r="J53">
        <v>7621119.8997801403</v>
      </c>
      <c r="K53">
        <v>7994828.8865829799</v>
      </c>
      <c r="L53">
        <v>7611061.1875544097</v>
      </c>
      <c r="M53">
        <v>8043294.1148630297</v>
      </c>
      <c r="N53">
        <v>7884549.2939057201</v>
      </c>
      <c r="O53">
        <v>7768084.0850957204</v>
      </c>
      <c r="P53">
        <v>8000157.89463434</v>
      </c>
      <c r="Q53">
        <v>8157164.6373436004</v>
      </c>
      <c r="R53">
        <v>7901314.4970625397</v>
      </c>
      <c r="S53">
        <v>7730127.2553351801</v>
      </c>
      <c r="T53">
        <v>7588691.5107439598</v>
      </c>
      <c r="U53">
        <v>7344149.0238956204</v>
      </c>
      <c r="V53">
        <v>7206660.2054583998</v>
      </c>
      <c r="W53">
        <v>7663017.5193422204</v>
      </c>
      <c r="X53">
        <v>7957618.8744781697</v>
      </c>
      <c r="Y53">
        <v>7920493.4424613696</v>
      </c>
      <c r="Z53">
        <v>7799732.9156822003</v>
      </c>
      <c r="AA53">
        <v>7249924.8831945099</v>
      </c>
      <c r="AB53">
        <v>7083464.3894892205</v>
      </c>
      <c r="AC53">
        <v>6978602.9017418902</v>
      </c>
      <c r="AD53">
        <v>6740644.2695721602</v>
      </c>
      <c r="AE53">
        <v>5257920.0593516799</v>
      </c>
      <c r="AF53">
        <v>5456264.1429588702</v>
      </c>
    </row>
    <row r="54" spans="1:32" x14ac:dyDescent="0.3">
      <c r="A54" t="s">
        <v>103</v>
      </c>
      <c r="B54" t="s">
        <v>401</v>
      </c>
      <c r="C54" t="s">
        <v>297</v>
      </c>
      <c r="D54" t="s">
        <v>402</v>
      </c>
      <c r="E54" t="s">
        <v>298</v>
      </c>
      <c r="F54">
        <v>20451554.9220252</v>
      </c>
      <c r="G54">
        <v>20628441.915637199</v>
      </c>
      <c r="H54">
        <v>20564818.858407602</v>
      </c>
      <c r="I54">
        <v>20745909.763799999</v>
      </c>
      <c r="J54">
        <v>20550593.567108601</v>
      </c>
      <c r="K54">
        <v>21750547.477217998</v>
      </c>
      <c r="L54">
        <v>21284933.258319899</v>
      </c>
      <c r="M54">
        <v>22178060.238180701</v>
      </c>
      <c r="N54">
        <v>22410303.418254599</v>
      </c>
      <c r="O54">
        <v>22317771.915097199</v>
      </c>
      <c r="P54">
        <v>22840665.4354956</v>
      </c>
      <c r="Q54">
        <v>23064777.471879698</v>
      </c>
      <c r="R54">
        <v>23101492.900167301</v>
      </c>
      <c r="S54">
        <v>22533181.846668702</v>
      </c>
      <c r="T54">
        <v>21596538.960584901</v>
      </c>
      <c r="U54">
        <v>21082034.335843202</v>
      </c>
      <c r="V54">
        <v>21052130.767612401</v>
      </c>
      <c r="W54">
        <v>20931737.0469159</v>
      </c>
      <c r="X54">
        <v>20598201.862937499</v>
      </c>
      <c r="Y54">
        <v>20147317.036279701</v>
      </c>
      <c r="Z54">
        <v>19648148.1075362</v>
      </c>
      <c r="AA54">
        <v>18749887.596939001</v>
      </c>
      <c r="AB54">
        <v>18779489.110431299</v>
      </c>
      <c r="AC54">
        <v>18475868.110171299</v>
      </c>
      <c r="AD54">
        <v>18529759.299028002</v>
      </c>
      <c r="AE54">
        <v>15556568.5876489</v>
      </c>
      <c r="AF54">
        <v>15724679.377810899</v>
      </c>
    </row>
    <row r="55" spans="1:32" x14ac:dyDescent="0.3">
      <c r="A55" t="s">
        <v>103</v>
      </c>
      <c r="B55" t="s">
        <v>403</v>
      </c>
      <c r="C55" t="s">
        <v>297</v>
      </c>
      <c r="D55" t="s">
        <v>404</v>
      </c>
      <c r="E55" t="s">
        <v>298</v>
      </c>
      <c r="F55">
        <v>11610853.1457476</v>
      </c>
      <c r="G55">
        <v>12007662.9623287</v>
      </c>
      <c r="H55">
        <v>12291105.591727201</v>
      </c>
      <c r="I55">
        <v>12754571.030442201</v>
      </c>
      <c r="J55">
        <v>12922784.450649099</v>
      </c>
      <c r="K55">
        <v>13753451.371459801</v>
      </c>
      <c r="L55">
        <v>13680775.6979868</v>
      </c>
      <c r="M55">
        <v>14140045.830066999</v>
      </c>
      <c r="N55">
        <v>14533118.1202689</v>
      </c>
      <c r="O55">
        <v>14557722.137815</v>
      </c>
      <c r="P55">
        <v>14848552.199562101</v>
      </c>
      <c r="Q55">
        <v>14916698.0877623</v>
      </c>
      <c r="R55">
        <v>15203256.6314511</v>
      </c>
      <c r="S55">
        <v>14806410.673428999</v>
      </c>
      <c r="T55">
        <v>14013962.178647101</v>
      </c>
      <c r="U55">
        <v>13743274.684601501</v>
      </c>
      <c r="V55">
        <v>13849668.604637001</v>
      </c>
      <c r="W55">
        <v>13275151.498619599</v>
      </c>
      <c r="X55">
        <v>12651567.144444</v>
      </c>
      <c r="Y55">
        <v>12240379.388699399</v>
      </c>
      <c r="Z55">
        <v>11864352.5876456</v>
      </c>
      <c r="AA55">
        <v>11508962.2379217</v>
      </c>
      <c r="AB55">
        <v>11702479.845398299</v>
      </c>
      <c r="AC55">
        <v>11503706.3556986</v>
      </c>
      <c r="AD55">
        <v>11792850.5536485</v>
      </c>
      <c r="AE55">
        <v>10298648.528297201</v>
      </c>
      <c r="AF55">
        <v>10268415.2348521</v>
      </c>
    </row>
    <row r="56" spans="1:32" x14ac:dyDescent="0.3">
      <c r="A56" t="s">
        <v>103</v>
      </c>
      <c r="B56" t="s">
        <v>405</v>
      </c>
      <c r="C56" t="s">
        <v>297</v>
      </c>
      <c r="D56" t="s">
        <v>406</v>
      </c>
      <c r="E56" t="s">
        <v>298</v>
      </c>
      <c r="F56">
        <v>2593541.810885</v>
      </c>
      <c r="G56">
        <v>2402157.6272428399</v>
      </c>
      <c r="H56">
        <v>2202292.2089559701</v>
      </c>
      <c r="I56">
        <v>1931791.53497743</v>
      </c>
      <c r="J56">
        <v>1797821.6460015599</v>
      </c>
      <c r="K56">
        <v>1642906.3509980501</v>
      </c>
      <c r="L56">
        <v>1501112.7756757101</v>
      </c>
      <c r="M56">
        <v>1410186.55442801</v>
      </c>
      <c r="N56">
        <v>1371304.5933321</v>
      </c>
      <c r="O56">
        <v>1395695.46843049</v>
      </c>
      <c r="P56">
        <v>1213791.18264512</v>
      </c>
      <c r="Q56">
        <v>1254757.0496936799</v>
      </c>
      <c r="R56">
        <v>1315820.9311428401</v>
      </c>
      <c r="S56">
        <v>1618218.8249246201</v>
      </c>
      <c r="T56">
        <v>1761868.3448069899</v>
      </c>
      <c r="U56">
        <v>1979709.2976271401</v>
      </c>
      <c r="V56">
        <v>2145843.1607070002</v>
      </c>
      <c r="W56">
        <v>2149039.7256267699</v>
      </c>
      <c r="X56">
        <v>1715253.2186952301</v>
      </c>
      <c r="Y56">
        <v>1611844.0768227901</v>
      </c>
      <c r="Z56">
        <v>1504736.69255178</v>
      </c>
      <c r="AA56">
        <v>1819663.7781293199</v>
      </c>
      <c r="AB56">
        <v>1688994.4010078099</v>
      </c>
      <c r="AC56">
        <v>1716392.73254733</v>
      </c>
      <c r="AD56">
        <v>1900120.33238015</v>
      </c>
      <c r="AE56">
        <v>2045342</v>
      </c>
      <c r="AF56">
        <v>1930278</v>
      </c>
    </row>
    <row r="57" spans="1:32" x14ac:dyDescent="0.3">
      <c r="A57" t="s">
        <v>103</v>
      </c>
      <c r="B57" t="s">
        <v>407</v>
      </c>
      <c r="C57" t="s">
        <v>297</v>
      </c>
      <c r="D57" t="s">
        <v>408</v>
      </c>
      <c r="E57" t="s">
        <v>298</v>
      </c>
      <c r="F57">
        <v>485271854.97898901</v>
      </c>
      <c r="G57">
        <v>500611283.46974897</v>
      </c>
      <c r="H57">
        <v>507610811.07811898</v>
      </c>
      <c r="I57">
        <v>502324557.213117</v>
      </c>
      <c r="J57">
        <v>501962254.12857801</v>
      </c>
      <c r="K57">
        <v>513566764.589544</v>
      </c>
      <c r="L57">
        <v>512101136.65425003</v>
      </c>
      <c r="M57">
        <v>514033507.16382498</v>
      </c>
      <c r="N57">
        <v>521860564.71526998</v>
      </c>
      <c r="O57">
        <v>533047797.253317</v>
      </c>
      <c r="P57">
        <v>544993685.96864903</v>
      </c>
      <c r="Q57">
        <v>552151063.33728898</v>
      </c>
      <c r="R57">
        <v>560181364.62674201</v>
      </c>
      <c r="S57">
        <v>554716545.62817395</v>
      </c>
      <c r="T57">
        <v>517975877.60411799</v>
      </c>
      <c r="U57">
        <v>536359698.28716099</v>
      </c>
      <c r="V57">
        <v>535462560.05305898</v>
      </c>
      <c r="W57">
        <v>542355363.95521605</v>
      </c>
      <c r="X57">
        <v>553492393.93052995</v>
      </c>
      <c r="Y57">
        <v>555590031.72558796</v>
      </c>
      <c r="Z57">
        <v>565205625.333022</v>
      </c>
      <c r="AA57">
        <v>569179362.84502006</v>
      </c>
      <c r="AB57">
        <v>580461782.331653</v>
      </c>
      <c r="AC57">
        <v>584432048.62429702</v>
      </c>
      <c r="AD57">
        <v>583060213.84469199</v>
      </c>
      <c r="AE57">
        <v>555795512.88151598</v>
      </c>
      <c r="AF57">
        <v>573440211.14160502</v>
      </c>
    </row>
    <row r="58" spans="1:32" x14ac:dyDescent="0.3">
      <c r="A58" t="s">
        <v>103</v>
      </c>
      <c r="B58" t="s">
        <v>409</v>
      </c>
      <c r="C58" t="s">
        <v>297</v>
      </c>
      <c r="D58" t="s">
        <v>410</v>
      </c>
      <c r="E58" t="s">
        <v>298</v>
      </c>
      <c r="F58">
        <v>482452870.47643602</v>
      </c>
      <c r="G58">
        <v>498073030.54444098</v>
      </c>
      <c r="H58">
        <v>505342077.528063</v>
      </c>
      <c r="I58">
        <v>500408299.40495002</v>
      </c>
      <c r="J58">
        <v>500221752.29282397</v>
      </c>
      <c r="K58">
        <v>512037290.45502597</v>
      </c>
      <c r="L58">
        <v>510740751.06571501</v>
      </c>
      <c r="M58">
        <v>512779221.503425</v>
      </c>
      <c r="N58">
        <v>520670892.69653797</v>
      </c>
      <c r="O58">
        <v>531833046.88887399</v>
      </c>
      <c r="P58">
        <v>544009709.20001101</v>
      </c>
      <c r="Q58">
        <v>551113277.57088494</v>
      </c>
      <c r="R58">
        <v>559059911.93346906</v>
      </c>
      <c r="S58">
        <v>553148317.03289294</v>
      </c>
      <c r="T58">
        <v>516202553.87096</v>
      </c>
      <c r="U58">
        <v>534360254.84889698</v>
      </c>
      <c r="V58">
        <v>533277517.13930202</v>
      </c>
      <c r="W58">
        <v>540177132.72219002</v>
      </c>
      <c r="X58">
        <v>551770040.82872999</v>
      </c>
      <c r="Y58">
        <v>554009296.52546203</v>
      </c>
      <c r="Z58">
        <v>563781216.35441196</v>
      </c>
      <c r="AA58">
        <v>567350728.60657799</v>
      </c>
      <c r="AB58">
        <v>578777058.41903603</v>
      </c>
      <c r="AC58">
        <v>582716724.72105098</v>
      </c>
      <c r="AD58">
        <v>581118463.72987902</v>
      </c>
      <c r="AE58">
        <v>553695661.10020494</v>
      </c>
      <c r="AF58">
        <v>571452406.55768204</v>
      </c>
    </row>
    <row r="59" spans="1:32" x14ac:dyDescent="0.3">
      <c r="A59" t="s">
        <v>103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138</v>
      </c>
      <c r="B2" t="s">
        <v>295</v>
      </c>
      <c r="C2" t="s">
        <v>297</v>
      </c>
      <c r="D2" t="s">
        <v>296</v>
      </c>
      <c r="E2" t="s">
        <v>298</v>
      </c>
      <c r="F2">
        <v>101.900377958673</v>
      </c>
      <c r="G2">
        <v>98.845555461159705</v>
      </c>
      <c r="H2">
        <v>94.581705599490107</v>
      </c>
      <c r="I2">
        <v>96.380152856391803</v>
      </c>
      <c r="J2">
        <v>93.730310393340304</v>
      </c>
      <c r="K2">
        <v>85.413983217588907</v>
      </c>
      <c r="L2">
        <v>82.755476113237506</v>
      </c>
      <c r="M2">
        <v>77.669768091492401</v>
      </c>
      <c r="N2">
        <v>81.086432628970996</v>
      </c>
      <c r="O2">
        <v>86.455119891246596</v>
      </c>
      <c r="P2">
        <v>79.003891743448605</v>
      </c>
      <c r="Q2">
        <v>78.4207800276169</v>
      </c>
      <c r="R2">
        <v>72.607813227077898</v>
      </c>
      <c r="S2">
        <v>66.284761879285497</v>
      </c>
      <c r="T2">
        <v>69.026715345301398</v>
      </c>
      <c r="U2">
        <v>75.851371416118397</v>
      </c>
      <c r="V2">
        <v>71.9363084371534</v>
      </c>
      <c r="W2">
        <v>75.845369166797397</v>
      </c>
      <c r="X2">
        <v>74.428947035569195</v>
      </c>
      <c r="Y2">
        <v>75.313994640629403</v>
      </c>
      <c r="Z2">
        <v>84.175044576724105</v>
      </c>
      <c r="AA2">
        <v>99.943678053733194</v>
      </c>
      <c r="AB2">
        <v>101.047669679219</v>
      </c>
      <c r="AC2">
        <v>100.88952325564399</v>
      </c>
      <c r="AD2">
        <v>96.7036146038173</v>
      </c>
      <c r="AE2">
        <v>100</v>
      </c>
      <c r="AF2">
        <v>91.884017755800599</v>
      </c>
    </row>
    <row r="3" spans="1:32" x14ac:dyDescent="0.3">
      <c r="A3" t="s">
        <v>138</v>
      </c>
      <c r="B3" t="s">
        <v>299</v>
      </c>
      <c r="C3" t="s">
        <v>297</v>
      </c>
      <c r="D3" t="s">
        <v>300</v>
      </c>
      <c r="E3" t="s">
        <v>298</v>
      </c>
      <c r="F3">
        <v>78.673305667231205</v>
      </c>
      <c r="G3">
        <v>73.518519750942801</v>
      </c>
      <c r="H3">
        <v>71.394500931450395</v>
      </c>
      <c r="I3">
        <v>68.775515359624904</v>
      </c>
      <c r="J3">
        <v>61.007928200106797</v>
      </c>
      <c r="K3">
        <v>53.419917426638598</v>
      </c>
      <c r="L3">
        <v>50.069312749155799</v>
      </c>
      <c r="M3">
        <v>47.003433626385402</v>
      </c>
      <c r="N3">
        <v>45.525479991604001</v>
      </c>
      <c r="O3">
        <v>45.584493703060502</v>
      </c>
      <c r="P3">
        <v>44.755573748176197</v>
      </c>
      <c r="Q3">
        <v>45.154197717077203</v>
      </c>
      <c r="R3">
        <v>48.535290746437099</v>
      </c>
      <c r="S3">
        <v>49.934383878603299</v>
      </c>
      <c r="T3">
        <v>73.026972513150895</v>
      </c>
      <c r="U3">
        <v>74.322611964059305</v>
      </c>
      <c r="V3">
        <v>75.122904232788997</v>
      </c>
      <c r="W3">
        <v>77.996550292782302</v>
      </c>
      <c r="X3">
        <v>79.742862217441797</v>
      </c>
      <c r="Y3">
        <v>86.641451019983506</v>
      </c>
      <c r="Z3">
        <v>93.622639268252897</v>
      </c>
      <c r="AA3">
        <v>90.662995345781695</v>
      </c>
      <c r="AB3">
        <v>88.998607246299997</v>
      </c>
      <c r="AC3">
        <v>90.438545634249607</v>
      </c>
      <c r="AD3">
        <v>95.264712886418494</v>
      </c>
      <c r="AE3">
        <v>100</v>
      </c>
      <c r="AF3">
        <v>101.50356004573599</v>
      </c>
    </row>
    <row r="4" spans="1:32" x14ac:dyDescent="0.3">
      <c r="A4" t="s">
        <v>138</v>
      </c>
      <c r="B4" t="s">
        <v>301</v>
      </c>
      <c r="C4" t="s">
        <v>297</v>
      </c>
      <c r="D4" t="s">
        <v>302</v>
      </c>
      <c r="E4" t="s">
        <v>298</v>
      </c>
      <c r="F4">
        <v>139.96390615115001</v>
      </c>
      <c r="G4">
        <v>137.507356414763</v>
      </c>
      <c r="H4">
        <v>136.28578578219299</v>
      </c>
      <c r="I4">
        <v>137.13312941169201</v>
      </c>
      <c r="J4">
        <v>133.62944789206799</v>
      </c>
      <c r="K4">
        <v>129.11941781862299</v>
      </c>
      <c r="L4">
        <v>127.19616542655601</v>
      </c>
      <c r="M4">
        <v>124.78033039154499</v>
      </c>
      <c r="N4">
        <v>120.61734993877501</v>
      </c>
      <c r="O4">
        <v>116.745936867504</v>
      </c>
      <c r="P4">
        <v>113.54777556948</v>
      </c>
      <c r="Q4">
        <v>109.781505881133</v>
      </c>
      <c r="R4">
        <v>107.525226196981</v>
      </c>
      <c r="S4">
        <v>102.59873210405701</v>
      </c>
      <c r="T4">
        <v>104.928776192279</v>
      </c>
      <c r="U4">
        <v>100.40973471135899</v>
      </c>
      <c r="V4">
        <v>95.806586393503494</v>
      </c>
      <c r="W4">
        <v>95.040265969344603</v>
      </c>
      <c r="X4">
        <v>95.478247331918894</v>
      </c>
      <c r="Y4">
        <v>96.494324831922199</v>
      </c>
      <c r="Z4">
        <v>101.59036077022201</v>
      </c>
      <c r="AA4">
        <v>101.81088327647799</v>
      </c>
      <c r="AB4">
        <v>100.058047642326</v>
      </c>
      <c r="AC4">
        <v>98.265066399907695</v>
      </c>
      <c r="AD4">
        <v>98.380095369087201</v>
      </c>
      <c r="AE4">
        <v>100</v>
      </c>
      <c r="AF4">
        <v>97.047186377088593</v>
      </c>
    </row>
    <row r="5" spans="1:32" x14ac:dyDescent="0.3">
      <c r="A5" t="s">
        <v>138</v>
      </c>
      <c r="B5" t="s">
        <v>303</v>
      </c>
      <c r="C5" t="s">
        <v>297</v>
      </c>
      <c r="D5" t="s">
        <v>304</v>
      </c>
      <c r="E5" t="s">
        <v>298</v>
      </c>
      <c r="F5">
        <v>87.445216374047206</v>
      </c>
      <c r="G5">
        <v>86.173859540710495</v>
      </c>
      <c r="H5">
        <v>88.708271812706897</v>
      </c>
      <c r="I5">
        <v>90.2831918652262</v>
      </c>
      <c r="J5">
        <v>94.771495891438605</v>
      </c>
      <c r="K5">
        <v>96.171425841261794</v>
      </c>
      <c r="L5">
        <v>94.7065775670075</v>
      </c>
      <c r="M5">
        <v>94.313488780160696</v>
      </c>
      <c r="N5">
        <v>92.911411727369796</v>
      </c>
      <c r="O5">
        <v>91.868875131428297</v>
      </c>
      <c r="P5">
        <v>89.709635048771801</v>
      </c>
      <c r="Q5">
        <v>87.928975935046296</v>
      </c>
      <c r="R5">
        <v>86.7271684209136</v>
      </c>
      <c r="S5">
        <v>90.053160821094707</v>
      </c>
      <c r="T5">
        <v>96.098294935507596</v>
      </c>
      <c r="U5">
        <v>94.560424224127701</v>
      </c>
      <c r="V5">
        <v>95.622941567906494</v>
      </c>
      <c r="W5">
        <v>95.158446143354098</v>
      </c>
      <c r="X5">
        <v>92.929127650160595</v>
      </c>
      <c r="Y5">
        <v>93.928911729565499</v>
      </c>
      <c r="Z5">
        <v>97.419325059243704</v>
      </c>
      <c r="AA5">
        <v>99.314768381688097</v>
      </c>
      <c r="AB5">
        <v>97.108241595336807</v>
      </c>
      <c r="AC5">
        <v>96.560378139016805</v>
      </c>
      <c r="AD5">
        <v>97.863144247189496</v>
      </c>
      <c r="AE5">
        <v>100</v>
      </c>
      <c r="AF5">
        <v>98.343883229464097</v>
      </c>
    </row>
    <row r="6" spans="1:32" x14ac:dyDescent="0.3">
      <c r="A6" t="s">
        <v>138</v>
      </c>
      <c r="B6" t="s">
        <v>305</v>
      </c>
      <c r="C6" t="s">
        <v>297</v>
      </c>
      <c r="D6" t="s">
        <v>306</v>
      </c>
      <c r="E6" t="s">
        <v>298</v>
      </c>
      <c r="F6">
        <v>96.728563619086501</v>
      </c>
      <c r="G6">
        <v>95.495263744286007</v>
      </c>
      <c r="H6">
        <v>96.253890965982706</v>
      </c>
      <c r="I6">
        <v>99.254042746696797</v>
      </c>
      <c r="J6">
        <v>101.813934807281</v>
      </c>
      <c r="K6">
        <v>101.029939268402</v>
      </c>
      <c r="L6">
        <v>99.494742289198001</v>
      </c>
      <c r="M6">
        <v>98.645735090383695</v>
      </c>
      <c r="N6">
        <v>94.994595347493799</v>
      </c>
      <c r="O6">
        <v>93.122001669621795</v>
      </c>
      <c r="P6">
        <v>91.590059781966502</v>
      </c>
      <c r="Q6">
        <v>89.882289703901506</v>
      </c>
      <c r="R6">
        <v>89.583475594837196</v>
      </c>
      <c r="S6">
        <v>87.559243162730894</v>
      </c>
      <c r="T6">
        <v>93.150656168278005</v>
      </c>
      <c r="U6">
        <v>89.539052279992106</v>
      </c>
      <c r="V6">
        <v>86.9008332378597</v>
      </c>
      <c r="W6">
        <v>89.871134303072793</v>
      </c>
      <c r="X6">
        <v>89.100817674156104</v>
      </c>
      <c r="Y6">
        <v>91.369634148787597</v>
      </c>
      <c r="Z6">
        <v>95.011124163724006</v>
      </c>
      <c r="AA6">
        <v>99.109104927751204</v>
      </c>
      <c r="AB6">
        <v>96.350721779797396</v>
      </c>
      <c r="AC6">
        <v>94.697982985575507</v>
      </c>
      <c r="AD6">
        <v>96.694372931224706</v>
      </c>
      <c r="AE6">
        <v>100</v>
      </c>
      <c r="AF6">
        <v>97.713793163019503</v>
      </c>
    </row>
    <row r="7" spans="1:32" x14ac:dyDescent="0.3">
      <c r="A7" t="s">
        <v>138</v>
      </c>
      <c r="B7" t="s">
        <v>307</v>
      </c>
      <c r="C7" t="s">
        <v>297</v>
      </c>
      <c r="D7" t="s">
        <v>308</v>
      </c>
      <c r="E7" t="s">
        <v>298</v>
      </c>
      <c r="F7">
        <v>98.203511422490905</v>
      </c>
      <c r="G7">
        <v>98.6714140804675</v>
      </c>
      <c r="H7">
        <v>100.76520602468401</v>
      </c>
      <c r="I7">
        <v>99.800128577707696</v>
      </c>
      <c r="J7">
        <v>101.702976198512</v>
      </c>
      <c r="K7">
        <v>102.37308560397599</v>
      </c>
      <c r="L7">
        <v>102.09756738931399</v>
      </c>
      <c r="M7">
        <v>101.00731210481899</v>
      </c>
      <c r="N7">
        <v>101.081883267226</v>
      </c>
      <c r="O7">
        <v>100.251206513428</v>
      </c>
      <c r="P7">
        <v>96.837516283704502</v>
      </c>
      <c r="Q7">
        <v>93.080178106629702</v>
      </c>
      <c r="R7">
        <v>91.297783248430804</v>
      </c>
      <c r="S7">
        <v>90.530388006317594</v>
      </c>
      <c r="T7">
        <v>96.104885194747098</v>
      </c>
      <c r="U7">
        <v>91.663222138640705</v>
      </c>
      <c r="V7">
        <v>89.844093187020704</v>
      </c>
      <c r="W7">
        <v>89.426168395906501</v>
      </c>
      <c r="X7">
        <v>87.340355030813598</v>
      </c>
      <c r="Y7">
        <v>88.668704175679395</v>
      </c>
      <c r="Z7">
        <v>90.234627172739593</v>
      </c>
      <c r="AA7">
        <v>93.365751301614395</v>
      </c>
      <c r="AB7">
        <v>90.900922292599006</v>
      </c>
      <c r="AC7">
        <v>89.667210003894098</v>
      </c>
      <c r="AD7">
        <v>94.329412962716006</v>
      </c>
      <c r="AE7">
        <v>100</v>
      </c>
      <c r="AF7">
        <v>104.44999055333101</v>
      </c>
    </row>
    <row r="8" spans="1:32" x14ac:dyDescent="0.3">
      <c r="A8" t="s">
        <v>138</v>
      </c>
      <c r="B8" t="s">
        <v>309</v>
      </c>
      <c r="C8" t="s">
        <v>297</v>
      </c>
      <c r="D8" t="s">
        <v>310</v>
      </c>
      <c r="E8" t="s">
        <v>298</v>
      </c>
      <c r="F8">
        <v>53.530362091078999</v>
      </c>
      <c r="G8">
        <v>51.537416182655903</v>
      </c>
      <c r="H8">
        <v>52.964630238171097</v>
      </c>
      <c r="I8">
        <v>57.925699362950098</v>
      </c>
      <c r="J8">
        <v>61.567885495130703</v>
      </c>
      <c r="K8">
        <v>59.107656798907698</v>
      </c>
      <c r="L8">
        <v>63.752380163601799</v>
      </c>
      <c r="M8">
        <v>73.163262353458094</v>
      </c>
      <c r="N8">
        <v>76.881335614868803</v>
      </c>
      <c r="O8">
        <v>84.632454739425498</v>
      </c>
      <c r="P8">
        <v>84.147163124127403</v>
      </c>
      <c r="Q8">
        <v>84.270159511730199</v>
      </c>
      <c r="R8">
        <v>84.403664683162404</v>
      </c>
      <c r="S8">
        <v>85.572764404694396</v>
      </c>
      <c r="T8">
        <v>75.652815642406097</v>
      </c>
      <c r="U8">
        <v>81.745406948155903</v>
      </c>
      <c r="V8">
        <v>75.490340426383099</v>
      </c>
      <c r="W8">
        <v>69.072224063550095</v>
      </c>
      <c r="X8">
        <v>62.5828572341292</v>
      </c>
      <c r="Y8">
        <v>67.5962829154887</v>
      </c>
      <c r="Z8">
        <v>87.120712152283403</v>
      </c>
      <c r="AA8">
        <v>92.751032788460506</v>
      </c>
      <c r="AB8">
        <v>93.424442321863197</v>
      </c>
      <c r="AC8">
        <v>91.887203451327494</v>
      </c>
      <c r="AD8">
        <v>95.844564024896798</v>
      </c>
      <c r="AE8">
        <v>100</v>
      </c>
      <c r="AF8">
        <v>103.758462651183</v>
      </c>
    </row>
    <row r="9" spans="1:32" x14ac:dyDescent="0.3">
      <c r="A9" t="s">
        <v>138</v>
      </c>
      <c r="B9" t="s">
        <v>311</v>
      </c>
      <c r="C9" t="s">
        <v>297</v>
      </c>
      <c r="D9" t="s">
        <v>312</v>
      </c>
      <c r="E9" t="s">
        <v>298</v>
      </c>
      <c r="F9">
        <v>117.251129945138</v>
      </c>
      <c r="G9">
        <v>111.53039064428199</v>
      </c>
      <c r="H9">
        <v>109.57765110403901</v>
      </c>
      <c r="I9">
        <v>108.994046756207</v>
      </c>
      <c r="J9">
        <v>106.140156821445</v>
      </c>
      <c r="K9">
        <v>107.532630116051</v>
      </c>
      <c r="L9">
        <v>105.536919854456</v>
      </c>
      <c r="M9">
        <v>103.19706575553001</v>
      </c>
      <c r="N9">
        <v>103.134760716348</v>
      </c>
      <c r="O9">
        <v>105.23660982902</v>
      </c>
      <c r="P9">
        <v>105.33321245817601</v>
      </c>
      <c r="Q9">
        <v>102.61557418868399</v>
      </c>
      <c r="R9">
        <v>103.418952699743</v>
      </c>
      <c r="S9">
        <v>97.450153001447404</v>
      </c>
      <c r="T9">
        <v>106.664309631131</v>
      </c>
      <c r="U9">
        <v>104.473252655404</v>
      </c>
      <c r="V9">
        <v>102.51703580811601</v>
      </c>
      <c r="W9">
        <v>99.712615928994197</v>
      </c>
      <c r="X9">
        <v>98.845322467931197</v>
      </c>
      <c r="Y9">
        <v>98.232906673467298</v>
      </c>
      <c r="Z9">
        <v>105.829261012641</v>
      </c>
      <c r="AA9">
        <v>104.52637621094</v>
      </c>
      <c r="AB9">
        <v>104.23960753246401</v>
      </c>
      <c r="AC9">
        <v>100.101983634033</v>
      </c>
      <c r="AD9">
        <v>97.3354721045812</v>
      </c>
      <c r="AE9">
        <v>100</v>
      </c>
      <c r="AF9">
        <v>98.951522498440497</v>
      </c>
    </row>
    <row r="10" spans="1:32" x14ac:dyDescent="0.3">
      <c r="A10" t="s">
        <v>138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138</v>
      </c>
      <c r="B11" t="s">
        <v>315</v>
      </c>
      <c r="C11" t="s">
        <v>297</v>
      </c>
      <c r="D11" t="s">
        <v>316</v>
      </c>
      <c r="E11" t="s">
        <v>298</v>
      </c>
      <c r="F11">
        <v>247.01495298649101</v>
      </c>
      <c r="G11">
        <v>240.230567698166</v>
      </c>
      <c r="H11">
        <v>238.43572249931299</v>
      </c>
      <c r="I11">
        <v>234.79499063314901</v>
      </c>
      <c r="J11">
        <v>230.616403859847</v>
      </c>
      <c r="K11">
        <v>220.79855577683199</v>
      </c>
      <c r="L11">
        <v>216.075078678003</v>
      </c>
      <c r="M11">
        <v>207.62707051912801</v>
      </c>
      <c r="N11">
        <v>201.65716710034101</v>
      </c>
      <c r="O11">
        <v>191.89757253054401</v>
      </c>
      <c r="P11">
        <v>187.46542157502401</v>
      </c>
      <c r="Q11">
        <v>176.52861357124601</v>
      </c>
      <c r="R11">
        <v>171.16687003896601</v>
      </c>
      <c r="S11">
        <v>158.73474874094899</v>
      </c>
      <c r="T11">
        <v>161.99927244193401</v>
      </c>
      <c r="U11">
        <v>151.81502722803501</v>
      </c>
      <c r="V11">
        <v>147.38872009960201</v>
      </c>
      <c r="W11">
        <v>139.675155666211</v>
      </c>
      <c r="X11">
        <v>135.26956087350399</v>
      </c>
      <c r="Y11">
        <v>130.28725199024001</v>
      </c>
      <c r="Z11">
        <v>133.132091020084</v>
      </c>
      <c r="AA11">
        <v>127.06777094067201</v>
      </c>
      <c r="AB11">
        <v>121.238369638363</v>
      </c>
      <c r="AC11">
        <v>111.242201861262</v>
      </c>
      <c r="AD11">
        <v>108.23147483640101</v>
      </c>
      <c r="AE11">
        <v>100</v>
      </c>
      <c r="AF11">
        <v>90.841954814590295</v>
      </c>
    </row>
    <row r="12" spans="1:32" x14ac:dyDescent="0.3">
      <c r="A12" t="s">
        <v>138</v>
      </c>
      <c r="B12" t="s">
        <v>317</v>
      </c>
      <c r="C12" t="s">
        <v>297</v>
      </c>
      <c r="D12" t="s">
        <v>318</v>
      </c>
      <c r="E12" t="s">
        <v>298</v>
      </c>
      <c r="F12">
        <v>102.195681848322</v>
      </c>
      <c r="G12">
        <v>102.20678329332</v>
      </c>
      <c r="H12">
        <v>104.006186551029</v>
      </c>
      <c r="I12">
        <v>107.66300075061</v>
      </c>
      <c r="J12">
        <v>109.561819794116</v>
      </c>
      <c r="K12">
        <v>106.142860550826</v>
      </c>
      <c r="L12">
        <v>105.22082284819901</v>
      </c>
      <c r="M12">
        <v>104.989819613273</v>
      </c>
      <c r="N12">
        <v>102.468421741791</v>
      </c>
      <c r="O12">
        <v>99.589075816978294</v>
      </c>
      <c r="P12">
        <v>98.897512632719895</v>
      </c>
      <c r="Q12">
        <v>97.403397162872906</v>
      </c>
      <c r="R12">
        <v>96.171696100247601</v>
      </c>
      <c r="S12">
        <v>93.507395906591299</v>
      </c>
      <c r="T12">
        <v>106.184964158342</v>
      </c>
      <c r="U12">
        <v>101.52526798354</v>
      </c>
      <c r="V12">
        <v>95.278070738764697</v>
      </c>
      <c r="W12">
        <v>95.069275725028305</v>
      </c>
      <c r="X12">
        <v>92.438949877035</v>
      </c>
      <c r="Y12">
        <v>92.079555563001307</v>
      </c>
      <c r="Z12">
        <v>97.541516824908797</v>
      </c>
      <c r="AA12">
        <v>98.018847323057201</v>
      </c>
      <c r="AB12">
        <v>93.183957619858504</v>
      </c>
      <c r="AC12">
        <v>92.055683704108603</v>
      </c>
      <c r="AD12">
        <v>96.056623262815805</v>
      </c>
      <c r="AE12">
        <v>100</v>
      </c>
      <c r="AF12">
        <v>92.577922446294906</v>
      </c>
    </row>
    <row r="13" spans="1:32" x14ac:dyDescent="0.3">
      <c r="A13" t="s">
        <v>138</v>
      </c>
      <c r="B13" t="s">
        <v>319</v>
      </c>
      <c r="C13" t="s">
        <v>297</v>
      </c>
      <c r="D13" t="s">
        <v>320</v>
      </c>
      <c r="E13" t="s">
        <v>298</v>
      </c>
      <c r="F13">
        <v>84.372747140224504</v>
      </c>
      <c r="G13">
        <v>83.294884562520096</v>
      </c>
      <c r="H13">
        <v>82.942603385150704</v>
      </c>
      <c r="I13">
        <v>81.960229734775794</v>
      </c>
      <c r="J13">
        <v>78.966572785212506</v>
      </c>
      <c r="K13">
        <v>77.874831113348705</v>
      </c>
      <c r="L13">
        <v>76.555504470858494</v>
      </c>
      <c r="M13">
        <v>75.900671628482101</v>
      </c>
      <c r="N13">
        <v>76.592231533023707</v>
      </c>
      <c r="O13">
        <v>78.273052003570101</v>
      </c>
      <c r="P13">
        <v>81.242204426905303</v>
      </c>
      <c r="Q13">
        <v>79.498595732575296</v>
      </c>
      <c r="R13">
        <v>80.757616823350304</v>
      </c>
      <c r="S13">
        <v>81.876560873969495</v>
      </c>
      <c r="T13">
        <v>84.353434470983402</v>
      </c>
      <c r="U13">
        <v>80.169711635614703</v>
      </c>
      <c r="V13">
        <v>79.347599233479798</v>
      </c>
      <c r="W13">
        <v>81.037037800851095</v>
      </c>
      <c r="X13">
        <v>79.842271134165202</v>
      </c>
      <c r="Y13">
        <v>83.237085433488303</v>
      </c>
      <c r="Z13">
        <v>87.891013428486801</v>
      </c>
      <c r="AA13">
        <v>89.955793442888805</v>
      </c>
      <c r="AB13">
        <v>90.356915458414406</v>
      </c>
      <c r="AC13">
        <v>93.730153302432498</v>
      </c>
      <c r="AD13">
        <v>96.292996044767506</v>
      </c>
      <c r="AE13">
        <v>100</v>
      </c>
      <c r="AF13">
        <v>98.247409263185205</v>
      </c>
    </row>
    <row r="14" spans="1:32" x14ac:dyDescent="0.3">
      <c r="A14" t="s">
        <v>138</v>
      </c>
      <c r="B14" t="s">
        <v>321</v>
      </c>
      <c r="C14" t="s">
        <v>297</v>
      </c>
      <c r="D14" t="s">
        <v>322</v>
      </c>
      <c r="E14" t="s">
        <v>298</v>
      </c>
      <c r="F14">
        <v>704.48964980041706</v>
      </c>
      <c r="G14">
        <v>631.91223346763195</v>
      </c>
      <c r="H14">
        <v>574.97987376006404</v>
      </c>
      <c r="I14">
        <v>554.81338315373398</v>
      </c>
      <c r="J14">
        <v>510.74610955020302</v>
      </c>
      <c r="K14">
        <v>466.82534110044497</v>
      </c>
      <c r="L14">
        <v>418.617040487407</v>
      </c>
      <c r="M14">
        <v>370.27320511623299</v>
      </c>
      <c r="N14">
        <v>314.91421585060698</v>
      </c>
      <c r="O14">
        <v>275.77282119918902</v>
      </c>
      <c r="P14">
        <v>245.15795068037301</v>
      </c>
      <c r="Q14">
        <v>222.99964379102099</v>
      </c>
      <c r="R14">
        <v>201.40371041138201</v>
      </c>
      <c r="S14">
        <v>174.96025402455899</v>
      </c>
      <c r="T14">
        <v>159.04493080920599</v>
      </c>
      <c r="U14">
        <v>141.368766195381</v>
      </c>
      <c r="V14">
        <v>124.039858923165</v>
      </c>
      <c r="W14">
        <v>114.04232490021801</v>
      </c>
      <c r="X14">
        <v>115.644436556893</v>
      </c>
      <c r="Y14">
        <v>111.54898162150199</v>
      </c>
      <c r="Z14">
        <v>113.28342044550701</v>
      </c>
      <c r="AA14">
        <v>108.829534422032</v>
      </c>
      <c r="AB14">
        <v>110.566154401674</v>
      </c>
      <c r="AC14">
        <v>106.77769695910401</v>
      </c>
      <c r="AD14">
        <v>102.134748243297</v>
      </c>
      <c r="AE14">
        <v>100</v>
      </c>
      <c r="AF14">
        <v>95.193330415484198</v>
      </c>
    </row>
    <row r="15" spans="1:32" x14ac:dyDescent="0.3">
      <c r="A15" t="s">
        <v>138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138</v>
      </c>
      <c r="B16" t="s">
        <v>325</v>
      </c>
      <c r="C16" t="s">
        <v>297</v>
      </c>
      <c r="D16" t="s">
        <v>326</v>
      </c>
      <c r="E16" t="s">
        <v>298</v>
      </c>
      <c r="F16">
        <v>205.70504759088999</v>
      </c>
      <c r="G16">
        <v>205.589532860177</v>
      </c>
      <c r="H16">
        <v>201.603693756187</v>
      </c>
      <c r="I16">
        <v>198.02381725509201</v>
      </c>
      <c r="J16">
        <v>192.95647996806599</v>
      </c>
      <c r="K16">
        <v>186.31087696880601</v>
      </c>
      <c r="L16">
        <v>185.15486929471999</v>
      </c>
      <c r="M16">
        <v>176.65406439503801</v>
      </c>
      <c r="N16">
        <v>166.251670179971</v>
      </c>
      <c r="O16">
        <v>155.94483828319099</v>
      </c>
      <c r="P16">
        <v>150.09158589594699</v>
      </c>
      <c r="Q16">
        <v>140.825731259923</v>
      </c>
      <c r="R16">
        <v>136.76001541435301</v>
      </c>
      <c r="S16">
        <v>132.17944758196001</v>
      </c>
      <c r="T16">
        <v>134.80944244459999</v>
      </c>
      <c r="U16">
        <v>123.55562605663</v>
      </c>
      <c r="V16">
        <v>114.711835903352</v>
      </c>
      <c r="W16">
        <v>111.298105469305</v>
      </c>
      <c r="X16">
        <v>111.77554274236</v>
      </c>
      <c r="Y16">
        <v>110.144021572421</v>
      </c>
      <c r="Z16">
        <v>111.17929317523</v>
      </c>
      <c r="AA16">
        <v>108.975985483163</v>
      </c>
      <c r="AB16">
        <v>102.996157240532</v>
      </c>
      <c r="AC16">
        <v>101.157851814148</v>
      </c>
      <c r="AD16">
        <v>99.643874820983001</v>
      </c>
      <c r="AE16">
        <v>100</v>
      </c>
      <c r="AF16">
        <v>94.214274019859104</v>
      </c>
    </row>
    <row r="17" spans="1:32" x14ac:dyDescent="0.3">
      <c r="A17" t="s">
        <v>138</v>
      </c>
      <c r="B17" t="s">
        <v>327</v>
      </c>
      <c r="C17" t="s">
        <v>297</v>
      </c>
      <c r="D17" t="s">
        <v>328</v>
      </c>
      <c r="E17" t="s">
        <v>298</v>
      </c>
      <c r="F17">
        <v>111.30147956805099</v>
      </c>
      <c r="G17">
        <v>113.42814815326901</v>
      </c>
      <c r="H17">
        <v>115.035326323492</v>
      </c>
      <c r="I17">
        <v>116.618941648526</v>
      </c>
      <c r="J17">
        <v>112.248400107884</v>
      </c>
      <c r="K17">
        <v>109.17764825530401</v>
      </c>
      <c r="L17">
        <v>110.67176349775301</v>
      </c>
      <c r="M17">
        <v>108.844938324254</v>
      </c>
      <c r="N17">
        <v>106.38294387055301</v>
      </c>
      <c r="O17">
        <v>102.227637714365</v>
      </c>
      <c r="P17">
        <v>100.58633255840201</v>
      </c>
      <c r="Q17">
        <v>98.644238805904095</v>
      </c>
      <c r="R17">
        <v>97.712825278677002</v>
      </c>
      <c r="S17">
        <v>92.705804588772494</v>
      </c>
      <c r="T17">
        <v>94.691412950701505</v>
      </c>
      <c r="U17">
        <v>92.121006588145804</v>
      </c>
      <c r="V17">
        <v>87.837301743489704</v>
      </c>
      <c r="W17">
        <v>91.621534780749698</v>
      </c>
      <c r="X17">
        <v>94.919657738756698</v>
      </c>
      <c r="Y17">
        <v>97.110752295377694</v>
      </c>
      <c r="Z17">
        <v>100.81810535909599</v>
      </c>
      <c r="AA17">
        <v>102.79568727646399</v>
      </c>
      <c r="AB17">
        <v>100.487147004671</v>
      </c>
      <c r="AC17">
        <v>98.716908027105106</v>
      </c>
      <c r="AD17">
        <v>98.665515820954496</v>
      </c>
      <c r="AE17">
        <v>100</v>
      </c>
      <c r="AF17">
        <v>97.007385274924701</v>
      </c>
    </row>
    <row r="18" spans="1:32" x14ac:dyDescent="0.3">
      <c r="A18" t="s">
        <v>138</v>
      </c>
      <c r="B18" t="s">
        <v>329</v>
      </c>
      <c r="C18" t="s">
        <v>297</v>
      </c>
      <c r="D18" t="s">
        <v>330</v>
      </c>
      <c r="E18" t="s">
        <v>298</v>
      </c>
      <c r="F18">
        <v>113.179955893683</v>
      </c>
      <c r="G18">
        <v>121.06316657302099</v>
      </c>
      <c r="H18">
        <v>123.78568454081901</v>
      </c>
      <c r="I18">
        <v>129.12458610168801</v>
      </c>
      <c r="J18">
        <v>118.098066532793</v>
      </c>
      <c r="K18">
        <v>108.598959466995</v>
      </c>
      <c r="L18">
        <v>111.67929470169101</v>
      </c>
      <c r="M18">
        <v>114.37811745952899</v>
      </c>
      <c r="N18">
        <v>114.025087878945</v>
      </c>
      <c r="O18">
        <v>109.54018836514</v>
      </c>
      <c r="P18">
        <v>106.30039292290201</v>
      </c>
      <c r="Q18">
        <v>105.50057034556001</v>
      </c>
      <c r="R18">
        <v>104.880399242857</v>
      </c>
      <c r="S18">
        <v>93.950052378155704</v>
      </c>
      <c r="T18">
        <v>97.641539570201999</v>
      </c>
      <c r="U18">
        <v>94.817206826561502</v>
      </c>
      <c r="V18">
        <v>89.967658476256204</v>
      </c>
      <c r="W18">
        <v>92.276241936216493</v>
      </c>
      <c r="X18">
        <v>103.55898494151</v>
      </c>
      <c r="Y18">
        <v>105.827774849642</v>
      </c>
      <c r="Z18">
        <v>113.15219124182001</v>
      </c>
      <c r="AA18">
        <v>109.52088927328199</v>
      </c>
      <c r="AB18">
        <v>107.74258779356001</v>
      </c>
      <c r="AC18">
        <v>102.929259447931</v>
      </c>
      <c r="AD18">
        <v>99.433006758328901</v>
      </c>
      <c r="AE18">
        <v>100</v>
      </c>
      <c r="AF18">
        <v>97.473163765376697</v>
      </c>
    </row>
    <row r="19" spans="1:32" x14ac:dyDescent="0.3">
      <c r="A19" t="s">
        <v>138</v>
      </c>
      <c r="B19" t="s">
        <v>331</v>
      </c>
      <c r="C19" t="s">
        <v>297</v>
      </c>
      <c r="D19" t="s">
        <v>332</v>
      </c>
      <c r="E19" t="s">
        <v>298</v>
      </c>
      <c r="F19">
        <v>185.37400570822501</v>
      </c>
      <c r="G19">
        <v>172.62417163365899</v>
      </c>
      <c r="H19">
        <v>153.023945610189</v>
      </c>
      <c r="I19">
        <v>150.652138487521</v>
      </c>
      <c r="J19">
        <v>132.54589196549099</v>
      </c>
      <c r="K19">
        <v>125.99938451394399</v>
      </c>
      <c r="L19">
        <v>122.710805134522</v>
      </c>
      <c r="M19">
        <v>111.533019419651</v>
      </c>
      <c r="N19">
        <v>104.503025708007</v>
      </c>
      <c r="O19">
        <v>99.031425165118904</v>
      </c>
      <c r="P19">
        <v>96.135885271461603</v>
      </c>
      <c r="Q19">
        <v>93.120061739235794</v>
      </c>
      <c r="R19">
        <v>93.184816245579498</v>
      </c>
      <c r="S19">
        <v>91.102324994982197</v>
      </c>
      <c r="T19">
        <v>98.914114462228596</v>
      </c>
      <c r="U19">
        <v>95.863250264710203</v>
      </c>
      <c r="V19">
        <v>91.031009345994704</v>
      </c>
      <c r="W19">
        <v>91.646598880860296</v>
      </c>
      <c r="X19">
        <v>89.969989622063693</v>
      </c>
      <c r="Y19">
        <v>89.460000988367995</v>
      </c>
      <c r="Z19">
        <v>93.691726126643701</v>
      </c>
      <c r="AA19">
        <v>99.206430262603504</v>
      </c>
      <c r="AB19">
        <v>95.851709211288494</v>
      </c>
      <c r="AC19">
        <v>94.208999969488005</v>
      </c>
      <c r="AD19">
        <v>96.033812584749796</v>
      </c>
      <c r="AE19">
        <v>100</v>
      </c>
      <c r="AF19">
        <v>86.831101346430202</v>
      </c>
    </row>
    <row r="20" spans="1:32" x14ac:dyDescent="0.3">
      <c r="A20" t="s">
        <v>138</v>
      </c>
      <c r="B20" t="s">
        <v>333</v>
      </c>
      <c r="C20" t="s">
        <v>297</v>
      </c>
      <c r="D20" t="s">
        <v>334</v>
      </c>
      <c r="E20" t="s">
        <v>298</v>
      </c>
      <c r="F20">
        <v>91.554959536772103</v>
      </c>
      <c r="G20">
        <v>83.894101502899602</v>
      </c>
      <c r="H20">
        <v>86.301379389262493</v>
      </c>
      <c r="I20">
        <v>84.837277707667297</v>
      </c>
      <c r="J20">
        <v>82.539921681418505</v>
      </c>
      <c r="K20">
        <v>78.244868447335307</v>
      </c>
      <c r="L20">
        <v>76.356437428729507</v>
      </c>
      <c r="M20">
        <v>72.8361960950823</v>
      </c>
      <c r="N20">
        <v>69.006105146458694</v>
      </c>
      <c r="O20">
        <v>65.262243010217801</v>
      </c>
      <c r="P20">
        <v>54.5629840612905</v>
      </c>
      <c r="Q20">
        <v>50.292035498273599</v>
      </c>
      <c r="R20">
        <v>48.272162505426003</v>
      </c>
      <c r="S20">
        <v>39.218736757003398</v>
      </c>
      <c r="T20">
        <v>72.754316926603394</v>
      </c>
      <c r="U20">
        <v>60.695751322490899</v>
      </c>
      <c r="V20">
        <v>50.042212664130403</v>
      </c>
      <c r="W20">
        <v>57.057780755842202</v>
      </c>
      <c r="X20">
        <v>55.774051531341499</v>
      </c>
      <c r="Y20">
        <v>64.604085549891593</v>
      </c>
      <c r="Z20">
        <v>89.296101669296505</v>
      </c>
      <c r="AA20">
        <v>92.308454988696894</v>
      </c>
      <c r="AB20">
        <v>84.162061164404506</v>
      </c>
      <c r="AC20">
        <v>81.8302158919237</v>
      </c>
      <c r="AD20">
        <v>91.973026963433497</v>
      </c>
      <c r="AE20">
        <v>100</v>
      </c>
      <c r="AF20">
        <v>73.219487625745302</v>
      </c>
    </row>
    <row r="21" spans="1:32" x14ac:dyDescent="0.3">
      <c r="A21" t="s">
        <v>138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138</v>
      </c>
      <c r="B22" t="s">
        <v>337</v>
      </c>
      <c r="C22" t="s">
        <v>297</v>
      </c>
      <c r="D22" t="s">
        <v>338</v>
      </c>
      <c r="E22" t="s">
        <v>298</v>
      </c>
      <c r="F22">
        <v>86.586949824830697</v>
      </c>
      <c r="G22">
        <v>88.661705184911</v>
      </c>
      <c r="H22">
        <v>91.0398194945315</v>
      </c>
      <c r="I22">
        <v>91.5587104876181</v>
      </c>
      <c r="J22">
        <v>90.849616513704106</v>
      </c>
      <c r="K22">
        <v>90.528443253713405</v>
      </c>
      <c r="L22">
        <v>92.313345774534099</v>
      </c>
      <c r="M22">
        <v>94.746854450993794</v>
      </c>
      <c r="N22">
        <v>94.546103077417797</v>
      </c>
      <c r="O22">
        <v>94.575031044842603</v>
      </c>
      <c r="P22">
        <v>94.259875931569397</v>
      </c>
      <c r="Q22">
        <v>94.636776701665994</v>
      </c>
      <c r="R22">
        <v>94.829708359708903</v>
      </c>
      <c r="S22">
        <v>95.463979994864999</v>
      </c>
      <c r="T22">
        <v>97.144069376643898</v>
      </c>
      <c r="U22">
        <v>96.870179926430893</v>
      </c>
      <c r="V22">
        <v>95.665768341123297</v>
      </c>
      <c r="W22">
        <v>95.906535569077505</v>
      </c>
      <c r="X22">
        <v>95.968083804930501</v>
      </c>
      <c r="Y22">
        <v>96.996068539693795</v>
      </c>
      <c r="Z22">
        <v>99.194274321421801</v>
      </c>
      <c r="AA22">
        <v>101.43097713012099</v>
      </c>
      <c r="AB22">
        <v>100.102741184387</v>
      </c>
      <c r="AC22">
        <v>98.508641466530705</v>
      </c>
      <c r="AD22">
        <v>98.740256200324197</v>
      </c>
      <c r="AE22">
        <v>100</v>
      </c>
      <c r="AF22">
        <v>100.578615908835</v>
      </c>
    </row>
    <row r="23" spans="1:32" x14ac:dyDescent="0.3">
      <c r="A23" t="s">
        <v>138</v>
      </c>
      <c r="B23" t="s">
        <v>339</v>
      </c>
      <c r="C23" t="s">
        <v>297</v>
      </c>
      <c r="D23" t="s">
        <v>340</v>
      </c>
      <c r="E23" t="s">
        <v>298</v>
      </c>
      <c r="F23">
        <v>88.682819998513494</v>
      </c>
      <c r="G23">
        <v>89.839799926563998</v>
      </c>
      <c r="H23">
        <v>91.896006463289297</v>
      </c>
      <c r="I23">
        <v>90.980331509252906</v>
      </c>
      <c r="J23">
        <v>89.679924126451496</v>
      </c>
      <c r="K23">
        <v>90.652862575067701</v>
      </c>
      <c r="L23">
        <v>89.375278591571501</v>
      </c>
      <c r="M23">
        <v>87.993372793196301</v>
      </c>
      <c r="N23">
        <v>88.642570476843503</v>
      </c>
      <c r="O23">
        <v>88.865304877537895</v>
      </c>
      <c r="P23">
        <v>88.731042846130293</v>
      </c>
      <c r="Q23">
        <v>89.146502140520198</v>
      </c>
      <c r="R23">
        <v>90.546880392203207</v>
      </c>
      <c r="S23">
        <v>93.359428020473302</v>
      </c>
      <c r="T23">
        <v>91.382783697782102</v>
      </c>
      <c r="U23">
        <v>90.651671637600202</v>
      </c>
      <c r="V23">
        <v>90.533518426758505</v>
      </c>
      <c r="W23">
        <v>90.394188897562998</v>
      </c>
      <c r="X23">
        <v>90.605177290330801</v>
      </c>
      <c r="Y23">
        <v>92.6698471498256</v>
      </c>
      <c r="Z23">
        <v>94.623878081697598</v>
      </c>
      <c r="AA23">
        <v>94.944090476538193</v>
      </c>
      <c r="AB23">
        <v>95.618676202155896</v>
      </c>
      <c r="AC23">
        <v>96.034303316053496</v>
      </c>
      <c r="AD23">
        <v>98.1709174293822</v>
      </c>
      <c r="AE23">
        <v>100</v>
      </c>
      <c r="AF23">
        <v>100.746189724225</v>
      </c>
    </row>
    <row r="24" spans="1:32" x14ac:dyDescent="0.3">
      <c r="A24" t="s">
        <v>138</v>
      </c>
      <c r="B24" t="s">
        <v>341</v>
      </c>
      <c r="C24" t="s">
        <v>297</v>
      </c>
      <c r="D24" t="s">
        <v>342</v>
      </c>
      <c r="E24" t="s">
        <v>298</v>
      </c>
      <c r="F24">
        <v>96.601002979710103</v>
      </c>
      <c r="G24">
        <v>94.7980425791215</v>
      </c>
      <c r="H24">
        <v>96.2610830047538</v>
      </c>
      <c r="I24">
        <v>95.791613862192406</v>
      </c>
      <c r="J24">
        <v>95.148800796043801</v>
      </c>
      <c r="K24">
        <v>95.005378919848397</v>
      </c>
      <c r="L24">
        <v>92.547296877001699</v>
      </c>
      <c r="M24">
        <v>90.498747439048003</v>
      </c>
      <c r="N24">
        <v>89.921278780033504</v>
      </c>
      <c r="O24">
        <v>90.922096174707704</v>
      </c>
      <c r="P24">
        <v>91.777791671330903</v>
      </c>
      <c r="Q24">
        <v>92.859440209831803</v>
      </c>
      <c r="R24">
        <v>93.808804898209999</v>
      </c>
      <c r="S24">
        <v>96.520311935048596</v>
      </c>
      <c r="T24">
        <v>92.851520190494597</v>
      </c>
      <c r="U24">
        <v>93.074104026510796</v>
      </c>
      <c r="V24">
        <v>92.986841035353095</v>
      </c>
      <c r="W24">
        <v>92.2557746848465</v>
      </c>
      <c r="X24">
        <v>92.383606859079904</v>
      </c>
      <c r="Y24">
        <v>94.841302347615894</v>
      </c>
      <c r="Z24">
        <v>94.404237598950004</v>
      </c>
      <c r="AA24">
        <v>95.335990970219896</v>
      </c>
      <c r="AB24">
        <v>94.722396091384297</v>
      </c>
      <c r="AC24">
        <v>95.302761660348594</v>
      </c>
      <c r="AD24">
        <v>96.516869877604194</v>
      </c>
      <c r="AE24">
        <v>100</v>
      </c>
      <c r="AF24">
        <v>101.82072643359299</v>
      </c>
    </row>
    <row r="25" spans="1:32" x14ac:dyDescent="0.3">
      <c r="A25" t="s">
        <v>138</v>
      </c>
      <c r="B25" t="s">
        <v>343</v>
      </c>
      <c r="C25" t="s">
        <v>297</v>
      </c>
      <c r="D25" t="s">
        <v>344</v>
      </c>
      <c r="E25" t="s">
        <v>298</v>
      </c>
      <c r="F25">
        <v>77.211309770925496</v>
      </c>
      <c r="G25">
        <v>72.566249927710899</v>
      </c>
      <c r="H25">
        <v>75.318710467813304</v>
      </c>
      <c r="I25">
        <v>76.809512592952402</v>
      </c>
      <c r="J25">
        <v>75.435093422735605</v>
      </c>
      <c r="K25">
        <v>74.877560738836394</v>
      </c>
      <c r="L25">
        <v>74.279734085952896</v>
      </c>
      <c r="M25">
        <v>74.541955102195899</v>
      </c>
      <c r="N25">
        <v>75.224222985908</v>
      </c>
      <c r="O25">
        <v>75.770243482889398</v>
      </c>
      <c r="P25">
        <v>77.266157006726104</v>
      </c>
      <c r="Q25">
        <v>77.097356556566595</v>
      </c>
      <c r="R25">
        <v>77.619863257212302</v>
      </c>
      <c r="S25">
        <v>77.541035301862706</v>
      </c>
      <c r="T25">
        <v>80.169695669296601</v>
      </c>
      <c r="U25">
        <v>83.427828399288501</v>
      </c>
      <c r="V25">
        <v>84.438959730994696</v>
      </c>
      <c r="W25">
        <v>85.952038006322397</v>
      </c>
      <c r="X25">
        <v>86.197085862258604</v>
      </c>
      <c r="Y25">
        <v>88.850210424155406</v>
      </c>
      <c r="Z25">
        <v>90.324197746434393</v>
      </c>
      <c r="AA25">
        <v>95.325113895186803</v>
      </c>
      <c r="AB25">
        <v>95.514038849033696</v>
      </c>
      <c r="AC25">
        <v>94.906578784739807</v>
      </c>
      <c r="AD25">
        <v>96.250874140556405</v>
      </c>
      <c r="AE25">
        <v>100</v>
      </c>
      <c r="AF25">
        <v>98.5504200244701</v>
      </c>
    </row>
    <row r="26" spans="1:32" x14ac:dyDescent="0.3">
      <c r="A26" t="s">
        <v>138</v>
      </c>
      <c r="B26" t="s">
        <v>345</v>
      </c>
      <c r="C26" t="s">
        <v>297</v>
      </c>
      <c r="D26" t="s">
        <v>346</v>
      </c>
      <c r="E26" t="s">
        <v>298</v>
      </c>
      <c r="F26">
        <v>97.432133182475496</v>
      </c>
      <c r="G26">
        <v>95.487136435124398</v>
      </c>
      <c r="H26">
        <v>96.777364515989007</v>
      </c>
      <c r="I26">
        <v>95.355656576764602</v>
      </c>
      <c r="J26">
        <v>94.566701235568601</v>
      </c>
      <c r="K26">
        <v>94.985315074122795</v>
      </c>
      <c r="L26">
        <v>92.313508561726707</v>
      </c>
      <c r="M26">
        <v>90.184049322594106</v>
      </c>
      <c r="N26">
        <v>89.877717642024393</v>
      </c>
      <c r="O26">
        <v>91.7062815378425</v>
      </c>
      <c r="P26">
        <v>93.010821105856706</v>
      </c>
      <c r="Q26">
        <v>94.667192468606501</v>
      </c>
      <c r="R26">
        <v>96.525146435289699</v>
      </c>
      <c r="S26">
        <v>99.899979468024995</v>
      </c>
      <c r="T26">
        <v>94.416738403296307</v>
      </c>
      <c r="U26">
        <v>94.574543582255302</v>
      </c>
      <c r="V26">
        <v>95.316592649393399</v>
      </c>
      <c r="W26">
        <v>94.137673672023695</v>
      </c>
      <c r="X26">
        <v>94.928213396255899</v>
      </c>
      <c r="Y26">
        <v>97.132860163129607</v>
      </c>
      <c r="Z26">
        <v>95.213553633268205</v>
      </c>
      <c r="AA26">
        <v>94.8909439688601</v>
      </c>
      <c r="AB26">
        <v>93.3667768210708</v>
      </c>
      <c r="AC26">
        <v>93.926930494336005</v>
      </c>
      <c r="AD26">
        <v>95.441332154829496</v>
      </c>
      <c r="AE26">
        <v>100</v>
      </c>
      <c r="AF26">
        <v>103.496842584521</v>
      </c>
    </row>
    <row r="27" spans="1:32" x14ac:dyDescent="0.3">
      <c r="A27" t="s">
        <v>138</v>
      </c>
      <c r="B27" t="s">
        <v>347</v>
      </c>
      <c r="C27" t="s">
        <v>297</v>
      </c>
      <c r="D27" t="s">
        <v>348</v>
      </c>
      <c r="E27" t="s">
        <v>298</v>
      </c>
      <c r="F27">
        <v>98.870299255659901</v>
      </c>
      <c r="G27">
        <v>97.827189229674005</v>
      </c>
      <c r="H27">
        <v>99.316195912404098</v>
      </c>
      <c r="I27">
        <v>100.14218962860301</v>
      </c>
      <c r="J27">
        <v>99.942924313137794</v>
      </c>
      <c r="K27">
        <v>98.915284091209699</v>
      </c>
      <c r="L27">
        <v>96.432627725029405</v>
      </c>
      <c r="M27">
        <v>94.0593203847707</v>
      </c>
      <c r="N27">
        <v>92.806084584592199</v>
      </c>
      <c r="O27">
        <v>92.455909598742494</v>
      </c>
      <c r="P27">
        <v>92.314128829308302</v>
      </c>
      <c r="Q27">
        <v>92.471754323454803</v>
      </c>
      <c r="R27">
        <v>91.823213867092605</v>
      </c>
      <c r="S27">
        <v>93.713179126895497</v>
      </c>
      <c r="T27">
        <v>92.245743031738598</v>
      </c>
      <c r="U27">
        <v>92.320826343760402</v>
      </c>
      <c r="V27">
        <v>90.836526847807804</v>
      </c>
      <c r="W27">
        <v>90.611622531892607</v>
      </c>
      <c r="X27">
        <v>89.852431226088498</v>
      </c>
      <c r="Y27">
        <v>92.596406352077494</v>
      </c>
      <c r="Z27">
        <v>93.691902801578706</v>
      </c>
      <c r="AA27">
        <v>95.768927763620098</v>
      </c>
      <c r="AB27">
        <v>96.1920524043786</v>
      </c>
      <c r="AC27">
        <v>96.887323950301095</v>
      </c>
      <c r="AD27">
        <v>97.747129433590302</v>
      </c>
      <c r="AE27">
        <v>100</v>
      </c>
      <c r="AF27">
        <v>100.051622847229</v>
      </c>
    </row>
    <row r="28" spans="1:32" x14ac:dyDescent="0.3">
      <c r="A28" t="s">
        <v>138</v>
      </c>
      <c r="B28" t="s">
        <v>349</v>
      </c>
      <c r="C28" t="s">
        <v>297</v>
      </c>
      <c r="D28" t="s">
        <v>350</v>
      </c>
      <c r="E28" t="s">
        <v>298</v>
      </c>
      <c r="F28">
        <v>90.423009219577693</v>
      </c>
      <c r="G28">
        <v>90.300656230513397</v>
      </c>
      <c r="H28">
        <v>90.418996628368305</v>
      </c>
      <c r="I28">
        <v>91.775984781646102</v>
      </c>
      <c r="J28">
        <v>91.608619959117803</v>
      </c>
      <c r="K28">
        <v>90.3191357830096</v>
      </c>
      <c r="L28">
        <v>89.769074448297104</v>
      </c>
      <c r="M28">
        <v>89.050953273142994</v>
      </c>
      <c r="N28">
        <v>87.930665005087704</v>
      </c>
      <c r="O28">
        <v>87.328500204520594</v>
      </c>
      <c r="P28">
        <v>86.737807117833498</v>
      </c>
      <c r="Q28">
        <v>85.149209404352007</v>
      </c>
      <c r="R28">
        <v>84.833900805108598</v>
      </c>
      <c r="S28">
        <v>83.926659486586502</v>
      </c>
      <c r="T28">
        <v>86.992354011124206</v>
      </c>
      <c r="U28">
        <v>85.863089194498002</v>
      </c>
      <c r="V28">
        <v>84.368741212825398</v>
      </c>
      <c r="W28">
        <v>84.938393466089195</v>
      </c>
      <c r="X28">
        <v>84.767049735208502</v>
      </c>
      <c r="Y28">
        <v>87.438291973781602</v>
      </c>
      <c r="Z28">
        <v>91.349815500539407</v>
      </c>
      <c r="AA28">
        <v>91.842073748718803</v>
      </c>
      <c r="AB28">
        <v>91.637222726675702</v>
      </c>
      <c r="AC28">
        <v>93.508081552139402</v>
      </c>
      <c r="AD28">
        <v>95.3191991854669</v>
      </c>
      <c r="AE28">
        <v>100</v>
      </c>
      <c r="AF28">
        <v>97.379229064206996</v>
      </c>
    </row>
    <row r="29" spans="1:32" x14ac:dyDescent="0.3">
      <c r="A29" t="s">
        <v>138</v>
      </c>
      <c r="B29" t="s">
        <v>351</v>
      </c>
      <c r="C29" t="s">
        <v>297</v>
      </c>
      <c r="D29" t="s">
        <v>352</v>
      </c>
      <c r="E29" t="s">
        <v>298</v>
      </c>
      <c r="F29">
        <v>94.247742077391095</v>
      </c>
      <c r="G29">
        <v>94.462538737718106</v>
      </c>
      <c r="H29">
        <v>94.845362932299096</v>
      </c>
      <c r="I29">
        <v>96.449721195941393</v>
      </c>
      <c r="J29">
        <v>96.288477942422006</v>
      </c>
      <c r="K29">
        <v>94.739716149486199</v>
      </c>
      <c r="L29">
        <v>93.394081135198405</v>
      </c>
      <c r="M29">
        <v>92.450888485952206</v>
      </c>
      <c r="N29">
        <v>91.373208032043607</v>
      </c>
      <c r="O29">
        <v>90.448875776507904</v>
      </c>
      <c r="P29">
        <v>89.082116367878996</v>
      </c>
      <c r="Q29">
        <v>87.236315590949104</v>
      </c>
      <c r="R29">
        <v>86.740772869450495</v>
      </c>
      <c r="S29">
        <v>85.508833299419507</v>
      </c>
      <c r="T29">
        <v>89.9455444651188</v>
      </c>
      <c r="U29">
        <v>88.117677139959895</v>
      </c>
      <c r="V29">
        <v>86.795664911844696</v>
      </c>
      <c r="W29">
        <v>87.040771765917597</v>
      </c>
      <c r="X29">
        <v>85.996454215663107</v>
      </c>
      <c r="Y29">
        <v>88.810031184785601</v>
      </c>
      <c r="Z29">
        <v>93.507751745871005</v>
      </c>
      <c r="AA29">
        <v>95.481088777803706</v>
      </c>
      <c r="AB29">
        <v>94.823795874668093</v>
      </c>
      <c r="AC29">
        <v>96.2649630009508</v>
      </c>
      <c r="AD29">
        <v>97.789148495791395</v>
      </c>
      <c r="AE29">
        <v>100</v>
      </c>
      <c r="AF29">
        <v>94.933451449007293</v>
      </c>
    </row>
    <row r="30" spans="1:32" x14ac:dyDescent="0.3">
      <c r="A30" t="s">
        <v>138</v>
      </c>
      <c r="B30" t="s">
        <v>353</v>
      </c>
      <c r="C30" t="s">
        <v>297</v>
      </c>
      <c r="D30" t="s">
        <v>354</v>
      </c>
      <c r="E30" t="s">
        <v>298</v>
      </c>
      <c r="F30">
        <v>71.471966736601104</v>
      </c>
      <c r="G30">
        <v>73.554066740681193</v>
      </c>
      <c r="H30">
        <v>74.868704282303199</v>
      </c>
      <c r="I30">
        <v>75.359508196319695</v>
      </c>
      <c r="J30">
        <v>72.4042925022394</v>
      </c>
      <c r="K30">
        <v>72.572033248182606</v>
      </c>
      <c r="L30">
        <v>77.309067358194497</v>
      </c>
      <c r="M30">
        <v>76.0249441389645</v>
      </c>
      <c r="N30">
        <v>71.057234167670799</v>
      </c>
      <c r="O30">
        <v>70.081797694145195</v>
      </c>
      <c r="P30">
        <v>76.459017202265898</v>
      </c>
      <c r="Q30">
        <v>80.142468911236094</v>
      </c>
      <c r="R30">
        <v>81.766735414518493</v>
      </c>
      <c r="S30">
        <v>82.4847932307908</v>
      </c>
      <c r="T30">
        <v>64.307741593634901</v>
      </c>
      <c r="U30">
        <v>69.7475049580232</v>
      </c>
      <c r="V30">
        <v>63.905256845998899</v>
      </c>
      <c r="W30">
        <v>72.927076183203795</v>
      </c>
      <c r="X30">
        <v>96.512430085397696</v>
      </c>
      <c r="Y30">
        <v>106.481916297609</v>
      </c>
      <c r="Z30">
        <v>107.10478307675901</v>
      </c>
      <c r="AA30">
        <v>82.492794004911204</v>
      </c>
      <c r="AB30">
        <v>87.376571299986907</v>
      </c>
      <c r="AC30">
        <v>90.496057050190103</v>
      </c>
      <c r="AD30">
        <v>97.858295230710596</v>
      </c>
      <c r="AE30">
        <v>100</v>
      </c>
      <c r="AF30">
        <v>90.958582040394404</v>
      </c>
    </row>
    <row r="31" spans="1:32" x14ac:dyDescent="0.3">
      <c r="A31" t="s">
        <v>138</v>
      </c>
      <c r="B31" t="s">
        <v>355</v>
      </c>
      <c r="C31" t="s">
        <v>297</v>
      </c>
      <c r="D31" t="s">
        <v>356</v>
      </c>
      <c r="E31" t="s">
        <v>298</v>
      </c>
      <c r="F31">
        <v>24.4437950529265</v>
      </c>
      <c r="G31">
        <v>23.2536395654197</v>
      </c>
      <c r="H31">
        <v>22.503994793384599</v>
      </c>
      <c r="I31">
        <v>23.516030627701198</v>
      </c>
      <c r="J31">
        <v>24.478514422321901</v>
      </c>
      <c r="K31">
        <v>24.124688089048998</v>
      </c>
      <c r="L31">
        <v>24.789144837038499</v>
      </c>
      <c r="M31">
        <v>25.249246535407501</v>
      </c>
      <c r="N31">
        <v>26.682420086304301</v>
      </c>
      <c r="O31">
        <v>28.688974381116701</v>
      </c>
      <c r="P31">
        <v>28.974792706389302</v>
      </c>
      <c r="Q31">
        <v>27.333917411874999</v>
      </c>
      <c r="R31">
        <v>27.8038102892239</v>
      </c>
      <c r="S31">
        <v>29.461059191732801</v>
      </c>
      <c r="T31">
        <v>38.038501323716901</v>
      </c>
      <c r="U31">
        <v>37.530705076848598</v>
      </c>
      <c r="V31">
        <v>39.688555878795697</v>
      </c>
      <c r="W31">
        <v>37.238750897345703</v>
      </c>
      <c r="X31">
        <v>33.431824002091602</v>
      </c>
      <c r="Y31">
        <v>32.8173152242463</v>
      </c>
      <c r="Z31">
        <v>34.573949643297397</v>
      </c>
      <c r="AA31">
        <v>37.996046586701901</v>
      </c>
      <c r="AB31">
        <v>37.944884816572298</v>
      </c>
      <c r="AC31">
        <v>41.731252881367702</v>
      </c>
      <c r="AD31">
        <v>44.047121857397997</v>
      </c>
      <c r="AE31">
        <v>100</v>
      </c>
      <c r="AF31">
        <v>487.34417176649902</v>
      </c>
    </row>
    <row r="32" spans="1:32" x14ac:dyDescent="0.3">
      <c r="A32" t="s">
        <v>138</v>
      </c>
      <c r="B32" t="s">
        <v>357</v>
      </c>
      <c r="C32" t="s">
        <v>297</v>
      </c>
      <c r="D32" t="s">
        <v>358</v>
      </c>
      <c r="E32" t="s">
        <v>298</v>
      </c>
      <c r="F32">
        <v>133.15407463700299</v>
      </c>
      <c r="G32">
        <v>129.75838815667501</v>
      </c>
      <c r="H32">
        <v>128.45911687991699</v>
      </c>
      <c r="I32">
        <v>130.48175617577999</v>
      </c>
      <c r="J32">
        <v>130.86128307912099</v>
      </c>
      <c r="K32">
        <v>126.80002620318901</v>
      </c>
      <c r="L32">
        <v>120.758817698325</v>
      </c>
      <c r="M32">
        <v>120.01748066037599</v>
      </c>
      <c r="N32">
        <v>115.948135623087</v>
      </c>
      <c r="O32">
        <v>110.54937047216301</v>
      </c>
      <c r="P32">
        <v>104.896223014001</v>
      </c>
      <c r="Q32">
        <v>98.430893613874701</v>
      </c>
      <c r="R32">
        <v>93.649515108073004</v>
      </c>
      <c r="S32">
        <v>86.826180038881205</v>
      </c>
      <c r="T32">
        <v>98.3115581748404</v>
      </c>
      <c r="U32">
        <v>93.024951333126893</v>
      </c>
      <c r="V32">
        <v>88.904936860107696</v>
      </c>
      <c r="W32">
        <v>87.826148926628207</v>
      </c>
      <c r="X32">
        <v>81.991798443033403</v>
      </c>
      <c r="Y32">
        <v>81.503909686157797</v>
      </c>
      <c r="Z32">
        <v>82.467516346591793</v>
      </c>
      <c r="AA32">
        <v>87.831823493736906</v>
      </c>
      <c r="AB32">
        <v>85.093592861717696</v>
      </c>
      <c r="AC32">
        <v>85.938857375112704</v>
      </c>
      <c r="AD32">
        <v>85.763341791589397</v>
      </c>
      <c r="AE32">
        <v>100</v>
      </c>
      <c r="AF32">
        <v>109.473115060089</v>
      </c>
    </row>
    <row r="33" spans="1:32" x14ac:dyDescent="0.3">
      <c r="A33" t="s">
        <v>138</v>
      </c>
      <c r="B33" t="s">
        <v>359</v>
      </c>
      <c r="C33" t="s">
        <v>297</v>
      </c>
      <c r="D33" t="s">
        <v>360</v>
      </c>
      <c r="E33" t="s">
        <v>298</v>
      </c>
      <c r="F33">
        <v>91.068198299461898</v>
      </c>
      <c r="G33">
        <v>90.970242043368103</v>
      </c>
      <c r="H33">
        <v>90.375492915965097</v>
      </c>
      <c r="I33">
        <v>88.252463661258503</v>
      </c>
      <c r="J33">
        <v>88.424831224848106</v>
      </c>
      <c r="K33">
        <v>88.409948760885499</v>
      </c>
      <c r="L33">
        <v>88.328587119188995</v>
      </c>
      <c r="M33">
        <v>88.488355055833097</v>
      </c>
      <c r="N33">
        <v>88.447371405233099</v>
      </c>
      <c r="O33">
        <v>88.116744647578798</v>
      </c>
      <c r="P33">
        <v>87.985044005687897</v>
      </c>
      <c r="Q33">
        <v>87.731570562952797</v>
      </c>
      <c r="R33">
        <v>87.558714810873795</v>
      </c>
      <c r="S33">
        <v>86.983418473679606</v>
      </c>
      <c r="T33">
        <v>87.767236575399707</v>
      </c>
      <c r="U33">
        <v>87.452934415112594</v>
      </c>
      <c r="V33">
        <v>86.967862848037001</v>
      </c>
      <c r="W33">
        <v>86.964692734382893</v>
      </c>
      <c r="X33">
        <v>86.5190511120705</v>
      </c>
      <c r="Y33">
        <v>87.848202901909602</v>
      </c>
      <c r="Z33">
        <v>89.724232235384406</v>
      </c>
      <c r="AA33">
        <v>91.281884226902605</v>
      </c>
      <c r="AB33">
        <v>94.380608635741297</v>
      </c>
      <c r="AC33">
        <v>96.846677201115995</v>
      </c>
      <c r="AD33">
        <v>97.735093634989894</v>
      </c>
      <c r="AE33">
        <v>100</v>
      </c>
      <c r="AF33">
        <v>99.161381703864095</v>
      </c>
    </row>
    <row r="34" spans="1:32" x14ac:dyDescent="0.3">
      <c r="A34" t="s">
        <v>138</v>
      </c>
      <c r="B34" t="s">
        <v>361</v>
      </c>
      <c r="C34" t="s">
        <v>297</v>
      </c>
      <c r="D34" t="s">
        <v>362</v>
      </c>
      <c r="E34" t="s">
        <v>298</v>
      </c>
      <c r="F34">
        <v>80.262154370379207</v>
      </c>
      <c r="G34">
        <v>80.398011685780702</v>
      </c>
      <c r="H34">
        <v>83.797929687137994</v>
      </c>
      <c r="I34">
        <v>84.806297948934002</v>
      </c>
      <c r="J34">
        <v>86.327848745813696</v>
      </c>
      <c r="K34">
        <v>87.004528172685198</v>
      </c>
      <c r="L34">
        <v>85.652280651911497</v>
      </c>
      <c r="M34">
        <v>86.352639750163902</v>
      </c>
      <c r="N34">
        <v>86.848019300520406</v>
      </c>
      <c r="O34">
        <v>86.732316489581095</v>
      </c>
      <c r="P34">
        <v>86.678137131283805</v>
      </c>
      <c r="Q34">
        <v>87.1318901422609</v>
      </c>
      <c r="R34">
        <v>87.025198219210907</v>
      </c>
      <c r="S34">
        <v>87.508379987408006</v>
      </c>
      <c r="T34">
        <v>92.510898382447706</v>
      </c>
      <c r="U34">
        <v>90.597582638481001</v>
      </c>
      <c r="V34">
        <v>89.010696074551603</v>
      </c>
      <c r="W34">
        <v>88.488228631671106</v>
      </c>
      <c r="X34">
        <v>86.216648889915305</v>
      </c>
      <c r="Y34">
        <v>87.228889399980702</v>
      </c>
      <c r="Z34">
        <v>91.755780719555005</v>
      </c>
      <c r="AA34">
        <v>96.379320630678706</v>
      </c>
      <c r="AB34">
        <v>95.939623447618402</v>
      </c>
      <c r="AC34">
        <v>96.4062203808936</v>
      </c>
      <c r="AD34">
        <v>99.405913445648395</v>
      </c>
      <c r="AE34">
        <v>100</v>
      </c>
      <c r="AF34">
        <v>96.491642410346302</v>
      </c>
    </row>
    <row r="35" spans="1:32" x14ac:dyDescent="0.3">
      <c r="A35" t="s">
        <v>138</v>
      </c>
      <c r="B35" t="s">
        <v>363</v>
      </c>
      <c r="C35" t="s">
        <v>297</v>
      </c>
      <c r="D35" t="s">
        <v>364</v>
      </c>
      <c r="E35" t="s">
        <v>298</v>
      </c>
      <c r="F35">
        <v>149.54805815948799</v>
      </c>
      <c r="G35">
        <v>144.18779604992301</v>
      </c>
      <c r="H35">
        <v>138.30093485268901</v>
      </c>
      <c r="I35">
        <v>133.285041803891</v>
      </c>
      <c r="J35">
        <v>130.79398016050899</v>
      </c>
      <c r="K35">
        <v>126.38641389355</v>
      </c>
      <c r="L35">
        <v>120.847587678431</v>
      </c>
      <c r="M35">
        <v>117.699221544509</v>
      </c>
      <c r="N35">
        <v>115.377150107883</v>
      </c>
      <c r="O35">
        <v>115.074285523369</v>
      </c>
      <c r="P35">
        <v>113.330386402331</v>
      </c>
      <c r="Q35">
        <v>110.889286714295</v>
      </c>
      <c r="R35">
        <v>109.40204957749199</v>
      </c>
      <c r="S35">
        <v>107.858288960788</v>
      </c>
      <c r="T35">
        <v>106.07115534169</v>
      </c>
      <c r="U35">
        <v>104.758546424965</v>
      </c>
      <c r="V35">
        <v>103.781696141713</v>
      </c>
      <c r="W35">
        <v>103.385457795742</v>
      </c>
      <c r="X35">
        <v>101.517443710313</v>
      </c>
      <c r="Y35">
        <v>102.42032304691099</v>
      </c>
      <c r="Z35">
        <v>102.40382898356199</v>
      </c>
      <c r="AA35">
        <v>103.108795237249</v>
      </c>
      <c r="AB35">
        <v>101.675905047295</v>
      </c>
      <c r="AC35">
        <v>100.79818170604</v>
      </c>
      <c r="AD35">
        <v>99.790573631990895</v>
      </c>
      <c r="AE35">
        <v>100</v>
      </c>
      <c r="AF35">
        <v>99.276075864397598</v>
      </c>
    </row>
    <row r="36" spans="1:32" x14ac:dyDescent="0.3">
      <c r="A36" t="s">
        <v>138</v>
      </c>
      <c r="B36" t="s">
        <v>365</v>
      </c>
      <c r="C36" t="s">
        <v>297</v>
      </c>
      <c r="D36" t="s">
        <v>366</v>
      </c>
      <c r="E36" t="s">
        <v>298</v>
      </c>
      <c r="F36">
        <v>92.797336477323597</v>
      </c>
      <c r="G36">
        <v>92.970669984991204</v>
      </c>
      <c r="H36">
        <v>95.026736666759206</v>
      </c>
      <c r="I36">
        <v>97.354211298224897</v>
      </c>
      <c r="J36">
        <v>99.583210028671004</v>
      </c>
      <c r="K36">
        <v>99.706481169581707</v>
      </c>
      <c r="L36">
        <v>100.28807181601201</v>
      </c>
      <c r="M36">
        <v>98.460715974755502</v>
      </c>
      <c r="N36">
        <v>98.687617609370406</v>
      </c>
      <c r="O36">
        <v>101.22092958738</v>
      </c>
      <c r="P36">
        <v>101.91412461972401</v>
      </c>
      <c r="Q36">
        <v>102.004815977032</v>
      </c>
      <c r="R36">
        <v>101.529480090433</v>
      </c>
      <c r="S36">
        <v>99.186374614499101</v>
      </c>
      <c r="T36">
        <v>96.062440237938404</v>
      </c>
      <c r="U36">
        <v>97.988177812295007</v>
      </c>
      <c r="V36">
        <v>99.596606985168194</v>
      </c>
      <c r="W36">
        <v>101.026867114352</v>
      </c>
      <c r="X36">
        <v>99.416057253035106</v>
      </c>
      <c r="Y36">
        <v>102.38651272237399</v>
      </c>
      <c r="Z36">
        <v>102.945444139008</v>
      </c>
      <c r="AA36">
        <v>105.809798381557</v>
      </c>
      <c r="AB36">
        <v>104.656178492462</v>
      </c>
      <c r="AC36">
        <v>104.17080243638</v>
      </c>
      <c r="AD36">
        <v>104.361141391808</v>
      </c>
      <c r="AE36">
        <v>100</v>
      </c>
      <c r="AF36">
        <v>105.803615201762</v>
      </c>
    </row>
    <row r="37" spans="1:32" x14ac:dyDescent="0.3">
      <c r="A37" t="s">
        <v>138</v>
      </c>
      <c r="B37" t="s">
        <v>367</v>
      </c>
      <c r="C37" t="s">
        <v>297</v>
      </c>
      <c r="D37" t="s">
        <v>368</v>
      </c>
      <c r="E37" t="s">
        <v>298</v>
      </c>
      <c r="F37">
        <v>275.64680127673302</v>
      </c>
      <c r="G37">
        <v>255.156936904731</v>
      </c>
      <c r="H37">
        <v>227.64153043707501</v>
      </c>
      <c r="I37">
        <v>203.809430948916</v>
      </c>
      <c r="J37">
        <v>191.977708869568</v>
      </c>
      <c r="K37">
        <v>176.40347531529801</v>
      </c>
      <c r="L37">
        <v>160.189349776819</v>
      </c>
      <c r="M37">
        <v>153.94324755516899</v>
      </c>
      <c r="N37">
        <v>152.17650486120399</v>
      </c>
      <c r="O37">
        <v>149.81950266169599</v>
      </c>
      <c r="P37">
        <v>143.89329240580699</v>
      </c>
      <c r="Q37">
        <v>134.24757482183699</v>
      </c>
      <c r="R37">
        <v>128.63899846035801</v>
      </c>
      <c r="S37">
        <v>125.730096882824</v>
      </c>
      <c r="T37">
        <v>125.12921549380501</v>
      </c>
      <c r="U37">
        <v>120.564985057192</v>
      </c>
      <c r="V37">
        <v>118.54700844443499</v>
      </c>
      <c r="W37">
        <v>117.696762852381</v>
      </c>
      <c r="X37">
        <v>115.37308551220001</v>
      </c>
      <c r="Y37">
        <v>114.098816660998</v>
      </c>
      <c r="Z37">
        <v>113.14638558185899</v>
      </c>
      <c r="AA37">
        <v>111.822446644748</v>
      </c>
      <c r="AB37">
        <v>107.894981453244</v>
      </c>
      <c r="AC37">
        <v>104.72144351753001</v>
      </c>
      <c r="AD37">
        <v>100.607131533581</v>
      </c>
      <c r="AE37">
        <v>100</v>
      </c>
      <c r="AF37">
        <v>96.206199036781598</v>
      </c>
    </row>
    <row r="38" spans="1:32" x14ac:dyDescent="0.3">
      <c r="A38" t="s">
        <v>138</v>
      </c>
      <c r="B38" t="s">
        <v>369</v>
      </c>
      <c r="C38" t="s">
        <v>297</v>
      </c>
      <c r="D38" t="s">
        <v>370</v>
      </c>
      <c r="E38" t="s">
        <v>298</v>
      </c>
      <c r="F38">
        <v>102.90757378743599</v>
      </c>
      <c r="G38">
        <v>102.25289501419</v>
      </c>
      <c r="H38">
        <v>104.71194481429499</v>
      </c>
      <c r="I38">
        <v>106.65330378107799</v>
      </c>
      <c r="J38">
        <v>107.056726511834</v>
      </c>
      <c r="K38">
        <v>107.070305064921</v>
      </c>
      <c r="L38">
        <v>104.976502776808</v>
      </c>
      <c r="M38">
        <v>103.083988557119</v>
      </c>
      <c r="N38">
        <v>99.277920108461103</v>
      </c>
      <c r="O38">
        <v>98.790397435665597</v>
      </c>
      <c r="P38">
        <v>98.140488848707093</v>
      </c>
      <c r="Q38">
        <v>98.417876888472406</v>
      </c>
      <c r="R38">
        <v>98.747068166024206</v>
      </c>
      <c r="S38">
        <v>98.321549877871504</v>
      </c>
      <c r="T38">
        <v>96.390136493892996</v>
      </c>
      <c r="U38">
        <v>95.899622059337304</v>
      </c>
      <c r="V38">
        <v>94.648500632727306</v>
      </c>
      <c r="W38">
        <v>93.902107413670507</v>
      </c>
      <c r="X38">
        <v>92.260710560372203</v>
      </c>
      <c r="Y38">
        <v>93.875400735462193</v>
      </c>
      <c r="Z38">
        <v>94.287364578816295</v>
      </c>
      <c r="AA38">
        <v>95.654925919206903</v>
      </c>
      <c r="AB38">
        <v>95.953046524877905</v>
      </c>
      <c r="AC38">
        <v>96.645276239734002</v>
      </c>
      <c r="AD38">
        <v>97.450886306081401</v>
      </c>
      <c r="AE38">
        <v>100</v>
      </c>
      <c r="AF38">
        <v>99.451604278235294</v>
      </c>
    </row>
    <row r="39" spans="1:32" x14ac:dyDescent="0.3">
      <c r="A39" t="s">
        <v>138</v>
      </c>
      <c r="B39" t="s">
        <v>371</v>
      </c>
      <c r="C39" t="s">
        <v>297</v>
      </c>
      <c r="D39" t="s">
        <v>372</v>
      </c>
      <c r="E39" t="s">
        <v>298</v>
      </c>
      <c r="F39">
        <v>118.545884290457</v>
      </c>
      <c r="G39">
        <v>123.92199165344201</v>
      </c>
      <c r="H39">
        <v>122.957733861249</v>
      </c>
      <c r="I39">
        <v>122.48727002804399</v>
      </c>
      <c r="J39">
        <v>122.443571787876</v>
      </c>
      <c r="K39">
        <v>123.51519561364999</v>
      </c>
      <c r="L39">
        <v>137.76672103316599</v>
      </c>
      <c r="M39">
        <v>148.671774198641</v>
      </c>
      <c r="N39">
        <v>152.01741654284999</v>
      </c>
      <c r="O39">
        <v>150.972710503998</v>
      </c>
      <c r="P39">
        <v>148.49903669490499</v>
      </c>
      <c r="Q39">
        <v>144.456196604632</v>
      </c>
      <c r="R39">
        <v>138.97456611376401</v>
      </c>
      <c r="S39">
        <v>135.221249157963</v>
      </c>
      <c r="T39">
        <v>127.926417505502</v>
      </c>
      <c r="U39">
        <v>126.125651316495</v>
      </c>
      <c r="V39">
        <v>121.990369912676</v>
      </c>
      <c r="W39">
        <v>115.11594391206999</v>
      </c>
      <c r="X39">
        <v>109.626789705589</v>
      </c>
      <c r="Y39">
        <v>107.89193528256401</v>
      </c>
      <c r="Z39">
        <v>105.454961049793</v>
      </c>
      <c r="AA39">
        <v>103.92237284031501</v>
      </c>
      <c r="AB39">
        <v>102.20575940530399</v>
      </c>
      <c r="AC39">
        <v>103.698066874692</v>
      </c>
      <c r="AD39">
        <v>104.51344321877001</v>
      </c>
      <c r="AE39">
        <v>100</v>
      </c>
      <c r="AF39">
        <v>95.687040323134497</v>
      </c>
    </row>
    <row r="40" spans="1:32" x14ac:dyDescent="0.3">
      <c r="A40" t="s">
        <v>138</v>
      </c>
      <c r="B40" t="s">
        <v>373</v>
      </c>
      <c r="C40" t="s">
        <v>297</v>
      </c>
      <c r="D40" t="s">
        <v>374</v>
      </c>
      <c r="E40" t="s">
        <v>298</v>
      </c>
      <c r="F40">
        <v>103.34422418459999</v>
      </c>
      <c r="G40">
        <v>104.15769146314901</v>
      </c>
      <c r="H40">
        <v>106.226167025257</v>
      </c>
      <c r="I40">
        <v>107.653945911699</v>
      </c>
      <c r="J40">
        <v>107.525654724863</v>
      </c>
      <c r="K40">
        <v>106.88427358566599</v>
      </c>
      <c r="L40">
        <v>104.63314428254</v>
      </c>
      <c r="M40">
        <v>102.623073662154</v>
      </c>
      <c r="N40">
        <v>101.337142447628</v>
      </c>
      <c r="O40">
        <v>100.840354864604</v>
      </c>
      <c r="P40">
        <v>100.767626737188</v>
      </c>
      <c r="Q40">
        <v>101.45362895672</v>
      </c>
      <c r="R40">
        <v>102.34916055179301</v>
      </c>
      <c r="S40">
        <v>103.35528902980001</v>
      </c>
      <c r="T40">
        <v>103.618883609355</v>
      </c>
      <c r="U40">
        <v>102.555806868091</v>
      </c>
      <c r="V40">
        <v>101.496532990494</v>
      </c>
      <c r="W40">
        <v>100.862981028554</v>
      </c>
      <c r="X40">
        <v>100.147709921669</v>
      </c>
      <c r="Y40">
        <v>99.783261738345303</v>
      </c>
      <c r="Z40">
        <v>99.813017758881799</v>
      </c>
      <c r="AA40">
        <v>99.989855037399295</v>
      </c>
      <c r="AB40">
        <v>100.051146680242</v>
      </c>
      <c r="AC40">
        <v>99.571238844326899</v>
      </c>
      <c r="AD40">
        <v>99.287190571201407</v>
      </c>
      <c r="AE40">
        <v>100</v>
      </c>
      <c r="AF40">
        <v>100.56062377608001</v>
      </c>
    </row>
    <row r="41" spans="1:32" x14ac:dyDescent="0.3">
      <c r="A41" t="s">
        <v>138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138</v>
      </c>
      <c r="B43" t="s">
        <v>379</v>
      </c>
      <c r="C43" t="s">
        <v>297</v>
      </c>
      <c r="D43" t="s">
        <v>380</v>
      </c>
      <c r="E43" t="s">
        <v>298</v>
      </c>
      <c r="F43">
        <v>107.23086106267399</v>
      </c>
      <c r="G43">
        <v>106.71078216595301</v>
      </c>
      <c r="H43">
        <v>108.63857179132501</v>
      </c>
      <c r="I43">
        <v>108.872088869712</v>
      </c>
      <c r="J43">
        <v>108.04920715908899</v>
      </c>
      <c r="K43">
        <v>107.30456719486</v>
      </c>
      <c r="L43">
        <v>103.74851911848801</v>
      </c>
      <c r="M43">
        <v>100.282346707968</v>
      </c>
      <c r="N43">
        <v>97.0961395081072</v>
      </c>
      <c r="O43">
        <v>94.517562791097006</v>
      </c>
      <c r="P43">
        <v>92.408611488836897</v>
      </c>
      <c r="Q43">
        <v>92.143227436715506</v>
      </c>
      <c r="R43">
        <v>91.765564706106403</v>
      </c>
      <c r="S43">
        <v>91.579265869717105</v>
      </c>
      <c r="T43">
        <v>90.545931635770899</v>
      </c>
      <c r="U43">
        <v>88.674200506893698</v>
      </c>
      <c r="V43">
        <v>88.184734354146499</v>
      </c>
      <c r="W43">
        <v>87.953021788326794</v>
      </c>
      <c r="X43">
        <v>88.800519438803406</v>
      </c>
      <c r="Y43">
        <v>91.480806352232605</v>
      </c>
      <c r="Z43">
        <v>93.396228469354597</v>
      </c>
      <c r="AA43">
        <v>93.329224587344001</v>
      </c>
      <c r="AB43">
        <v>94.823819855063107</v>
      </c>
      <c r="AC43">
        <v>96.199493997767604</v>
      </c>
      <c r="AD43">
        <v>97.771001029261299</v>
      </c>
      <c r="AE43">
        <v>100</v>
      </c>
      <c r="AF43">
        <v>101.080139520575</v>
      </c>
    </row>
    <row r="44" spans="1:32" x14ac:dyDescent="0.3">
      <c r="A44" t="s">
        <v>138</v>
      </c>
      <c r="B44" t="s">
        <v>381</v>
      </c>
      <c r="C44" t="s">
        <v>297</v>
      </c>
      <c r="D44" t="s">
        <v>382</v>
      </c>
      <c r="E44" t="s">
        <v>298</v>
      </c>
      <c r="F44">
        <v>111.765855818684</v>
      </c>
      <c r="G44">
        <v>110.65628655673</v>
      </c>
      <c r="H44">
        <v>111.015694171973</v>
      </c>
      <c r="I44">
        <v>110.94408239281</v>
      </c>
      <c r="J44">
        <v>109.472776234535</v>
      </c>
      <c r="K44">
        <v>107.662032785617</v>
      </c>
      <c r="L44">
        <v>106.433599680329</v>
      </c>
      <c r="M44">
        <v>105.117694344257</v>
      </c>
      <c r="N44">
        <v>103.65559021956101</v>
      </c>
      <c r="O44">
        <v>102.52849307582601</v>
      </c>
      <c r="P44">
        <v>100.777019522785</v>
      </c>
      <c r="Q44">
        <v>99.327831441769703</v>
      </c>
      <c r="R44">
        <v>98.361159673728494</v>
      </c>
      <c r="S44">
        <v>96.836889736199197</v>
      </c>
      <c r="T44">
        <v>97.554123807823302</v>
      </c>
      <c r="U44">
        <v>95.471013233734695</v>
      </c>
      <c r="V44">
        <v>93.251456726223395</v>
      </c>
      <c r="W44">
        <v>92.717327785769498</v>
      </c>
      <c r="X44">
        <v>92.364356835433895</v>
      </c>
      <c r="Y44">
        <v>94.118939285240401</v>
      </c>
      <c r="Z44">
        <v>97.008860972239304</v>
      </c>
      <c r="AA44">
        <v>97.877504841030998</v>
      </c>
      <c r="AB44">
        <v>97.074157387989302</v>
      </c>
      <c r="AC44">
        <v>96.956187836817307</v>
      </c>
      <c r="AD44">
        <v>98.039355577572294</v>
      </c>
      <c r="AE44">
        <v>100</v>
      </c>
      <c r="AF44">
        <v>98.388590364251797</v>
      </c>
    </row>
    <row r="45" spans="1:32" x14ac:dyDescent="0.3">
      <c r="A45" t="s">
        <v>138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138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138</v>
      </c>
      <c r="B47" t="s">
        <v>387</v>
      </c>
      <c r="C47" t="s">
        <v>297</v>
      </c>
      <c r="D47" t="s">
        <v>388</v>
      </c>
      <c r="E47" t="s">
        <v>298</v>
      </c>
      <c r="F47">
        <v>133.70419738001499</v>
      </c>
      <c r="G47">
        <v>133.101842440665</v>
      </c>
      <c r="H47">
        <v>132.90885339696499</v>
      </c>
      <c r="I47">
        <v>131.806903839754</v>
      </c>
      <c r="J47">
        <v>129.208439575629</v>
      </c>
      <c r="K47">
        <v>127.355512209298</v>
      </c>
      <c r="L47">
        <v>128.42646840724399</v>
      </c>
      <c r="M47">
        <v>128.53031888695199</v>
      </c>
      <c r="N47">
        <v>124.783001992481</v>
      </c>
      <c r="O47">
        <v>123.184714229359</v>
      </c>
      <c r="P47">
        <v>121.91224323787399</v>
      </c>
      <c r="Q47">
        <v>120.422018423126</v>
      </c>
      <c r="R47">
        <v>118.6436393764</v>
      </c>
      <c r="S47">
        <v>117.22842100692201</v>
      </c>
      <c r="T47">
        <v>114.556227427181</v>
      </c>
      <c r="U47">
        <v>112.185671942265</v>
      </c>
      <c r="V47">
        <v>109.78134811178499</v>
      </c>
      <c r="W47">
        <v>106.75604745833</v>
      </c>
      <c r="X47">
        <v>103.963923551082</v>
      </c>
      <c r="Y47">
        <v>104.742318399561</v>
      </c>
      <c r="Z47">
        <v>105.232465745307</v>
      </c>
      <c r="AA47">
        <v>105.267549060748</v>
      </c>
      <c r="AB47">
        <v>103.794997690515</v>
      </c>
      <c r="AC47">
        <v>103.07576000295801</v>
      </c>
      <c r="AD47">
        <v>102.392019582687</v>
      </c>
      <c r="AE47">
        <v>100</v>
      </c>
      <c r="AF47">
        <v>99.264370968576401</v>
      </c>
    </row>
    <row r="48" spans="1:32" x14ac:dyDescent="0.3">
      <c r="A48" t="s">
        <v>138</v>
      </c>
      <c r="B48" t="s">
        <v>389</v>
      </c>
      <c r="C48" t="s">
        <v>297</v>
      </c>
      <c r="D48" t="s">
        <v>390</v>
      </c>
      <c r="E48" t="s">
        <v>298</v>
      </c>
      <c r="F48">
        <v>113.410759264099</v>
      </c>
      <c r="G48">
        <v>114.333736868646</v>
      </c>
      <c r="H48">
        <v>114.991284545402</v>
      </c>
      <c r="I48">
        <v>114.855098632568</v>
      </c>
      <c r="J48">
        <v>112.905869329748</v>
      </c>
      <c r="K48">
        <v>114.93235278275399</v>
      </c>
      <c r="L48">
        <v>115.398461848953</v>
      </c>
      <c r="M48">
        <v>114.579055781324</v>
      </c>
      <c r="N48">
        <v>112.02804544243</v>
      </c>
      <c r="O48">
        <v>110.637057368432</v>
      </c>
      <c r="P48">
        <v>109.860276075812</v>
      </c>
      <c r="Q48">
        <v>108.514487757293</v>
      </c>
      <c r="R48">
        <v>107.249598348804</v>
      </c>
      <c r="S48">
        <v>106.39416143941099</v>
      </c>
      <c r="T48">
        <v>105.36452368544801</v>
      </c>
      <c r="U48">
        <v>104.761105279955</v>
      </c>
      <c r="V48">
        <v>103.69612851325201</v>
      </c>
      <c r="W48">
        <v>102.586708672612</v>
      </c>
      <c r="X48">
        <v>101.143205676674</v>
      </c>
      <c r="Y48">
        <v>101.565046666722</v>
      </c>
      <c r="Z48">
        <v>101.634768512132</v>
      </c>
      <c r="AA48">
        <v>101.969581554225</v>
      </c>
      <c r="AB48">
        <v>101.405052050405</v>
      </c>
      <c r="AC48">
        <v>100.93993223644</v>
      </c>
      <c r="AD48">
        <v>100.707801332453</v>
      </c>
      <c r="AE48">
        <v>100</v>
      </c>
      <c r="AF48">
        <v>99.430879892735305</v>
      </c>
    </row>
    <row r="49" spans="1:32" x14ac:dyDescent="0.3">
      <c r="A49" t="s">
        <v>138</v>
      </c>
      <c r="B49" t="s">
        <v>391</v>
      </c>
      <c r="C49" t="s">
        <v>297</v>
      </c>
      <c r="D49" t="s">
        <v>392</v>
      </c>
      <c r="E49" t="s">
        <v>298</v>
      </c>
      <c r="F49">
        <v>121.76070207815</v>
      </c>
      <c r="G49">
        <v>122.61033880164</v>
      </c>
      <c r="H49">
        <v>124.055251896717</v>
      </c>
      <c r="I49">
        <v>124.27071692823201</v>
      </c>
      <c r="J49">
        <v>122.19348836090199</v>
      </c>
      <c r="K49">
        <v>120.789370188742</v>
      </c>
      <c r="L49">
        <v>120.527796625183</v>
      </c>
      <c r="M49">
        <v>119.381738215854</v>
      </c>
      <c r="N49">
        <v>115.91325001717701</v>
      </c>
      <c r="O49">
        <v>114.338401497501</v>
      </c>
      <c r="P49">
        <v>113.23515862391601</v>
      </c>
      <c r="Q49">
        <v>112.252902852803</v>
      </c>
      <c r="R49">
        <v>110.840519221726</v>
      </c>
      <c r="S49">
        <v>109.719768958291</v>
      </c>
      <c r="T49">
        <v>106.21417084399199</v>
      </c>
      <c r="U49">
        <v>104.736384521988</v>
      </c>
      <c r="V49">
        <v>103.53656302683299</v>
      </c>
      <c r="W49">
        <v>101.903350941071</v>
      </c>
      <c r="X49">
        <v>100.47085581213</v>
      </c>
      <c r="Y49">
        <v>101.765775963534</v>
      </c>
      <c r="Z49">
        <v>102.246892623097</v>
      </c>
      <c r="AA49">
        <v>102.331936020448</v>
      </c>
      <c r="AB49">
        <v>101.88400720253399</v>
      </c>
      <c r="AC49">
        <v>101.594492550073</v>
      </c>
      <c r="AD49">
        <v>100.88141620388799</v>
      </c>
      <c r="AE49">
        <v>100</v>
      </c>
      <c r="AF49">
        <v>100.058577966795</v>
      </c>
    </row>
    <row r="50" spans="1:32" x14ac:dyDescent="0.3">
      <c r="A50" t="s">
        <v>138</v>
      </c>
      <c r="B50" t="s">
        <v>393</v>
      </c>
      <c r="C50" t="s">
        <v>297</v>
      </c>
      <c r="D50" t="s">
        <v>394</v>
      </c>
      <c r="E50" t="s">
        <v>298</v>
      </c>
      <c r="F50">
        <v>94.070073898723507</v>
      </c>
      <c r="G50">
        <v>96.255375888727599</v>
      </c>
      <c r="H50">
        <v>97.086805135736498</v>
      </c>
      <c r="I50">
        <v>97.481333179101199</v>
      </c>
      <c r="J50">
        <v>96.083312625165703</v>
      </c>
      <c r="K50">
        <v>103.403552698475</v>
      </c>
      <c r="L50">
        <v>103.84829342252399</v>
      </c>
      <c r="M50">
        <v>102.510341261753</v>
      </c>
      <c r="N50">
        <v>101.374982826812</v>
      </c>
      <c r="O50">
        <v>100.230439183912</v>
      </c>
      <c r="P50">
        <v>99.987867746571894</v>
      </c>
      <c r="Q50">
        <v>98.533588906336604</v>
      </c>
      <c r="R50">
        <v>97.7089129141212</v>
      </c>
      <c r="S50">
        <v>97.398707438383695</v>
      </c>
      <c r="T50">
        <v>98.8760332333284</v>
      </c>
      <c r="U50">
        <v>99.946814653754402</v>
      </c>
      <c r="V50">
        <v>99.879060099461498</v>
      </c>
      <c r="W50">
        <v>100.314325200951</v>
      </c>
      <c r="X50">
        <v>99.741467441262799</v>
      </c>
      <c r="Y50">
        <v>99.499993905503004</v>
      </c>
      <c r="Z50">
        <v>99.116393352112397</v>
      </c>
      <c r="AA50">
        <v>99.744152237872399</v>
      </c>
      <c r="AB50">
        <v>99.691005344261001</v>
      </c>
      <c r="AC50">
        <v>99.305189934898394</v>
      </c>
      <c r="AD50">
        <v>99.5652200043113</v>
      </c>
      <c r="AE50">
        <v>100</v>
      </c>
      <c r="AF50">
        <v>99.265777610304298</v>
      </c>
    </row>
    <row r="51" spans="1:32" x14ac:dyDescent="0.3">
      <c r="A51" t="s">
        <v>138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138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138</v>
      </c>
      <c r="B53" t="s">
        <v>399</v>
      </c>
      <c r="C53" t="s">
        <v>297</v>
      </c>
      <c r="D53" t="s">
        <v>400</v>
      </c>
      <c r="E53" t="s">
        <v>298</v>
      </c>
      <c r="F53">
        <v>101.957331910278</v>
      </c>
      <c r="G53">
        <v>100.692877211622</v>
      </c>
      <c r="H53">
        <v>102.08118371339999</v>
      </c>
      <c r="I53">
        <v>102.47186282684601</v>
      </c>
      <c r="J53">
        <v>101.34766501393</v>
      </c>
      <c r="K53">
        <v>98.953990418586798</v>
      </c>
      <c r="L53">
        <v>95.701607742121695</v>
      </c>
      <c r="M53">
        <v>94.194515658514305</v>
      </c>
      <c r="N53">
        <v>93.779136861488197</v>
      </c>
      <c r="O53">
        <v>93.269165623758497</v>
      </c>
      <c r="P53">
        <v>91.988788874408598</v>
      </c>
      <c r="Q53">
        <v>90.888436814958794</v>
      </c>
      <c r="R53">
        <v>91.421172732716599</v>
      </c>
      <c r="S53">
        <v>91.034973077727301</v>
      </c>
      <c r="T53">
        <v>92.434883507158204</v>
      </c>
      <c r="U53">
        <v>92.285707270247499</v>
      </c>
      <c r="V53">
        <v>91.727321475822194</v>
      </c>
      <c r="W53">
        <v>91.081584717624196</v>
      </c>
      <c r="X53">
        <v>89.887245153926401</v>
      </c>
      <c r="Y53">
        <v>90.166849876046697</v>
      </c>
      <c r="Z53">
        <v>92.142281736785606</v>
      </c>
      <c r="AA53">
        <v>94.880520227087402</v>
      </c>
      <c r="AB53">
        <v>95.521437499796704</v>
      </c>
      <c r="AC53">
        <v>95.597735639975099</v>
      </c>
      <c r="AD53">
        <v>97.206321430609606</v>
      </c>
      <c r="AE53">
        <v>100</v>
      </c>
      <c r="AF53">
        <v>101.196296855414</v>
      </c>
    </row>
    <row r="54" spans="1:32" x14ac:dyDescent="0.3">
      <c r="A54" t="s">
        <v>138</v>
      </c>
      <c r="B54" t="s">
        <v>401</v>
      </c>
      <c r="C54" t="s">
        <v>297</v>
      </c>
      <c r="D54" t="s">
        <v>402</v>
      </c>
      <c r="E54" t="s">
        <v>298</v>
      </c>
      <c r="F54">
        <v>96.047743289007599</v>
      </c>
      <c r="G54">
        <v>95.697973093466302</v>
      </c>
      <c r="H54">
        <v>97.073870418671603</v>
      </c>
      <c r="I54">
        <v>97.556614049825995</v>
      </c>
      <c r="J54">
        <v>97.125326114318696</v>
      </c>
      <c r="K54">
        <v>96.260301028311304</v>
      </c>
      <c r="L54">
        <v>94.6577544862878</v>
      </c>
      <c r="M54">
        <v>93.690605346135101</v>
      </c>
      <c r="N54">
        <v>93.287946541521194</v>
      </c>
      <c r="O54">
        <v>93.088847910457702</v>
      </c>
      <c r="P54">
        <v>92.801868041139599</v>
      </c>
      <c r="Q54">
        <v>92.325907493937706</v>
      </c>
      <c r="R54">
        <v>92.408055429475993</v>
      </c>
      <c r="S54">
        <v>92.055084709329407</v>
      </c>
      <c r="T54">
        <v>93.037805065639105</v>
      </c>
      <c r="U54">
        <v>92.9147510644096</v>
      </c>
      <c r="V54">
        <v>92.044800226644199</v>
      </c>
      <c r="W54">
        <v>91.797014044479894</v>
      </c>
      <c r="X54">
        <v>91.133352773249499</v>
      </c>
      <c r="Y54">
        <v>92.330216429191694</v>
      </c>
      <c r="Z54">
        <v>94.118874364538797</v>
      </c>
      <c r="AA54">
        <v>95.808852108994003</v>
      </c>
      <c r="AB54">
        <v>96.135989484264201</v>
      </c>
      <c r="AC54">
        <v>96.280189987384105</v>
      </c>
      <c r="AD54">
        <v>97.723391396971607</v>
      </c>
      <c r="AE54">
        <v>100</v>
      </c>
      <c r="AF54">
        <v>100.58575924381</v>
      </c>
    </row>
    <row r="55" spans="1:32" x14ac:dyDescent="0.3">
      <c r="A55" t="s">
        <v>138</v>
      </c>
      <c r="B55" t="s">
        <v>403</v>
      </c>
      <c r="C55" t="s">
        <v>297</v>
      </c>
      <c r="D55" t="s">
        <v>404</v>
      </c>
      <c r="E55" t="s">
        <v>298</v>
      </c>
      <c r="F55">
        <v>92.471142454589298</v>
      </c>
      <c r="G55">
        <v>92.7708990807172</v>
      </c>
      <c r="H55">
        <v>94.144597566430804</v>
      </c>
      <c r="I55">
        <v>94.686254578857401</v>
      </c>
      <c r="J55">
        <v>94.666242396849398</v>
      </c>
      <c r="K55">
        <v>94.696587297464504</v>
      </c>
      <c r="L55">
        <v>94.018593734318998</v>
      </c>
      <c r="M55">
        <v>93.362087797971498</v>
      </c>
      <c r="N55">
        <v>92.966617574804999</v>
      </c>
      <c r="O55">
        <v>92.935325354382201</v>
      </c>
      <c r="P55">
        <v>93.190485704552501</v>
      </c>
      <c r="Q55">
        <v>93.061287919936603</v>
      </c>
      <c r="R55">
        <v>92.905716786698804</v>
      </c>
      <c r="S55">
        <v>92.570493425010696</v>
      </c>
      <c r="T55">
        <v>93.323069736622202</v>
      </c>
      <c r="U55">
        <v>93.214267455622306</v>
      </c>
      <c r="V55">
        <v>92.179440488729497</v>
      </c>
      <c r="W55">
        <v>92.165860415331807</v>
      </c>
      <c r="X55">
        <v>91.842707702508505</v>
      </c>
      <c r="Y55">
        <v>93.640936006997094</v>
      </c>
      <c r="Z55">
        <v>95.302654699900799</v>
      </c>
      <c r="AA55">
        <v>96.323290955901697</v>
      </c>
      <c r="AB55">
        <v>96.458215035912801</v>
      </c>
      <c r="AC55">
        <v>96.643994204013495</v>
      </c>
      <c r="AD55">
        <v>97.991082165025801</v>
      </c>
      <c r="AE55">
        <v>100</v>
      </c>
      <c r="AF55">
        <v>100.256648394837</v>
      </c>
    </row>
    <row r="56" spans="1:32" x14ac:dyDescent="0.3">
      <c r="A56" t="s">
        <v>138</v>
      </c>
      <c r="B56" t="s">
        <v>405</v>
      </c>
      <c r="C56" t="s">
        <v>297</v>
      </c>
      <c r="D56" t="s">
        <v>406</v>
      </c>
      <c r="E56" t="s">
        <v>298</v>
      </c>
      <c r="F56">
        <v>147.99603321953899</v>
      </c>
      <c r="G56">
        <v>147.351654190267</v>
      </c>
      <c r="H56">
        <v>148.458410137588</v>
      </c>
      <c r="I56">
        <v>147.61152786774801</v>
      </c>
      <c r="J56">
        <v>137.49901195693201</v>
      </c>
      <c r="K56">
        <v>134.39889611837199</v>
      </c>
      <c r="L56">
        <v>136.24452693631801</v>
      </c>
      <c r="M56">
        <v>133.270026869764</v>
      </c>
      <c r="N56">
        <v>127.834691761691</v>
      </c>
      <c r="O56">
        <v>126.31423113972799</v>
      </c>
      <c r="P56">
        <v>130.23525154921001</v>
      </c>
      <c r="Q56">
        <v>136.64214920478599</v>
      </c>
      <c r="R56">
        <v>143.05555987508899</v>
      </c>
      <c r="S56">
        <v>124.07907812427899</v>
      </c>
      <c r="T56">
        <v>105.868523348964</v>
      </c>
      <c r="U56">
        <v>103.352800456735</v>
      </c>
      <c r="V56">
        <v>99.356655651270799</v>
      </c>
      <c r="W56">
        <v>96.698259004678306</v>
      </c>
      <c r="X56">
        <v>118.651985480495</v>
      </c>
      <c r="Y56">
        <v>123.057808662846</v>
      </c>
      <c r="Z56">
        <v>128.53451434882501</v>
      </c>
      <c r="AA56">
        <v>105.526637562356</v>
      </c>
      <c r="AB56">
        <v>117.262614891927</v>
      </c>
      <c r="AC56">
        <v>117.34709439201499</v>
      </c>
      <c r="AD56">
        <v>106.261691198831</v>
      </c>
      <c r="AE56">
        <v>100</v>
      </c>
      <c r="AF56">
        <v>115.730221242743</v>
      </c>
    </row>
    <row r="57" spans="1:32" x14ac:dyDescent="0.3">
      <c r="A57" t="s">
        <v>138</v>
      </c>
      <c r="B57" t="s">
        <v>407</v>
      </c>
      <c r="C57" t="s">
        <v>297</v>
      </c>
      <c r="D57" t="s">
        <v>408</v>
      </c>
      <c r="E57" t="s">
        <v>298</v>
      </c>
      <c r="F57">
        <v>111.61001148836699</v>
      </c>
      <c r="G57">
        <v>110.96258668596199</v>
      </c>
      <c r="H57">
        <v>111.549938548771</v>
      </c>
      <c r="I57">
        <v>111.629690020076</v>
      </c>
      <c r="J57">
        <v>110.204624096966</v>
      </c>
      <c r="K57">
        <v>109.014864209363</v>
      </c>
      <c r="L57">
        <v>107.903289333093</v>
      </c>
      <c r="M57">
        <v>106.566120744418</v>
      </c>
      <c r="N57">
        <v>104.96066740082</v>
      </c>
      <c r="O57">
        <v>103.863601181275</v>
      </c>
      <c r="P57">
        <v>102.43628588102</v>
      </c>
      <c r="Q57">
        <v>101.254376549345</v>
      </c>
      <c r="R57">
        <v>100.46829205793701</v>
      </c>
      <c r="S57">
        <v>99.263567820868303</v>
      </c>
      <c r="T57">
        <v>99.599182057208907</v>
      </c>
      <c r="U57">
        <v>97.846497570386205</v>
      </c>
      <c r="V57">
        <v>95.926984182979893</v>
      </c>
      <c r="W57">
        <v>95.284739681244204</v>
      </c>
      <c r="X57">
        <v>94.795465948176002</v>
      </c>
      <c r="Y57">
        <v>96.103251506199499</v>
      </c>
      <c r="Z57">
        <v>98.227683855357995</v>
      </c>
      <c r="AA57">
        <v>98.851914209566004</v>
      </c>
      <c r="AB57">
        <v>98.223649285415803</v>
      </c>
      <c r="AC57">
        <v>98.009606803405703</v>
      </c>
      <c r="AD57">
        <v>98.679211269317705</v>
      </c>
      <c r="AE57">
        <v>100</v>
      </c>
      <c r="AF57">
        <v>98.882049430751096</v>
      </c>
    </row>
    <row r="58" spans="1:32" x14ac:dyDescent="0.3">
      <c r="A58" t="s">
        <v>138</v>
      </c>
      <c r="B58" t="s">
        <v>409</v>
      </c>
      <c r="C58" t="s">
        <v>297</v>
      </c>
      <c r="D58" t="s">
        <v>410</v>
      </c>
      <c r="E58" t="s">
        <v>298</v>
      </c>
      <c r="F58">
        <v>111.447218073141</v>
      </c>
      <c r="G58">
        <v>110.79965683957499</v>
      </c>
      <c r="H58">
        <v>111.384657002084</v>
      </c>
      <c r="I58">
        <v>111.46814034986301</v>
      </c>
      <c r="J58">
        <v>110.076036002821</v>
      </c>
      <c r="K58">
        <v>108.893082421153</v>
      </c>
      <c r="L58">
        <v>107.77286726565499</v>
      </c>
      <c r="M58">
        <v>106.441011436471</v>
      </c>
      <c r="N58">
        <v>104.846870927621</v>
      </c>
      <c r="O58">
        <v>103.751499003322</v>
      </c>
      <c r="P58">
        <v>102.31255321217201</v>
      </c>
      <c r="Q58">
        <v>101.113297358872</v>
      </c>
      <c r="R58">
        <v>100.309989577842</v>
      </c>
      <c r="S58">
        <v>99.159786846452604</v>
      </c>
      <c r="T58">
        <v>99.561258550889605</v>
      </c>
      <c r="U58">
        <v>97.811752032523998</v>
      </c>
      <c r="V58">
        <v>95.901142771605294</v>
      </c>
      <c r="W58">
        <v>95.267305898658705</v>
      </c>
      <c r="X58">
        <v>94.7056615040308</v>
      </c>
      <c r="Y58">
        <v>96.003850121991803</v>
      </c>
      <c r="Z58">
        <v>98.118448932986993</v>
      </c>
      <c r="AA58">
        <v>98.821249290683994</v>
      </c>
      <c r="AB58">
        <v>98.155685869316102</v>
      </c>
      <c r="AC58">
        <v>97.940755311478895</v>
      </c>
      <c r="AD58">
        <v>98.650186941199806</v>
      </c>
      <c r="AE58">
        <v>100</v>
      </c>
      <c r="AF58">
        <v>98.823097653884602</v>
      </c>
    </row>
    <row r="59" spans="1:32" x14ac:dyDescent="0.3">
      <c r="A59" t="s">
        <v>138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108</v>
      </c>
      <c r="B2" t="s">
        <v>295</v>
      </c>
      <c r="C2" t="s">
        <v>297</v>
      </c>
      <c r="D2" t="s">
        <v>296</v>
      </c>
      <c r="E2" t="s">
        <v>298</v>
      </c>
      <c r="F2">
        <v>96.382581644253406</v>
      </c>
      <c r="G2">
        <v>96.066303653832193</v>
      </c>
      <c r="H2">
        <v>98.419439624675206</v>
      </c>
      <c r="I2">
        <v>100.543952100239</v>
      </c>
      <c r="J2">
        <v>101.16539692673</v>
      </c>
      <c r="K2">
        <v>101.38799312998999</v>
      </c>
      <c r="L2">
        <v>100.01404617770901</v>
      </c>
      <c r="M2">
        <v>98.374376438683399</v>
      </c>
      <c r="N2">
        <v>94.516502680405594</v>
      </c>
      <c r="O2">
        <v>93.910000547573404</v>
      </c>
      <c r="P2">
        <v>93.655358989770704</v>
      </c>
      <c r="Q2">
        <v>94.686404366999994</v>
      </c>
      <c r="R2">
        <v>95.346484317129594</v>
      </c>
      <c r="S2">
        <v>96.455657926781299</v>
      </c>
      <c r="T2">
        <v>93.957734167216401</v>
      </c>
      <c r="U2">
        <v>92.965410760329704</v>
      </c>
      <c r="V2">
        <v>92.066022432087905</v>
      </c>
      <c r="W2">
        <v>91.593584858927798</v>
      </c>
      <c r="X2">
        <v>91.149940913515906</v>
      </c>
      <c r="Y2">
        <v>92.958409875839394</v>
      </c>
      <c r="Z2">
        <v>93.549664779643294</v>
      </c>
      <c r="AA2">
        <v>95.129093394298494</v>
      </c>
      <c r="AB2">
        <v>95.940316519547096</v>
      </c>
      <c r="AC2">
        <v>97.394119945560007</v>
      </c>
      <c r="AD2">
        <v>98.435092812261303</v>
      </c>
      <c r="AE2">
        <v>100</v>
      </c>
      <c r="AF2">
        <v>100.608050465367</v>
      </c>
    </row>
    <row r="3" spans="1:32" x14ac:dyDescent="0.3">
      <c r="A3" t="s">
        <v>108</v>
      </c>
      <c r="B3" t="s">
        <v>299</v>
      </c>
      <c r="C3" t="s">
        <v>297</v>
      </c>
      <c r="D3" t="s">
        <v>300</v>
      </c>
      <c r="E3" t="s">
        <v>298</v>
      </c>
      <c r="F3">
        <v>96.382581644253406</v>
      </c>
      <c r="G3">
        <v>96.066303653832193</v>
      </c>
      <c r="H3">
        <v>98.419439624675206</v>
      </c>
      <c r="I3">
        <v>100.543952100239</v>
      </c>
      <c r="J3">
        <v>101.16539692673</v>
      </c>
      <c r="K3">
        <v>101.38799312998999</v>
      </c>
      <c r="L3">
        <v>100.01404617770901</v>
      </c>
      <c r="M3">
        <v>98.374376438683399</v>
      </c>
      <c r="N3">
        <v>94.516502680405594</v>
      </c>
      <c r="O3">
        <v>93.910000547573404</v>
      </c>
      <c r="P3">
        <v>93.655358989770704</v>
      </c>
      <c r="Q3">
        <v>94.686404366999994</v>
      </c>
      <c r="R3">
        <v>95.346484317129693</v>
      </c>
      <c r="S3">
        <v>96.455657926781399</v>
      </c>
      <c r="T3">
        <v>93.957734167216401</v>
      </c>
      <c r="U3">
        <v>92.965410760329803</v>
      </c>
      <c r="V3">
        <v>92.066022432087905</v>
      </c>
      <c r="W3">
        <v>91.593584858927798</v>
      </c>
      <c r="X3">
        <v>91.149940913515906</v>
      </c>
      <c r="Y3">
        <v>92.958409875839394</v>
      </c>
      <c r="Z3">
        <v>93.549664779643294</v>
      </c>
      <c r="AA3">
        <v>95.129093394298494</v>
      </c>
      <c r="AB3">
        <v>95.940316519547096</v>
      </c>
      <c r="AC3">
        <v>97.394119945560007</v>
      </c>
      <c r="AD3">
        <v>98.435092812261303</v>
      </c>
      <c r="AE3">
        <v>100</v>
      </c>
      <c r="AF3">
        <v>100.608050465367</v>
      </c>
    </row>
    <row r="4" spans="1:32" x14ac:dyDescent="0.3">
      <c r="A4" t="s">
        <v>108</v>
      </c>
      <c r="B4" t="s">
        <v>301</v>
      </c>
      <c r="C4" t="s">
        <v>297</v>
      </c>
      <c r="D4" t="s">
        <v>302</v>
      </c>
      <c r="E4" t="s">
        <v>298</v>
      </c>
      <c r="F4">
        <v>96.382581644253406</v>
      </c>
      <c r="G4">
        <v>96.066303653832193</v>
      </c>
      <c r="H4">
        <v>98.419439624675206</v>
      </c>
      <c r="I4">
        <v>100.543952100239</v>
      </c>
      <c r="J4">
        <v>101.16539692673</v>
      </c>
      <c r="K4">
        <v>101.38799312998999</v>
      </c>
      <c r="L4">
        <v>100.01404617770901</v>
      </c>
      <c r="M4">
        <v>98.374376438683399</v>
      </c>
      <c r="N4">
        <v>94.516502680405594</v>
      </c>
      <c r="O4">
        <v>93.910000547573404</v>
      </c>
      <c r="P4">
        <v>93.655358989770704</v>
      </c>
      <c r="Q4">
        <v>94.686404366999994</v>
      </c>
      <c r="R4">
        <v>95.346484317129693</v>
      </c>
      <c r="S4">
        <v>96.455657926781399</v>
      </c>
      <c r="T4">
        <v>93.957734167216401</v>
      </c>
      <c r="U4">
        <v>92.965410760329803</v>
      </c>
      <c r="V4">
        <v>92.066022432087905</v>
      </c>
      <c r="W4">
        <v>91.593584858927798</v>
      </c>
      <c r="X4">
        <v>91.149940913515906</v>
      </c>
      <c r="Y4">
        <v>92.958409875839394</v>
      </c>
      <c r="Z4">
        <v>93.549664779643393</v>
      </c>
      <c r="AA4">
        <v>95.129093394298494</v>
      </c>
      <c r="AB4">
        <v>95.940316519547096</v>
      </c>
      <c r="AC4">
        <v>97.394119945560007</v>
      </c>
      <c r="AD4">
        <v>98.435092812261303</v>
      </c>
      <c r="AE4">
        <v>100</v>
      </c>
      <c r="AF4">
        <v>100.608050465367</v>
      </c>
    </row>
    <row r="5" spans="1:32" x14ac:dyDescent="0.3">
      <c r="A5" t="s">
        <v>108</v>
      </c>
      <c r="B5" t="s">
        <v>303</v>
      </c>
      <c r="C5" t="s">
        <v>297</v>
      </c>
      <c r="D5" t="s">
        <v>304</v>
      </c>
      <c r="E5" t="s">
        <v>298</v>
      </c>
      <c r="F5">
        <v>96.382581644253406</v>
      </c>
      <c r="G5">
        <v>96.066303653832307</v>
      </c>
      <c r="H5">
        <v>98.419439624675206</v>
      </c>
      <c r="I5">
        <v>100.543952100239</v>
      </c>
      <c r="J5">
        <v>101.16539692673</v>
      </c>
      <c r="K5">
        <v>101.38799312998999</v>
      </c>
      <c r="L5">
        <v>100.01404617770901</v>
      </c>
      <c r="M5">
        <v>98.374376438683399</v>
      </c>
      <c r="N5">
        <v>94.516502680405594</v>
      </c>
      <c r="O5">
        <v>93.910000547573404</v>
      </c>
      <c r="P5">
        <v>93.655358989770704</v>
      </c>
      <c r="Q5">
        <v>94.686404366999994</v>
      </c>
      <c r="R5">
        <v>95.346484317129693</v>
      </c>
      <c r="S5">
        <v>96.455657926781399</v>
      </c>
      <c r="T5">
        <v>93.957734167216501</v>
      </c>
      <c r="U5">
        <v>92.965410760329803</v>
      </c>
      <c r="V5">
        <v>92.066022432087905</v>
      </c>
      <c r="W5">
        <v>91.593584858927798</v>
      </c>
      <c r="X5">
        <v>91.149940913515906</v>
      </c>
      <c r="Y5">
        <v>92.958409875839394</v>
      </c>
      <c r="Z5">
        <v>93.549664779643393</v>
      </c>
      <c r="AA5">
        <v>95.129093394298593</v>
      </c>
      <c r="AB5">
        <v>95.940316519547096</v>
      </c>
      <c r="AC5">
        <v>97.394119945560007</v>
      </c>
      <c r="AD5">
        <v>98.435092812261402</v>
      </c>
      <c r="AE5">
        <v>100</v>
      </c>
      <c r="AF5">
        <v>100.608050465367</v>
      </c>
    </row>
    <row r="6" spans="1:32" x14ac:dyDescent="0.3">
      <c r="A6" t="s">
        <v>108</v>
      </c>
      <c r="B6" t="s">
        <v>305</v>
      </c>
      <c r="C6" t="s">
        <v>297</v>
      </c>
      <c r="D6" t="s">
        <v>306</v>
      </c>
      <c r="E6" t="s">
        <v>298</v>
      </c>
      <c r="F6">
        <v>96.382581644253406</v>
      </c>
      <c r="G6">
        <v>96.066303653832193</v>
      </c>
      <c r="H6">
        <v>98.419439624675206</v>
      </c>
      <c r="I6">
        <v>100.543952100239</v>
      </c>
      <c r="J6">
        <v>101.16539692673</v>
      </c>
      <c r="K6">
        <v>101.38799312998999</v>
      </c>
      <c r="L6">
        <v>100.01404617770901</v>
      </c>
      <c r="M6">
        <v>98.374376438683399</v>
      </c>
      <c r="N6">
        <v>94.516502680405594</v>
      </c>
      <c r="O6">
        <v>93.910000547573404</v>
      </c>
      <c r="P6">
        <v>93.655358989770704</v>
      </c>
      <c r="Q6">
        <v>94.686404366999994</v>
      </c>
      <c r="R6">
        <v>95.346484317129693</v>
      </c>
      <c r="S6">
        <v>96.455657926781399</v>
      </c>
      <c r="T6">
        <v>93.957734167216401</v>
      </c>
      <c r="U6">
        <v>92.965410760329704</v>
      </c>
      <c r="V6">
        <v>92.066022432087905</v>
      </c>
      <c r="W6">
        <v>91.593584858927798</v>
      </c>
      <c r="X6">
        <v>91.149940913515906</v>
      </c>
      <c r="Y6">
        <v>92.958409875839394</v>
      </c>
      <c r="Z6">
        <v>93.549664779643393</v>
      </c>
      <c r="AA6">
        <v>95.129093394298494</v>
      </c>
      <c r="AB6">
        <v>95.940316519547096</v>
      </c>
      <c r="AC6">
        <v>97.394119945560007</v>
      </c>
      <c r="AD6">
        <v>98.435092812261303</v>
      </c>
      <c r="AE6">
        <v>100</v>
      </c>
      <c r="AF6">
        <v>100.608050465367</v>
      </c>
    </row>
    <row r="7" spans="1:32" x14ac:dyDescent="0.3">
      <c r="A7" t="s">
        <v>108</v>
      </c>
      <c r="B7" t="s">
        <v>307</v>
      </c>
      <c r="C7" t="s">
        <v>297</v>
      </c>
      <c r="D7" t="s">
        <v>308</v>
      </c>
      <c r="E7" t="s">
        <v>298</v>
      </c>
      <c r="F7">
        <v>96.382581644253406</v>
      </c>
      <c r="G7">
        <v>96.066303653832193</v>
      </c>
      <c r="H7">
        <v>98.419439624675206</v>
      </c>
      <c r="I7">
        <v>100.543952100239</v>
      </c>
      <c r="J7">
        <v>101.16539692673</v>
      </c>
      <c r="K7">
        <v>101.38799312998999</v>
      </c>
      <c r="L7">
        <v>100.01404617770901</v>
      </c>
      <c r="M7">
        <v>98.374376438683399</v>
      </c>
      <c r="N7">
        <v>94.516502680405594</v>
      </c>
      <c r="O7">
        <v>93.910000547573404</v>
      </c>
      <c r="P7">
        <v>93.655358989770704</v>
      </c>
      <c r="Q7">
        <v>94.686404366999994</v>
      </c>
      <c r="R7">
        <v>95.346484317129693</v>
      </c>
      <c r="S7">
        <v>96.455657926781299</v>
      </c>
      <c r="T7">
        <v>93.957734167216401</v>
      </c>
      <c r="U7">
        <v>92.965410760329704</v>
      </c>
      <c r="V7">
        <v>92.066022432087905</v>
      </c>
      <c r="W7">
        <v>91.593584858927798</v>
      </c>
      <c r="X7">
        <v>91.149940913515906</v>
      </c>
      <c r="Y7">
        <v>92.958409875839394</v>
      </c>
      <c r="Z7">
        <v>93.549664779643294</v>
      </c>
      <c r="AA7">
        <v>95.129093394298494</v>
      </c>
      <c r="AB7">
        <v>95.940316519547096</v>
      </c>
      <c r="AC7">
        <v>97.394119945560007</v>
      </c>
      <c r="AD7">
        <v>98.435092812261402</v>
      </c>
      <c r="AE7">
        <v>100</v>
      </c>
      <c r="AF7">
        <v>100.608050465367</v>
      </c>
    </row>
    <row r="8" spans="1:32" x14ac:dyDescent="0.3">
      <c r="A8" t="s">
        <v>108</v>
      </c>
      <c r="B8" t="s">
        <v>309</v>
      </c>
      <c r="C8" t="s">
        <v>297</v>
      </c>
      <c r="D8" t="s">
        <v>310</v>
      </c>
      <c r="E8" t="s">
        <v>298</v>
      </c>
      <c r="F8">
        <v>96.382581644253406</v>
      </c>
      <c r="G8">
        <v>96.066303653832193</v>
      </c>
      <c r="H8">
        <v>98.419439624675206</v>
      </c>
      <c r="I8">
        <v>100.543952100239</v>
      </c>
      <c r="J8">
        <v>101.16539692673</v>
      </c>
      <c r="K8">
        <v>101.38799312998999</v>
      </c>
      <c r="L8">
        <v>100.01404617770901</v>
      </c>
      <c r="M8">
        <v>98.374376438683399</v>
      </c>
      <c r="N8">
        <v>94.516502680405594</v>
      </c>
      <c r="O8">
        <v>93.910000547573404</v>
      </c>
      <c r="P8">
        <v>93.655358989770704</v>
      </c>
      <c r="Q8">
        <v>94.686404366999994</v>
      </c>
      <c r="R8">
        <v>95.346484317129693</v>
      </c>
      <c r="S8">
        <v>96.455657926781399</v>
      </c>
      <c r="T8">
        <v>93.957734167216501</v>
      </c>
      <c r="U8">
        <v>92.965410760329704</v>
      </c>
      <c r="V8">
        <v>92.066022432087905</v>
      </c>
      <c r="W8">
        <v>91.593584858927798</v>
      </c>
      <c r="X8">
        <v>91.149940913515906</v>
      </c>
      <c r="Y8">
        <v>92.958409875839394</v>
      </c>
      <c r="Z8">
        <v>93.549664779643294</v>
      </c>
      <c r="AA8">
        <v>95.129093394298494</v>
      </c>
      <c r="AB8">
        <v>95.940316519547096</v>
      </c>
      <c r="AC8">
        <v>97.394119945560007</v>
      </c>
      <c r="AD8">
        <v>98.435092812261303</v>
      </c>
      <c r="AE8">
        <v>100</v>
      </c>
      <c r="AF8">
        <v>100.608050465367</v>
      </c>
    </row>
    <row r="9" spans="1:32" x14ac:dyDescent="0.3">
      <c r="A9" t="s">
        <v>108</v>
      </c>
      <c r="B9" t="s">
        <v>311</v>
      </c>
      <c r="C9" t="s">
        <v>297</v>
      </c>
      <c r="D9" t="s">
        <v>312</v>
      </c>
      <c r="E9" t="s">
        <v>298</v>
      </c>
      <c r="F9">
        <v>96.382581644253406</v>
      </c>
      <c r="G9">
        <v>96.066303653832307</v>
      </c>
      <c r="H9">
        <v>98.419439624675206</v>
      </c>
      <c r="I9">
        <v>100.543952100239</v>
      </c>
      <c r="J9">
        <v>101.16539692673</v>
      </c>
      <c r="K9">
        <v>101.38799312998999</v>
      </c>
      <c r="L9">
        <v>100.01404617770901</v>
      </c>
      <c r="M9">
        <v>98.374376438683498</v>
      </c>
      <c r="N9">
        <v>94.516502680405594</v>
      </c>
      <c r="O9">
        <v>93.910000547573404</v>
      </c>
      <c r="P9">
        <v>93.655358989770704</v>
      </c>
      <c r="Q9">
        <v>94.686404366999994</v>
      </c>
      <c r="R9">
        <v>95.346484317129693</v>
      </c>
      <c r="S9">
        <v>96.455657926781399</v>
      </c>
      <c r="T9">
        <v>93.957734167216501</v>
      </c>
      <c r="U9">
        <v>92.965410760329803</v>
      </c>
      <c r="V9">
        <v>92.066022432088005</v>
      </c>
      <c r="W9">
        <v>91.593584858927798</v>
      </c>
      <c r="X9">
        <v>91.149940913515906</v>
      </c>
      <c r="Y9">
        <v>92.958409875839394</v>
      </c>
      <c r="Z9">
        <v>93.549664779643393</v>
      </c>
      <c r="AA9">
        <v>95.129093394298494</v>
      </c>
      <c r="AB9">
        <v>95.940316519547096</v>
      </c>
      <c r="AC9">
        <v>97.394119945560007</v>
      </c>
      <c r="AD9">
        <v>98.435092812261303</v>
      </c>
      <c r="AE9">
        <v>100</v>
      </c>
      <c r="AF9">
        <v>100.608050465367</v>
      </c>
    </row>
    <row r="10" spans="1:32" x14ac:dyDescent="0.3">
      <c r="A10" t="s">
        <v>108</v>
      </c>
      <c r="B10" t="s">
        <v>313</v>
      </c>
      <c r="C10" t="s">
        <v>297</v>
      </c>
      <c r="D10" t="s">
        <v>314</v>
      </c>
      <c r="E10" t="s">
        <v>298</v>
      </c>
      <c r="F10">
        <v>96.382581644253406</v>
      </c>
      <c r="G10">
        <v>96.066303653832193</v>
      </c>
      <c r="H10">
        <v>98.419439624675206</v>
      </c>
      <c r="I10">
        <v>100.543952100239</v>
      </c>
      <c r="J10">
        <v>101.16539692673</v>
      </c>
      <c r="K10">
        <v>101.38799312998999</v>
      </c>
      <c r="L10">
        <v>100.01404617770901</v>
      </c>
      <c r="M10">
        <v>98.374376438683399</v>
      </c>
      <c r="N10">
        <v>94.516502680405594</v>
      </c>
      <c r="O10">
        <v>93.910000547573404</v>
      </c>
      <c r="P10">
        <v>93.655358989770704</v>
      </c>
      <c r="Q10">
        <v>94.686404366999994</v>
      </c>
      <c r="R10">
        <v>95.346484317129693</v>
      </c>
      <c r="S10">
        <v>96.455657926781399</v>
      </c>
      <c r="T10">
        <v>93.957734167216501</v>
      </c>
      <c r="U10">
        <v>92.965410760329803</v>
      </c>
      <c r="V10">
        <v>92.066022432087905</v>
      </c>
      <c r="W10">
        <v>91.593584858927798</v>
      </c>
      <c r="X10">
        <v>91.149940913515906</v>
      </c>
      <c r="Y10">
        <v>92.958409875839394</v>
      </c>
      <c r="Z10">
        <v>93.549664779643294</v>
      </c>
      <c r="AA10">
        <v>95.129093394298494</v>
      </c>
      <c r="AB10">
        <v>95.940316519547096</v>
      </c>
      <c r="AC10">
        <v>97.394119945560007</v>
      </c>
      <c r="AD10">
        <v>98.435092812261303</v>
      </c>
      <c r="AE10">
        <v>100</v>
      </c>
      <c r="AF10">
        <v>100.608050465367</v>
      </c>
    </row>
    <row r="11" spans="1:32" x14ac:dyDescent="0.3">
      <c r="A11" t="s">
        <v>108</v>
      </c>
      <c r="B11" t="s">
        <v>315</v>
      </c>
      <c r="C11" t="s">
        <v>297</v>
      </c>
      <c r="D11" t="s">
        <v>316</v>
      </c>
      <c r="E11" t="s">
        <v>298</v>
      </c>
      <c r="F11">
        <v>96.382581644253406</v>
      </c>
      <c r="G11">
        <v>96.066303653832193</v>
      </c>
      <c r="H11">
        <v>98.419439624675206</v>
      </c>
      <c r="I11">
        <v>100.543952100239</v>
      </c>
      <c r="J11">
        <v>101.16539692673</v>
      </c>
      <c r="K11">
        <v>101.38799312998999</v>
      </c>
      <c r="L11">
        <v>100.01404617770901</v>
      </c>
      <c r="M11">
        <v>98.374376438683399</v>
      </c>
      <c r="N11">
        <v>94.516502680405594</v>
      </c>
      <c r="O11">
        <v>93.910000547573404</v>
      </c>
      <c r="P11">
        <v>93.655358989770704</v>
      </c>
      <c r="Q11">
        <v>94.686404366999994</v>
      </c>
      <c r="R11">
        <v>95.346484317129693</v>
      </c>
      <c r="S11">
        <v>96.455657926781399</v>
      </c>
      <c r="T11">
        <v>93.957734167216501</v>
      </c>
      <c r="U11">
        <v>92.965410760329803</v>
      </c>
      <c r="V11">
        <v>92.066022432087905</v>
      </c>
      <c r="W11">
        <v>91.593584858927798</v>
      </c>
      <c r="X11">
        <v>91.149940913515906</v>
      </c>
      <c r="Y11">
        <v>92.958409875839394</v>
      </c>
      <c r="Z11">
        <v>93.549664779643294</v>
      </c>
      <c r="AA11">
        <v>95.129093394298494</v>
      </c>
      <c r="AB11">
        <v>95.940316519547096</v>
      </c>
      <c r="AC11">
        <v>97.394119945560007</v>
      </c>
      <c r="AD11">
        <v>98.435092812261303</v>
      </c>
      <c r="AE11">
        <v>100</v>
      </c>
      <c r="AF11">
        <v>100.608050465367</v>
      </c>
    </row>
    <row r="12" spans="1:32" x14ac:dyDescent="0.3">
      <c r="A12" t="s">
        <v>108</v>
      </c>
      <c r="B12" t="s">
        <v>317</v>
      </c>
      <c r="C12" t="s">
        <v>297</v>
      </c>
      <c r="D12" t="s">
        <v>318</v>
      </c>
      <c r="E12" t="s">
        <v>298</v>
      </c>
      <c r="F12">
        <v>96.382581644253406</v>
      </c>
      <c r="G12">
        <v>96.066303653832193</v>
      </c>
      <c r="H12">
        <v>98.419439624675206</v>
      </c>
      <c r="I12">
        <v>100.543952100239</v>
      </c>
      <c r="J12">
        <v>101.16539692673</v>
      </c>
      <c r="K12">
        <v>101.38799312998999</v>
      </c>
      <c r="L12">
        <v>100.01404617770901</v>
      </c>
      <c r="M12">
        <v>98.374376438683399</v>
      </c>
      <c r="N12">
        <v>94.516502680405594</v>
      </c>
      <c r="O12">
        <v>93.910000547573404</v>
      </c>
      <c r="P12">
        <v>93.655358989770704</v>
      </c>
      <c r="Q12">
        <v>94.686404366999994</v>
      </c>
      <c r="R12">
        <v>95.346484317129693</v>
      </c>
      <c r="S12">
        <v>96.455657926781399</v>
      </c>
      <c r="T12">
        <v>93.957734167216501</v>
      </c>
      <c r="U12">
        <v>92.965410760329803</v>
      </c>
      <c r="V12">
        <v>92.066022432087905</v>
      </c>
      <c r="W12">
        <v>91.593584858927798</v>
      </c>
      <c r="X12">
        <v>91.149940913515906</v>
      </c>
      <c r="Y12">
        <v>92.958409875839394</v>
      </c>
      <c r="Z12">
        <v>93.549664779643393</v>
      </c>
      <c r="AA12">
        <v>95.129093394298494</v>
      </c>
      <c r="AB12">
        <v>95.940316519547096</v>
      </c>
      <c r="AC12">
        <v>97.394119945560007</v>
      </c>
      <c r="AD12">
        <v>98.435092812261303</v>
      </c>
      <c r="AE12">
        <v>100</v>
      </c>
      <c r="AF12">
        <v>100.608050465367</v>
      </c>
    </row>
    <row r="13" spans="1:32" x14ac:dyDescent="0.3">
      <c r="A13" t="s">
        <v>108</v>
      </c>
      <c r="B13" t="s">
        <v>319</v>
      </c>
      <c r="C13" t="s">
        <v>297</v>
      </c>
      <c r="D13" t="s">
        <v>320</v>
      </c>
      <c r="E13" t="s">
        <v>298</v>
      </c>
      <c r="F13">
        <v>96.382581644253406</v>
      </c>
      <c r="G13">
        <v>96.066303653832307</v>
      </c>
      <c r="H13">
        <v>98.419439624675206</v>
      </c>
      <c r="I13">
        <v>100.543952100239</v>
      </c>
      <c r="J13">
        <v>101.16539692673</v>
      </c>
      <c r="K13">
        <v>101.38799312998999</v>
      </c>
      <c r="L13">
        <v>100.01404617770901</v>
      </c>
      <c r="M13">
        <v>98.374376438683399</v>
      </c>
      <c r="N13">
        <v>94.516502680405594</v>
      </c>
      <c r="O13">
        <v>93.910000547573404</v>
      </c>
      <c r="P13">
        <v>93.655358989770704</v>
      </c>
      <c r="Q13">
        <v>94.686404366999994</v>
      </c>
      <c r="R13">
        <v>95.346484317129693</v>
      </c>
      <c r="S13">
        <v>96.455657926781399</v>
      </c>
      <c r="T13">
        <v>93.957734167216501</v>
      </c>
      <c r="U13">
        <v>92.965410760329803</v>
      </c>
      <c r="V13">
        <v>92.066022432087905</v>
      </c>
      <c r="W13">
        <v>91.593584858927798</v>
      </c>
      <c r="X13">
        <v>91.149940913516005</v>
      </c>
      <c r="Y13">
        <v>92.958409875839394</v>
      </c>
      <c r="Z13">
        <v>93.549664779643393</v>
      </c>
      <c r="AA13">
        <v>95.129093394298494</v>
      </c>
      <c r="AB13">
        <v>95.940316519547096</v>
      </c>
      <c r="AC13">
        <v>97.394119945560007</v>
      </c>
      <c r="AD13">
        <v>98.435092812261402</v>
      </c>
      <c r="AE13">
        <v>100</v>
      </c>
      <c r="AF13">
        <v>100.608050465367</v>
      </c>
    </row>
    <row r="14" spans="1:32" x14ac:dyDescent="0.3">
      <c r="A14" t="s">
        <v>108</v>
      </c>
      <c r="B14" t="s">
        <v>321</v>
      </c>
      <c r="C14" t="s">
        <v>297</v>
      </c>
      <c r="D14" t="s">
        <v>322</v>
      </c>
      <c r="E14" t="s">
        <v>298</v>
      </c>
      <c r="F14">
        <v>96.382581644253406</v>
      </c>
      <c r="G14">
        <v>96.066303653832193</v>
      </c>
      <c r="H14">
        <v>98.419439624675206</v>
      </c>
      <c r="I14">
        <v>100.543952100239</v>
      </c>
      <c r="J14">
        <v>101.16539692673</v>
      </c>
      <c r="K14">
        <v>101.38799312998999</v>
      </c>
      <c r="L14">
        <v>100.01404617770901</v>
      </c>
      <c r="M14">
        <v>98.374376438683399</v>
      </c>
      <c r="N14">
        <v>94.516502680405594</v>
      </c>
      <c r="O14">
        <v>93.910000547573404</v>
      </c>
      <c r="P14">
        <v>93.655358989770704</v>
      </c>
      <c r="Q14">
        <v>94.686404366999994</v>
      </c>
      <c r="R14">
        <v>95.346484317129693</v>
      </c>
      <c r="S14">
        <v>96.455657926781299</v>
      </c>
      <c r="T14">
        <v>93.957734167216401</v>
      </c>
      <c r="U14">
        <v>92.965410760329803</v>
      </c>
      <c r="V14">
        <v>92.066022432087905</v>
      </c>
      <c r="W14">
        <v>91.593584858927798</v>
      </c>
      <c r="X14">
        <v>91.149940913515906</v>
      </c>
      <c r="Y14">
        <v>92.958409875839394</v>
      </c>
      <c r="Z14">
        <v>93.549664779643393</v>
      </c>
      <c r="AA14">
        <v>95.129093394298494</v>
      </c>
      <c r="AB14">
        <v>95.940316519547096</v>
      </c>
      <c r="AC14">
        <v>97.394119945560007</v>
      </c>
      <c r="AD14">
        <v>98.435092812261303</v>
      </c>
      <c r="AE14">
        <v>100</v>
      </c>
      <c r="AF14">
        <v>100.608050465367</v>
      </c>
    </row>
    <row r="15" spans="1:32" x14ac:dyDescent="0.3">
      <c r="A15" t="s">
        <v>108</v>
      </c>
      <c r="B15" t="s">
        <v>323</v>
      </c>
      <c r="C15" t="s">
        <v>297</v>
      </c>
      <c r="D15" t="s">
        <v>324</v>
      </c>
      <c r="E15" t="s">
        <v>298</v>
      </c>
      <c r="F15">
        <v>96.382581644253406</v>
      </c>
      <c r="G15">
        <v>96.066303653832193</v>
      </c>
      <c r="H15">
        <v>98.419439624675107</v>
      </c>
      <c r="I15">
        <v>100.543952100239</v>
      </c>
      <c r="J15">
        <v>101.16539692673</v>
      </c>
      <c r="K15">
        <v>101.38799312998999</v>
      </c>
      <c r="L15">
        <v>100.01404617770901</v>
      </c>
      <c r="M15">
        <v>98.374376438683399</v>
      </c>
      <c r="N15">
        <v>94.516502680405594</v>
      </c>
      <c r="O15">
        <v>93.910000547573404</v>
      </c>
      <c r="P15">
        <v>93.655358989770704</v>
      </c>
      <c r="Q15">
        <v>94.686404366999895</v>
      </c>
      <c r="R15">
        <v>95.346484317129693</v>
      </c>
      <c r="S15">
        <v>96.455657926781299</v>
      </c>
      <c r="T15">
        <v>93.957734167216401</v>
      </c>
      <c r="U15">
        <v>92.965410760329704</v>
      </c>
      <c r="V15">
        <v>92.066022432087905</v>
      </c>
      <c r="W15">
        <v>91.593584858927798</v>
      </c>
      <c r="X15">
        <v>91.149940913515906</v>
      </c>
      <c r="Y15">
        <v>92.958409875839394</v>
      </c>
      <c r="Z15">
        <v>93.549664779643294</v>
      </c>
      <c r="AA15">
        <v>95.129093394298494</v>
      </c>
      <c r="AB15">
        <v>95.940316519547096</v>
      </c>
      <c r="AC15">
        <v>97.394119945560007</v>
      </c>
      <c r="AD15">
        <v>98.435092812261303</v>
      </c>
      <c r="AE15">
        <v>100</v>
      </c>
      <c r="AF15">
        <v>100.608050465367</v>
      </c>
    </row>
    <row r="16" spans="1:32" x14ac:dyDescent="0.3">
      <c r="A16" t="s">
        <v>108</v>
      </c>
      <c r="B16" t="s">
        <v>325</v>
      </c>
      <c r="C16" t="s">
        <v>297</v>
      </c>
      <c r="D16" t="s">
        <v>326</v>
      </c>
      <c r="E16" t="s">
        <v>298</v>
      </c>
      <c r="F16">
        <v>96.382581644253406</v>
      </c>
      <c r="G16">
        <v>96.066303653832193</v>
      </c>
      <c r="H16">
        <v>98.419439624675206</v>
      </c>
      <c r="I16">
        <v>100.543952100239</v>
      </c>
      <c r="J16">
        <v>101.16539692673</v>
      </c>
      <c r="K16">
        <v>101.38799312998999</v>
      </c>
      <c r="L16">
        <v>100.01404617770901</v>
      </c>
      <c r="M16">
        <v>98.374376438683399</v>
      </c>
      <c r="N16">
        <v>94.516502680405594</v>
      </c>
      <c r="O16">
        <v>93.910000547573404</v>
      </c>
      <c r="P16">
        <v>93.655358989770704</v>
      </c>
      <c r="Q16">
        <v>94.686404366999994</v>
      </c>
      <c r="R16">
        <v>95.346484317129693</v>
      </c>
      <c r="S16">
        <v>96.455657926781299</v>
      </c>
      <c r="T16">
        <v>93.957734167216501</v>
      </c>
      <c r="U16">
        <v>92.965410760329803</v>
      </c>
      <c r="V16">
        <v>92.066022432087905</v>
      </c>
      <c r="W16">
        <v>91.593584858927798</v>
      </c>
      <c r="X16">
        <v>91.149940913515906</v>
      </c>
      <c r="Y16">
        <v>92.958409875839394</v>
      </c>
      <c r="Z16">
        <v>93.549664779643393</v>
      </c>
      <c r="AA16">
        <v>95.129093394298494</v>
      </c>
      <c r="AB16">
        <v>95.940316519547096</v>
      </c>
      <c r="AC16">
        <v>97.394119945560007</v>
      </c>
      <c r="AD16">
        <v>98.435092812261303</v>
      </c>
      <c r="AE16">
        <v>100</v>
      </c>
      <c r="AF16">
        <v>100.608050465367</v>
      </c>
    </row>
    <row r="17" spans="1:32" x14ac:dyDescent="0.3">
      <c r="A17" t="s">
        <v>108</v>
      </c>
      <c r="B17" t="s">
        <v>327</v>
      </c>
      <c r="C17" t="s">
        <v>297</v>
      </c>
      <c r="D17" t="s">
        <v>328</v>
      </c>
      <c r="E17" t="s">
        <v>298</v>
      </c>
      <c r="F17">
        <v>96.382581644253406</v>
      </c>
      <c r="G17">
        <v>96.066303653832193</v>
      </c>
      <c r="H17">
        <v>98.419439624675206</v>
      </c>
      <c r="I17">
        <v>100.543952100239</v>
      </c>
      <c r="J17">
        <v>101.16539692673</v>
      </c>
      <c r="K17">
        <v>101.38799312998999</v>
      </c>
      <c r="L17">
        <v>100.01404617770901</v>
      </c>
      <c r="M17">
        <v>98.374376438683399</v>
      </c>
      <c r="N17">
        <v>94.516502680405594</v>
      </c>
      <c r="O17">
        <v>93.910000547573404</v>
      </c>
      <c r="P17">
        <v>93.655358989770704</v>
      </c>
      <c r="Q17">
        <v>94.686404366999994</v>
      </c>
      <c r="R17">
        <v>95.346484317129693</v>
      </c>
      <c r="S17">
        <v>96.455657926781399</v>
      </c>
      <c r="T17">
        <v>93.957734167216501</v>
      </c>
      <c r="U17">
        <v>92.965410760329803</v>
      </c>
      <c r="V17">
        <v>92.066022432087905</v>
      </c>
      <c r="W17">
        <v>91.593584858927798</v>
      </c>
      <c r="X17">
        <v>91.149940913515906</v>
      </c>
      <c r="Y17">
        <v>92.958409875839394</v>
      </c>
      <c r="Z17">
        <v>93.549664779643294</v>
      </c>
      <c r="AA17">
        <v>95.129093394298494</v>
      </c>
      <c r="AB17">
        <v>95.940316519547096</v>
      </c>
      <c r="AC17">
        <v>97.394119945560007</v>
      </c>
      <c r="AD17">
        <v>98.435092812261303</v>
      </c>
      <c r="AE17">
        <v>100</v>
      </c>
      <c r="AF17">
        <v>100.608050465367</v>
      </c>
    </row>
    <row r="18" spans="1:32" x14ac:dyDescent="0.3">
      <c r="A18" t="s">
        <v>108</v>
      </c>
      <c r="B18" t="s">
        <v>329</v>
      </c>
      <c r="C18" t="s">
        <v>297</v>
      </c>
      <c r="D18" t="s">
        <v>330</v>
      </c>
      <c r="E18" t="s">
        <v>298</v>
      </c>
      <c r="F18">
        <v>96.382581644253406</v>
      </c>
      <c r="G18">
        <v>96.066303653832193</v>
      </c>
      <c r="H18">
        <v>98.419439624675206</v>
      </c>
      <c r="I18">
        <v>100.543952100239</v>
      </c>
      <c r="J18">
        <v>101.16539692673</v>
      </c>
      <c r="K18">
        <v>101.38799312998999</v>
      </c>
      <c r="L18">
        <v>100.01404617770901</v>
      </c>
      <c r="M18">
        <v>98.374376438683399</v>
      </c>
      <c r="N18">
        <v>94.516502680405594</v>
      </c>
      <c r="O18">
        <v>93.910000547573404</v>
      </c>
      <c r="P18">
        <v>93.655358989770704</v>
      </c>
      <c r="Q18">
        <v>94.686404366999895</v>
      </c>
      <c r="R18">
        <v>95.346484317129693</v>
      </c>
      <c r="S18">
        <v>96.455657926781299</v>
      </c>
      <c r="T18">
        <v>93.957734167216401</v>
      </c>
      <c r="U18">
        <v>92.965410760329704</v>
      </c>
      <c r="V18">
        <v>92.066022432087905</v>
      </c>
      <c r="W18">
        <v>91.593584858927798</v>
      </c>
      <c r="X18">
        <v>91.149940913515906</v>
      </c>
      <c r="Y18">
        <v>92.958409875839394</v>
      </c>
      <c r="Z18">
        <v>93.549664779643294</v>
      </c>
      <c r="AA18">
        <v>95.129093394298494</v>
      </c>
      <c r="AB18">
        <v>95.940316519547096</v>
      </c>
      <c r="AC18">
        <v>97.394119945560007</v>
      </c>
      <c r="AD18">
        <v>98.435092812261303</v>
      </c>
      <c r="AE18">
        <v>100</v>
      </c>
      <c r="AF18">
        <v>100.608050465367</v>
      </c>
    </row>
    <row r="19" spans="1:32" x14ac:dyDescent="0.3">
      <c r="A19" t="s">
        <v>108</v>
      </c>
      <c r="B19" t="s">
        <v>331</v>
      </c>
      <c r="C19" t="s">
        <v>297</v>
      </c>
      <c r="D19" t="s">
        <v>332</v>
      </c>
      <c r="E19" t="s">
        <v>298</v>
      </c>
      <c r="F19">
        <v>96.382581644253406</v>
      </c>
      <c r="G19">
        <v>96.066303653832193</v>
      </c>
      <c r="H19">
        <v>98.419439624675206</v>
      </c>
      <c r="I19">
        <v>100.543952100239</v>
      </c>
      <c r="J19">
        <v>101.16539692673</v>
      </c>
      <c r="K19">
        <v>101.38799312998999</v>
      </c>
      <c r="L19">
        <v>100.01404617770901</v>
      </c>
      <c r="M19">
        <v>98.374376438683399</v>
      </c>
      <c r="N19">
        <v>94.516502680405594</v>
      </c>
      <c r="O19">
        <v>93.910000547573404</v>
      </c>
      <c r="P19">
        <v>93.655358989770704</v>
      </c>
      <c r="Q19">
        <v>94.686404366999994</v>
      </c>
      <c r="R19">
        <v>95.346484317129693</v>
      </c>
      <c r="S19">
        <v>96.455657926781299</v>
      </c>
      <c r="T19">
        <v>93.957734167216401</v>
      </c>
      <c r="U19">
        <v>92.965410760329803</v>
      </c>
      <c r="V19">
        <v>92.066022432087905</v>
      </c>
      <c r="W19">
        <v>91.593584858927798</v>
      </c>
      <c r="X19">
        <v>91.149940913515906</v>
      </c>
      <c r="Y19">
        <v>92.958409875839394</v>
      </c>
      <c r="Z19">
        <v>93.549664779643294</v>
      </c>
      <c r="AA19">
        <v>95.129093394298494</v>
      </c>
      <c r="AB19">
        <v>95.940316519547096</v>
      </c>
      <c r="AC19">
        <v>97.394119945560007</v>
      </c>
      <c r="AD19">
        <v>98.435092812261303</v>
      </c>
      <c r="AE19">
        <v>100</v>
      </c>
      <c r="AF19">
        <v>100.608050465367</v>
      </c>
    </row>
    <row r="20" spans="1:32" x14ac:dyDescent="0.3">
      <c r="A20" t="s">
        <v>108</v>
      </c>
      <c r="B20" t="s">
        <v>333</v>
      </c>
      <c r="C20" t="s">
        <v>297</v>
      </c>
      <c r="D20" t="s">
        <v>334</v>
      </c>
      <c r="E20" t="s">
        <v>298</v>
      </c>
      <c r="F20">
        <v>96.382581644253406</v>
      </c>
      <c r="G20">
        <v>96.066303653832193</v>
      </c>
      <c r="H20">
        <v>98.419439624675206</v>
      </c>
      <c r="I20">
        <v>100.543952100239</v>
      </c>
      <c r="J20">
        <v>101.16539692673</v>
      </c>
      <c r="K20">
        <v>101.38799312998999</v>
      </c>
      <c r="L20">
        <v>100.01404617770901</v>
      </c>
      <c r="M20">
        <v>98.374376438683399</v>
      </c>
      <c r="N20">
        <v>94.516502680405594</v>
      </c>
      <c r="O20">
        <v>93.910000547573404</v>
      </c>
      <c r="P20">
        <v>93.655358989770704</v>
      </c>
      <c r="Q20">
        <v>94.686404366999994</v>
      </c>
      <c r="R20">
        <v>95.346484317129693</v>
      </c>
      <c r="S20">
        <v>96.455657926781299</v>
      </c>
      <c r="T20">
        <v>93.957734167216401</v>
      </c>
      <c r="U20">
        <v>92.965410760329803</v>
      </c>
      <c r="V20">
        <v>92.066022432087905</v>
      </c>
      <c r="W20">
        <v>91.593584858927798</v>
      </c>
      <c r="X20">
        <v>91.149940913515906</v>
      </c>
      <c r="Y20">
        <v>92.958409875839394</v>
      </c>
      <c r="Z20">
        <v>93.549664779643294</v>
      </c>
      <c r="AA20">
        <v>95.129093394298494</v>
      </c>
      <c r="AB20">
        <v>95.940316519547096</v>
      </c>
      <c r="AC20">
        <v>97.394119945560007</v>
      </c>
      <c r="AD20">
        <v>98.435092812261303</v>
      </c>
      <c r="AE20">
        <v>100</v>
      </c>
      <c r="AF20">
        <v>100.608050465367</v>
      </c>
    </row>
    <row r="21" spans="1:32" x14ac:dyDescent="0.3">
      <c r="A21" t="s">
        <v>108</v>
      </c>
      <c r="B21" t="s">
        <v>335</v>
      </c>
      <c r="C21" t="s">
        <v>297</v>
      </c>
      <c r="D21" t="s">
        <v>336</v>
      </c>
      <c r="E21" t="s">
        <v>298</v>
      </c>
      <c r="F21">
        <v>96.382581644253406</v>
      </c>
      <c r="G21">
        <v>96.066303653832193</v>
      </c>
      <c r="H21">
        <v>98.419439624675206</v>
      </c>
      <c r="I21">
        <v>100.543952100239</v>
      </c>
      <c r="J21">
        <v>101.16539692673</v>
      </c>
      <c r="K21">
        <v>101.38799312998999</v>
      </c>
      <c r="L21">
        <v>100.01404617770901</v>
      </c>
      <c r="M21">
        <v>98.374376438683399</v>
      </c>
      <c r="N21">
        <v>94.516502680405594</v>
      </c>
      <c r="O21">
        <v>93.910000547573404</v>
      </c>
      <c r="P21">
        <v>93.655358989770704</v>
      </c>
      <c r="Q21">
        <v>94.686404366999994</v>
      </c>
      <c r="R21">
        <v>95.346484317129693</v>
      </c>
      <c r="S21">
        <v>96.455657926781399</v>
      </c>
      <c r="T21">
        <v>93.957734167216501</v>
      </c>
      <c r="U21">
        <v>92.965410760329803</v>
      </c>
      <c r="V21">
        <v>92.066022432087905</v>
      </c>
      <c r="W21">
        <v>91.593584858927798</v>
      </c>
      <c r="X21">
        <v>91.149940913515906</v>
      </c>
      <c r="Y21">
        <v>92.958409875839394</v>
      </c>
      <c r="Z21">
        <v>93.549664779643294</v>
      </c>
      <c r="AA21">
        <v>95.129093394298494</v>
      </c>
      <c r="AB21">
        <v>95.940316519547096</v>
      </c>
      <c r="AC21">
        <v>97.394119945560007</v>
      </c>
      <c r="AD21">
        <v>98.435092812261303</v>
      </c>
      <c r="AE21">
        <v>100</v>
      </c>
      <c r="AF21">
        <v>100.608050465367</v>
      </c>
    </row>
    <row r="22" spans="1:32" x14ac:dyDescent="0.3">
      <c r="A22" t="s">
        <v>108</v>
      </c>
      <c r="B22" t="s">
        <v>337</v>
      </c>
      <c r="C22" t="s">
        <v>297</v>
      </c>
      <c r="D22" t="s">
        <v>338</v>
      </c>
      <c r="E22" t="s">
        <v>298</v>
      </c>
      <c r="F22">
        <v>96.382581644253406</v>
      </c>
      <c r="G22">
        <v>96.066303653832193</v>
      </c>
      <c r="H22">
        <v>98.419439624675206</v>
      </c>
      <c r="I22">
        <v>100.543952100239</v>
      </c>
      <c r="J22">
        <v>101.16539692673</v>
      </c>
      <c r="K22">
        <v>101.38799312998999</v>
      </c>
      <c r="L22">
        <v>100.01404617770901</v>
      </c>
      <c r="M22">
        <v>98.374376438683399</v>
      </c>
      <c r="N22">
        <v>94.516502680405594</v>
      </c>
      <c r="O22">
        <v>93.910000547573404</v>
      </c>
      <c r="P22">
        <v>93.655358989770704</v>
      </c>
      <c r="Q22">
        <v>94.686404366999895</v>
      </c>
      <c r="R22">
        <v>95.346484317129693</v>
      </c>
      <c r="S22">
        <v>96.455657926781299</v>
      </c>
      <c r="T22">
        <v>93.957734167216401</v>
      </c>
      <c r="U22">
        <v>92.965410760329704</v>
      </c>
      <c r="V22">
        <v>92.066022432087905</v>
      </c>
      <c r="W22">
        <v>91.593584858927798</v>
      </c>
      <c r="X22">
        <v>91.149940913515906</v>
      </c>
      <c r="Y22">
        <v>92.958409875839394</v>
      </c>
      <c r="Z22">
        <v>93.549664779643294</v>
      </c>
      <c r="AA22">
        <v>95.129093394298494</v>
      </c>
      <c r="AB22">
        <v>95.940316519547096</v>
      </c>
      <c r="AC22">
        <v>97.394119945560007</v>
      </c>
      <c r="AD22">
        <v>98.435092812261303</v>
      </c>
      <c r="AE22">
        <v>100</v>
      </c>
      <c r="AF22">
        <v>100.608050465367</v>
      </c>
    </row>
    <row r="23" spans="1:32" x14ac:dyDescent="0.3">
      <c r="A23" t="s">
        <v>108</v>
      </c>
      <c r="B23" t="s">
        <v>339</v>
      </c>
      <c r="C23" t="s">
        <v>297</v>
      </c>
      <c r="D23" t="s">
        <v>340</v>
      </c>
      <c r="E23" t="s">
        <v>298</v>
      </c>
      <c r="F23">
        <v>96.382581644253406</v>
      </c>
      <c r="G23">
        <v>96.066303653832193</v>
      </c>
      <c r="H23">
        <v>98.419439624675206</v>
      </c>
      <c r="I23">
        <v>100.543952100239</v>
      </c>
      <c r="J23">
        <v>101.16539692673</v>
      </c>
      <c r="K23">
        <v>101.38799312998999</v>
      </c>
      <c r="L23">
        <v>100.01404617770901</v>
      </c>
      <c r="M23">
        <v>98.374376438683399</v>
      </c>
      <c r="N23">
        <v>94.516502680405594</v>
      </c>
      <c r="O23">
        <v>93.910000547573404</v>
      </c>
      <c r="P23">
        <v>93.655358989770704</v>
      </c>
      <c r="Q23">
        <v>94.686404366999994</v>
      </c>
      <c r="R23">
        <v>95.346484317129693</v>
      </c>
      <c r="S23">
        <v>96.455657926781399</v>
      </c>
      <c r="T23">
        <v>93.957734167216501</v>
      </c>
      <c r="U23">
        <v>92.965410760329803</v>
      </c>
      <c r="V23">
        <v>92.066022432087905</v>
      </c>
      <c r="W23">
        <v>91.593584858927798</v>
      </c>
      <c r="X23">
        <v>91.149940913515906</v>
      </c>
      <c r="Y23">
        <v>92.958409875839394</v>
      </c>
      <c r="Z23">
        <v>93.549664779643294</v>
      </c>
      <c r="AA23">
        <v>95.129093394298494</v>
      </c>
      <c r="AB23">
        <v>95.940316519547096</v>
      </c>
      <c r="AC23">
        <v>97.394119945560007</v>
      </c>
      <c r="AD23">
        <v>98.435092812261303</v>
      </c>
      <c r="AE23">
        <v>100</v>
      </c>
      <c r="AF23">
        <v>100.608050465367</v>
      </c>
    </row>
    <row r="24" spans="1:32" x14ac:dyDescent="0.3">
      <c r="A24" t="s">
        <v>108</v>
      </c>
      <c r="B24" t="s">
        <v>341</v>
      </c>
      <c r="C24" t="s">
        <v>297</v>
      </c>
      <c r="D24" t="s">
        <v>342</v>
      </c>
      <c r="E24" t="s">
        <v>298</v>
      </c>
      <c r="F24">
        <v>96.382581644253406</v>
      </c>
      <c r="G24">
        <v>96.066303653832307</v>
      </c>
      <c r="H24">
        <v>98.419439624675206</v>
      </c>
      <c r="I24">
        <v>100.543952100239</v>
      </c>
      <c r="J24">
        <v>101.16539692673</v>
      </c>
      <c r="K24">
        <v>101.38799312998999</v>
      </c>
      <c r="L24">
        <v>100.01404617770901</v>
      </c>
      <c r="M24">
        <v>98.374376438683399</v>
      </c>
      <c r="N24">
        <v>94.516502680405594</v>
      </c>
      <c r="O24">
        <v>93.910000547573404</v>
      </c>
      <c r="P24">
        <v>93.655358989770704</v>
      </c>
      <c r="Q24">
        <v>94.686404366999994</v>
      </c>
      <c r="R24">
        <v>95.346484317129693</v>
      </c>
      <c r="S24">
        <v>96.455657926781399</v>
      </c>
      <c r="T24">
        <v>93.957734167216501</v>
      </c>
      <c r="U24">
        <v>92.965410760329803</v>
      </c>
      <c r="V24">
        <v>92.066022432087905</v>
      </c>
      <c r="W24">
        <v>91.593584858927798</v>
      </c>
      <c r="X24">
        <v>91.149940913516005</v>
      </c>
      <c r="Y24">
        <v>92.958409875839394</v>
      </c>
      <c r="Z24">
        <v>93.549664779643393</v>
      </c>
      <c r="AA24">
        <v>95.129093394298593</v>
      </c>
      <c r="AB24">
        <v>95.940316519547096</v>
      </c>
      <c r="AC24">
        <v>97.394119945560107</v>
      </c>
      <c r="AD24">
        <v>98.435092812261303</v>
      </c>
      <c r="AE24">
        <v>100</v>
      </c>
      <c r="AF24">
        <v>100.608050465367</v>
      </c>
    </row>
    <row r="25" spans="1:32" x14ac:dyDescent="0.3">
      <c r="A25" t="s">
        <v>108</v>
      </c>
      <c r="B25" t="s">
        <v>343</v>
      </c>
      <c r="C25" t="s">
        <v>297</v>
      </c>
      <c r="D25" t="s">
        <v>344</v>
      </c>
      <c r="E25" t="s">
        <v>298</v>
      </c>
      <c r="F25">
        <v>96.382581644253406</v>
      </c>
      <c r="G25">
        <v>96.066303653832193</v>
      </c>
      <c r="H25">
        <v>98.419439624675206</v>
      </c>
      <c r="I25">
        <v>100.543952100239</v>
      </c>
      <c r="J25">
        <v>101.16539692673</v>
      </c>
      <c r="K25">
        <v>101.38799312998999</v>
      </c>
      <c r="L25">
        <v>100.01404617770901</v>
      </c>
      <c r="M25">
        <v>98.374376438683399</v>
      </c>
      <c r="N25">
        <v>94.516502680405594</v>
      </c>
      <c r="O25">
        <v>93.910000547573404</v>
      </c>
      <c r="P25">
        <v>93.655358989770704</v>
      </c>
      <c r="Q25">
        <v>94.686404366999994</v>
      </c>
      <c r="R25">
        <v>95.346484317129693</v>
      </c>
      <c r="S25">
        <v>96.455657926781299</v>
      </c>
      <c r="T25">
        <v>93.957734167216501</v>
      </c>
      <c r="U25">
        <v>92.965410760329704</v>
      </c>
      <c r="V25">
        <v>92.066022432087905</v>
      </c>
      <c r="W25">
        <v>91.593584858927798</v>
      </c>
      <c r="X25">
        <v>91.149940913515906</v>
      </c>
      <c r="Y25">
        <v>92.958409875839394</v>
      </c>
      <c r="Z25">
        <v>93.549664779643393</v>
      </c>
      <c r="AA25">
        <v>95.129093394298494</v>
      </c>
      <c r="AB25">
        <v>95.940316519547096</v>
      </c>
      <c r="AC25">
        <v>97.394119945560007</v>
      </c>
      <c r="AD25">
        <v>98.435092812261303</v>
      </c>
      <c r="AE25">
        <v>100</v>
      </c>
      <c r="AF25">
        <v>100.608050465367</v>
      </c>
    </row>
    <row r="26" spans="1:32" x14ac:dyDescent="0.3">
      <c r="A26" t="s">
        <v>108</v>
      </c>
      <c r="B26" t="s">
        <v>345</v>
      </c>
      <c r="C26" t="s">
        <v>297</v>
      </c>
      <c r="D26" t="s">
        <v>346</v>
      </c>
      <c r="E26" t="s">
        <v>298</v>
      </c>
      <c r="F26">
        <v>96.382581644253406</v>
      </c>
      <c r="G26">
        <v>96.066303653832193</v>
      </c>
      <c r="H26">
        <v>98.419439624675206</v>
      </c>
      <c r="I26">
        <v>100.543952100239</v>
      </c>
      <c r="J26">
        <v>101.16539692673</v>
      </c>
      <c r="K26">
        <v>101.38799312998999</v>
      </c>
      <c r="L26">
        <v>100.01404617770901</v>
      </c>
      <c r="M26">
        <v>98.374376438683399</v>
      </c>
      <c r="N26">
        <v>94.516502680405594</v>
      </c>
      <c r="O26">
        <v>93.910000547573404</v>
      </c>
      <c r="P26">
        <v>93.655358989770704</v>
      </c>
      <c r="Q26">
        <v>94.686404366999994</v>
      </c>
      <c r="R26">
        <v>95.346484317129693</v>
      </c>
      <c r="S26">
        <v>96.455657926781399</v>
      </c>
      <c r="T26">
        <v>93.957734167216501</v>
      </c>
      <c r="U26">
        <v>92.965410760329704</v>
      </c>
      <c r="V26">
        <v>92.066022432087905</v>
      </c>
      <c r="W26">
        <v>91.593584858927798</v>
      </c>
      <c r="X26">
        <v>91.149940913515906</v>
      </c>
      <c r="Y26">
        <v>92.958409875839394</v>
      </c>
      <c r="Z26">
        <v>93.549664779643393</v>
      </c>
      <c r="AA26">
        <v>95.129093394298494</v>
      </c>
      <c r="AB26">
        <v>95.940316519547096</v>
      </c>
      <c r="AC26">
        <v>97.394119945560007</v>
      </c>
      <c r="AD26">
        <v>98.435092812261303</v>
      </c>
      <c r="AE26">
        <v>100</v>
      </c>
      <c r="AF26">
        <v>100.608050465367</v>
      </c>
    </row>
    <row r="27" spans="1:32" x14ac:dyDescent="0.3">
      <c r="A27" t="s">
        <v>108</v>
      </c>
      <c r="B27" t="s">
        <v>347</v>
      </c>
      <c r="C27" t="s">
        <v>297</v>
      </c>
      <c r="D27" t="s">
        <v>348</v>
      </c>
      <c r="E27" t="s">
        <v>298</v>
      </c>
      <c r="F27">
        <v>96.382581644253406</v>
      </c>
      <c r="G27">
        <v>96.066303653832193</v>
      </c>
      <c r="H27">
        <v>98.419439624675206</v>
      </c>
      <c r="I27">
        <v>100.543952100239</v>
      </c>
      <c r="J27">
        <v>101.16539692673</v>
      </c>
      <c r="K27">
        <v>101.38799312998999</v>
      </c>
      <c r="L27">
        <v>100.01404617770901</v>
      </c>
      <c r="M27">
        <v>98.374376438683399</v>
      </c>
      <c r="N27">
        <v>94.516502680405594</v>
      </c>
      <c r="O27">
        <v>93.910000547573404</v>
      </c>
      <c r="P27">
        <v>93.655358989770704</v>
      </c>
      <c r="Q27">
        <v>94.686404366999994</v>
      </c>
      <c r="R27">
        <v>95.346484317129693</v>
      </c>
      <c r="S27">
        <v>96.455657926781399</v>
      </c>
      <c r="T27">
        <v>93.957734167216501</v>
      </c>
      <c r="U27">
        <v>92.965410760329803</v>
      </c>
      <c r="V27">
        <v>92.066022432087905</v>
      </c>
      <c r="W27">
        <v>91.593584858927798</v>
      </c>
      <c r="X27">
        <v>91.149940913515906</v>
      </c>
      <c r="Y27">
        <v>92.958409875839394</v>
      </c>
      <c r="Z27">
        <v>93.549664779643294</v>
      </c>
      <c r="AA27">
        <v>95.129093394298494</v>
      </c>
      <c r="AB27">
        <v>95.940316519547096</v>
      </c>
      <c r="AC27">
        <v>97.394119945560007</v>
      </c>
      <c r="AD27">
        <v>98.435092812261303</v>
      </c>
      <c r="AE27">
        <v>100</v>
      </c>
      <c r="AF27">
        <v>100.608050465367</v>
      </c>
    </row>
    <row r="28" spans="1:32" x14ac:dyDescent="0.3">
      <c r="A28" t="s">
        <v>108</v>
      </c>
      <c r="B28" t="s">
        <v>349</v>
      </c>
      <c r="C28" t="s">
        <v>297</v>
      </c>
      <c r="D28" t="s">
        <v>350</v>
      </c>
      <c r="E28" t="s">
        <v>298</v>
      </c>
      <c r="F28">
        <v>96.382581644253406</v>
      </c>
      <c r="G28">
        <v>96.066303653832193</v>
      </c>
      <c r="H28">
        <v>98.419439624675107</v>
      </c>
      <c r="I28">
        <v>100.543952100239</v>
      </c>
      <c r="J28">
        <v>101.16539692673</v>
      </c>
      <c r="K28">
        <v>101.38799312998999</v>
      </c>
      <c r="L28">
        <v>100.01404617770901</v>
      </c>
      <c r="M28">
        <v>98.374376438683399</v>
      </c>
      <c r="N28">
        <v>94.516502680405594</v>
      </c>
      <c r="O28">
        <v>93.910000547573404</v>
      </c>
      <c r="P28">
        <v>93.655358989770704</v>
      </c>
      <c r="Q28">
        <v>94.686404366999994</v>
      </c>
      <c r="R28">
        <v>95.346484317129693</v>
      </c>
      <c r="S28">
        <v>96.455657926781299</v>
      </c>
      <c r="T28">
        <v>93.957734167216401</v>
      </c>
      <c r="U28">
        <v>92.965410760329704</v>
      </c>
      <c r="V28">
        <v>92.066022432087905</v>
      </c>
      <c r="W28">
        <v>91.593584858927798</v>
      </c>
      <c r="X28">
        <v>91.149940913515906</v>
      </c>
      <c r="Y28">
        <v>92.958409875839394</v>
      </c>
      <c r="Z28">
        <v>93.549664779643294</v>
      </c>
      <c r="AA28">
        <v>95.129093394298494</v>
      </c>
      <c r="AB28">
        <v>95.940316519547096</v>
      </c>
      <c r="AC28">
        <v>97.394119945560007</v>
      </c>
      <c r="AD28">
        <v>98.435092812261303</v>
      </c>
      <c r="AE28">
        <v>100</v>
      </c>
      <c r="AF28">
        <v>100.608050465367</v>
      </c>
    </row>
    <row r="29" spans="1:32" x14ac:dyDescent="0.3">
      <c r="A29" t="s">
        <v>108</v>
      </c>
      <c r="B29" t="s">
        <v>351</v>
      </c>
      <c r="C29" t="s">
        <v>297</v>
      </c>
      <c r="D29" t="s">
        <v>352</v>
      </c>
      <c r="E29" t="s">
        <v>298</v>
      </c>
      <c r="F29">
        <v>96.382581644253406</v>
      </c>
      <c r="G29">
        <v>96.066303653832193</v>
      </c>
      <c r="H29">
        <v>98.419439624675206</v>
      </c>
      <c r="I29">
        <v>100.543952100239</v>
      </c>
      <c r="J29">
        <v>101.16539692673</v>
      </c>
      <c r="K29">
        <v>101.38799312998999</v>
      </c>
      <c r="L29">
        <v>100.01404617770901</v>
      </c>
      <c r="M29">
        <v>98.374376438683399</v>
      </c>
      <c r="N29">
        <v>94.516502680405594</v>
      </c>
      <c r="O29">
        <v>93.910000547573404</v>
      </c>
      <c r="P29">
        <v>93.655358989770704</v>
      </c>
      <c r="Q29">
        <v>94.686404366999994</v>
      </c>
      <c r="R29">
        <v>95.346484317129594</v>
      </c>
      <c r="S29">
        <v>96.455657926781299</v>
      </c>
      <c r="T29">
        <v>93.957734167216401</v>
      </c>
      <c r="U29">
        <v>92.965410760329704</v>
      </c>
      <c r="V29">
        <v>92.066022432087905</v>
      </c>
      <c r="W29">
        <v>91.593584858927798</v>
      </c>
      <c r="X29">
        <v>91.149940913515906</v>
      </c>
      <c r="Y29">
        <v>92.958409875839394</v>
      </c>
      <c r="Z29">
        <v>93.549664779643294</v>
      </c>
      <c r="AA29">
        <v>95.129093394298494</v>
      </c>
      <c r="AB29">
        <v>95.940316519547096</v>
      </c>
      <c r="AC29">
        <v>97.394119945560007</v>
      </c>
      <c r="AD29">
        <v>98.435092812261303</v>
      </c>
      <c r="AE29">
        <v>100</v>
      </c>
      <c r="AF29">
        <v>100.608050465367</v>
      </c>
    </row>
    <row r="30" spans="1:32" x14ac:dyDescent="0.3">
      <c r="A30" t="s">
        <v>108</v>
      </c>
      <c r="B30" t="s">
        <v>353</v>
      </c>
      <c r="C30" t="s">
        <v>297</v>
      </c>
      <c r="D30" t="s">
        <v>354</v>
      </c>
      <c r="E30" t="s">
        <v>298</v>
      </c>
      <c r="F30">
        <v>96.382581644253406</v>
      </c>
      <c r="G30">
        <v>96.066303653832193</v>
      </c>
      <c r="H30">
        <v>98.419439624675206</v>
      </c>
      <c r="I30">
        <v>100.543952100239</v>
      </c>
      <c r="J30">
        <v>101.16539692673</v>
      </c>
      <c r="K30">
        <v>101.38799312998999</v>
      </c>
      <c r="L30">
        <v>100.01404617770901</v>
      </c>
      <c r="M30">
        <v>98.374376438683399</v>
      </c>
      <c r="N30">
        <v>94.516502680405594</v>
      </c>
      <c r="O30">
        <v>93.910000547573404</v>
      </c>
      <c r="P30">
        <v>93.655358989770704</v>
      </c>
      <c r="Q30">
        <v>94.686404366999994</v>
      </c>
      <c r="R30">
        <v>95.346484317129693</v>
      </c>
      <c r="S30">
        <v>96.455657926781399</v>
      </c>
      <c r="T30">
        <v>93.957734167216501</v>
      </c>
      <c r="U30">
        <v>92.965410760329803</v>
      </c>
      <c r="V30">
        <v>92.066022432087905</v>
      </c>
      <c r="W30">
        <v>91.593584858927798</v>
      </c>
      <c r="X30">
        <v>91.149940913515906</v>
      </c>
      <c r="Y30">
        <v>92.958409875839394</v>
      </c>
      <c r="Z30">
        <v>93.549664779643393</v>
      </c>
      <c r="AA30">
        <v>95.129093394298494</v>
      </c>
      <c r="AB30">
        <v>95.940316519547096</v>
      </c>
      <c r="AC30">
        <v>97.394119945560007</v>
      </c>
      <c r="AD30">
        <v>98.435092812261303</v>
      </c>
      <c r="AE30">
        <v>100</v>
      </c>
      <c r="AF30">
        <v>100.608050465367</v>
      </c>
    </row>
    <row r="31" spans="1:32" x14ac:dyDescent="0.3">
      <c r="A31" t="s">
        <v>108</v>
      </c>
      <c r="B31" t="s">
        <v>355</v>
      </c>
      <c r="C31" t="s">
        <v>297</v>
      </c>
      <c r="D31" t="s">
        <v>356</v>
      </c>
      <c r="E31" t="s">
        <v>298</v>
      </c>
      <c r="F31">
        <v>96.382581644253406</v>
      </c>
      <c r="G31">
        <v>96.066303653832193</v>
      </c>
      <c r="H31">
        <v>98.419439624675206</v>
      </c>
      <c r="I31">
        <v>100.543952100239</v>
      </c>
      <c r="J31">
        <v>101.16539692673</v>
      </c>
      <c r="K31">
        <v>101.38799312998999</v>
      </c>
      <c r="L31">
        <v>100.01404617770901</v>
      </c>
      <c r="M31">
        <v>98.374376438683399</v>
      </c>
      <c r="N31">
        <v>94.516502680405594</v>
      </c>
      <c r="O31">
        <v>93.910000547573404</v>
      </c>
      <c r="P31">
        <v>93.655358989770704</v>
      </c>
      <c r="Q31">
        <v>94.686404366999994</v>
      </c>
      <c r="R31">
        <v>95.346484317129693</v>
      </c>
      <c r="S31">
        <v>96.455657926781399</v>
      </c>
      <c r="T31">
        <v>93.957734167216501</v>
      </c>
      <c r="U31">
        <v>92.965410760329803</v>
      </c>
      <c r="V31">
        <v>92.066022432087905</v>
      </c>
      <c r="W31">
        <v>91.593584858927798</v>
      </c>
      <c r="X31">
        <v>91.149940913515906</v>
      </c>
      <c r="Y31">
        <v>92.958409875839394</v>
      </c>
      <c r="Z31">
        <v>93.549664779643294</v>
      </c>
      <c r="AA31">
        <v>95.129093394298494</v>
      </c>
      <c r="AB31">
        <v>95.940316519547096</v>
      </c>
      <c r="AC31">
        <v>97.394119945560007</v>
      </c>
      <c r="AD31">
        <v>98.435092812261303</v>
      </c>
      <c r="AE31">
        <v>100</v>
      </c>
      <c r="AF31">
        <v>100.608050465367</v>
      </c>
    </row>
    <row r="32" spans="1:32" x14ac:dyDescent="0.3">
      <c r="A32" t="s">
        <v>108</v>
      </c>
      <c r="B32" t="s">
        <v>357</v>
      </c>
      <c r="C32" t="s">
        <v>297</v>
      </c>
      <c r="D32" t="s">
        <v>358</v>
      </c>
      <c r="E32" t="s">
        <v>298</v>
      </c>
      <c r="F32">
        <v>96.382581644253406</v>
      </c>
      <c r="G32">
        <v>96.066303653832193</v>
      </c>
      <c r="H32">
        <v>98.419439624675206</v>
      </c>
      <c r="I32">
        <v>100.543952100239</v>
      </c>
      <c r="J32">
        <v>101.16539692673</v>
      </c>
      <c r="K32">
        <v>101.38799312998999</v>
      </c>
      <c r="L32">
        <v>100.01404617770901</v>
      </c>
      <c r="M32">
        <v>98.374376438683399</v>
      </c>
      <c r="N32">
        <v>94.516502680405594</v>
      </c>
      <c r="O32">
        <v>93.910000547573404</v>
      </c>
      <c r="P32">
        <v>93.655358989770704</v>
      </c>
      <c r="Q32">
        <v>94.686404366999994</v>
      </c>
      <c r="R32">
        <v>95.346484317129693</v>
      </c>
      <c r="S32">
        <v>96.455657926781399</v>
      </c>
      <c r="T32">
        <v>93.957734167216501</v>
      </c>
      <c r="U32">
        <v>92.965410760329803</v>
      </c>
      <c r="V32">
        <v>92.066022432087905</v>
      </c>
      <c r="W32">
        <v>91.593584858927798</v>
      </c>
      <c r="X32">
        <v>91.149940913515906</v>
      </c>
      <c r="Y32">
        <v>92.958409875839394</v>
      </c>
      <c r="Z32">
        <v>93.549664779643294</v>
      </c>
      <c r="AA32">
        <v>95.129093394298494</v>
      </c>
      <c r="AB32">
        <v>95.940316519547096</v>
      </c>
      <c r="AC32">
        <v>97.394119945560007</v>
      </c>
      <c r="AD32">
        <v>98.435092812261303</v>
      </c>
      <c r="AE32">
        <v>100</v>
      </c>
      <c r="AF32">
        <v>100.608050465367</v>
      </c>
    </row>
    <row r="33" spans="1:32" x14ac:dyDescent="0.3">
      <c r="A33" t="s">
        <v>108</v>
      </c>
      <c r="B33" t="s">
        <v>359</v>
      </c>
      <c r="C33" t="s">
        <v>297</v>
      </c>
      <c r="D33" t="s">
        <v>360</v>
      </c>
      <c r="E33" t="s">
        <v>298</v>
      </c>
      <c r="F33">
        <v>96.382581644253406</v>
      </c>
      <c r="G33">
        <v>96.066303653832193</v>
      </c>
      <c r="H33">
        <v>98.419439624675206</v>
      </c>
      <c r="I33">
        <v>100.543952100239</v>
      </c>
      <c r="J33">
        <v>101.16539692673</v>
      </c>
      <c r="K33">
        <v>101.38799312998999</v>
      </c>
      <c r="L33">
        <v>100.01404617770901</v>
      </c>
      <c r="M33">
        <v>98.374376438683399</v>
      </c>
      <c r="N33">
        <v>94.516502680405594</v>
      </c>
      <c r="O33">
        <v>93.910000547573404</v>
      </c>
      <c r="P33">
        <v>93.655358989770704</v>
      </c>
      <c r="Q33">
        <v>94.686404366999994</v>
      </c>
      <c r="R33">
        <v>95.346484317129693</v>
      </c>
      <c r="S33">
        <v>96.455657926781399</v>
      </c>
      <c r="T33">
        <v>93.957734167216401</v>
      </c>
      <c r="U33">
        <v>92.965410760329803</v>
      </c>
      <c r="V33">
        <v>92.066022432087905</v>
      </c>
      <c r="W33">
        <v>91.593584858927798</v>
      </c>
      <c r="X33">
        <v>91.149940913515906</v>
      </c>
      <c r="Y33">
        <v>92.958409875839394</v>
      </c>
      <c r="Z33">
        <v>93.549664779643393</v>
      </c>
      <c r="AA33">
        <v>95.129093394298494</v>
      </c>
      <c r="AB33">
        <v>95.940316519547096</v>
      </c>
      <c r="AC33">
        <v>97.394119945560007</v>
      </c>
      <c r="AD33">
        <v>98.435092812261303</v>
      </c>
      <c r="AE33">
        <v>100</v>
      </c>
      <c r="AF33">
        <v>100.608050465367</v>
      </c>
    </row>
    <row r="34" spans="1:32" x14ac:dyDescent="0.3">
      <c r="A34" t="s">
        <v>108</v>
      </c>
      <c r="B34" t="s">
        <v>361</v>
      </c>
      <c r="C34" t="s">
        <v>297</v>
      </c>
      <c r="D34" t="s">
        <v>362</v>
      </c>
      <c r="E34" t="s">
        <v>298</v>
      </c>
      <c r="F34">
        <v>96.382581644253406</v>
      </c>
      <c r="G34">
        <v>96.066303653832193</v>
      </c>
      <c r="H34">
        <v>98.419439624675206</v>
      </c>
      <c r="I34">
        <v>100.543952100239</v>
      </c>
      <c r="J34">
        <v>101.16539692673</v>
      </c>
      <c r="K34">
        <v>101.38799312998999</v>
      </c>
      <c r="L34">
        <v>100.01404617770901</v>
      </c>
      <c r="M34">
        <v>98.374376438683399</v>
      </c>
      <c r="N34">
        <v>94.516502680405594</v>
      </c>
      <c r="O34">
        <v>93.910000547573404</v>
      </c>
      <c r="P34">
        <v>93.655358989770704</v>
      </c>
      <c r="Q34">
        <v>94.686404366999994</v>
      </c>
      <c r="R34">
        <v>95.346484317129693</v>
      </c>
      <c r="S34">
        <v>96.455657926781399</v>
      </c>
      <c r="T34">
        <v>93.957734167216401</v>
      </c>
      <c r="U34">
        <v>92.965410760329704</v>
      </c>
      <c r="V34">
        <v>92.066022432087905</v>
      </c>
      <c r="W34">
        <v>91.593584858927798</v>
      </c>
      <c r="X34">
        <v>91.149940913515906</v>
      </c>
      <c r="Y34">
        <v>92.958409875839394</v>
      </c>
      <c r="Z34">
        <v>93.549664779643393</v>
      </c>
      <c r="AA34">
        <v>95.129093394298494</v>
      </c>
      <c r="AB34">
        <v>95.940316519547096</v>
      </c>
      <c r="AC34">
        <v>97.394119945560007</v>
      </c>
      <c r="AD34">
        <v>98.435092812261303</v>
      </c>
      <c r="AE34">
        <v>100</v>
      </c>
      <c r="AF34">
        <v>100.608050465367</v>
      </c>
    </row>
    <row r="35" spans="1:32" x14ac:dyDescent="0.3">
      <c r="A35" t="s">
        <v>108</v>
      </c>
      <c r="B35" t="s">
        <v>363</v>
      </c>
      <c r="C35" t="s">
        <v>297</v>
      </c>
      <c r="D35" t="s">
        <v>364</v>
      </c>
      <c r="E35" t="s">
        <v>298</v>
      </c>
      <c r="F35">
        <v>96.382581644253406</v>
      </c>
      <c r="G35">
        <v>96.066303653832193</v>
      </c>
      <c r="H35">
        <v>98.419439624675206</v>
      </c>
      <c r="I35">
        <v>100.543952100239</v>
      </c>
      <c r="J35">
        <v>101.16539692673</v>
      </c>
      <c r="K35">
        <v>101.38799312998999</v>
      </c>
      <c r="L35">
        <v>100.01404617770901</v>
      </c>
      <c r="M35">
        <v>98.374376438683399</v>
      </c>
      <c r="N35">
        <v>94.516502680405594</v>
      </c>
      <c r="O35">
        <v>93.910000547573404</v>
      </c>
      <c r="P35">
        <v>93.655358989770704</v>
      </c>
      <c r="Q35">
        <v>94.686404366999994</v>
      </c>
      <c r="R35">
        <v>95.346484317129693</v>
      </c>
      <c r="S35">
        <v>96.455657926781399</v>
      </c>
      <c r="T35">
        <v>93.957734167216501</v>
      </c>
      <c r="U35">
        <v>92.965410760329704</v>
      </c>
      <c r="V35">
        <v>92.066022432087905</v>
      </c>
      <c r="W35">
        <v>91.593584858927798</v>
      </c>
      <c r="X35">
        <v>91.149940913515906</v>
      </c>
      <c r="Y35">
        <v>92.958409875839394</v>
      </c>
      <c r="Z35">
        <v>93.549664779643294</v>
      </c>
      <c r="AA35">
        <v>95.129093394298494</v>
      </c>
      <c r="AB35">
        <v>95.940316519547096</v>
      </c>
      <c r="AC35">
        <v>97.394119945560007</v>
      </c>
      <c r="AD35">
        <v>98.435092812261303</v>
      </c>
      <c r="AE35">
        <v>100</v>
      </c>
      <c r="AF35">
        <v>100.608050465367</v>
      </c>
    </row>
    <row r="36" spans="1:32" x14ac:dyDescent="0.3">
      <c r="A36" t="s">
        <v>108</v>
      </c>
      <c r="B36" t="s">
        <v>365</v>
      </c>
      <c r="C36" t="s">
        <v>297</v>
      </c>
      <c r="D36" t="s">
        <v>366</v>
      </c>
      <c r="E36" t="s">
        <v>298</v>
      </c>
      <c r="F36">
        <v>96.382581644253406</v>
      </c>
      <c r="G36">
        <v>96.066303653832193</v>
      </c>
      <c r="H36">
        <v>98.419439624675206</v>
      </c>
      <c r="I36">
        <v>100.543952100239</v>
      </c>
      <c r="J36">
        <v>101.16539692673</v>
      </c>
      <c r="K36">
        <v>101.38799312998999</v>
      </c>
      <c r="L36">
        <v>100.01404617770901</v>
      </c>
      <c r="M36">
        <v>98.374376438683399</v>
      </c>
      <c r="N36">
        <v>94.516502680405594</v>
      </c>
      <c r="O36">
        <v>93.910000547573404</v>
      </c>
      <c r="P36">
        <v>93.655358989770704</v>
      </c>
      <c r="Q36">
        <v>94.686404366999994</v>
      </c>
      <c r="R36">
        <v>95.346484317129693</v>
      </c>
      <c r="S36">
        <v>96.455657926781299</v>
      </c>
      <c r="T36">
        <v>93.957734167216501</v>
      </c>
      <c r="U36">
        <v>92.965410760329704</v>
      </c>
      <c r="V36">
        <v>92.066022432087905</v>
      </c>
      <c r="W36">
        <v>91.593584858927798</v>
      </c>
      <c r="X36">
        <v>91.149940913515906</v>
      </c>
      <c r="Y36">
        <v>92.958409875839394</v>
      </c>
      <c r="Z36">
        <v>93.549664779643294</v>
      </c>
      <c r="AA36">
        <v>95.129093394298494</v>
      </c>
      <c r="AB36">
        <v>95.940316519547096</v>
      </c>
      <c r="AC36">
        <v>97.394119945560007</v>
      </c>
      <c r="AD36">
        <v>98.435092812261303</v>
      </c>
      <c r="AE36">
        <v>100</v>
      </c>
      <c r="AF36">
        <v>100.608050465367</v>
      </c>
    </row>
    <row r="37" spans="1:32" x14ac:dyDescent="0.3">
      <c r="A37" t="s">
        <v>108</v>
      </c>
      <c r="B37" t="s">
        <v>367</v>
      </c>
      <c r="C37" t="s">
        <v>297</v>
      </c>
      <c r="D37" t="s">
        <v>368</v>
      </c>
      <c r="E37" t="s">
        <v>298</v>
      </c>
      <c r="F37">
        <v>96.382581644253406</v>
      </c>
      <c r="G37">
        <v>96.066303653832193</v>
      </c>
      <c r="H37">
        <v>98.419439624675206</v>
      </c>
      <c r="I37">
        <v>100.543952100239</v>
      </c>
      <c r="J37">
        <v>101.16539692673</v>
      </c>
      <c r="K37">
        <v>101.38799312998999</v>
      </c>
      <c r="L37">
        <v>100.01404617770901</v>
      </c>
      <c r="M37">
        <v>98.374376438683399</v>
      </c>
      <c r="N37">
        <v>94.516502680405594</v>
      </c>
      <c r="O37">
        <v>93.910000547573404</v>
      </c>
      <c r="P37">
        <v>93.655358989770704</v>
      </c>
      <c r="Q37">
        <v>94.686404366999994</v>
      </c>
      <c r="R37">
        <v>95.346484317129693</v>
      </c>
      <c r="S37">
        <v>96.455657926781399</v>
      </c>
      <c r="T37">
        <v>93.957734167216501</v>
      </c>
      <c r="U37">
        <v>92.965410760329803</v>
      </c>
      <c r="V37">
        <v>92.066022432087905</v>
      </c>
      <c r="W37">
        <v>91.593584858927798</v>
      </c>
      <c r="X37">
        <v>91.149940913515906</v>
      </c>
      <c r="Y37">
        <v>92.958409875839394</v>
      </c>
      <c r="Z37">
        <v>93.549664779643393</v>
      </c>
      <c r="AA37">
        <v>95.129093394298494</v>
      </c>
      <c r="AB37">
        <v>95.940316519547096</v>
      </c>
      <c r="AC37">
        <v>97.394119945560007</v>
      </c>
      <c r="AD37">
        <v>98.435092812261303</v>
      </c>
      <c r="AE37">
        <v>100</v>
      </c>
      <c r="AF37">
        <v>100.608050465367</v>
      </c>
    </row>
    <row r="38" spans="1:32" x14ac:dyDescent="0.3">
      <c r="A38" t="s">
        <v>108</v>
      </c>
      <c r="B38" t="s">
        <v>369</v>
      </c>
      <c r="C38" t="s">
        <v>297</v>
      </c>
      <c r="D38" t="s">
        <v>370</v>
      </c>
      <c r="E38" t="s">
        <v>298</v>
      </c>
      <c r="F38">
        <v>96.382581644253406</v>
      </c>
      <c r="G38">
        <v>96.066303653832193</v>
      </c>
      <c r="H38">
        <v>98.419439624675206</v>
      </c>
      <c r="I38">
        <v>100.543952100239</v>
      </c>
      <c r="J38">
        <v>101.16539692673</v>
      </c>
      <c r="K38">
        <v>101.38799312998999</v>
      </c>
      <c r="L38">
        <v>100.01404617770901</v>
      </c>
      <c r="M38">
        <v>98.374376438683399</v>
      </c>
      <c r="N38">
        <v>94.516502680405594</v>
      </c>
      <c r="O38">
        <v>93.910000547573404</v>
      </c>
      <c r="P38">
        <v>93.655358989770704</v>
      </c>
      <c r="Q38">
        <v>94.686404366999994</v>
      </c>
      <c r="R38">
        <v>95.346484317129693</v>
      </c>
      <c r="S38">
        <v>96.455657926781399</v>
      </c>
      <c r="T38">
        <v>93.957734167216501</v>
      </c>
      <c r="U38">
        <v>92.965410760329803</v>
      </c>
      <c r="V38">
        <v>92.066022432087905</v>
      </c>
      <c r="W38">
        <v>91.593584858927798</v>
      </c>
      <c r="X38">
        <v>91.149940913515906</v>
      </c>
      <c r="Y38">
        <v>92.958409875839394</v>
      </c>
      <c r="Z38">
        <v>93.549664779643294</v>
      </c>
      <c r="AA38">
        <v>95.129093394298494</v>
      </c>
      <c r="AB38">
        <v>95.940316519547096</v>
      </c>
      <c r="AC38">
        <v>97.394119945560007</v>
      </c>
      <c r="AD38">
        <v>98.435092812261303</v>
      </c>
      <c r="AE38">
        <v>100</v>
      </c>
      <c r="AF38">
        <v>100.608050465367</v>
      </c>
    </row>
    <row r="39" spans="1:32" x14ac:dyDescent="0.3">
      <c r="A39" t="s">
        <v>108</v>
      </c>
      <c r="B39" t="s">
        <v>371</v>
      </c>
      <c r="C39" t="s">
        <v>297</v>
      </c>
      <c r="D39" t="s">
        <v>372</v>
      </c>
      <c r="E39" t="s">
        <v>298</v>
      </c>
      <c r="F39">
        <v>96.382581644253406</v>
      </c>
      <c r="G39">
        <v>96.066303653832193</v>
      </c>
      <c r="H39">
        <v>98.419439624675206</v>
      </c>
      <c r="I39">
        <v>100.543952100239</v>
      </c>
      <c r="J39">
        <v>101.16539692673</v>
      </c>
      <c r="K39">
        <v>101.38799312998999</v>
      </c>
      <c r="L39">
        <v>100.01404617770901</v>
      </c>
      <c r="M39">
        <v>98.374376438683399</v>
      </c>
      <c r="N39">
        <v>94.516502680405594</v>
      </c>
      <c r="O39">
        <v>93.910000547573404</v>
      </c>
      <c r="P39">
        <v>93.655358989770704</v>
      </c>
      <c r="Q39">
        <v>94.686404366999994</v>
      </c>
      <c r="R39">
        <v>95.346484317129693</v>
      </c>
      <c r="S39">
        <v>96.455657926781399</v>
      </c>
      <c r="T39">
        <v>93.957734167216401</v>
      </c>
      <c r="U39">
        <v>92.965410760329803</v>
      </c>
      <c r="V39">
        <v>92.066022432087905</v>
      </c>
      <c r="W39">
        <v>91.593584858927798</v>
      </c>
      <c r="X39">
        <v>91.149940913515906</v>
      </c>
      <c r="Y39">
        <v>92.958409875839394</v>
      </c>
      <c r="Z39">
        <v>93.549664779643294</v>
      </c>
      <c r="AA39">
        <v>95.129093394298494</v>
      </c>
      <c r="AB39">
        <v>95.940316519547096</v>
      </c>
      <c r="AC39">
        <v>97.394119945560007</v>
      </c>
      <c r="AD39">
        <v>98.435092812261402</v>
      </c>
      <c r="AE39">
        <v>100</v>
      </c>
      <c r="AF39">
        <v>100.608050465367</v>
      </c>
    </row>
    <row r="40" spans="1:32" x14ac:dyDescent="0.3">
      <c r="A40" t="s">
        <v>108</v>
      </c>
      <c r="B40" t="s">
        <v>373</v>
      </c>
      <c r="C40" t="s">
        <v>297</v>
      </c>
      <c r="D40" t="s">
        <v>374</v>
      </c>
      <c r="E40" t="s">
        <v>298</v>
      </c>
      <c r="F40">
        <v>96.382581644253406</v>
      </c>
      <c r="G40">
        <v>96.066303653832193</v>
      </c>
      <c r="H40">
        <v>98.419439624675206</v>
      </c>
      <c r="I40">
        <v>100.543952100239</v>
      </c>
      <c r="J40">
        <v>101.16539692673</v>
      </c>
      <c r="K40">
        <v>101.38799312998999</v>
      </c>
      <c r="L40">
        <v>100.01404617770901</v>
      </c>
      <c r="M40">
        <v>98.374376438683399</v>
      </c>
      <c r="N40">
        <v>94.516502680405594</v>
      </c>
      <c r="O40">
        <v>93.910000547573404</v>
      </c>
      <c r="P40">
        <v>93.655358989770704</v>
      </c>
      <c r="Q40">
        <v>94.686404366999994</v>
      </c>
      <c r="R40">
        <v>95.346484317129693</v>
      </c>
      <c r="S40">
        <v>96.455657926781399</v>
      </c>
      <c r="T40">
        <v>93.957734167216501</v>
      </c>
      <c r="U40">
        <v>92.965410760329704</v>
      </c>
      <c r="V40">
        <v>92.066022432087905</v>
      </c>
      <c r="W40">
        <v>91.593584858927798</v>
      </c>
      <c r="X40">
        <v>91.149940913515906</v>
      </c>
      <c r="Y40">
        <v>92.958409875839394</v>
      </c>
      <c r="Z40">
        <v>93.549664779643393</v>
      </c>
      <c r="AA40">
        <v>95.129093394298494</v>
      </c>
      <c r="AB40">
        <v>95.940316519547096</v>
      </c>
      <c r="AC40">
        <v>97.394119945560007</v>
      </c>
      <c r="AD40">
        <v>98.435092812261303</v>
      </c>
      <c r="AE40">
        <v>100</v>
      </c>
      <c r="AF40">
        <v>100.608050465367</v>
      </c>
    </row>
    <row r="41" spans="1:32" x14ac:dyDescent="0.3">
      <c r="A41" t="s">
        <v>108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108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108</v>
      </c>
      <c r="B43" t="s">
        <v>379</v>
      </c>
      <c r="C43" t="s">
        <v>297</v>
      </c>
      <c r="D43" t="s">
        <v>380</v>
      </c>
      <c r="E43" t="s">
        <v>298</v>
      </c>
      <c r="F43">
        <v>96.382581644253406</v>
      </c>
      <c r="G43">
        <v>96.066303653832193</v>
      </c>
      <c r="H43">
        <v>98.419439624675206</v>
      </c>
      <c r="I43">
        <v>100.543952100239</v>
      </c>
      <c r="J43">
        <v>101.16539692673</v>
      </c>
      <c r="K43">
        <v>101.38799312998999</v>
      </c>
      <c r="L43">
        <v>100.01404617770901</v>
      </c>
      <c r="M43">
        <v>98.374376438683399</v>
      </c>
      <c r="N43">
        <v>94.516502680405594</v>
      </c>
      <c r="O43">
        <v>93.910000547573404</v>
      </c>
      <c r="P43">
        <v>93.655358989770704</v>
      </c>
      <c r="Q43">
        <v>94.686404366999994</v>
      </c>
      <c r="R43">
        <v>95.346484317129693</v>
      </c>
      <c r="S43">
        <v>96.455657926781299</v>
      </c>
      <c r="T43">
        <v>93.957734167216401</v>
      </c>
      <c r="U43">
        <v>92.965410760329803</v>
      </c>
      <c r="V43">
        <v>92.066022432087905</v>
      </c>
      <c r="W43">
        <v>91.593584858927798</v>
      </c>
      <c r="X43">
        <v>91.149940913515906</v>
      </c>
      <c r="Y43">
        <v>92.958409875839394</v>
      </c>
      <c r="Z43">
        <v>93.549664779643393</v>
      </c>
      <c r="AA43">
        <v>95.129093394298494</v>
      </c>
      <c r="AB43">
        <v>95.940316519547096</v>
      </c>
      <c r="AC43">
        <v>97.394119945560007</v>
      </c>
      <c r="AD43">
        <v>98.435092812261303</v>
      </c>
      <c r="AE43">
        <v>100</v>
      </c>
      <c r="AF43">
        <v>100.608050465367</v>
      </c>
    </row>
    <row r="44" spans="1:32" x14ac:dyDescent="0.3">
      <c r="A44" t="s">
        <v>108</v>
      </c>
      <c r="B44" t="s">
        <v>381</v>
      </c>
      <c r="C44" t="s">
        <v>297</v>
      </c>
      <c r="D44" t="s">
        <v>382</v>
      </c>
      <c r="E44" t="s">
        <v>298</v>
      </c>
      <c r="F44">
        <v>96.382581644253506</v>
      </c>
      <c r="G44">
        <v>96.066303653832307</v>
      </c>
      <c r="H44">
        <v>98.419439624675306</v>
      </c>
      <c r="I44">
        <v>100.543952100239</v>
      </c>
      <c r="J44">
        <v>101.16539692673</v>
      </c>
      <c r="K44">
        <v>101.38799312998999</v>
      </c>
      <c r="L44">
        <v>100.01404617770901</v>
      </c>
      <c r="M44">
        <v>98.374376438683498</v>
      </c>
      <c r="N44">
        <v>94.516502680405694</v>
      </c>
      <c r="O44">
        <v>93.910000547573503</v>
      </c>
      <c r="P44">
        <v>93.655358989770804</v>
      </c>
      <c r="Q44">
        <v>94.686404366999994</v>
      </c>
      <c r="R44">
        <v>95.346484317129807</v>
      </c>
      <c r="S44">
        <v>96.455657926781399</v>
      </c>
      <c r="T44">
        <v>93.957734167216501</v>
      </c>
      <c r="U44">
        <v>92.965410760329902</v>
      </c>
      <c r="V44">
        <v>92.066022432088005</v>
      </c>
      <c r="W44">
        <v>91.593584858927898</v>
      </c>
      <c r="X44">
        <v>91.149940913516005</v>
      </c>
      <c r="Y44">
        <v>92.958409875839493</v>
      </c>
      <c r="Z44">
        <v>93.549664779643393</v>
      </c>
      <c r="AA44">
        <v>95.129093394298494</v>
      </c>
      <c r="AB44">
        <v>95.940316519547196</v>
      </c>
      <c r="AC44">
        <v>97.394119945560007</v>
      </c>
      <c r="AD44">
        <v>98.435092812261402</v>
      </c>
      <c r="AE44">
        <v>100</v>
      </c>
      <c r="AF44">
        <v>100.608050465367</v>
      </c>
    </row>
    <row r="45" spans="1:32" x14ac:dyDescent="0.3">
      <c r="A45" t="s">
        <v>108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108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108</v>
      </c>
      <c r="B47" t="s">
        <v>387</v>
      </c>
      <c r="C47" t="s">
        <v>297</v>
      </c>
      <c r="D47" t="s">
        <v>388</v>
      </c>
      <c r="E47" t="s">
        <v>298</v>
      </c>
      <c r="F47">
        <v>96.382581644253406</v>
      </c>
      <c r="G47">
        <v>96.066303653832193</v>
      </c>
      <c r="H47">
        <v>98.419439624675206</v>
      </c>
      <c r="I47">
        <v>100.543952100239</v>
      </c>
      <c r="J47">
        <v>101.16539692673</v>
      </c>
      <c r="K47">
        <v>101.38799312998999</v>
      </c>
      <c r="L47">
        <v>100.01404617770901</v>
      </c>
      <c r="M47">
        <v>98.374376438683399</v>
      </c>
      <c r="N47">
        <v>94.516502680405594</v>
      </c>
      <c r="O47">
        <v>93.910000547573404</v>
      </c>
      <c r="P47">
        <v>93.655358989770704</v>
      </c>
      <c r="Q47">
        <v>94.686404366999994</v>
      </c>
      <c r="R47">
        <v>95.346484317129693</v>
      </c>
      <c r="S47">
        <v>96.455657926781399</v>
      </c>
      <c r="T47">
        <v>93.957734167216501</v>
      </c>
      <c r="U47">
        <v>92.965410760329803</v>
      </c>
      <c r="V47">
        <v>92.066022432087905</v>
      </c>
      <c r="W47">
        <v>91.593584858927798</v>
      </c>
      <c r="X47">
        <v>91.149940913515906</v>
      </c>
      <c r="Y47">
        <v>92.958409875839394</v>
      </c>
      <c r="Z47">
        <v>93.549664779643294</v>
      </c>
      <c r="AA47">
        <v>95.129093394298494</v>
      </c>
      <c r="AB47">
        <v>95.940316519547096</v>
      </c>
      <c r="AC47">
        <v>97.394119945560007</v>
      </c>
      <c r="AD47">
        <v>98.435092812261303</v>
      </c>
      <c r="AE47">
        <v>100</v>
      </c>
      <c r="AF47">
        <v>100.608050465367</v>
      </c>
    </row>
    <row r="48" spans="1:32" x14ac:dyDescent="0.3">
      <c r="A48" t="s">
        <v>108</v>
      </c>
      <c r="B48" t="s">
        <v>389</v>
      </c>
      <c r="C48" t="s">
        <v>297</v>
      </c>
      <c r="D48" t="s">
        <v>390</v>
      </c>
      <c r="E48" t="s">
        <v>298</v>
      </c>
      <c r="F48">
        <v>96.382581644253406</v>
      </c>
      <c r="G48">
        <v>96.066303653832193</v>
      </c>
      <c r="H48">
        <v>98.419439624675206</v>
      </c>
      <c r="I48">
        <v>100.543952100239</v>
      </c>
      <c r="J48">
        <v>101.16539692673</v>
      </c>
      <c r="K48">
        <v>101.38799312998999</v>
      </c>
      <c r="L48">
        <v>100.01404617770901</v>
      </c>
      <c r="M48">
        <v>98.374376438683399</v>
      </c>
      <c r="N48">
        <v>94.516502680405594</v>
      </c>
      <c r="O48">
        <v>93.910000547573404</v>
      </c>
      <c r="P48">
        <v>93.655358989770704</v>
      </c>
      <c r="Q48">
        <v>94.686404366999994</v>
      </c>
      <c r="R48">
        <v>95.346484317129693</v>
      </c>
      <c r="S48">
        <v>96.455657926781399</v>
      </c>
      <c r="T48">
        <v>93.957734167216501</v>
      </c>
      <c r="U48">
        <v>92.965410760329803</v>
      </c>
      <c r="V48">
        <v>92.066022432087905</v>
      </c>
      <c r="W48">
        <v>91.593584858927798</v>
      </c>
      <c r="X48">
        <v>91.149940913515906</v>
      </c>
      <c r="Y48">
        <v>92.958409875839394</v>
      </c>
      <c r="Z48">
        <v>93.549664779643294</v>
      </c>
      <c r="AA48">
        <v>95.129093394298494</v>
      </c>
      <c r="AB48">
        <v>95.940316519547096</v>
      </c>
      <c r="AC48">
        <v>97.394119945560007</v>
      </c>
      <c r="AD48">
        <v>98.435092812261402</v>
      </c>
      <c r="AE48">
        <v>100</v>
      </c>
      <c r="AF48">
        <v>100.608050465367</v>
      </c>
    </row>
    <row r="49" spans="1:32" x14ac:dyDescent="0.3">
      <c r="A49" t="s">
        <v>108</v>
      </c>
      <c r="B49" t="s">
        <v>391</v>
      </c>
      <c r="C49" t="s">
        <v>297</v>
      </c>
      <c r="D49" t="s">
        <v>392</v>
      </c>
      <c r="E49" t="s">
        <v>298</v>
      </c>
      <c r="F49">
        <v>96.382581644253406</v>
      </c>
      <c r="G49">
        <v>96.066303653832193</v>
      </c>
      <c r="H49">
        <v>98.419439624675206</v>
      </c>
      <c r="I49">
        <v>100.543952100239</v>
      </c>
      <c r="J49">
        <v>101.16539692673</v>
      </c>
      <c r="K49">
        <v>101.38799312998999</v>
      </c>
      <c r="L49">
        <v>100.01404617770901</v>
      </c>
      <c r="M49">
        <v>98.374376438683399</v>
      </c>
      <c r="N49">
        <v>94.516502680405594</v>
      </c>
      <c r="O49">
        <v>93.910000547573404</v>
      </c>
      <c r="P49">
        <v>93.655358989770704</v>
      </c>
      <c r="Q49">
        <v>94.686404366999994</v>
      </c>
      <c r="R49">
        <v>95.346484317129693</v>
      </c>
      <c r="S49">
        <v>96.455657926781299</v>
      </c>
      <c r="T49">
        <v>93.957734167216501</v>
      </c>
      <c r="U49">
        <v>92.965410760329803</v>
      </c>
      <c r="V49">
        <v>92.066022432087905</v>
      </c>
      <c r="W49">
        <v>91.593584858927798</v>
      </c>
      <c r="X49">
        <v>91.149940913515906</v>
      </c>
      <c r="Y49">
        <v>92.958409875839394</v>
      </c>
      <c r="Z49">
        <v>93.549664779643393</v>
      </c>
      <c r="AA49">
        <v>95.129093394298494</v>
      </c>
      <c r="AB49">
        <v>95.940316519547096</v>
      </c>
      <c r="AC49">
        <v>97.394119945560007</v>
      </c>
      <c r="AD49">
        <v>98.435092812261303</v>
      </c>
      <c r="AE49">
        <v>100</v>
      </c>
      <c r="AF49">
        <v>100.608050465367</v>
      </c>
    </row>
    <row r="50" spans="1:32" x14ac:dyDescent="0.3">
      <c r="A50" t="s">
        <v>108</v>
      </c>
      <c r="B50" t="s">
        <v>393</v>
      </c>
      <c r="C50" t="s">
        <v>297</v>
      </c>
      <c r="D50" t="s">
        <v>394</v>
      </c>
      <c r="E50" t="s">
        <v>298</v>
      </c>
      <c r="F50">
        <v>96.382581644253406</v>
      </c>
      <c r="G50">
        <v>96.066303653832193</v>
      </c>
      <c r="H50">
        <v>98.419439624675206</v>
      </c>
      <c r="I50">
        <v>100.543952100239</v>
      </c>
      <c r="J50">
        <v>101.16539692673</v>
      </c>
      <c r="K50">
        <v>101.38799312998999</v>
      </c>
      <c r="L50">
        <v>100.01404617770901</v>
      </c>
      <c r="M50">
        <v>98.374376438683399</v>
      </c>
      <c r="N50">
        <v>94.516502680405594</v>
      </c>
      <c r="O50">
        <v>93.910000547573404</v>
      </c>
      <c r="P50">
        <v>93.655358989770704</v>
      </c>
      <c r="Q50">
        <v>94.686404366999994</v>
      </c>
      <c r="R50">
        <v>95.346484317129693</v>
      </c>
      <c r="S50">
        <v>96.455657926781399</v>
      </c>
      <c r="T50">
        <v>93.957734167216401</v>
      </c>
      <c r="U50">
        <v>92.965410760329704</v>
      </c>
      <c r="V50">
        <v>92.066022432087905</v>
      </c>
      <c r="W50">
        <v>91.593584858927798</v>
      </c>
      <c r="X50">
        <v>91.149940913515906</v>
      </c>
      <c r="Y50">
        <v>92.958409875839394</v>
      </c>
      <c r="Z50">
        <v>93.549664779643294</v>
      </c>
      <c r="AA50">
        <v>95.129093394298494</v>
      </c>
      <c r="AB50">
        <v>95.940316519547096</v>
      </c>
      <c r="AC50">
        <v>97.394119945560007</v>
      </c>
      <c r="AD50">
        <v>98.435092812261303</v>
      </c>
      <c r="AE50">
        <v>100</v>
      </c>
      <c r="AF50">
        <v>100.608050465367</v>
      </c>
    </row>
    <row r="51" spans="1:32" x14ac:dyDescent="0.3">
      <c r="A51" t="s">
        <v>108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108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108</v>
      </c>
      <c r="B53" t="s">
        <v>399</v>
      </c>
      <c r="C53" t="s">
        <v>297</v>
      </c>
      <c r="D53" t="s">
        <v>400</v>
      </c>
      <c r="E53" t="s">
        <v>298</v>
      </c>
      <c r="F53">
        <v>96.382581644253406</v>
      </c>
      <c r="G53">
        <v>96.066303653832193</v>
      </c>
      <c r="H53">
        <v>98.419439624675206</v>
      </c>
      <c r="I53">
        <v>100.543952100239</v>
      </c>
      <c r="J53">
        <v>101.16539692673</v>
      </c>
      <c r="K53">
        <v>101.38799312998999</v>
      </c>
      <c r="L53">
        <v>100.01404617770901</v>
      </c>
      <c r="M53">
        <v>98.374376438683399</v>
      </c>
      <c r="N53">
        <v>94.516502680405594</v>
      </c>
      <c r="O53">
        <v>93.910000547573404</v>
      </c>
      <c r="P53">
        <v>93.655358989770704</v>
      </c>
      <c r="Q53">
        <v>94.686404366999994</v>
      </c>
      <c r="R53">
        <v>95.346484317129693</v>
      </c>
      <c r="S53">
        <v>96.455657926781399</v>
      </c>
      <c r="T53">
        <v>93.957734167216401</v>
      </c>
      <c r="U53">
        <v>92.965410760329803</v>
      </c>
      <c r="V53">
        <v>92.066022432087905</v>
      </c>
      <c r="W53">
        <v>91.593584858927798</v>
      </c>
      <c r="X53">
        <v>91.149940913515906</v>
      </c>
      <c r="Y53">
        <v>92.958409875839394</v>
      </c>
      <c r="Z53">
        <v>93.549664779643294</v>
      </c>
      <c r="AA53">
        <v>95.129093394298494</v>
      </c>
      <c r="AB53">
        <v>95.940316519547096</v>
      </c>
      <c r="AC53">
        <v>97.394119945560007</v>
      </c>
      <c r="AD53">
        <v>98.435092812261303</v>
      </c>
      <c r="AE53">
        <v>100</v>
      </c>
      <c r="AF53">
        <v>100.608050465367</v>
      </c>
    </row>
    <row r="54" spans="1:32" x14ac:dyDescent="0.3">
      <c r="A54" t="s">
        <v>108</v>
      </c>
      <c r="B54" t="s">
        <v>401</v>
      </c>
      <c r="C54" t="s">
        <v>297</v>
      </c>
      <c r="D54" t="s">
        <v>402</v>
      </c>
      <c r="E54" t="s">
        <v>298</v>
      </c>
      <c r="F54">
        <v>96.382581644253406</v>
      </c>
      <c r="G54">
        <v>96.066303653832193</v>
      </c>
      <c r="H54">
        <v>98.419439624675206</v>
      </c>
      <c r="I54">
        <v>100.543952100239</v>
      </c>
      <c r="J54">
        <v>101.16539692673</v>
      </c>
      <c r="K54">
        <v>101.38799312998999</v>
      </c>
      <c r="L54">
        <v>100.01404617770901</v>
      </c>
      <c r="M54">
        <v>98.374376438683399</v>
      </c>
      <c r="N54">
        <v>94.516502680405594</v>
      </c>
      <c r="O54">
        <v>93.910000547573404</v>
      </c>
      <c r="P54">
        <v>93.655358989770704</v>
      </c>
      <c r="Q54">
        <v>94.686404366999994</v>
      </c>
      <c r="R54">
        <v>95.346484317129693</v>
      </c>
      <c r="S54">
        <v>96.455657926781299</v>
      </c>
      <c r="T54">
        <v>93.957734167216401</v>
      </c>
      <c r="U54">
        <v>92.965410760329803</v>
      </c>
      <c r="V54">
        <v>92.066022432087905</v>
      </c>
      <c r="W54">
        <v>91.593584858927798</v>
      </c>
      <c r="X54">
        <v>91.149940913515906</v>
      </c>
      <c r="Y54">
        <v>92.958409875839394</v>
      </c>
      <c r="Z54">
        <v>93.549664779643294</v>
      </c>
      <c r="AA54">
        <v>95.129093394298494</v>
      </c>
      <c r="AB54">
        <v>95.940316519547096</v>
      </c>
      <c r="AC54">
        <v>97.394119945560007</v>
      </c>
      <c r="AD54">
        <v>98.435092812261402</v>
      </c>
      <c r="AE54">
        <v>100</v>
      </c>
      <c r="AF54">
        <v>100.608050465367</v>
      </c>
    </row>
    <row r="55" spans="1:32" x14ac:dyDescent="0.3">
      <c r="A55" t="s">
        <v>108</v>
      </c>
      <c r="B55" t="s">
        <v>403</v>
      </c>
      <c r="C55" t="s">
        <v>297</v>
      </c>
      <c r="D55" t="s">
        <v>404</v>
      </c>
      <c r="E55" t="s">
        <v>298</v>
      </c>
      <c r="F55">
        <v>96.382581644253406</v>
      </c>
      <c r="G55">
        <v>96.066303653832193</v>
      </c>
      <c r="H55">
        <v>98.419439624675206</v>
      </c>
      <c r="I55">
        <v>100.543952100239</v>
      </c>
      <c r="J55">
        <v>101.16539692673</v>
      </c>
      <c r="K55">
        <v>101.387993129991</v>
      </c>
      <c r="L55">
        <v>100.01404617770901</v>
      </c>
      <c r="M55">
        <v>98.374376438683399</v>
      </c>
      <c r="N55">
        <v>94.516502680405594</v>
      </c>
      <c r="O55">
        <v>93.910000547573404</v>
      </c>
      <c r="P55">
        <v>93.655358989770704</v>
      </c>
      <c r="Q55">
        <v>94.686404366999994</v>
      </c>
      <c r="R55">
        <v>95.346484317129693</v>
      </c>
      <c r="S55">
        <v>96.455657926781399</v>
      </c>
      <c r="T55">
        <v>93.957734167216501</v>
      </c>
      <c r="U55">
        <v>92.965410760329803</v>
      </c>
      <c r="V55">
        <v>92.066022432088005</v>
      </c>
      <c r="W55">
        <v>91.593584858927798</v>
      </c>
      <c r="X55">
        <v>91.149940913516005</v>
      </c>
      <c r="Y55">
        <v>92.958409875839493</v>
      </c>
      <c r="Z55">
        <v>93.549664779643393</v>
      </c>
      <c r="AA55">
        <v>95.129093394298494</v>
      </c>
      <c r="AB55">
        <v>95.940316519547196</v>
      </c>
      <c r="AC55">
        <v>97.394119945560007</v>
      </c>
      <c r="AD55">
        <v>98.435092812261402</v>
      </c>
      <c r="AE55">
        <v>100</v>
      </c>
      <c r="AF55">
        <v>100.608050465367</v>
      </c>
    </row>
    <row r="56" spans="1:32" x14ac:dyDescent="0.3">
      <c r="A56" t="s">
        <v>108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108</v>
      </c>
      <c r="B57" t="s">
        <v>407</v>
      </c>
      <c r="C57" t="s">
        <v>297</v>
      </c>
      <c r="D57" t="s">
        <v>408</v>
      </c>
      <c r="E57" t="s">
        <v>298</v>
      </c>
      <c r="F57">
        <v>96.382581644253506</v>
      </c>
      <c r="G57">
        <v>96.066303653832307</v>
      </c>
      <c r="H57">
        <v>98.419439624675306</v>
      </c>
      <c r="I57">
        <v>100.543952100239</v>
      </c>
      <c r="J57">
        <v>101.16539692673</v>
      </c>
      <c r="K57">
        <v>101.38799312998999</v>
      </c>
      <c r="L57">
        <v>100.01404617770901</v>
      </c>
      <c r="M57">
        <v>98.374376438683498</v>
      </c>
      <c r="N57">
        <v>94.516502680405694</v>
      </c>
      <c r="O57">
        <v>93.910000547573503</v>
      </c>
      <c r="P57">
        <v>93.655358989770804</v>
      </c>
      <c r="Q57">
        <v>94.686404366999994</v>
      </c>
      <c r="R57">
        <v>95.346484317129807</v>
      </c>
      <c r="S57">
        <v>96.455657926781399</v>
      </c>
      <c r="T57">
        <v>93.957734167216501</v>
      </c>
      <c r="U57">
        <v>92.965410760329902</v>
      </c>
      <c r="V57">
        <v>92.066022432088005</v>
      </c>
      <c r="W57">
        <v>91.593584858927898</v>
      </c>
      <c r="X57">
        <v>91.149940913516005</v>
      </c>
      <c r="Y57">
        <v>92.958409875839493</v>
      </c>
      <c r="Z57">
        <v>93.549664779643393</v>
      </c>
      <c r="AA57">
        <v>95.129093394298494</v>
      </c>
      <c r="AB57">
        <v>95.940316519547196</v>
      </c>
      <c r="AC57">
        <v>97.394119945560007</v>
      </c>
      <c r="AD57">
        <v>98.435092812261402</v>
      </c>
      <c r="AE57">
        <v>100</v>
      </c>
      <c r="AF57">
        <v>100.608050465367</v>
      </c>
    </row>
    <row r="58" spans="1:32" x14ac:dyDescent="0.3">
      <c r="A58" t="s">
        <v>108</v>
      </c>
      <c r="B58" t="s">
        <v>409</v>
      </c>
      <c r="C58" t="s">
        <v>297</v>
      </c>
      <c r="D58" t="s">
        <v>410</v>
      </c>
      <c r="E58" t="s">
        <v>298</v>
      </c>
      <c r="F58">
        <v>96.382581644253506</v>
      </c>
      <c r="G58">
        <v>96.066303653832193</v>
      </c>
      <c r="H58">
        <v>98.419439624675306</v>
      </c>
      <c r="I58">
        <v>100.543952100239</v>
      </c>
      <c r="J58">
        <v>101.16539692673</v>
      </c>
      <c r="K58">
        <v>101.38799312998999</v>
      </c>
      <c r="L58">
        <v>100.01404617770901</v>
      </c>
      <c r="M58">
        <v>98.374376438683498</v>
      </c>
      <c r="N58">
        <v>94.516502680405694</v>
      </c>
      <c r="O58">
        <v>93.910000547573503</v>
      </c>
      <c r="P58">
        <v>93.655358989770804</v>
      </c>
      <c r="Q58">
        <v>94.686404366999994</v>
      </c>
      <c r="R58">
        <v>95.346484317129807</v>
      </c>
      <c r="S58">
        <v>96.455657926781399</v>
      </c>
      <c r="T58">
        <v>93.9577341672166</v>
      </c>
      <c r="U58">
        <v>92.965410760329902</v>
      </c>
      <c r="V58">
        <v>92.066022432088005</v>
      </c>
      <c r="W58">
        <v>91.593584858927898</v>
      </c>
      <c r="X58">
        <v>91.149940913516005</v>
      </c>
      <c r="Y58">
        <v>92.958409875839493</v>
      </c>
      <c r="Z58">
        <v>93.549664779643393</v>
      </c>
      <c r="AA58">
        <v>95.129093394298494</v>
      </c>
      <c r="AB58">
        <v>95.940316519547196</v>
      </c>
      <c r="AC58">
        <v>97.394119945560007</v>
      </c>
      <c r="AD58">
        <v>98.435092812261402</v>
      </c>
      <c r="AE58">
        <v>100</v>
      </c>
      <c r="AF58">
        <v>100.608050465367</v>
      </c>
    </row>
    <row r="59" spans="1:32" x14ac:dyDescent="0.3">
      <c r="A59" t="s">
        <v>108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110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110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110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110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110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110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110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110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110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110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110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110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110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110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110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110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110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110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110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110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110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110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110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110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110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110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110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110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110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110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110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110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110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110</v>
      </c>
      <c r="B35" t="s">
        <v>363</v>
      </c>
      <c r="C35" t="s">
        <v>297</v>
      </c>
      <c r="D35" t="s">
        <v>364</v>
      </c>
      <c r="E35" t="s">
        <v>298</v>
      </c>
      <c r="F35">
        <v>98.448598363903699</v>
      </c>
      <c r="G35">
        <v>98.598357239406894</v>
      </c>
      <c r="H35">
        <v>98.818346076151897</v>
      </c>
      <c r="I35">
        <v>99.305006489921695</v>
      </c>
      <c r="J35">
        <v>98.926512359114199</v>
      </c>
      <c r="K35">
        <v>98.528384082822001</v>
      </c>
      <c r="L35">
        <v>98.401803538601698</v>
      </c>
      <c r="M35">
        <v>98.348828193363104</v>
      </c>
      <c r="N35">
        <v>98.219682622352096</v>
      </c>
      <c r="O35">
        <v>98.177192729310505</v>
      </c>
      <c r="P35">
        <v>98.238344203683198</v>
      </c>
      <c r="Q35">
        <v>98.164828501334497</v>
      </c>
      <c r="R35">
        <v>98.074078871363398</v>
      </c>
      <c r="S35">
        <v>97.892463015529799</v>
      </c>
      <c r="T35">
        <v>97.745102681012796</v>
      </c>
      <c r="U35">
        <v>97.646002208365601</v>
      </c>
      <c r="V35">
        <v>98.086338029265093</v>
      </c>
      <c r="W35">
        <v>97.927260939350504</v>
      </c>
      <c r="X35">
        <v>97.853260120880194</v>
      </c>
      <c r="Y35">
        <v>98.7817570735494</v>
      </c>
      <c r="Z35">
        <v>98.804831532104302</v>
      </c>
      <c r="AA35">
        <v>98.770544141173502</v>
      </c>
      <c r="AB35">
        <v>98.996732151734506</v>
      </c>
      <c r="AC35">
        <v>99.405395788924693</v>
      </c>
      <c r="AD35">
        <v>99.330637754779801</v>
      </c>
      <c r="AE35">
        <v>100</v>
      </c>
      <c r="AF35">
        <v>99.965818536643098</v>
      </c>
    </row>
    <row r="36" spans="1:32" x14ac:dyDescent="0.3">
      <c r="A36" t="s">
        <v>110</v>
      </c>
      <c r="B36" t="s">
        <v>365</v>
      </c>
      <c r="C36" t="s">
        <v>297</v>
      </c>
      <c r="D36" t="s">
        <v>366</v>
      </c>
      <c r="E36" t="s">
        <v>298</v>
      </c>
      <c r="F36">
        <v>98.448598363903699</v>
      </c>
      <c r="G36">
        <v>98.598357239406894</v>
      </c>
      <c r="H36">
        <v>98.818346076151897</v>
      </c>
      <c r="I36">
        <v>99.305006489921695</v>
      </c>
      <c r="J36">
        <v>98.926512359114199</v>
      </c>
      <c r="K36">
        <v>98.528384082822001</v>
      </c>
      <c r="L36">
        <v>98.401803538601698</v>
      </c>
      <c r="M36">
        <v>98.348828193363104</v>
      </c>
      <c r="N36">
        <v>98.219682622352096</v>
      </c>
      <c r="O36">
        <v>98.177192729310505</v>
      </c>
      <c r="P36">
        <v>98.238344203683198</v>
      </c>
      <c r="Q36">
        <v>98.164828501334497</v>
      </c>
      <c r="R36">
        <v>98.074078871363398</v>
      </c>
      <c r="S36">
        <v>97.892463015529799</v>
      </c>
      <c r="T36">
        <v>97.745102681012796</v>
      </c>
      <c r="U36">
        <v>97.646002208365601</v>
      </c>
      <c r="V36">
        <v>98.086338029265093</v>
      </c>
      <c r="W36">
        <v>97.927260939350504</v>
      </c>
      <c r="X36">
        <v>97.853260120880194</v>
      </c>
      <c r="Y36">
        <v>98.7817570735494</v>
      </c>
      <c r="Z36">
        <v>98.804831532104302</v>
      </c>
      <c r="AA36">
        <v>98.770544141173502</v>
      </c>
      <c r="AB36">
        <v>98.996732151734506</v>
      </c>
      <c r="AC36">
        <v>99.405395788924693</v>
      </c>
      <c r="AD36">
        <v>99.330637754779801</v>
      </c>
      <c r="AE36">
        <v>100</v>
      </c>
      <c r="AF36">
        <v>99.965818536643098</v>
      </c>
    </row>
    <row r="37" spans="1:32" x14ac:dyDescent="0.3">
      <c r="A37" t="s">
        <v>110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110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110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110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110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110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110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110</v>
      </c>
      <c r="B44" t="s">
        <v>381</v>
      </c>
      <c r="C44" t="s">
        <v>297</v>
      </c>
      <c r="D44" t="s">
        <v>382</v>
      </c>
      <c r="E44" t="s">
        <v>298</v>
      </c>
      <c r="F44">
        <v>98.448598363903699</v>
      </c>
      <c r="G44">
        <v>98.598357239406894</v>
      </c>
      <c r="H44">
        <v>98.818346076151897</v>
      </c>
      <c r="I44">
        <v>99.305006489921695</v>
      </c>
      <c r="J44">
        <v>98.926512359114199</v>
      </c>
      <c r="K44">
        <v>98.528384082822001</v>
      </c>
      <c r="L44">
        <v>98.401803538601698</v>
      </c>
      <c r="M44">
        <v>98.348828193363104</v>
      </c>
      <c r="N44">
        <v>98.219682622352096</v>
      </c>
      <c r="O44">
        <v>98.177192729310505</v>
      </c>
      <c r="P44">
        <v>98.238344203683198</v>
      </c>
      <c r="Q44">
        <v>98.164828501334497</v>
      </c>
      <c r="R44">
        <v>98.074078871363497</v>
      </c>
      <c r="S44">
        <v>97.892463015529799</v>
      </c>
      <c r="T44">
        <v>97.745102681012796</v>
      </c>
      <c r="U44">
        <v>97.646002208365601</v>
      </c>
      <c r="V44">
        <v>98.086338029265093</v>
      </c>
      <c r="W44">
        <v>97.927260939350504</v>
      </c>
      <c r="X44">
        <v>97.853260120880194</v>
      </c>
      <c r="Y44">
        <v>98.7817570735494</v>
      </c>
      <c r="Z44">
        <v>98.804831532104302</v>
      </c>
      <c r="AA44">
        <v>98.770544141173502</v>
      </c>
      <c r="AB44">
        <v>98.996732151734506</v>
      </c>
      <c r="AC44">
        <v>99.405395788924693</v>
      </c>
      <c r="AD44">
        <v>99.330637754779801</v>
      </c>
      <c r="AE44">
        <v>100</v>
      </c>
      <c r="AF44">
        <v>99.965818536643098</v>
      </c>
    </row>
    <row r="45" spans="1:32" x14ac:dyDescent="0.3">
      <c r="A45" t="s">
        <v>110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110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110</v>
      </c>
      <c r="B47" t="s">
        <v>387</v>
      </c>
      <c r="C47" t="s">
        <v>297</v>
      </c>
      <c r="D47" t="s">
        <v>388</v>
      </c>
      <c r="E47" t="s">
        <v>298</v>
      </c>
      <c r="F47">
        <v>86.125425376762294</v>
      </c>
      <c r="G47">
        <v>86.600784313725498</v>
      </c>
      <c r="H47">
        <v>88.251771296754001</v>
      </c>
      <c r="I47">
        <v>87.284201036736505</v>
      </c>
      <c r="J47">
        <v>85.886480908152706</v>
      </c>
      <c r="K47">
        <v>84.456327985739804</v>
      </c>
      <c r="L47">
        <v>80.784313725490193</v>
      </c>
      <c r="M47">
        <v>77.677224736048302</v>
      </c>
      <c r="N47">
        <v>74.570135746606297</v>
      </c>
      <c r="O47">
        <v>71.463046757164406</v>
      </c>
      <c r="P47">
        <v>69.867514573396903</v>
      </c>
      <c r="Q47">
        <v>69.243697478991606</v>
      </c>
      <c r="R47">
        <v>69.033868092691606</v>
      </c>
      <c r="S47">
        <v>70.142068803569302</v>
      </c>
      <c r="T47">
        <v>70.502673796791399</v>
      </c>
      <c r="U47">
        <v>69.981760145918898</v>
      </c>
      <c r="V47">
        <v>70.564611386723399</v>
      </c>
      <c r="W47">
        <v>71.199734130940499</v>
      </c>
      <c r="X47">
        <v>72.498743086978394</v>
      </c>
      <c r="Y47">
        <v>77.009345794392502</v>
      </c>
      <c r="Z47">
        <v>80.784313725490193</v>
      </c>
      <c r="AA47">
        <v>85.0586160390082</v>
      </c>
      <c r="AB47">
        <v>89.141311697092604</v>
      </c>
      <c r="AC47">
        <v>92.901960784313701</v>
      </c>
      <c r="AD47">
        <v>96.636330003699598</v>
      </c>
      <c r="AE47">
        <v>100</v>
      </c>
      <c r="AF47">
        <v>101.696565150883</v>
      </c>
    </row>
    <row r="48" spans="1:32" x14ac:dyDescent="0.3">
      <c r="A48" t="s">
        <v>110</v>
      </c>
      <c r="B48" t="s">
        <v>389</v>
      </c>
      <c r="C48" t="s">
        <v>297</v>
      </c>
      <c r="D48" t="s">
        <v>390</v>
      </c>
      <c r="E48" t="s">
        <v>298</v>
      </c>
      <c r="F48">
        <v>86.125425376762294</v>
      </c>
      <c r="G48">
        <v>86.600784313725498</v>
      </c>
      <c r="H48">
        <v>88.251771296754001</v>
      </c>
      <c r="I48">
        <v>87.284201036736505</v>
      </c>
      <c r="J48">
        <v>85.886480908152706</v>
      </c>
      <c r="K48">
        <v>84.456327985739804</v>
      </c>
      <c r="L48">
        <v>80.784313725490193</v>
      </c>
      <c r="M48">
        <v>77.677224736048302</v>
      </c>
      <c r="N48">
        <v>74.570135746606297</v>
      </c>
      <c r="O48">
        <v>71.463046757164406</v>
      </c>
      <c r="P48">
        <v>69.867514573396903</v>
      </c>
      <c r="Q48">
        <v>69.243697478991606</v>
      </c>
      <c r="R48">
        <v>69.033868092691606</v>
      </c>
      <c r="S48">
        <v>70.142068803569302</v>
      </c>
      <c r="T48">
        <v>70.502673796791399</v>
      </c>
      <c r="U48">
        <v>69.981760145918898</v>
      </c>
      <c r="V48">
        <v>70.564611386723399</v>
      </c>
      <c r="W48">
        <v>71.199734130940499</v>
      </c>
      <c r="X48">
        <v>72.498743086978394</v>
      </c>
      <c r="Y48">
        <v>77.009345794392502</v>
      </c>
      <c r="Z48">
        <v>80.784313725490193</v>
      </c>
      <c r="AA48">
        <v>85.0586160390082</v>
      </c>
      <c r="AB48">
        <v>89.141311697092604</v>
      </c>
      <c r="AC48">
        <v>92.901960784313701</v>
      </c>
      <c r="AD48">
        <v>96.636330003699598</v>
      </c>
      <c r="AE48">
        <v>100</v>
      </c>
      <c r="AF48">
        <v>101.696565150883</v>
      </c>
    </row>
    <row r="49" spans="1:32" x14ac:dyDescent="0.3">
      <c r="A49" t="s">
        <v>110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110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110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110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110</v>
      </c>
      <c r="B53" t="s">
        <v>399</v>
      </c>
      <c r="C53" t="s">
        <v>297</v>
      </c>
      <c r="D53" t="s">
        <v>400</v>
      </c>
      <c r="E53" t="s">
        <v>298</v>
      </c>
      <c r="F53">
        <v>98.448598363903699</v>
      </c>
      <c r="G53">
        <v>98.598357239406894</v>
      </c>
      <c r="H53">
        <v>98.818346076151897</v>
      </c>
      <c r="I53">
        <v>99.305006489921695</v>
      </c>
      <c r="J53">
        <v>98.926512359114298</v>
      </c>
      <c r="K53">
        <v>98.528384082822001</v>
      </c>
      <c r="L53">
        <v>98.401803538601698</v>
      </c>
      <c r="M53">
        <v>98.348828193363104</v>
      </c>
      <c r="N53">
        <v>98.219682622352195</v>
      </c>
      <c r="O53">
        <v>98.177192729310505</v>
      </c>
      <c r="P53">
        <v>98.238344203683198</v>
      </c>
      <c r="Q53">
        <v>98.164828501334497</v>
      </c>
      <c r="R53">
        <v>98.074078871363398</v>
      </c>
      <c r="S53">
        <v>97.892463015529799</v>
      </c>
      <c r="T53">
        <v>97.745102681012796</v>
      </c>
      <c r="U53">
        <v>97.646002208365601</v>
      </c>
      <c r="V53">
        <v>98.086338029265093</v>
      </c>
      <c r="W53">
        <v>97.927260939350504</v>
      </c>
      <c r="X53">
        <v>97.853260120880194</v>
      </c>
      <c r="Y53">
        <v>98.7817570735494</v>
      </c>
      <c r="Z53">
        <v>98.804831532104302</v>
      </c>
      <c r="AA53">
        <v>98.770544141173502</v>
      </c>
      <c r="AB53">
        <v>98.996732151734506</v>
      </c>
      <c r="AC53">
        <v>99.405395788924693</v>
      </c>
      <c r="AD53">
        <v>99.330637754779801</v>
      </c>
      <c r="AE53">
        <v>100</v>
      </c>
      <c r="AF53">
        <v>99.965818536643098</v>
      </c>
    </row>
    <row r="54" spans="1:32" x14ac:dyDescent="0.3">
      <c r="A54" t="s">
        <v>110</v>
      </c>
      <c r="B54" t="s">
        <v>401</v>
      </c>
      <c r="C54" t="s">
        <v>297</v>
      </c>
      <c r="D54" t="s">
        <v>402</v>
      </c>
      <c r="E54" t="s">
        <v>298</v>
      </c>
      <c r="F54">
        <v>98.448598363903699</v>
      </c>
      <c r="G54">
        <v>98.598357239406894</v>
      </c>
      <c r="H54">
        <v>98.818346076151897</v>
      </c>
      <c r="I54">
        <v>99.305006489921695</v>
      </c>
      <c r="J54">
        <v>98.926512359114298</v>
      </c>
      <c r="K54">
        <v>98.528384082822001</v>
      </c>
      <c r="L54">
        <v>98.401803538601698</v>
      </c>
      <c r="M54">
        <v>98.348828193363104</v>
      </c>
      <c r="N54">
        <v>98.219682622352195</v>
      </c>
      <c r="O54">
        <v>98.177192729310505</v>
      </c>
      <c r="P54">
        <v>98.238344203683198</v>
      </c>
      <c r="Q54">
        <v>98.164828501334497</v>
      </c>
      <c r="R54">
        <v>98.074078871363398</v>
      </c>
      <c r="S54">
        <v>97.892463015529799</v>
      </c>
      <c r="T54">
        <v>97.745102681012796</v>
      </c>
      <c r="U54">
        <v>97.646002208365601</v>
      </c>
      <c r="V54">
        <v>98.086338029265093</v>
      </c>
      <c r="W54">
        <v>97.927260939350504</v>
      </c>
      <c r="X54">
        <v>97.853260120880194</v>
      </c>
      <c r="Y54">
        <v>98.7817570735494</v>
      </c>
      <c r="Z54">
        <v>98.804831532104302</v>
      </c>
      <c r="AA54">
        <v>98.770544141173502</v>
      </c>
      <c r="AB54">
        <v>98.996732151734506</v>
      </c>
      <c r="AC54">
        <v>99.405395788924693</v>
      </c>
      <c r="AD54">
        <v>99.330637754779801</v>
      </c>
      <c r="AE54">
        <v>100</v>
      </c>
      <c r="AF54">
        <v>99.965818536643098</v>
      </c>
    </row>
    <row r="55" spans="1:32" x14ac:dyDescent="0.3">
      <c r="A55" t="s">
        <v>110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110</v>
      </c>
      <c r="B57" t="s">
        <v>407</v>
      </c>
      <c r="C57" t="s">
        <v>297</v>
      </c>
      <c r="D57" t="s">
        <v>408</v>
      </c>
      <c r="E57" t="s">
        <v>298</v>
      </c>
      <c r="F57">
        <v>98.002195976022307</v>
      </c>
      <c r="G57">
        <v>98.158205110390597</v>
      </c>
      <c r="H57">
        <v>98.397579377971098</v>
      </c>
      <c r="I57">
        <v>98.823355455085604</v>
      </c>
      <c r="J57">
        <v>98.437968497659995</v>
      </c>
      <c r="K57">
        <v>98.003509595939803</v>
      </c>
      <c r="L57">
        <v>97.841137524005603</v>
      </c>
      <c r="M57">
        <v>97.764096856728898</v>
      </c>
      <c r="N57">
        <v>97.634815184603397</v>
      </c>
      <c r="O57">
        <v>97.547260861297602</v>
      </c>
      <c r="P57">
        <v>97.619732188430703</v>
      </c>
      <c r="Q57">
        <v>97.547579758929203</v>
      </c>
      <c r="R57">
        <v>97.423945393639201</v>
      </c>
      <c r="S57">
        <v>97.098459833402103</v>
      </c>
      <c r="T57">
        <v>96.889543961960598</v>
      </c>
      <c r="U57">
        <v>96.847397878907998</v>
      </c>
      <c r="V57">
        <v>97.293525711219004</v>
      </c>
      <c r="W57">
        <v>97.139079572172804</v>
      </c>
      <c r="X57">
        <v>97.036423821484902</v>
      </c>
      <c r="Y57">
        <v>98.1046183528683</v>
      </c>
      <c r="Z57">
        <v>98.238916256157594</v>
      </c>
      <c r="AA57">
        <v>98.3167600883733</v>
      </c>
      <c r="AB57">
        <v>98.768856292382594</v>
      </c>
      <c r="AC57">
        <v>99.333532376769298</v>
      </c>
      <c r="AD57">
        <v>99.331586234009606</v>
      </c>
      <c r="AE57">
        <v>100</v>
      </c>
      <c r="AF57">
        <v>100.203229655033</v>
      </c>
    </row>
    <row r="58" spans="1:32" x14ac:dyDescent="0.3">
      <c r="A58" t="s">
        <v>110</v>
      </c>
      <c r="B58" t="s">
        <v>409</v>
      </c>
      <c r="C58" t="s">
        <v>297</v>
      </c>
      <c r="D58" t="s">
        <v>410</v>
      </c>
      <c r="E58" t="s">
        <v>298</v>
      </c>
      <c r="F58">
        <v>98.002195976022307</v>
      </c>
      <c r="G58">
        <v>98.158205110390597</v>
      </c>
      <c r="H58">
        <v>98.397579377971098</v>
      </c>
      <c r="I58">
        <v>98.823355455085604</v>
      </c>
      <c r="J58">
        <v>98.437968497659995</v>
      </c>
      <c r="K58">
        <v>98.003509595939803</v>
      </c>
      <c r="L58">
        <v>97.841137524005603</v>
      </c>
      <c r="M58">
        <v>97.764096856728898</v>
      </c>
      <c r="N58">
        <v>97.634815184603397</v>
      </c>
      <c r="O58">
        <v>97.547260861297602</v>
      </c>
      <c r="P58">
        <v>97.619732188430703</v>
      </c>
      <c r="Q58">
        <v>97.547579758929203</v>
      </c>
      <c r="R58">
        <v>97.423945393639201</v>
      </c>
      <c r="S58">
        <v>97.098459833402103</v>
      </c>
      <c r="T58">
        <v>96.889543961960598</v>
      </c>
      <c r="U58">
        <v>96.847397878907998</v>
      </c>
      <c r="V58">
        <v>97.293525711219004</v>
      </c>
      <c r="W58">
        <v>97.139079572172804</v>
      </c>
      <c r="X58">
        <v>97.036423821484902</v>
      </c>
      <c r="Y58">
        <v>98.1046183528683</v>
      </c>
      <c r="Z58">
        <v>98.238916256157594</v>
      </c>
      <c r="AA58">
        <v>98.3167600883733</v>
      </c>
      <c r="AB58">
        <v>98.768856292382594</v>
      </c>
      <c r="AC58">
        <v>99.333532376769298</v>
      </c>
      <c r="AD58">
        <v>99.331586234009606</v>
      </c>
      <c r="AE58">
        <v>100</v>
      </c>
      <c r="AF58">
        <v>100.203229655033</v>
      </c>
    </row>
    <row r="59" spans="1:32" x14ac:dyDescent="0.3">
      <c r="A59" t="s">
        <v>110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112</v>
      </c>
      <c r="B2" t="s">
        <v>295</v>
      </c>
      <c r="C2" t="s">
        <v>297</v>
      </c>
      <c r="D2" t="s">
        <v>296</v>
      </c>
      <c r="E2" t="s">
        <v>298</v>
      </c>
      <c r="F2">
        <v>96.504965710722502</v>
      </c>
      <c r="G2">
        <v>96.930490907130903</v>
      </c>
      <c r="H2">
        <v>98.072425748196693</v>
      </c>
      <c r="I2">
        <v>97.729809650160604</v>
      </c>
      <c r="J2">
        <v>97.283128549766403</v>
      </c>
      <c r="K2">
        <v>97.449337354412407</v>
      </c>
      <c r="L2">
        <v>96.864113761915803</v>
      </c>
      <c r="M2">
        <v>96.344025466323899</v>
      </c>
      <c r="N2">
        <v>96.786145184648802</v>
      </c>
      <c r="O2">
        <v>97.092617702731999</v>
      </c>
      <c r="P2">
        <v>97.528263152579697</v>
      </c>
      <c r="Q2">
        <v>98.760990111735694</v>
      </c>
      <c r="R2">
        <v>98.957727517839203</v>
      </c>
      <c r="S2">
        <v>100.237342687454</v>
      </c>
      <c r="T2">
        <v>95.979784337286802</v>
      </c>
      <c r="U2">
        <v>97.216925586816402</v>
      </c>
      <c r="V2">
        <v>97.698113893954499</v>
      </c>
      <c r="W2">
        <v>97.847563040925195</v>
      </c>
      <c r="X2">
        <v>97.845886671763495</v>
      </c>
      <c r="Y2">
        <v>99.106700230250198</v>
      </c>
      <c r="Z2">
        <v>98.957180717558899</v>
      </c>
      <c r="AA2">
        <v>97.944562560949805</v>
      </c>
      <c r="AB2">
        <v>99.091426835690996</v>
      </c>
      <c r="AC2">
        <v>100.61926520145801</v>
      </c>
      <c r="AD2">
        <v>100.812259516628</v>
      </c>
      <c r="AE2">
        <v>100</v>
      </c>
      <c r="AF2">
        <v>102.78845294313101</v>
      </c>
    </row>
    <row r="3" spans="1:32" x14ac:dyDescent="0.3">
      <c r="A3" t="s">
        <v>112</v>
      </c>
      <c r="B3" t="s">
        <v>299</v>
      </c>
      <c r="C3" t="s">
        <v>297</v>
      </c>
      <c r="D3" t="s">
        <v>300</v>
      </c>
      <c r="E3" t="s">
        <v>298</v>
      </c>
      <c r="F3">
        <v>96.504965710722601</v>
      </c>
      <c r="G3">
        <v>96.930490907130903</v>
      </c>
      <c r="H3">
        <v>98.072425748196807</v>
      </c>
      <c r="I3">
        <v>97.729809650160604</v>
      </c>
      <c r="J3">
        <v>97.283128549766502</v>
      </c>
      <c r="K3">
        <v>97.449337354412407</v>
      </c>
      <c r="L3">
        <v>96.864113761915803</v>
      </c>
      <c r="M3">
        <v>96.344025466323899</v>
      </c>
      <c r="N3">
        <v>96.786145184648902</v>
      </c>
      <c r="O3">
        <v>97.092617702731999</v>
      </c>
      <c r="P3">
        <v>97.528263152579697</v>
      </c>
      <c r="Q3">
        <v>98.760990111735694</v>
      </c>
      <c r="R3">
        <v>98.957727517839203</v>
      </c>
      <c r="S3">
        <v>100.237342687454</v>
      </c>
      <c r="T3">
        <v>95.979784337286901</v>
      </c>
      <c r="U3">
        <v>97.216925586816501</v>
      </c>
      <c r="V3">
        <v>97.698113893954599</v>
      </c>
      <c r="W3">
        <v>97.847563040925294</v>
      </c>
      <c r="X3">
        <v>97.845886671763594</v>
      </c>
      <c r="Y3">
        <v>99.106700230250297</v>
      </c>
      <c r="Z3">
        <v>98.957180717558998</v>
      </c>
      <c r="AA3">
        <v>97.944562560949905</v>
      </c>
      <c r="AB3">
        <v>99.091426835691095</v>
      </c>
      <c r="AC3">
        <v>100.61926520145801</v>
      </c>
      <c r="AD3">
        <v>100.812259516628</v>
      </c>
      <c r="AE3">
        <v>100</v>
      </c>
      <c r="AF3">
        <v>102.78845294313101</v>
      </c>
    </row>
    <row r="4" spans="1:32" x14ac:dyDescent="0.3">
      <c r="A4" t="s">
        <v>112</v>
      </c>
      <c r="B4" t="s">
        <v>301</v>
      </c>
      <c r="C4" t="s">
        <v>297</v>
      </c>
      <c r="D4" t="s">
        <v>302</v>
      </c>
      <c r="E4" t="s">
        <v>298</v>
      </c>
      <c r="F4">
        <v>96.504965710722601</v>
      </c>
      <c r="G4">
        <v>96.930490907130903</v>
      </c>
      <c r="H4">
        <v>98.072425748196807</v>
      </c>
      <c r="I4">
        <v>97.729809650160604</v>
      </c>
      <c r="J4">
        <v>97.283128549766502</v>
      </c>
      <c r="K4">
        <v>97.449337354412407</v>
      </c>
      <c r="L4">
        <v>96.864113761915803</v>
      </c>
      <c r="M4">
        <v>96.344025466323899</v>
      </c>
      <c r="N4">
        <v>96.786145184648802</v>
      </c>
      <c r="O4">
        <v>97.092617702731999</v>
      </c>
      <c r="P4">
        <v>97.528263152579697</v>
      </c>
      <c r="Q4">
        <v>98.760990111735694</v>
      </c>
      <c r="R4">
        <v>98.957727517839203</v>
      </c>
      <c r="S4">
        <v>100.237342687454</v>
      </c>
      <c r="T4">
        <v>95.979784337286802</v>
      </c>
      <c r="U4">
        <v>97.216925586816501</v>
      </c>
      <c r="V4">
        <v>97.698113893954499</v>
      </c>
      <c r="W4">
        <v>97.847563040925195</v>
      </c>
      <c r="X4">
        <v>97.845886671763594</v>
      </c>
      <c r="Y4">
        <v>99.106700230250198</v>
      </c>
      <c r="Z4">
        <v>98.957180717558998</v>
      </c>
      <c r="AA4">
        <v>97.944562560949805</v>
      </c>
      <c r="AB4">
        <v>99.091426835691095</v>
      </c>
      <c r="AC4">
        <v>100.61926520145801</v>
      </c>
      <c r="AD4">
        <v>100.812259516628</v>
      </c>
      <c r="AE4">
        <v>100</v>
      </c>
      <c r="AF4">
        <v>102.78845294313101</v>
      </c>
    </row>
    <row r="5" spans="1:32" x14ac:dyDescent="0.3">
      <c r="A5" t="s">
        <v>112</v>
      </c>
      <c r="B5" t="s">
        <v>303</v>
      </c>
      <c r="C5" t="s">
        <v>297</v>
      </c>
      <c r="D5" t="s">
        <v>304</v>
      </c>
      <c r="E5" t="s">
        <v>298</v>
      </c>
      <c r="F5">
        <v>96.504965710722601</v>
      </c>
      <c r="G5">
        <v>96.930490907130903</v>
      </c>
      <c r="H5">
        <v>98.072425748196807</v>
      </c>
      <c r="I5">
        <v>97.729809650160604</v>
      </c>
      <c r="J5">
        <v>97.283128549766502</v>
      </c>
      <c r="K5">
        <v>97.449337354412407</v>
      </c>
      <c r="L5">
        <v>96.864113761915803</v>
      </c>
      <c r="M5">
        <v>96.344025466323899</v>
      </c>
      <c r="N5">
        <v>96.786145184648902</v>
      </c>
      <c r="O5">
        <v>97.092617702732099</v>
      </c>
      <c r="P5">
        <v>97.528263152579697</v>
      </c>
      <c r="Q5">
        <v>98.760990111735794</v>
      </c>
      <c r="R5">
        <v>98.957727517839203</v>
      </c>
      <c r="S5">
        <v>100.237342687454</v>
      </c>
      <c r="T5">
        <v>95.979784337286901</v>
      </c>
      <c r="U5">
        <v>97.2169255868166</v>
      </c>
      <c r="V5">
        <v>97.698113893954499</v>
      </c>
      <c r="W5">
        <v>97.847563040925294</v>
      </c>
      <c r="X5">
        <v>97.845886671763594</v>
      </c>
      <c r="Y5">
        <v>99.106700230250198</v>
      </c>
      <c r="Z5">
        <v>98.957180717558998</v>
      </c>
      <c r="AA5">
        <v>97.944562560949905</v>
      </c>
      <c r="AB5">
        <v>99.091426835691095</v>
      </c>
      <c r="AC5">
        <v>100.61926520145801</v>
      </c>
      <c r="AD5">
        <v>100.812259516628</v>
      </c>
      <c r="AE5">
        <v>100</v>
      </c>
      <c r="AF5">
        <v>102.78845294313101</v>
      </c>
    </row>
    <row r="6" spans="1:32" x14ac:dyDescent="0.3">
      <c r="A6" t="s">
        <v>112</v>
      </c>
      <c r="B6" t="s">
        <v>305</v>
      </c>
      <c r="C6" t="s">
        <v>297</v>
      </c>
      <c r="D6" t="s">
        <v>306</v>
      </c>
      <c r="E6" t="s">
        <v>298</v>
      </c>
      <c r="F6">
        <v>96.504965710722601</v>
      </c>
      <c r="G6">
        <v>96.930490907131002</v>
      </c>
      <c r="H6">
        <v>98.072425748196807</v>
      </c>
      <c r="I6">
        <v>97.729809650160604</v>
      </c>
      <c r="J6">
        <v>97.283128549766502</v>
      </c>
      <c r="K6">
        <v>97.449337354412407</v>
      </c>
      <c r="L6">
        <v>96.864113761915803</v>
      </c>
      <c r="M6">
        <v>96.344025466323899</v>
      </c>
      <c r="N6">
        <v>96.786145184648902</v>
      </c>
      <c r="O6">
        <v>97.092617702731999</v>
      </c>
      <c r="P6">
        <v>97.528263152579697</v>
      </c>
      <c r="Q6">
        <v>98.760990111735694</v>
      </c>
      <c r="R6">
        <v>98.957727517839203</v>
      </c>
      <c r="S6">
        <v>100.237342687454</v>
      </c>
      <c r="T6">
        <v>95.979784337286901</v>
      </c>
      <c r="U6">
        <v>97.216925586816501</v>
      </c>
      <c r="V6">
        <v>97.698113893954499</v>
      </c>
      <c r="W6">
        <v>97.847563040925294</v>
      </c>
      <c r="X6">
        <v>97.845886671763594</v>
      </c>
      <c r="Y6">
        <v>99.106700230250297</v>
      </c>
      <c r="Z6">
        <v>98.957180717558998</v>
      </c>
      <c r="AA6">
        <v>97.944562560949905</v>
      </c>
      <c r="AB6">
        <v>99.091426835691095</v>
      </c>
      <c r="AC6">
        <v>100.61926520145801</v>
      </c>
      <c r="AD6">
        <v>100.812259516628</v>
      </c>
      <c r="AE6">
        <v>100</v>
      </c>
      <c r="AF6">
        <v>102.78845294313101</v>
      </c>
    </row>
    <row r="7" spans="1:32" x14ac:dyDescent="0.3">
      <c r="A7" t="s">
        <v>112</v>
      </c>
      <c r="B7" t="s">
        <v>307</v>
      </c>
      <c r="C7" t="s">
        <v>297</v>
      </c>
      <c r="D7" t="s">
        <v>308</v>
      </c>
      <c r="E7" t="s">
        <v>298</v>
      </c>
      <c r="F7">
        <v>96.504965710722601</v>
      </c>
      <c r="G7">
        <v>96.930490907130903</v>
      </c>
      <c r="H7">
        <v>98.072425748196807</v>
      </c>
      <c r="I7">
        <v>97.729809650160604</v>
      </c>
      <c r="J7">
        <v>97.283128549766502</v>
      </c>
      <c r="K7">
        <v>97.449337354412407</v>
      </c>
      <c r="L7">
        <v>96.864113761915803</v>
      </c>
      <c r="M7">
        <v>96.344025466323899</v>
      </c>
      <c r="N7">
        <v>96.786145184648902</v>
      </c>
      <c r="O7">
        <v>97.092617702732099</v>
      </c>
      <c r="P7">
        <v>97.528263152579697</v>
      </c>
      <c r="Q7">
        <v>98.760990111735694</v>
      </c>
      <c r="R7">
        <v>98.957727517839203</v>
      </c>
      <c r="S7">
        <v>100.237342687454</v>
      </c>
      <c r="T7">
        <v>95.979784337286901</v>
      </c>
      <c r="U7">
        <v>97.216925586816501</v>
      </c>
      <c r="V7">
        <v>97.698113893954599</v>
      </c>
      <c r="W7">
        <v>97.847563040925294</v>
      </c>
      <c r="X7">
        <v>97.845886671763594</v>
      </c>
      <c r="Y7">
        <v>99.106700230250297</v>
      </c>
      <c r="Z7">
        <v>98.957180717558998</v>
      </c>
      <c r="AA7">
        <v>97.944562560949905</v>
      </c>
      <c r="AB7">
        <v>99.091426835691095</v>
      </c>
      <c r="AC7">
        <v>100.61926520145801</v>
      </c>
      <c r="AD7">
        <v>100.812259516628</v>
      </c>
      <c r="AE7">
        <v>100</v>
      </c>
      <c r="AF7">
        <v>102.78845294313101</v>
      </c>
    </row>
    <row r="8" spans="1:32" x14ac:dyDescent="0.3">
      <c r="A8" t="s">
        <v>112</v>
      </c>
      <c r="B8" t="s">
        <v>309</v>
      </c>
      <c r="C8" t="s">
        <v>297</v>
      </c>
      <c r="D8" t="s">
        <v>310</v>
      </c>
      <c r="E8" t="s">
        <v>298</v>
      </c>
      <c r="F8">
        <v>96.504965710722601</v>
      </c>
      <c r="G8">
        <v>96.930490907130903</v>
      </c>
      <c r="H8">
        <v>98.072425748196807</v>
      </c>
      <c r="I8">
        <v>97.729809650160604</v>
      </c>
      <c r="J8">
        <v>97.283128549766502</v>
      </c>
      <c r="K8">
        <v>97.449337354412407</v>
      </c>
      <c r="L8">
        <v>96.864113761915803</v>
      </c>
      <c r="M8">
        <v>96.344025466323899</v>
      </c>
      <c r="N8">
        <v>96.786145184648902</v>
      </c>
      <c r="O8">
        <v>97.092617702732099</v>
      </c>
      <c r="P8">
        <v>97.528263152579697</v>
      </c>
      <c r="Q8">
        <v>98.760990111735794</v>
      </c>
      <c r="R8">
        <v>98.957727517839203</v>
      </c>
      <c r="S8">
        <v>100.237342687454</v>
      </c>
      <c r="T8">
        <v>95.979784337286901</v>
      </c>
      <c r="U8">
        <v>97.216925586816501</v>
      </c>
      <c r="V8">
        <v>97.698113893954499</v>
      </c>
      <c r="W8">
        <v>97.847563040925294</v>
      </c>
      <c r="X8">
        <v>97.845886671763594</v>
      </c>
      <c r="Y8">
        <v>99.106700230250297</v>
      </c>
      <c r="Z8">
        <v>98.957180717558998</v>
      </c>
      <c r="AA8">
        <v>97.944562560949905</v>
      </c>
      <c r="AB8">
        <v>99.091426835691095</v>
      </c>
      <c r="AC8">
        <v>100.61926520145801</v>
      </c>
      <c r="AD8">
        <v>100.812259516628</v>
      </c>
      <c r="AE8">
        <v>100</v>
      </c>
      <c r="AF8">
        <v>102.78845294313101</v>
      </c>
    </row>
    <row r="9" spans="1:32" x14ac:dyDescent="0.3">
      <c r="A9" t="s">
        <v>112</v>
      </c>
      <c r="B9" t="s">
        <v>311</v>
      </c>
      <c r="C9" t="s">
        <v>297</v>
      </c>
      <c r="D9" t="s">
        <v>312</v>
      </c>
      <c r="E9" t="s">
        <v>298</v>
      </c>
      <c r="F9">
        <v>96.504965710722601</v>
      </c>
      <c r="G9">
        <v>96.930490907130903</v>
      </c>
      <c r="H9">
        <v>98.072425748196807</v>
      </c>
      <c r="I9">
        <v>97.729809650160604</v>
      </c>
      <c r="J9">
        <v>97.283128549766502</v>
      </c>
      <c r="K9">
        <v>97.449337354412407</v>
      </c>
      <c r="L9">
        <v>96.864113761915803</v>
      </c>
      <c r="M9">
        <v>96.344025466323899</v>
      </c>
      <c r="N9">
        <v>96.786145184648802</v>
      </c>
      <c r="O9">
        <v>97.092617702731999</v>
      </c>
      <c r="P9">
        <v>97.528263152579697</v>
      </c>
      <c r="Q9">
        <v>98.760990111735694</v>
      </c>
      <c r="R9">
        <v>98.957727517839203</v>
      </c>
      <c r="S9">
        <v>100.237342687454</v>
      </c>
      <c r="T9">
        <v>95.979784337286901</v>
      </c>
      <c r="U9">
        <v>97.216925586816501</v>
      </c>
      <c r="V9">
        <v>97.698113893954499</v>
      </c>
      <c r="W9">
        <v>97.847563040925195</v>
      </c>
      <c r="X9">
        <v>97.845886671763594</v>
      </c>
      <c r="Y9">
        <v>99.106700230250297</v>
      </c>
      <c r="Z9">
        <v>98.957180717558998</v>
      </c>
      <c r="AA9">
        <v>97.944562560949905</v>
      </c>
      <c r="AB9">
        <v>99.091426835691095</v>
      </c>
      <c r="AC9">
        <v>100.61926520145801</v>
      </c>
      <c r="AD9">
        <v>100.812259516628</v>
      </c>
      <c r="AE9">
        <v>100</v>
      </c>
      <c r="AF9">
        <v>102.78845294313101</v>
      </c>
    </row>
    <row r="10" spans="1:32" x14ac:dyDescent="0.3">
      <c r="A10" t="s">
        <v>112</v>
      </c>
      <c r="B10" t="s">
        <v>313</v>
      </c>
      <c r="C10" t="s">
        <v>297</v>
      </c>
      <c r="D10" t="s">
        <v>314</v>
      </c>
      <c r="E10" t="s">
        <v>298</v>
      </c>
      <c r="F10">
        <v>96.504965710722601</v>
      </c>
      <c r="G10">
        <v>96.930490907130903</v>
      </c>
      <c r="H10">
        <v>98.072425748196807</v>
      </c>
      <c r="I10">
        <v>97.729809650160604</v>
      </c>
      <c r="J10">
        <v>97.283128549766502</v>
      </c>
      <c r="K10">
        <v>97.449337354412407</v>
      </c>
      <c r="L10">
        <v>96.864113761915803</v>
      </c>
      <c r="M10">
        <v>96.344025466323899</v>
      </c>
      <c r="N10">
        <v>96.786145184648802</v>
      </c>
      <c r="O10">
        <v>97.092617702731999</v>
      </c>
      <c r="P10">
        <v>97.528263152579697</v>
      </c>
      <c r="Q10">
        <v>98.760990111735694</v>
      </c>
      <c r="R10">
        <v>98.957727517839203</v>
      </c>
      <c r="S10">
        <v>100.237342687454</v>
      </c>
      <c r="T10">
        <v>95.979784337286802</v>
      </c>
      <c r="U10">
        <v>97.216925586816501</v>
      </c>
      <c r="V10">
        <v>97.698113893954499</v>
      </c>
      <c r="W10">
        <v>97.847563040925195</v>
      </c>
      <c r="X10">
        <v>97.845886671763594</v>
      </c>
      <c r="Y10">
        <v>99.106700230250297</v>
      </c>
      <c r="Z10">
        <v>98.957180717558998</v>
      </c>
      <c r="AA10">
        <v>97.944562560949805</v>
      </c>
      <c r="AB10">
        <v>99.091426835691095</v>
      </c>
      <c r="AC10">
        <v>100.61926520145801</v>
      </c>
      <c r="AD10">
        <v>100.812259516628</v>
      </c>
      <c r="AE10">
        <v>100</v>
      </c>
      <c r="AF10">
        <v>102.78845294313101</v>
      </c>
    </row>
    <row r="11" spans="1:32" x14ac:dyDescent="0.3">
      <c r="A11" t="s">
        <v>112</v>
      </c>
      <c r="B11" t="s">
        <v>315</v>
      </c>
      <c r="C11" t="s">
        <v>297</v>
      </c>
      <c r="D11" t="s">
        <v>316</v>
      </c>
      <c r="E11" t="s">
        <v>298</v>
      </c>
      <c r="F11">
        <v>96.504965710722601</v>
      </c>
      <c r="G11">
        <v>96.930490907130903</v>
      </c>
      <c r="H11">
        <v>98.072425748196807</v>
      </c>
      <c r="I11">
        <v>97.729809650160604</v>
      </c>
      <c r="J11">
        <v>97.283128549766502</v>
      </c>
      <c r="K11">
        <v>97.449337354412407</v>
      </c>
      <c r="L11">
        <v>96.864113761915803</v>
      </c>
      <c r="M11">
        <v>96.344025466323899</v>
      </c>
      <c r="N11">
        <v>96.786145184648802</v>
      </c>
      <c r="O11">
        <v>97.092617702731999</v>
      </c>
      <c r="P11">
        <v>97.528263152579697</v>
      </c>
      <c r="Q11">
        <v>98.760990111735694</v>
      </c>
      <c r="R11">
        <v>98.957727517839203</v>
      </c>
      <c r="S11">
        <v>100.237342687454</v>
      </c>
      <c r="T11">
        <v>95.979784337286802</v>
      </c>
      <c r="U11">
        <v>97.216925586816501</v>
      </c>
      <c r="V11">
        <v>97.698113893954599</v>
      </c>
      <c r="W11">
        <v>97.847563040925195</v>
      </c>
      <c r="X11">
        <v>97.845886671763594</v>
      </c>
      <c r="Y11">
        <v>99.106700230250297</v>
      </c>
      <c r="Z11">
        <v>98.957180717558998</v>
      </c>
      <c r="AA11">
        <v>97.944562560949905</v>
      </c>
      <c r="AB11">
        <v>99.091426835691095</v>
      </c>
      <c r="AC11">
        <v>100.61926520145801</v>
      </c>
      <c r="AD11">
        <v>100.812259516628</v>
      </c>
      <c r="AE11">
        <v>100</v>
      </c>
      <c r="AF11">
        <v>102.78845294313101</v>
      </c>
    </row>
    <row r="12" spans="1:32" x14ac:dyDescent="0.3">
      <c r="A12" t="s">
        <v>112</v>
      </c>
      <c r="B12" t="s">
        <v>317</v>
      </c>
      <c r="C12" t="s">
        <v>297</v>
      </c>
      <c r="D12" t="s">
        <v>318</v>
      </c>
      <c r="E12" t="s">
        <v>298</v>
      </c>
      <c r="F12">
        <v>96.504965710722601</v>
      </c>
      <c r="G12">
        <v>96.930490907131002</v>
      </c>
      <c r="H12">
        <v>98.072425748196807</v>
      </c>
      <c r="I12">
        <v>97.729809650160604</v>
      </c>
      <c r="J12">
        <v>97.283128549766502</v>
      </c>
      <c r="K12">
        <v>97.449337354412407</v>
      </c>
      <c r="L12">
        <v>96.864113761915803</v>
      </c>
      <c r="M12">
        <v>96.344025466323899</v>
      </c>
      <c r="N12">
        <v>96.786145184648902</v>
      </c>
      <c r="O12">
        <v>97.092617702731999</v>
      </c>
      <c r="P12">
        <v>97.528263152579697</v>
      </c>
      <c r="Q12">
        <v>98.760990111735694</v>
      </c>
      <c r="R12">
        <v>98.957727517839203</v>
      </c>
      <c r="S12">
        <v>100.237342687454</v>
      </c>
      <c r="T12">
        <v>95.979784337286901</v>
      </c>
      <c r="U12">
        <v>97.2169255868166</v>
      </c>
      <c r="V12">
        <v>97.698113893954599</v>
      </c>
      <c r="W12">
        <v>97.847563040925294</v>
      </c>
      <c r="X12">
        <v>97.845886671763594</v>
      </c>
      <c r="Y12">
        <v>99.106700230250297</v>
      </c>
      <c r="Z12">
        <v>98.957180717558998</v>
      </c>
      <c r="AA12">
        <v>97.944562560949905</v>
      </c>
      <c r="AB12">
        <v>99.091426835691095</v>
      </c>
      <c r="AC12">
        <v>100.61926520145801</v>
      </c>
      <c r="AD12">
        <v>100.812259516628</v>
      </c>
      <c r="AE12">
        <v>100</v>
      </c>
      <c r="AF12">
        <v>102.78845294313101</v>
      </c>
    </row>
    <row r="13" spans="1:32" x14ac:dyDescent="0.3">
      <c r="A13" t="s">
        <v>112</v>
      </c>
      <c r="B13" t="s">
        <v>319</v>
      </c>
      <c r="C13" t="s">
        <v>297</v>
      </c>
      <c r="D13" t="s">
        <v>320</v>
      </c>
      <c r="E13" t="s">
        <v>298</v>
      </c>
      <c r="F13">
        <v>96.504965710722601</v>
      </c>
      <c r="G13">
        <v>96.930490907131002</v>
      </c>
      <c r="H13">
        <v>98.072425748196807</v>
      </c>
      <c r="I13">
        <v>97.729809650160604</v>
      </c>
      <c r="J13">
        <v>97.283128549766502</v>
      </c>
      <c r="K13">
        <v>97.449337354412407</v>
      </c>
      <c r="L13">
        <v>96.864113761915803</v>
      </c>
      <c r="M13">
        <v>96.344025466323899</v>
      </c>
      <c r="N13">
        <v>96.786145184648902</v>
      </c>
      <c r="O13">
        <v>97.092617702732099</v>
      </c>
      <c r="P13">
        <v>97.528263152579697</v>
      </c>
      <c r="Q13">
        <v>98.760990111735694</v>
      </c>
      <c r="R13">
        <v>98.957727517839203</v>
      </c>
      <c r="S13">
        <v>100.237342687454</v>
      </c>
      <c r="T13">
        <v>95.979784337286901</v>
      </c>
      <c r="U13">
        <v>97.216925586816501</v>
      </c>
      <c r="V13">
        <v>97.698113893954499</v>
      </c>
      <c r="W13">
        <v>97.847563040925195</v>
      </c>
      <c r="X13">
        <v>97.845886671763594</v>
      </c>
      <c r="Y13">
        <v>99.106700230250297</v>
      </c>
      <c r="Z13">
        <v>98.957180717558998</v>
      </c>
      <c r="AA13">
        <v>97.944562560949905</v>
      </c>
      <c r="AB13">
        <v>99.091426835691095</v>
      </c>
      <c r="AC13">
        <v>100.61926520145801</v>
      </c>
      <c r="AD13">
        <v>100.812259516628</v>
      </c>
      <c r="AE13">
        <v>100</v>
      </c>
      <c r="AF13">
        <v>102.78845294313101</v>
      </c>
    </row>
    <row r="14" spans="1:32" x14ac:dyDescent="0.3">
      <c r="A14" t="s">
        <v>112</v>
      </c>
      <c r="B14" t="s">
        <v>321</v>
      </c>
      <c r="C14" t="s">
        <v>297</v>
      </c>
      <c r="D14" t="s">
        <v>322</v>
      </c>
      <c r="E14" t="s">
        <v>298</v>
      </c>
      <c r="F14">
        <v>96.504965710722502</v>
      </c>
      <c r="G14">
        <v>96.930490907130903</v>
      </c>
      <c r="H14">
        <v>98.072425748196807</v>
      </c>
      <c r="I14">
        <v>97.729809650160604</v>
      </c>
      <c r="J14">
        <v>97.283128549766502</v>
      </c>
      <c r="K14">
        <v>97.449337354412407</v>
      </c>
      <c r="L14">
        <v>96.864113761915803</v>
      </c>
      <c r="M14">
        <v>96.344025466323899</v>
      </c>
      <c r="N14">
        <v>96.786145184648802</v>
      </c>
      <c r="O14">
        <v>97.092617702731999</v>
      </c>
      <c r="P14">
        <v>97.528263152579697</v>
      </c>
      <c r="Q14">
        <v>98.760990111735694</v>
      </c>
      <c r="R14">
        <v>98.957727517839203</v>
      </c>
      <c r="S14">
        <v>100.237342687454</v>
      </c>
      <c r="T14">
        <v>95.979784337286802</v>
      </c>
      <c r="U14">
        <v>97.216925586816501</v>
      </c>
      <c r="V14">
        <v>97.698113893954499</v>
      </c>
      <c r="W14">
        <v>97.847563040925195</v>
      </c>
      <c r="X14">
        <v>97.845886671763594</v>
      </c>
      <c r="Y14">
        <v>99.106700230250198</v>
      </c>
      <c r="Z14">
        <v>98.957180717558998</v>
      </c>
      <c r="AA14">
        <v>97.944562560949805</v>
      </c>
      <c r="AB14">
        <v>99.091426835691095</v>
      </c>
      <c r="AC14">
        <v>100.61926520145801</v>
      </c>
      <c r="AD14">
        <v>100.812259516628</v>
      </c>
      <c r="AE14">
        <v>100</v>
      </c>
      <c r="AF14">
        <v>102.78845294313101</v>
      </c>
    </row>
    <row r="15" spans="1:32" x14ac:dyDescent="0.3">
      <c r="A15" t="s">
        <v>112</v>
      </c>
      <c r="B15" t="s">
        <v>323</v>
      </c>
      <c r="C15" t="s">
        <v>297</v>
      </c>
      <c r="D15" t="s">
        <v>324</v>
      </c>
      <c r="E15" t="s">
        <v>298</v>
      </c>
      <c r="F15">
        <v>96.504965710722502</v>
      </c>
      <c r="G15">
        <v>96.930490907130903</v>
      </c>
      <c r="H15">
        <v>98.072425748196807</v>
      </c>
      <c r="I15">
        <v>97.729809650160604</v>
      </c>
      <c r="J15">
        <v>97.283128549766502</v>
      </c>
      <c r="K15">
        <v>97.449337354412407</v>
      </c>
      <c r="L15">
        <v>96.864113761915803</v>
      </c>
      <c r="M15">
        <v>96.344025466323899</v>
      </c>
      <c r="N15">
        <v>96.786145184648802</v>
      </c>
      <c r="O15">
        <v>97.092617702731999</v>
      </c>
      <c r="P15">
        <v>97.528263152579697</v>
      </c>
      <c r="Q15">
        <v>98.760990111735694</v>
      </c>
      <c r="R15">
        <v>98.957727517839203</v>
      </c>
      <c r="S15">
        <v>100.237342687454</v>
      </c>
      <c r="T15">
        <v>95.979784337286802</v>
      </c>
      <c r="U15">
        <v>97.216925586816501</v>
      </c>
      <c r="V15">
        <v>97.698113893954499</v>
      </c>
      <c r="W15">
        <v>97.847563040925294</v>
      </c>
      <c r="X15">
        <v>97.845886671763594</v>
      </c>
      <c r="Y15">
        <v>99.106700230250198</v>
      </c>
      <c r="Z15">
        <v>98.957180717558998</v>
      </c>
      <c r="AA15">
        <v>97.944562560949805</v>
      </c>
      <c r="AB15">
        <v>99.091426835691095</v>
      </c>
      <c r="AC15">
        <v>100.61926520145801</v>
      </c>
      <c r="AD15">
        <v>100.812259516628</v>
      </c>
      <c r="AE15">
        <v>100</v>
      </c>
      <c r="AF15">
        <v>102.78845294313101</v>
      </c>
    </row>
    <row r="16" spans="1:32" x14ac:dyDescent="0.3">
      <c r="A16" t="s">
        <v>112</v>
      </c>
      <c r="B16" t="s">
        <v>325</v>
      </c>
      <c r="C16" t="s">
        <v>297</v>
      </c>
      <c r="D16" t="s">
        <v>326</v>
      </c>
      <c r="E16" t="s">
        <v>298</v>
      </c>
      <c r="F16">
        <v>96.504965710722502</v>
      </c>
      <c r="G16">
        <v>96.930490907130903</v>
      </c>
      <c r="H16">
        <v>98.072425748196693</v>
      </c>
      <c r="I16">
        <v>97.729809650160604</v>
      </c>
      <c r="J16">
        <v>97.283128549766502</v>
      </c>
      <c r="K16">
        <v>97.449337354412407</v>
      </c>
      <c r="L16">
        <v>96.864113761915803</v>
      </c>
      <c r="M16">
        <v>96.344025466323899</v>
      </c>
      <c r="N16">
        <v>96.786145184648802</v>
      </c>
      <c r="O16">
        <v>97.092617702731999</v>
      </c>
      <c r="P16">
        <v>97.528263152579697</v>
      </c>
      <c r="Q16">
        <v>98.760990111735694</v>
      </c>
      <c r="R16">
        <v>98.957727517839203</v>
      </c>
      <c r="S16">
        <v>100.237342687454</v>
      </c>
      <c r="T16">
        <v>95.979784337286901</v>
      </c>
      <c r="U16">
        <v>97.216925586816501</v>
      </c>
      <c r="V16">
        <v>97.698113893954499</v>
      </c>
      <c r="W16">
        <v>97.847563040925195</v>
      </c>
      <c r="X16">
        <v>97.845886671763594</v>
      </c>
      <c r="Y16">
        <v>99.106700230250198</v>
      </c>
      <c r="Z16">
        <v>98.957180717558998</v>
      </c>
      <c r="AA16">
        <v>97.944562560949905</v>
      </c>
      <c r="AB16">
        <v>99.091426835691095</v>
      </c>
      <c r="AC16">
        <v>100.61926520145801</v>
      </c>
      <c r="AD16">
        <v>100.812259516628</v>
      </c>
      <c r="AE16">
        <v>100</v>
      </c>
      <c r="AF16">
        <v>102.78845294313101</v>
      </c>
    </row>
    <row r="17" spans="1:32" x14ac:dyDescent="0.3">
      <c r="A17" t="s">
        <v>112</v>
      </c>
      <c r="B17" t="s">
        <v>327</v>
      </c>
      <c r="C17" t="s">
        <v>297</v>
      </c>
      <c r="D17" t="s">
        <v>328</v>
      </c>
      <c r="E17" t="s">
        <v>298</v>
      </c>
      <c r="F17">
        <v>96.504965710722601</v>
      </c>
      <c r="G17">
        <v>96.930490907131002</v>
      </c>
      <c r="H17">
        <v>98.072425748196807</v>
      </c>
      <c r="I17">
        <v>97.729809650160604</v>
      </c>
      <c r="J17">
        <v>97.283128549766502</v>
      </c>
      <c r="K17">
        <v>97.449337354412407</v>
      </c>
      <c r="L17">
        <v>96.864113761915803</v>
      </c>
      <c r="M17">
        <v>96.344025466323899</v>
      </c>
      <c r="N17">
        <v>96.786145184648902</v>
      </c>
      <c r="O17">
        <v>97.092617702732099</v>
      </c>
      <c r="P17">
        <v>97.528263152579697</v>
      </c>
      <c r="Q17">
        <v>98.760990111735794</v>
      </c>
      <c r="R17">
        <v>98.957727517839203</v>
      </c>
      <c r="S17">
        <v>100.237342687454</v>
      </c>
      <c r="T17">
        <v>95.979784337286901</v>
      </c>
      <c r="U17">
        <v>97.216925586816501</v>
      </c>
      <c r="V17">
        <v>97.698113893954599</v>
      </c>
      <c r="W17">
        <v>97.847563040925294</v>
      </c>
      <c r="X17">
        <v>97.845886671763594</v>
      </c>
      <c r="Y17">
        <v>99.106700230250297</v>
      </c>
      <c r="Z17">
        <v>98.957180717558998</v>
      </c>
      <c r="AA17">
        <v>97.944562560949905</v>
      </c>
      <c r="AB17">
        <v>99.091426835691095</v>
      </c>
      <c r="AC17">
        <v>100.61926520145801</v>
      </c>
      <c r="AD17">
        <v>100.812259516628</v>
      </c>
      <c r="AE17">
        <v>100</v>
      </c>
      <c r="AF17">
        <v>102.78845294313101</v>
      </c>
    </row>
    <row r="18" spans="1:32" x14ac:dyDescent="0.3">
      <c r="A18" t="s">
        <v>112</v>
      </c>
      <c r="B18" t="s">
        <v>329</v>
      </c>
      <c r="C18" t="s">
        <v>297</v>
      </c>
      <c r="D18" t="s">
        <v>330</v>
      </c>
      <c r="E18" t="s">
        <v>298</v>
      </c>
      <c r="F18">
        <v>96.504965710722601</v>
      </c>
      <c r="G18">
        <v>96.930490907130903</v>
      </c>
      <c r="H18">
        <v>98.072425748196807</v>
      </c>
      <c r="I18">
        <v>97.729809650160504</v>
      </c>
      <c r="J18">
        <v>97.283128549766502</v>
      </c>
      <c r="K18">
        <v>97.449337354412407</v>
      </c>
      <c r="L18">
        <v>96.864113761915803</v>
      </c>
      <c r="M18">
        <v>96.344025466323799</v>
      </c>
      <c r="N18">
        <v>96.786145184648802</v>
      </c>
      <c r="O18">
        <v>97.092617702731999</v>
      </c>
      <c r="P18">
        <v>97.528263152579697</v>
      </c>
      <c r="Q18">
        <v>98.760990111735694</v>
      </c>
      <c r="R18">
        <v>98.957727517839203</v>
      </c>
      <c r="S18">
        <v>100.237342687454</v>
      </c>
      <c r="T18">
        <v>95.979784337286802</v>
      </c>
      <c r="U18">
        <v>97.216925586816501</v>
      </c>
      <c r="V18">
        <v>97.698113893954499</v>
      </c>
      <c r="W18">
        <v>97.847563040925294</v>
      </c>
      <c r="X18">
        <v>97.845886671763594</v>
      </c>
      <c r="Y18">
        <v>99.106700230250297</v>
      </c>
      <c r="Z18">
        <v>98.957180717558998</v>
      </c>
      <c r="AA18">
        <v>97.944562560949905</v>
      </c>
      <c r="AB18">
        <v>99.091426835690996</v>
      </c>
      <c r="AC18">
        <v>100.61926520145801</v>
      </c>
      <c r="AD18">
        <v>100.812259516628</v>
      </c>
      <c r="AE18">
        <v>100</v>
      </c>
      <c r="AF18">
        <v>102.78845294313101</v>
      </c>
    </row>
    <row r="19" spans="1:32" x14ac:dyDescent="0.3">
      <c r="A19" t="s">
        <v>112</v>
      </c>
      <c r="B19" t="s">
        <v>331</v>
      </c>
      <c r="C19" t="s">
        <v>297</v>
      </c>
      <c r="D19" t="s">
        <v>332</v>
      </c>
      <c r="E19" t="s">
        <v>298</v>
      </c>
      <c r="F19">
        <v>96.504965710722601</v>
      </c>
      <c r="G19">
        <v>96.930490907131002</v>
      </c>
      <c r="H19">
        <v>98.072425748196807</v>
      </c>
      <c r="I19">
        <v>97.729809650160604</v>
      </c>
      <c r="J19">
        <v>97.283128549766502</v>
      </c>
      <c r="K19">
        <v>97.449337354412407</v>
      </c>
      <c r="L19">
        <v>96.864113761915903</v>
      </c>
      <c r="M19">
        <v>96.344025466323899</v>
      </c>
      <c r="N19">
        <v>96.786145184648802</v>
      </c>
      <c r="O19">
        <v>97.092617702732099</v>
      </c>
      <c r="P19">
        <v>97.528263152579697</v>
      </c>
      <c r="Q19">
        <v>98.760990111735794</v>
      </c>
      <c r="R19">
        <v>98.957727517839203</v>
      </c>
      <c r="S19">
        <v>100.237342687454</v>
      </c>
      <c r="T19">
        <v>95.979784337286901</v>
      </c>
      <c r="U19">
        <v>97.216925586816501</v>
      </c>
      <c r="V19">
        <v>97.698113893954499</v>
      </c>
      <c r="W19">
        <v>97.847563040925195</v>
      </c>
      <c r="X19">
        <v>97.845886671763694</v>
      </c>
      <c r="Y19">
        <v>99.106700230250297</v>
      </c>
      <c r="Z19">
        <v>98.957180717558998</v>
      </c>
      <c r="AA19">
        <v>97.944562560949905</v>
      </c>
      <c r="AB19">
        <v>99.091426835691095</v>
      </c>
      <c r="AC19">
        <v>100.61926520145801</v>
      </c>
      <c r="AD19">
        <v>100.812259516628</v>
      </c>
      <c r="AE19">
        <v>100</v>
      </c>
      <c r="AF19">
        <v>102.78845294313101</v>
      </c>
    </row>
    <row r="20" spans="1:32" x14ac:dyDescent="0.3">
      <c r="A20" t="s">
        <v>112</v>
      </c>
      <c r="B20" t="s">
        <v>333</v>
      </c>
      <c r="C20" t="s">
        <v>297</v>
      </c>
      <c r="D20" t="s">
        <v>334</v>
      </c>
      <c r="E20" t="s">
        <v>298</v>
      </c>
      <c r="F20">
        <v>96.504965710722601</v>
      </c>
      <c r="G20">
        <v>96.930490907130903</v>
      </c>
      <c r="H20">
        <v>98.072425748196807</v>
      </c>
      <c r="I20">
        <v>97.729809650160604</v>
      </c>
      <c r="J20">
        <v>97.283128549766502</v>
      </c>
      <c r="K20">
        <v>97.449337354412407</v>
      </c>
      <c r="L20">
        <v>96.864113761915803</v>
      </c>
      <c r="M20">
        <v>96.344025466323899</v>
      </c>
      <c r="N20">
        <v>96.786145184648902</v>
      </c>
      <c r="O20">
        <v>97.092617702731999</v>
      </c>
      <c r="P20">
        <v>97.528263152579697</v>
      </c>
      <c r="Q20">
        <v>98.760990111735694</v>
      </c>
      <c r="R20">
        <v>98.957727517839203</v>
      </c>
      <c r="S20">
        <v>100.237342687454</v>
      </c>
      <c r="T20">
        <v>95.979784337286901</v>
      </c>
      <c r="U20">
        <v>97.216925586816501</v>
      </c>
      <c r="V20">
        <v>97.698113893954499</v>
      </c>
      <c r="W20">
        <v>97.847563040925195</v>
      </c>
      <c r="X20">
        <v>97.845886671763594</v>
      </c>
      <c r="Y20">
        <v>99.106700230250198</v>
      </c>
      <c r="Z20">
        <v>98.957180717558998</v>
      </c>
      <c r="AA20">
        <v>97.944562560949805</v>
      </c>
      <c r="AB20">
        <v>99.091426835690996</v>
      </c>
      <c r="AC20">
        <v>100.61926520145801</v>
      </c>
      <c r="AD20">
        <v>100.812259516628</v>
      </c>
      <c r="AE20">
        <v>100</v>
      </c>
      <c r="AF20">
        <v>102.78845294313101</v>
      </c>
    </row>
    <row r="21" spans="1:32" x14ac:dyDescent="0.3">
      <c r="A21" t="s">
        <v>112</v>
      </c>
      <c r="B21" t="s">
        <v>335</v>
      </c>
      <c r="C21" t="s">
        <v>297</v>
      </c>
      <c r="D21" t="s">
        <v>336</v>
      </c>
      <c r="E21" t="s">
        <v>298</v>
      </c>
      <c r="F21">
        <v>96.504965710722601</v>
      </c>
      <c r="G21">
        <v>96.930490907130903</v>
      </c>
      <c r="H21">
        <v>98.072425748196807</v>
      </c>
      <c r="I21">
        <v>97.729809650160604</v>
      </c>
      <c r="J21">
        <v>97.283128549766502</v>
      </c>
      <c r="K21">
        <v>97.449337354412407</v>
      </c>
      <c r="L21">
        <v>96.864113761915803</v>
      </c>
      <c r="M21">
        <v>96.344025466323899</v>
      </c>
      <c r="N21">
        <v>96.786145184648902</v>
      </c>
      <c r="O21">
        <v>97.092617702731999</v>
      </c>
      <c r="P21">
        <v>97.528263152579697</v>
      </c>
      <c r="Q21">
        <v>98.760990111735694</v>
      </c>
      <c r="R21">
        <v>98.957727517839203</v>
      </c>
      <c r="S21">
        <v>100.237342687454</v>
      </c>
      <c r="T21">
        <v>95.979784337286901</v>
      </c>
      <c r="U21">
        <v>97.216925586816501</v>
      </c>
      <c r="V21">
        <v>97.698113893954499</v>
      </c>
      <c r="W21">
        <v>97.847563040925195</v>
      </c>
      <c r="X21">
        <v>97.845886671763594</v>
      </c>
      <c r="Y21">
        <v>99.106700230250198</v>
      </c>
      <c r="Z21">
        <v>98.957180717558998</v>
      </c>
      <c r="AA21">
        <v>97.944562560949805</v>
      </c>
      <c r="AB21">
        <v>99.091426835691095</v>
      </c>
      <c r="AC21">
        <v>100.61926520145801</v>
      </c>
      <c r="AD21">
        <v>100.812259516628</v>
      </c>
      <c r="AE21">
        <v>100</v>
      </c>
      <c r="AF21">
        <v>102.78845294313101</v>
      </c>
    </row>
    <row r="22" spans="1:32" x14ac:dyDescent="0.3">
      <c r="A22" t="s">
        <v>112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99.091426835691095</v>
      </c>
      <c r="AC22">
        <v>100.61926520145801</v>
      </c>
      <c r="AD22">
        <v>100.812259516628</v>
      </c>
      <c r="AE22">
        <v>100</v>
      </c>
      <c r="AF22">
        <v>102.78845294313101</v>
      </c>
    </row>
    <row r="23" spans="1:32" x14ac:dyDescent="0.3">
      <c r="A23" t="s">
        <v>112</v>
      </c>
      <c r="B23" t="s">
        <v>339</v>
      </c>
      <c r="C23" t="s">
        <v>297</v>
      </c>
      <c r="D23" t="s">
        <v>340</v>
      </c>
      <c r="E23" t="s">
        <v>298</v>
      </c>
      <c r="F23">
        <v>96.504965710722601</v>
      </c>
      <c r="G23">
        <v>96.930490907131002</v>
      </c>
      <c r="H23">
        <v>98.072425748196807</v>
      </c>
      <c r="I23">
        <v>97.729809650160703</v>
      </c>
      <c r="J23">
        <v>97.283128549766502</v>
      </c>
      <c r="K23">
        <v>97.449337354412407</v>
      </c>
      <c r="L23">
        <v>96.864113761915803</v>
      </c>
      <c r="M23">
        <v>96.344025466323899</v>
      </c>
      <c r="N23">
        <v>96.786145184648902</v>
      </c>
      <c r="O23">
        <v>97.092617702732099</v>
      </c>
      <c r="P23">
        <v>97.528263152579697</v>
      </c>
      <c r="Q23">
        <v>98.760990111735794</v>
      </c>
      <c r="R23">
        <v>98.957727517839302</v>
      </c>
      <c r="S23">
        <v>100.237342687454</v>
      </c>
      <c r="T23">
        <v>95.979784337286901</v>
      </c>
      <c r="U23">
        <v>97.216925586816501</v>
      </c>
      <c r="V23">
        <v>97.698113893954599</v>
      </c>
      <c r="W23">
        <v>97.847563040925294</v>
      </c>
      <c r="X23">
        <v>97.845886671763594</v>
      </c>
      <c r="Y23">
        <v>99.106700230250297</v>
      </c>
      <c r="Z23">
        <v>98.957180717558998</v>
      </c>
      <c r="AA23">
        <v>97.944562560949905</v>
      </c>
      <c r="AB23">
        <v>99.091426835691095</v>
      </c>
      <c r="AC23">
        <v>100.61926520145801</v>
      </c>
      <c r="AD23">
        <v>100.812259516628</v>
      </c>
      <c r="AE23">
        <v>100</v>
      </c>
      <c r="AF23">
        <v>102.78845294313101</v>
      </c>
    </row>
    <row r="24" spans="1:32" x14ac:dyDescent="0.3">
      <c r="A24" t="s">
        <v>112</v>
      </c>
      <c r="B24" t="s">
        <v>341</v>
      </c>
      <c r="C24" t="s">
        <v>297</v>
      </c>
      <c r="D24" t="s">
        <v>342</v>
      </c>
      <c r="E24" t="s">
        <v>298</v>
      </c>
      <c r="F24">
        <v>96.504965710722601</v>
      </c>
      <c r="G24">
        <v>96.930490907130903</v>
      </c>
      <c r="H24">
        <v>98.072425748196807</v>
      </c>
      <c r="I24">
        <v>97.729809650160604</v>
      </c>
      <c r="J24">
        <v>97.283128549766502</v>
      </c>
      <c r="K24">
        <v>97.449337354412407</v>
      </c>
      <c r="L24">
        <v>96.864113761915803</v>
      </c>
      <c r="M24">
        <v>96.344025466323899</v>
      </c>
      <c r="N24">
        <v>96.786145184648902</v>
      </c>
      <c r="O24">
        <v>97.092617702731999</v>
      </c>
      <c r="P24">
        <v>97.528263152579697</v>
      </c>
      <c r="Q24">
        <v>98.760990111735694</v>
      </c>
      <c r="R24">
        <v>98.957727517839203</v>
      </c>
      <c r="S24">
        <v>100.237342687454</v>
      </c>
      <c r="T24">
        <v>95.979784337286901</v>
      </c>
      <c r="U24">
        <v>97.216925586816501</v>
      </c>
      <c r="V24">
        <v>97.698113893954499</v>
      </c>
      <c r="W24">
        <v>97.847563040925294</v>
      </c>
      <c r="X24">
        <v>97.845886671763594</v>
      </c>
      <c r="Y24">
        <v>99.106700230250297</v>
      </c>
      <c r="Z24">
        <v>98.957180717558998</v>
      </c>
      <c r="AA24">
        <v>97.944562560949905</v>
      </c>
      <c r="AB24">
        <v>99.091426835691095</v>
      </c>
      <c r="AC24">
        <v>100.61926520145801</v>
      </c>
      <c r="AD24">
        <v>100.812259516628</v>
      </c>
      <c r="AE24">
        <v>100</v>
      </c>
      <c r="AF24">
        <v>102.78845294313101</v>
      </c>
    </row>
    <row r="25" spans="1:32" x14ac:dyDescent="0.3">
      <c r="A25" t="s">
        <v>112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97.944562560949905</v>
      </c>
      <c r="AB25">
        <v>99.091426835691095</v>
      </c>
      <c r="AC25">
        <v>100.61926520145801</v>
      </c>
      <c r="AD25">
        <v>100.812259516628</v>
      </c>
      <c r="AE25">
        <v>100</v>
      </c>
      <c r="AF25">
        <v>102.78845294313101</v>
      </c>
    </row>
    <row r="26" spans="1:32" x14ac:dyDescent="0.3">
      <c r="A26" t="s">
        <v>112</v>
      </c>
      <c r="B26" t="s">
        <v>345</v>
      </c>
      <c r="C26" t="s">
        <v>297</v>
      </c>
      <c r="D26" t="s">
        <v>346</v>
      </c>
      <c r="E26" t="s">
        <v>298</v>
      </c>
      <c r="F26">
        <v>96.504965710722601</v>
      </c>
      <c r="G26">
        <v>96.930490907130903</v>
      </c>
      <c r="H26">
        <v>98.072425748196807</v>
      </c>
      <c r="I26">
        <v>97.729809650160604</v>
      </c>
      <c r="J26">
        <v>97.283128549766502</v>
      </c>
      <c r="K26">
        <v>97.449337354412407</v>
      </c>
      <c r="L26">
        <v>96.864113761915803</v>
      </c>
      <c r="M26">
        <v>96.344025466323899</v>
      </c>
      <c r="N26">
        <v>96.786145184648902</v>
      </c>
      <c r="O26">
        <v>97.092617702731999</v>
      </c>
      <c r="P26">
        <v>97.528263152579697</v>
      </c>
      <c r="Q26">
        <v>98.760990111735694</v>
      </c>
      <c r="R26">
        <v>98.957727517839203</v>
      </c>
      <c r="S26">
        <v>100.237342687454</v>
      </c>
      <c r="T26">
        <v>95.979784337286901</v>
      </c>
      <c r="U26">
        <v>97.216925586816501</v>
      </c>
      <c r="V26">
        <v>97.698113893954499</v>
      </c>
      <c r="W26">
        <v>97.847563040925294</v>
      </c>
      <c r="X26">
        <v>97.845886671763594</v>
      </c>
      <c r="Y26">
        <v>99.106700230250297</v>
      </c>
      <c r="Z26">
        <v>98.957180717558998</v>
      </c>
      <c r="AA26">
        <v>97.944562560949905</v>
      </c>
      <c r="AB26">
        <v>99.091426835691095</v>
      </c>
      <c r="AC26">
        <v>100.61926520145801</v>
      </c>
      <c r="AD26">
        <v>100.812259516628</v>
      </c>
      <c r="AE26">
        <v>100</v>
      </c>
      <c r="AF26">
        <v>102.78845294313101</v>
      </c>
    </row>
    <row r="27" spans="1:32" x14ac:dyDescent="0.3">
      <c r="A27" t="s">
        <v>112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112</v>
      </c>
      <c r="B28" t="s">
        <v>349</v>
      </c>
      <c r="C28" t="s">
        <v>297</v>
      </c>
      <c r="D28" t="s">
        <v>350</v>
      </c>
      <c r="E28" t="s">
        <v>298</v>
      </c>
      <c r="F28">
        <v>96.504965710722502</v>
      </c>
      <c r="G28">
        <v>96.930490907131002</v>
      </c>
      <c r="H28">
        <v>98.072425748196807</v>
      </c>
      <c r="I28">
        <v>97.729809650160703</v>
      </c>
      <c r="J28">
        <v>97.283128549766502</v>
      </c>
      <c r="K28">
        <v>97.449337354412407</v>
      </c>
      <c r="L28">
        <v>96.864113761915803</v>
      </c>
      <c r="M28">
        <v>96.344025466323899</v>
      </c>
      <c r="N28">
        <v>96.786145184648802</v>
      </c>
      <c r="O28">
        <v>97.092617702731999</v>
      </c>
      <c r="P28">
        <v>97.528263152579697</v>
      </c>
      <c r="Q28">
        <v>98.760990111735694</v>
      </c>
      <c r="R28">
        <v>98.957727517839203</v>
      </c>
      <c r="S28">
        <v>100.237342687454</v>
      </c>
      <c r="T28">
        <v>95.979784337286901</v>
      </c>
      <c r="U28">
        <v>97.216925586816501</v>
      </c>
      <c r="V28">
        <v>97.698113893954499</v>
      </c>
      <c r="W28">
        <v>97.847563040925294</v>
      </c>
      <c r="X28">
        <v>97.845886671763594</v>
      </c>
      <c r="Y28">
        <v>99.106700230250297</v>
      </c>
      <c r="Z28">
        <v>98.957180717558998</v>
      </c>
      <c r="AA28">
        <v>97.944562560949905</v>
      </c>
      <c r="AB28">
        <v>99.091426835691095</v>
      </c>
      <c r="AC28">
        <v>100.61926520145801</v>
      </c>
      <c r="AD28">
        <v>100.812259516628</v>
      </c>
      <c r="AE28">
        <v>100</v>
      </c>
      <c r="AF28">
        <v>102.78845294313101</v>
      </c>
    </row>
    <row r="29" spans="1:32" x14ac:dyDescent="0.3">
      <c r="A29" t="s">
        <v>112</v>
      </c>
      <c r="B29" t="s">
        <v>351</v>
      </c>
      <c r="C29" t="s">
        <v>297</v>
      </c>
      <c r="D29" t="s">
        <v>352</v>
      </c>
      <c r="E29" t="s">
        <v>298</v>
      </c>
      <c r="F29">
        <v>96.504965710722601</v>
      </c>
      <c r="G29">
        <v>96.930490907131002</v>
      </c>
      <c r="H29">
        <v>98.072425748196807</v>
      </c>
      <c r="I29">
        <v>97.729809650160604</v>
      </c>
      <c r="J29">
        <v>97.283128549766502</v>
      </c>
      <c r="K29">
        <v>97.449337354412407</v>
      </c>
      <c r="L29">
        <v>96.864113761915803</v>
      </c>
      <c r="M29">
        <v>96.344025466323899</v>
      </c>
      <c r="N29">
        <v>96.786145184648902</v>
      </c>
      <c r="O29">
        <v>97.092617702732099</v>
      </c>
      <c r="P29">
        <v>97.528263152579697</v>
      </c>
      <c r="Q29">
        <v>98.760990111735694</v>
      </c>
      <c r="R29">
        <v>98.957727517839203</v>
      </c>
      <c r="S29">
        <v>100.237342687454</v>
      </c>
      <c r="T29">
        <v>95.979784337286901</v>
      </c>
      <c r="U29">
        <v>97.216925586816501</v>
      </c>
      <c r="V29">
        <v>97.698113893954499</v>
      </c>
      <c r="W29">
        <v>97.847563040925294</v>
      </c>
      <c r="X29">
        <v>97.845886671763594</v>
      </c>
      <c r="Y29">
        <v>99.106700230250297</v>
      </c>
      <c r="Z29">
        <v>98.957180717558998</v>
      </c>
      <c r="AA29">
        <v>97.944562560949905</v>
      </c>
      <c r="AB29">
        <v>99.091426835691095</v>
      </c>
      <c r="AC29">
        <v>100.61926520145801</v>
      </c>
      <c r="AD29">
        <v>100.812259516628</v>
      </c>
      <c r="AE29">
        <v>100</v>
      </c>
      <c r="AF29">
        <v>102.78845294313101</v>
      </c>
    </row>
    <row r="30" spans="1:32" x14ac:dyDescent="0.3">
      <c r="A30" t="s">
        <v>112</v>
      </c>
      <c r="B30" t="s">
        <v>353</v>
      </c>
      <c r="C30" t="s">
        <v>297</v>
      </c>
      <c r="D30" t="s">
        <v>354</v>
      </c>
      <c r="E30" t="s">
        <v>298</v>
      </c>
      <c r="F30">
        <v>96.504965710722601</v>
      </c>
      <c r="G30">
        <v>96.930490907130903</v>
      </c>
      <c r="H30">
        <v>98.072425748196807</v>
      </c>
      <c r="I30">
        <v>97.729809650160703</v>
      </c>
      <c r="J30">
        <v>97.283128549766502</v>
      </c>
      <c r="K30">
        <v>97.449337354412407</v>
      </c>
      <c r="L30">
        <v>96.864113761915803</v>
      </c>
      <c r="M30">
        <v>96.344025466323899</v>
      </c>
      <c r="N30">
        <v>96.786145184648902</v>
      </c>
      <c r="O30">
        <v>97.092617702731999</v>
      </c>
      <c r="P30">
        <v>97.528263152579697</v>
      </c>
      <c r="Q30">
        <v>98.760990111735794</v>
      </c>
      <c r="R30">
        <v>98.957727517839302</v>
      </c>
      <c r="S30">
        <v>100.237342687454</v>
      </c>
      <c r="T30">
        <v>95.979784337286901</v>
      </c>
      <c r="U30">
        <v>97.216925586816501</v>
      </c>
      <c r="V30">
        <v>97.698113893954599</v>
      </c>
      <c r="W30">
        <v>97.847563040925294</v>
      </c>
      <c r="X30">
        <v>97.845886671763594</v>
      </c>
      <c r="Y30">
        <v>99.106700230250297</v>
      </c>
      <c r="Z30">
        <v>98.957180717558998</v>
      </c>
      <c r="AA30">
        <v>97.944562560949905</v>
      </c>
      <c r="AB30">
        <v>99.091426835691095</v>
      </c>
      <c r="AC30">
        <v>100.61926520145801</v>
      </c>
      <c r="AD30">
        <v>100.812259516628</v>
      </c>
      <c r="AE30">
        <v>100</v>
      </c>
      <c r="AF30">
        <v>102.78845294313101</v>
      </c>
    </row>
    <row r="31" spans="1:32" x14ac:dyDescent="0.3">
      <c r="A31" t="s">
        <v>112</v>
      </c>
      <c r="B31" t="s">
        <v>355</v>
      </c>
      <c r="C31" t="s">
        <v>297</v>
      </c>
      <c r="D31" t="s">
        <v>356</v>
      </c>
      <c r="E31" t="s">
        <v>298</v>
      </c>
      <c r="F31">
        <v>96.504965710722502</v>
      </c>
      <c r="G31">
        <v>96.930490907130903</v>
      </c>
      <c r="H31">
        <v>98.072425748196807</v>
      </c>
      <c r="I31">
        <v>97.729809650160604</v>
      </c>
      <c r="J31">
        <v>97.283128549766502</v>
      </c>
      <c r="K31">
        <v>97.449337354412407</v>
      </c>
      <c r="L31">
        <v>96.864113761915803</v>
      </c>
      <c r="M31">
        <v>96.344025466323899</v>
      </c>
      <c r="N31">
        <v>96.786145184648902</v>
      </c>
      <c r="O31">
        <v>97.092617702731999</v>
      </c>
      <c r="P31">
        <v>97.528263152579598</v>
      </c>
      <c r="Q31">
        <v>98.760990111735694</v>
      </c>
      <c r="R31">
        <v>98.957727517839203</v>
      </c>
      <c r="S31">
        <v>100.237342687454</v>
      </c>
      <c r="T31">
        <v>95.979784337286901</v>
      </c>
      <c r="U31">
        <v>97.216925586816501</v>
      </c>
      <c r="V31">
        <v>97.698113893954499</v>
      </c>
      <c r="W31">
        <v>97.847563040925294</v>
      </c>
      <c r="X31">
        <v>97.845886671763594</v>
      </c>
      <c r="Y31">
        <v>99.106700230250297</v>
      </c>
      <c r="Z31">
        <v>98.957180717558998</v>
      </c>
      <c r="AA31">
        <v>97.944562560949905</v>
      </c>
      <c r="AB31">
        <v>99.091426835691095</v>
      </c>
      <c r="AC31">
        <v>100.61926520145801</v>
      </c>
      <c r="AD31">
        <v>100.812259516628</v>
      </c>
      <c r="AE31">
        <v>100</v>
      </c>
      <c r="AF31">
        <v>102.78845294313101</v>
      </c>
    </row>
    <row r="32" spans="1:32" x14ac:dyDescent="0.3">
      <c r="A32" t="s">
        <v>112</v>
      </c>
      <c r="B32" t="s">
        <v>357</v>
      </c>
      <c r="C32" t="s">
        <v>297</v>
      </c>
      <c r="D32" t="s">
        <v>358</v>
      </c>
      <c r="E32" t="s">
        <v>298</v>
      </c>
      <c r="F32">
        <v>96.504965710722601</v>
      </c>
      <c r="G32">
        <v>96.930490907130903</v>
      </c>
      <c r="H32">
        <v>98.072425748196807</v>
      </c>
      <c r="I32">
        <v>97.729809650160604</v>
      </c>
      <c r="J32">
        <v>97.283128549766502</v>
      </c>
      <c r="K32">
        <v>97.449337354412407</v>
      </c>
      <c r="L32">
        <v>96.864113761915803</v>
      </c>
      <c r="M32">
        <v>96.344025466323899</v>
      </c>
      <c r="N32">
        <v>96.786145184648902</v>
      </c>
      <c r="O32">
        <v>97.092617702731999</v>
      </c>
      <c r="P32">
        <v>97.528263152579697</v>
      </c>
      <c r="Q32">
        <v>98.760990111735794</v>
      </c>
      <c r="R32">
        <v>98.957727517839203</v>
      </c>
      <c r="S32">
        <v>100.237342687454</v>
      </c>
      <c r="T32">
        <v>95.979784337286901</v>
      </c>
      <c r="U32">
        <v>97.216925586816501</v>
      </c>
      <c r="V32">
        <v>97.698113893954499</v>
      </c>
      <c r="W32">
        <v>97.847563040925294</v>
      </c>
      <c r="X32">
        <v>97.845886671763594</v>
      </c>
      <c r="Y32">
        <v>99.106700230250297</v>
      </c>
      <c r="Z32">
        <v>98.957180717558998</v>
      </c>
      <c r="AA32">
        <v>97.944562560949905</v>
      </c>
      <c r="AB32">
        <v>99.091426835691095</v>
      </c>
      <c r="AC32">
        <v>100.61926520145801</v>
      </c>
      <c r="AD32">
        <v>100.812259516628</v>
      </c>
      <c r="AE32">
        <v>100</v>
      </c>
      <c r="AF32">
        <v>102.78845294313101</v>
      </c>
    </row>
    <row r="33" spans="1:32" x14ac:dyDescent="0.3">
      <c r="A33" t="s">
        <v>112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112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112</v>
      </c>
      <c r="B35" t="s">
        <v>363</v>
      </c>
      <c r="C35" t="s">
        <v>297</v>
      </c>
      <c r="D35" t="s">
        <v>364</v>
      </c>
      <c r="E35" t="s">
        <v>298</v>
      </c>
      <c r="F35">
        <v>96.504965710722601</v>
      </c>
      <c r="G35">
        <v>96.930490907131002</v>
      </c>
      <c r="H35">
        <v>98.072425748196807</v>
      </c>
      <c r="I35">
        <v>97.729809650160703</v>
      </c>
      <c r="J35">
        <v>97.283128549766502</v>
      </c>
      <c r="K35">
        <v>97.449337354412407</v>
      </c>
      <c r="L35">
        <v>96.864113761915803</v>
      </c>
      <c r="M35">
        <v>96.344025466323899</v>
      </c>
      <c r="N35">
        <v>96.786145184648902</v>
      </c>
      <c r="O35">
        <v>97.092617702731999</v>
      </c>
      <c r="P35">
        <v>97.528263152579697</v>
      </c>
      <c r="Q35">
        <v>98.760990111735694</v>
      </c>
      <c r="R35">
        <v>98.957727517839302</v>
      </c>
      <c r="S35">
        <v>100.237342687454</v>
      </c>
      <c r="T35">
        <v>95.979784337286901</v>
      </c>
      <c r="U35">
        <v>97.216925586816501</v>
      </c>
      <c r="V35">
        <v>97.698113893954599</v>
      </c>
      <c r="W35">
        <v>97.847563040925294</v>
      </c>
      <c r="X35">
        <v>97.845886671763594</v>
      </c>
      <c r="Y35">
        <v>99.106700230250297</v>
      </c>
      <c r="Z35">
        <v>98.957180717558998</v>
      </c>
      <c r="AA35">
        <v>97.944562560949905</v>
      </c>
      <c r="AB35">
        <v>99.091426835691095</v>
      </c>
      <c r="AC35">
        <v>100.61926520145801</v>
      </c>
      <c r="AD35">
        <v>100.812259516628</v>
      </c>
      <c r="AE35">
        <v>100</v>
      </c>
      <c r="AF35">
        <v>102.78845294313101</v>
      </c>
    </row>
    <row r="36" spans="1:32" x14ac:dyDescent="0.3">
      <c r="A36" t="s">
        <v>112</v>
      </c>
      <c r="B36" t="s">
        <v>365</v>
      </c>
      <c r="C36" t="s">
        <v>297</v>
      </c>
      <c r="D36" t="s">
        <v>366</v>
      </c>
      <c r="E36" t="s">
        <v>298</v>
      </c>
      <c r="F36">
        <v>96.504965710722601</v>
      </c>
      <c r="G36">
        <v>96.930490907131002</v>
      </c>
      <c r="H36">
        <v>98.072425748196807</v>
      </c>
      <c r="I36">
        <v>97.729809650160604</v>
      </c>
      <c r="J36">
        <v>97.283128549766502</v>
      </c>
      <c r="K36">
        <v>97.449337354412407</v>
      </c>
      <c r="L36">
        <v>96.864113761915903</v>
      </c>
      <c r="M36">
        <v>96.344025466323899</v>
      </c>
      <c r="N36">
        <v>96.786145184648902</v>
      </c>
      <c r="O36">
        <v>97.092617702732099</v>
      </c>
      <c r="P36">
        <v>97.528263152579797</v>
      </c>
      <c r="Q36">
        <v>98.760990111735794</v>
      </c>
      <c r="R36">
        <v>98.957727517839203</v>
      </c>
      <c r="S36">
        <v>100.237342687454</v>
      </c>
      <c r="T36">
        <v>95.979784337286901</v>
      </c>
      <c r="U36">
        <v>97.216925586816501</v>
      </c>
      <c r="V36">
        <v>97.698113893954599</v>
      </c>
      <c r="W36">
        <v>97.847563040925294</v>
      </c>
      <c r="X36">
        <v>97.845886671763594</v>
      </c>
      <c r="Y36">
        <v>99.106700230250297</v>
      </c>
      <c r="Z36">
        <v>98.957180717558998</v>
      </c>
      <c r="AA36">
        <v>97.944562560949905</v>
      </c>
      <c r="AB36">
        <v>99.091426835691095</v>
      </c>
      <c r="AC36">
        <v>100.61926520145801</v>
      </c>
      <c r="AD36">
        <v>100.812259516628</v>
      </c>
      <c r="AE36">
        <v>100</v>
      </c>
      <c r="AF36">
        <v>102.78845294313101</v>
      </c>
    </row>
    <row r="37" spans="1:32" x14ac:dyDescent="0.3">
      <c r="A37" t="s">
        <v>112</v>
      </c>
      <c r="B37" t="s">
        <v>367</v>
      </c>
      <c r="C37" t="s">
        <v>297</v>
      </c>
      <c r="D37" t="s">
        <v>368</v>
      </c>
      <c r="E37" t="s">
        <v>298</v>
      </c>
      <c r="F37">
        <v>96.504965710722601</v>
      </c>
      <c r="G37">
        <v>96.930490907130903</v>
      </c>
      <c r="H37">
        <v>98.072425748196807</v>
      </c>
      <c r="I37">
        <v>97.729809650160604</v>
      </c>
      <c r="J37">
        <v>97.283128549766502</v>
      </c>
      <c r="K37">
        <v>97.449337354412407</v>
      </c>
      <c r="L37">
        <v>96.864113761915803</v>
      </c>
      <c r="M37">
        <v>96.344025466323899</v>
      </c>
      <c r="N37">
        <v>96.786145184648902</v>
      </c>
      <c r="O37">
        <v>97.092617702731999</v>
      </c>
      <c r="P37">
        <v>97.528263152579697</v>
      </c>
      <c r="Q37">
        <v>98.760990111735694</v>
      </c>
      <c r="R37">
        <v>98.957727517839203</v>
      </c>
      <c r="S37">
        <v>100.237342687454</v>
      </c>
      <c r="T37">
        <v>95.979784337286901</v>
      </c>
      <c r="U37">
        <v>97.216925586816501</v>
      </c>
      <c r="V37">
        <v>97.698113893954499</v>
      </c>
      <c r="W37">
        <v>97.847563040925195</v>
      </c>
      <c r="X37">
        <v>97.845886671763594</v>
      </c>
      <c r="Y37">
        <v>99.106700230250297</v>
      </c>
      <c r="Z37">
        <v>98.957180717558998</v>
      </c>
      <c r="AA37">
        <v>97.944562560949805</v>
      </c>
      <c r="AB37">
        <v>99.091426835690996</v>
      </c>
      <c r="AC37">
        <v>100.61926520145801</v>
      </c>
      <c r="AD37">
        <v>100.812259516628</v>
      </c>
      <c r="AE37">
        <v>100</v>
      </c>
      <c r="AF37">
        <v>102.78845294313101</v>
      </c>
    </row>
    <row r="38" spans="1:32" x14ac:dyDescent="0.3">
      <c r="A38" t="s">
        <v>112</v>
      </c>
      <c r="B38" t="s">
        <v>369</v>
      </c>
      <c r="C38" t="s">
        <v>297</v>
      </c>
      <c r="D38" t="s">
        <v>370</v>
      </c>
      <c r="E38" t="s">
        <v>298</v>
      </c>
      <c r="F38">
        <v>96.504965710722601</v>
      </c>
      <c r="G38">
        <v>96.930490907131002</v>
      </c>
      <c r="H38">
        <v>98.072425748196807</v>
      </c>
      <c r="I38">
        <v>97.729809650160703</v>
      </c>
      <c r="J38">
        <v>97.283128549766502</v>
      </c>
      <c r="K38">
        <v>97.449337354412407</v>
      </c>
      <c r="L38">
        <v>96.864113761915803</v>
      </c>
      <c r="M38">
        <v>96.344025466323899</v>
      </c>
      <c r="N38">
        <v>96.786145184648802</v>
      </c>
      <c r="O38">
        <v>97.092617702732099</v>
      </c>
      <c r="P38">
        <v>97.528263152579697</v>
      </c>
      <c r="Q38">
        <v>98.760990111735694</v>
      </c>
      <c r="R38">
        <v>98.957727517839203</v>
      </c>
      <c r="S38">
        <v>100.237342687454</v>
      </c>
      <c r="T38">
        <v>95.979784337286901</v>
      </c>
      <c r="U38">
        <v>97.2169255868166</v>
      </c>
      <c r="V38">
        <v>97.698113893954599</v>
      </c>
      <c r="W38">
        <v>97.847563040925294</v>
      </c>
      <c r="X38">
        <v>97.845886671763694</v>
      </c>
      <c r="Y38">
        <v>99.106700230250297</v>
      </c>
      <c r="Z38">
        <v>98.957180717558998</v>
      </c>
      <c r="AA38">
        <v>97.944562560949905</v>
      </c>
      <c r="AB38">
        <v>99.091426835691095</v>
      </c>
      <c r="AC38">
        <v>100.61926520145801</v>
      </c>
      <c r="AD38">
        <v>100.812259516628</v>
      </c>
      <c r="AE38">
        <v>100</v>
      </c>
      <c r="AF38">
        <v>102.78845294313101</v>
      </c>
    </row>
    <row r="39" spans="1:32" x14ac:dyDescent="0.3">
      <c r="A39" t="s">
        <v>112</v>
      </c>
      <c r="B39" t="s">
        <v>371</v>
      </c>
      <c r="C39" t="s">
        <v>297</v>
      </c>
      <c r="D39" t="s">
        <v>372</v>
      </c>
      <c r="E39" t="s">
        <v>298</v>
      </c>
      <c r="F39">
        <v>96.504965710722601</v>
      </c>
      <c r="G39">
        <v>96.930490907130903</v>
      </c>
      <c r="H39">
        <v>98.072425748196807</v>
      </c>
      <c r="I39">
        <v>97.729809650160604</v>
      </c>
      <c r="J39">
        <v>97.283128549766502</v>
      </c>
      <c r="K39">
        <v>97.449337354412407</v>
      </c>
      <c r="L39">
        <v>96.864113761915803</v>
      </c>
      <c r="M39">
        <v>96.344025466323899</v>
      </c>
      <c r="N39">
        <v>96.786145184648902</v>
      </c>
      <c r="O39">
        <v>97.092617702731999</v>
      </c>
      <c r="P39">
        <v>97.528263152579697</v>
      </c>
      <c r="Q39">
        <v>98.760990111735694</v>
      </c>
      <c r="R39">
        <v>98.957727517839203</v>
      </c>
      <c r="S39">
        <v>100.237342687454</v>
      </c>
      <c r="T39">
        <v>95.979784337286901</v>
      </c>
      <c r="U39">
        <v>97.216925586816501</v>
      </c>
      <c r="V39">
        <v>97.698113893954499</v>
      </c>
      <c r="W39">
        <v>97.847563040925294</v>
      </c>
      <c r="X39">
        <v>97.845886671763594</v>
      </c>
      <c r="Y39">
        <v>99.106700230250297</v>
      </c>
      <c r="Z39">
        <v>98.957180717558998</v>
      </c>
      <c r="AA39">
        <v>97.944562560949805</v>
      </c>
      <c r="AB39">
        <v>99.091426835690996</v>
      </c>
      <c r="AC39">
        <v>100.61926520145801</v>
      </c>
      <c r="AD39">
        <v>100.812259516628</v>
      </c>
      <c r="AE39">
        <v>100</v>
      </c>
      <c r="AF39">
        <v>102.78845294313101</v>
      </c>
    </row>
    <row r="40" spans="1:32" x14ac:dyDescent="0.3">
      <c r="A40" t="s">
        <v>112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112</v>
      </c>
      <c r="B43" t="s">
        <v>379</v>
      </c>
      <c r="C43" t="s">
        <v>297</v>
      </c>
      <c r="D43" t="s">
        <v>380</v>
      </c>
      <c r="E43" t="s">
        <v>298</v>
      </c>
      <c r="F43">
        <v>96.504965710722601</v>
      </c>
      <c r="G43">
        <v>96.930490907130903</v>
      </c>
      <c r="H43">
        <v>98.072425748196807</v>
      </c>
      <c r="I43">
        <v>97.729809650160703</v>
      </c>
      <c r="J43">
        <v>97.283128549766502</v>
      </c>
      <c r="K43">
        <v>97.449337354412407</v>
      </c>
      <c r="L43">
        <v>96.864113761915803</v>
      </c>
      <c r="M43">
        <v>96.344025466323899</v>
      </c>
      <c r="N43">
        <v>96.786145184648902</v>
      </c>
      <c r="O43">
        <v>97.092617702732099</v>
      </c>
      <c r="P43">
        <v>97.528263152579697</v>
      </c>
      <c r="Q43">
        <v>98.760990111735794</v>
      </c>
      <c r="R43">
        <v>98.957727517839203</v>
      </c>
      <c r="S43">
        <v>100.237342687454</v>
      </c>
      <c r="T43">
        <v>95.979784337286901</v>
      </c>
      <c r="U43">
        <v>97.216925586816501</v>
      </c>
      <c r="V43">
        <v>97.698113893954599</v>
      </c>
      <c r="W43">
        <v>97.847563040925294</v>
      </c>
      <c r="X43">
        <v>97.845886671763594</v>
      </c>
      <c r="Y43">
        <v>99.106700230250297</v>
      </c>
      <c r="Z43">
        <v>98.957180717558998</v>
      </c>
      <c r="AA43">
        <v>97.944562560949905</v>
      </c>
      <c r="AB43">
        <v>99.091426835691095</v>
      </c>
      <c r="AC43">
        <v>100.61926520145801</v>
      </c>
      <c r="AD43">
        <v>100.812259516628</v>
      </c>
      <c r="AE43">
        <v>100</v>
      </c>
      <c r="AF43">
        <v>102.78845294313101</v>
      </c>
    </row>
    <row r="44" spans="1:32" x14ac:dyDescent="0.3">
      <c r="A44" t="s">
        <v>112</v>
      </c>
      <c r="B44" t="s">
        <v>381</v>
      </c>
      <c r="C44" t="s">
        <v>297</v>
      </c>
      <c r="D44" t="s">
        <v>382</v>
      </c>
      <c r="E44" t="s">
        <v>298</v>
      </c>
      <c r="F44">
        <v>96.504965710722502</v>
      </c>
      <c r="G44">
        <v>96.930490907130903</v>
      </c>
      <c r="H44">
        <v>98.072425748196807</v>
      </c>
      <c r="I44">
        <v>97.729809650160604</v>
      </c>
      <c r="J44">
        <v>97.283128549766403</v>
      </c>
      <c r="K44">
        <v>97.449337354412407</v>
      </c>
      <c r="L44">
        <v>96.864113761915803</v>
      </c>
      <c r="M44">
        <v>96.344025466323899</v>
      </c>
      <c r="N44">
        <v>96.786145184648802</v>
      </c>
      <c r="O44">
        <v>97.092617702731999</v>
      </c>
      <c r="P44">
        <v>97.528263152579598</v>
      </c>
      <c r="Q44">
        <v>98.760990111735694</v>
      </c>
      <c r="R44">
        <v>98.957727517839203</v>
      </c>
      <c r="S44">
        <v>100.237342687454</v>
      </c>
      <c r="T44">
        <v>95.979784337286901</v>
      </c>
      <c r="U44">
        <v>97.216925586816501</v>
      </c>
      <c r="V44">
        <v>97.698113893954499</v>
      </c>
      <c r="W44">
        <v>97.847563040925294</v>
      </c>
      <c r="X44">
        <v>97.845886671763594</v>
      </c>
      <c r="Y44">
        <v>99.106700230250297</v>
      </c>
      <c r="Z44">
        <v>98.957180717558998</v>
      </c>
      <c r="AA44">
        <v>97.944562560949905</v>
      </c>
      <c r="AB44">
        <v>99.091426835691095</v>
      </c>
      <c r="AC44">
        <v>100.61926520145801</v>
      </c>
      <c r="AD44">
        <v>100.812259516628</v>
      </c>
      <c r="AE44">
        <v>100</v>
      </c>
      <c r="AF44">
        <v>102.78845294313101</v>
      </c>
    </row>
    <row r="45" spans="1:32" x14ac:dyDescent="0.3">
      <c r="A45" t="s">
        <v>112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112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112</v>
      </c>
      <c r="B47" t="s">
        <v>387</v>
      </c>
      <c r="C47" t="s">
        <v>297</v>
      </c>
      <c r="D47" t="s">
        <v>388</v>
      </c>
      <c r="E47" t="s">
        <v>298</v>
      </c>
      <c r="F47">
        <v>96.504965710722601</v>
      </c>
      <c r="G47">
        <v>96.930490907130903</v>
      </c>
      <c r="H47">
        <v>98.072425748196807</v>
      </c>
      <c r="I47">
        <v>97.729809650160604</v>
      </c>
      <c r="J47">
        <v>97.283128549766502</v>
      </c>
      <c r="K47">
        <v>97.449337354412407</v>
      </c>
      <c r="L47">
        <v>96.864113761915803</v>
      </c>
      <c r="M47">
        <v>96.344025466323899</v>
      </c>
      <c r="N47">
        <v>96.786145184648902</v>
      </c>
      <c r="O47">
        <v>97.092617702731999</v>
      </c>
      <c r="P47">
        <v>97.528263152579697</v>
      </c>
      <c r="Q47">
        <v>98.760990111735694</v>
      </c>
      <c r="R47">
        <v>98.957727517839203</v>
      </c>
      <c r="S47">
        <v>100.237342687454</v>
      </c>
      <c r="T47">
        <v>95.979784337286901</v>
      </c>
      <c r="U47">
        <v>97.216925586816501</v>
      </c>
      <c r="V47">
        <v>97.698113893954499</v>
      </c>
      <c r="W47">
        <v>97.847563040925195</v>
      </c>
      <c r="X47">
        <v>97.845886671763594</v>
      </c>
      <c r="Y47">
        <v>99.106700230250297</v>
      </c>
      <c r="Z47">
        <v>98.957180717558998</v>
      </c>
      <c r="AA47">
        <v>97.944562560949905</v>
      </c>
      <c r="AB47">
        <v>99.091426835691095</v>
      </c>
      <c r="AC47">
        <v>100.61926520145801</v>
      </c>
      <c r="AD47">
        <v>100.812259516628</v>
      </c>
      <c r="AE47">
        <v>100</v>
      </c>
      <c r="AF47">
        <v>102.78845294313101</v>
      </c>
    </row>
    <row r="48" spans="1:32" x14ac:dyDescent="0.3">
      <c r="A48" t="s">
        <v>112</v>
      </c>
      <c r="B48" t="s">
        <v>389</v>
      </c>
      <c r="C48" t="s">
        <v>297</v>
      </c>
      <c r="D48" t="s">
        <v>390</v>
      </c>
      <c r="E48" t="s">
        <v>298</v>
      </c>
      <c r="F48">
        <v>96.504965710722601</v>
      </c>
      <c r="G48">
        <v>96.930490907130903</v>
      </c>
      <c r="H48">
        <v>98.072425748196807</v>
      </c>
      <c r="I48">
        <v>97.729809650160604</v>
      </c>
      <c r="J48">
        <v>97.283128549766502</v>
      </c>
      <c r="K48">
        <v>97.449337354412407</v>
      </c>
      <c r="L48">
        <v>96.864113761915803</v>
      </c>
      <c r="M48">
        <v>96.344025466323899</v>
      </c>
      <c r="N48">
        <v>96.786145184648802</v>
      </c>
      <c r="O48">
        <v>97.092617702732099</v>
      </c>
      <c r="P48">
        <v>97.528263152579697</v>
      </c>
      <c r="Q48">
        <v>98.760990111735794</v>
      </c>
      <c r="R48">
        <v>98.957727517839203</v>
      </c>
      <c r="S48">
        <v>100.237342687454</v>
      </c>
      <c r="T48">
        <v>95.979784337286901</v>
      </c>
      <c r="U48">
        <v>97.216925586816501</v>
      </c>
      <c r="V48">
        <v>97.698113893954599</v>
      </c>
      <c r="W48">
        <v>97.847563040925294</v>
      </c>
      <c r="X48">
        <v>97.845886671763694</v>
      </c>
      <c r="Y48">
        <v>99.106700230250297</v>
      </c>
      <c r="Z48">
        <v>98.957180717558998</v>
      </c>
      <c r="AA48">
        <v>97.944562560949905</v>
      </c>
      <c r="AB48">
        <v>99.091426835691095</v>
      </c>
      <c r="AC48">
        <v>100.61926520145801</v>
      </c>
      <c r="AD48">
        <v>100.812259516628</v>
      </c>
      <c r="AE48">
        <v>100</v>
      </c>
      <c r="AF48">
        <v>102.78845294313101</v>
      </c>
    </row>
    <row r="49" spans="1:32" x14ac:dyDescent="0.3">
      <c r="A49" t="s">
        <v>112</v>
      </c>
      <c r="B49" t="s">
        <v>391</v>
      </c>
      <c r="C49" t="s">
        <v>297</v>
      </c>
      <c r="D49" t="s">
        <v>392</v>
      </c>
      <c r="E49" t="s">
        <v>298</v>
      </c>
      <c r="F49">
        <v>96.504965710722601</v>
      </c>
      <c r="G49">
        <v>96.930490907130903</v>
      </c>
      <c r="H49">
        <v>98.072425748196807</v>
      </c>
      <c r="I49">
        <v>97.729809650160604</v>
      </c>
      <c r="J49">
        <v>97.283128549766502</v>
      </c>
      <c r="K49">
        <v>97.449337354412407</v>
      </c>
      <c r="L49">
        <v>96.864113761915803</v>
      </c>
      <c r="M49">
        <v>96.344025466323899</v>
      </c>
      <c r="N49">
        <v>96.786145184648802</v>
      </c>
      <c r="O49">
        <v>97.092617702732099</v>
      </c>
      <c r="P49">
        <v>97.528263152579697</v>
      </c>
      <c r="Q49">
        <v>98.760990111735794</v>
      </c>
      <c r="R49">
        <v>98.957727517839203</v>
      </c>
      <c r="S49">
        <v>100.237342687454</v>
      </c>
      <c r="T49">
        <v>95.979784337286901</v>
      </c>
      <c r="U49">
        <v>97.216925586816501</v>
      </c>
      <c r="V49">
        <v>97.698113893954599</v>
      </c>
      <c r="W49">
        <v>97.847563040925294</v>
      </c>
      <c r="X49">
        <v>97.845886671763594</v>
      </c>
      <c r="Y49">
        <v>99.106700230250297</v>
      </c>
      <c r="Z49">
        <v>98.957180717558998</v>
      </c>
      <c r="AA49">
        <v>97.944562560949905</v>
      </c>
      <c r="AB49">
        <v>99.091426835691095</v>
      </c>
      <c r="AC49">
        <v>100.61926520145801</v>
      </c>
      <c r="AD49">
        <v>100.812259516628</v>
      </c>
      <c r="AE49">
        <v>100</v>
      </c>
      <c r="AF49">
        <v>102.78845294313101</v>
      </c>
    </row>
    <row r="50" spans="1:32" x14ac:dyDescent="0.3">
      <c r="A50" t="s">
        <v>112</v>
      </c>
      <c r="B50" t="s">
        <v>393</v>
      </c>
      <c r="C50" t="s">
        <v>297</v>
      </c>
      <c r="D50" t="s">
        <v>394</v>
      </c>
      <c r="E50" t="s">
        <v>298</v>
      </c>
      <c r="F50">
        <v>96.504965710722601</v>
      </c>
      <c r="G50">
        <v>96.930490907131002</v>
      </c>
      <c r="H50">
        <v>98.072425748196807</v>
      </c>
      <c r="I50">
        <v>97.729809650160604</v>
      </c>
      <c r="J50">
        <v>97.283128549766502</v>
      </c>
      <c r="K50">
        <v>97.449337354412407</v>
      </c>
      <c r="L50">
        <v>96.864113761915803</v>
      </c>
      <c r="M50">
        <v>96.344025466323899</v>
      </c>
      <c r="N50">
        <v>96.786145184648902</v>
      </c>
      <c r="O50">
        <v>97.092617702731999</v>
      </c>
      <c r="P50">
        <v>97.528263152579697</v>
      </c>
      <c r="Q50">
        <v>98.760990111735694</v>
      </c>
      <c r="R50">
        <v>98.957727517839203</v>
      </c>
      <c r="S50">
        <v>100.237342687454</v>
      </c>
      <c r="T50">
        <v>95.979784337286901</v>
      </c>
      <c r="U50">
        <v>97.216925586816501</v>
      </c>
      <c r="V50">
        <v>97.698113893954599</v>
      </c>
      <c r="W50">
        <v>97.847563040925294</v>
      </c>
      <c r="X50">
        <v>97.845886671763594</v>
      </c>
      <c r="Y50">
        <v>99.106700230250297</v>
      </c>
      <c r="Z50">
        <v>98.957180717558998</v>
      </c>
      <c r="AA50">
        <v>97.944562560949905</v>
      </c>
      <c r="AB50">
        <v>99.091426835691095</v>
      </c>
      <c r="AC50">
        <v>100.61926520145801</v>
      </c>
      <c r="AD50">
        <v>100.812259516628</v>
      </c>
      <c r="AE50">
        <v>100</v>
      </c>
      <c r="AF50">
        <v>102.78845294313101</v>
      </c>
    </row>
    <row r="51" spans="1:32" x14ac:dyDescent="0.3">
      <c r="A51" t="s">
        <v>112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112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112</v>
      </c>
      <c r="B53" t="s">
        <v>399</v>
      </c>
      <c r="C53" t="s">
        <v>297</v>
      </c>
      <c r="D53" t="s">
        <v>400</v>
      </c>
      <c r="E53" t="s">
        <v>298</v>
      </c>
      <c r="F53">
        <v>96.504965710722601</v>
      </c>
      <c r="G53">
        <v>96.930490907130903</v>
      </c>
      <c r="H53">
        <v>98.072425748196807</v>
      </c>
      <c r="I53">
        <v>97.729809650160604</v>
      </c>
      <c r="J53">
        <v>97.283128549766502</v>
      </c>
      <c r="K53">
        <v>97.449337354412407</v>
      </c>
      <c r="L53">
        <v>96.864113761915803</v>
      </c>
      <c r="M53">
        <v>96.344025466323899</v>
      </c>
      <c r="N53">
        <v>96.786145184648902</v>
      </c>
      <c r="O53">
        <v>97.092617702731999</v>
      </c>
      <c r="P53">
        <v>97.528263152579697</v>
      </c>
      <c r="Q53">
        <v>98.760990111735694</v>
      </c>
      <c r="R53">
        <v>98.957727517839203</v>
      </c>
      <c r="S53">
        <v>100.237342687454</v>
      </c>
      <c r="T53">
        <v>95.979784337286901</v>
      </c>
      <c r="U53">
        <v>97.216925586816501</v>
      </c>
      <c r="V53">
        <v>97.698113893954499</v>
      </c>
      <c r="W53">
        <v>97.847563040925195</v>
      </c>
      <c r="X53">
        <v>97.845886671763594</v>
      </c>
      <c r="Y53">
        <v>99.106700230250198</v>
      </c>
      <c r="Z53">
        <v>98.957180717558998</v>
      </c>
      <c r="AA53">
        <v>97.944562560949905</v>
      </c>
      <c r="AB53">
        <v>99.091426835691095</v>
      </c>
      <c r="AC53">
        <v>100.61926520145801</v>
      </c>
      <c r="AD53">
        <v>100.812259516628</v>
      </c>
      <c r="AE53">
        <v>100</v>
      </c>
      <c r="AF53">
        <v>102.78845294313101</v>
      </c>
    </row>
    <row r="54" spans="1:32" x14ac:dyDescent="0.3">
      <c r="A54" t="s">
        <v>112</v>
      </c>
      <c r="B54" t="s">
        <v>401</v>
      </c>
      <c r="C54" t="s">
        <v>297</v>
      </c>
      <c r="D54" t="s">
        <v>402</v>
      </c>
      <c r="E54" t="s">
        <v>298</v>
      </c>
      <c r="F54">
        <v>96.504965710722601</v>
      </c>
      <c r="G54">
        <v>96.930490907130903</v>
      </c>
      <c r="H54">
        <v>98.072425748196807</v>
      </c>
      <c r="I54">
        <v>97.729809650160604</v>
      </c>
      <c r="J54">
        <v>97.283128549766502</v>
      </c>
      <c r="K54">
        <v>97.449337354412407</v>
      </c>
      <c r="L54">
        <v>96.864113761915803</v>
      </c>
      <c r="M54">
        <v>96.344025466323899</v>
      </c>
      <c r="N54">
        <v>96.786145184648902</v>
      </c>
      <c r="O54">
        <v>97.092617702731999</v>
      </c>
      <c r="P54">
        <v>97.528263152579697</v>
      </c>
      <c r="Q54">
        <v>98.760990111735694</v>
      </c>
      <c r="R54">
        <v>98.957727517839203</v>
      </c>
      <c r="S54">
        <v>100.237342687454</v>
      </c>
      <c r="T54">
        <v>95.979784337286901</v>
      </c>
      <c r="U54">
        <v>97.216925586816501</v>
      </c>
      <c r="V54">
        <v>97.698113893954499</v>
      </c>
      <c r="W54">
        <v>97.847563040925195</v>
      </c>
      <c r="X54">
        <v>97.845886671763594</v>
      </c>
      <c r="Y54">
        <v>99.106700230250198</v>
      </c>
      <c r="Z54">
        <v>98.957180717558998</v>
      </c>
      <c r="AA54">
        <v>97.944562560949905</v>
      </c>
      <c r="AB54">
        <v>99.091426835691095</v>
      </c>
      <c r="AC54">
        <v>100.61926520145801</v>
      </c>
      <c r="AD54">
        <v>100.812259516628</v>
      </c>
      <c r="AE54">
        <v>100</v>
      </c>
      <c r="AF54">
        <v>102.78845294313101</v>
      </c>
    </row>
    <row r="55" spans="1:32" x14ac:dyDescent="0.3">
      <c r="A55" t="s">
        <v>112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112</v>
      </c>
      <c r="B57" t="s">
        <v>407</v>
      </c>
      <c r="C57" t="s">
        <v>297</v>
      </c>
      <c r="D57" t="s">
        <v>408</v>
      </c>
      <c r="E57" t="s">
        <v>298</v>
      </c>
      <c r="F57">
        <v>96.504965710722502</v>
      </c>
      <c r="G57">
        <v>96.930490907130903</v>
      </c>
      <c r="H57">
        <v>98.072425748196807</v>
      </c>
      <c r="I57">
        <v>97.729809650160604</v>
      </c>
      <c r="J57">
        <v>97.283128549766502</v>
      </c>
      <c r="K57">
        <v>97.449337354412407</v>
      </c>
      <c r="L57">
        <v>96.864113761915803</v>
      </c>
      <c r="M57">
        <v>96.344025466323899</v>
      </c>
      <c r="N57">
        <v>96.786145184648802</v>
      </c>
      <c r="O57">
        <v>97.092617702731999</v>
      </c>
      <c r="P57">
        <v>97.528263152579598</v>
      </c>
      <c r="Q57">
        <v>98.760990111735694</v>
      </c>
      <c r="R57">
        <v>98.957727517839203</v>
      </c>
      <c r="S57">
        <v>100.237342687454</v>
      </c>
      <c r="T57">
        <v>95.979784337286901</v>
      </c>
      <c r="U57">
        <v>97.216925586816501</v>
      </c>
      <c r="V57">
        <v>97.698113893954499</v>
      </c>
      <c r="W57">
        <v>97.847563040925294</v>
      </c>
      <c r="X57">
        <v>97.845886671763594</v>
      </c>
      <c r="Y57">
        <v>99.106700230250297</v>
      </c>
      <c r="Z57">
        <v>98.957180717558998</v>
      </c>
      <c r="AA57">
        <v>97.944562560949805</v>
      </c>
      <c r="AB57">
        <v>99.091426835691095</v>
      </c>
      <c r="AC57">
        <v>100.61926520145801</v>
      </c>
      <c r="AD57">
        <v>100.812259516628</v>
      </c>
      <c r="AE57">
        <v>100</v>
      </c>
      <c r="AF57">
        <v>102.78845294313101</v>
      </c>
    </row>
    <row r="58" spans="1:32" x14ac:dyDescent="0.3">
      <c r="A58" t="s">
        <v>112</v>
      </c>
      <c r="B58" t="s">
        <v>409</v>
      </c>
      <c r="C58" t="s">
        <v>297</v>
      </c>
      <c r="D58" t="s">
        <v>410</v>
      </c>
      <c r="E58" t="s">
        <v>298</v>
      </c>
      <c r="F58">
        <v>96.504965710722502</v>
      </c>
      <c r="G58">
        <v>96.930490907130903</v>
      </c>
      <c r="H58">
        <v>98.072425748196807</v>
      </c>
      <c r="I58">
        <v>97.729809650160604</v>
      </c>
      <c r="J58">
        <v>97.283128549766502</v>
      </c>
      <c r="K58">
        <v>97.449337354412407</v>
      </c>
      <c r="L58">
        <v>96.864113761915803</v>
      </c>
      <c r="M58">
        <v>96.344025466323899</v>
      </c>
      <c r="N58">
        <v>96.786145184648802</v>
      </c>
      <c r="O58">
        <v>97.092617702731999</v>
      </c>
      <c r="P58">
        <v>97.528263152579598</v>
      </c>
      <c r="Q58">
        <v>98.760990111735694</v>
      </c>
      <c r="R58">
        <v>98.957727517839203</v>
      </c>
      <c r="S58">
        <v>100.237342687454</v>
      </c>
      <c r="T58">
        <v>95.979784337286901</v>
      </c>
      <c r="U58">
        <v>97.216925586816501</v>
      </c>
      <c r="V58">
        <v>97.698113893954499</v>
      </c>
      <c r="W58">
        <v>97.847563040925294</v>
      </c>
      <c r="X58">
        <v>97.845886671763594</v>
      </c>
      <c r="Y58">
        <v>99.106700230250297</v>
      </c>
      <c r="Z58">
        <v>98.957180717558998</v>
      </c>
      <c r="AA58">
        <v>97.944562560949805</v>
      </c>
      <c r="AB58">
        <v>99.091426835691095</v>
      </c>
      <c r="AC58">
        <v>100.61926520145801</v>
      </c>
      <c r="AD58">
        <v>100.812259516628</v>
      </c>
      <c r="AE58">
        <v>100</v>
      </c>
      <c r="AF58">
        <v>102.78845294313101</v>
      </c>
    </row>
    <row r="59" spans="1:32" x14ac:dyDescent="0.3">
      <c r="A59" t="s">
        <v>112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114</v>
      </c>
      <c r="B2" t="s">
        <v>295</v>
      </c>
      <c r="C2" t="s">
        <v>297</v>
      </c>
      <c r="D2" t="s">
        <v>296</v>
      </c>
      <c r="E2" t="s">
        <v>298</v>
      </c>
      <c r="F2">
        <v>95.063895462546995</v>
      </c>
      <c r="G2">
        <v>95.168443672197995</v>
      </c>
      <c r="H2">
        <v>96.824872004799602</v>
      </c>
      <c r="I2">
        <v>97.108089282275202</v>
      </c>
      <c r="J2">
        <v>96.539928580245402</v>
      </c>
      <c r="K2">
        <v>96.048136703015899</v>
      </c>
      <c r="L2">
        <v>94.829347375524307</v>
      </c>
      <c r="M2">
        <v>93.061336397189095</v>
      </c>
      <c r="N2">
        <v>91.676905232274905</v>
      </c>
      <c r="O2">
        <v>90.666474029761702</v>
      </c>
      <c r="P2">
        <v>90.132478915346894</v>
      </c>
      <c r="Q2">
        <v>90.101176420225897</v>
      </c>
      <c r="R2">
        <v>89.939838793351299</v>
      </c>
      <c r="S2">
        <v>91.010326668337299</v>
      </c>
      <c r="T2">
        <v>90.856664036575694</v>
      </c>
      <c r="U2">
        <v>89.481028015956099</v>
      </c>
      <c r="V2">
        <v>89.235779898567799</v>
      </c>
      <c r="W2">
        <v>89.023802061476601</v>
      </c>
      <c r="X2">
        <v>89.139354696169093</v>
      </c>
      <c r="Y2">
        <v>91.648697577253103</v>
      </c>
      <c r="Z2">
        <v>93.121006758748507</v>
      </c>
      <c r="AA2">
        <v>93.609895700995494</v>
      </c>
      <c r="AB2">
        <v>94.8058590830328</v>
      </c>
      <c r="AC2">
        <v>96.007863754603093</v>
      </c>
      <c r="AD2">
        <v>97.639150977548596</v>
      </c>
      <c r="AE2">
        <v>100</v>
      </c>
      <c r="AF2">
        <v>100.708489256992</v>
      </c>
    </row>
    <row r="3" spans="1:32" x14ac:dyDescent="0.3">
      <c r="A3" t="s">
        <v>114</v>
      </c>
      <c r="B3" t="s">
        <v>299</v>
      </c>
      <c r="C3" t="s">
        <v>297</v>
      </c>
      <c r="D3" t="s">
        <v>300</v>
      </c>
      <c r="E3" t="s">
        <v>298</v>
      </c>
      <c r="F3">
        <v>95.063895462546995</v>
      </c>
      <c r="G3">
        <v>95.168443672197995</v>
      </c>
      <c r="H3">
        <v>96.824872004799602</v>
      </c>
      <c r="I3">
        <v>97.108089282275202</v>
      </c>
      <c r="J3">
        <v>96.539928580245402</v>
      </c>
      <c r="K3">
        <v>96.048136703015899</v>
      </c>
      <c r="L3">
        <v>94.829347375524307</v>
      </c>
      <c r="M3">
        <v>93.061336397189095</v>
      </c>
      <c r="N3">
        <v>91.676905232274905</v>
      </c>
      <c r="O3">
        <v>90.666474029761801</v>
      </c>
      <c r="P3">
        <v>90.132478915346894</v>
      </c>
      <c r="Q3">
        <v>90.101176420225997</v>
      </c>
      <c r="R3">
        <v>89.939838793351299</v>
      </c>
      <c r="S3">
        <v>91.010326668337299</v>
      </c>
      <c r="T3">
        <v>90.856664036575694</v>
      </c>
      <c r="U3">
        <v>89.481028015956099</v>
      </c>
      <c r="V3">
        <v>89.235779898567799</v>
      </c>
      <c r="W3">
        <v>89.023802061476601</v>
      </c>
      <c r="X3">
        <v>89.139354696169093</v>
      </c>
      <c r="Y3">
        <v>91.648697577253103</v>
      </c>
      <c r="Z3">
        <v>93.121006758748607</v>
      </c>
      <c r="AA3">
        <v>93.609895700995494</v>
      </c>
      <c r="AB3">
        <v>94.8058590830328</v>
      </c>
      <c r="AC3">
        <v>96.007863754603093</v>
      </c>
      <c r="AD3">
        <v>97.639150977548596</v>
      </c>
      <c r="AE3">
        <v>100</v>
      </c>
      <c r="AF3">
        <v>100.708489256992</v>
      </c>
    </row>
    <row r="4" spans="1:32" x14ac:dyDescent="0.3">
      <c r="A4" t="s">
        <v>114</v>
      </c>
      <c r="B4" t="s">
        <v>301</v>
      </c>
      <c r="C4" t="s">
        <v>297</v>
      </c>
      <c r="D4" t="s">
        <v>302</v>
      </c>
      <c r="E4" t="s">
        <v>298</v>
      </c>
      <c r="F4">
        <v>95.063895462546995</v>
      </c>
      <c r="G4">
        <v>95.168443672197995</v>
      </c>
      <c r="H4">
        <v>96.824872004799602</v>
      </c>
      <c r="I4">
        <v>97.108089282275202</v>
      </c>
      <c r="J4">
        <v>96.539928580245402</v>
      </c>
      <c r="K4">
        <v>96.0481367030158</v>
      </c>
      <c r="L4">
        <v>94.829347375524307</v>
      </c>
      <c r="M4">
        <v>93.061336397189095</v>
      </c>
      <c r="N4">
        <v>91.676905232275004</v>
      </c>
      <c r="O4">
        <v>90.666474029761801</v>
      </c>
      <c r="P4">
        <v>90.132478915346894</v>
      </c>
      <c r="Q4">
        <v>90.101176420225997</v>
      </c>
      <c r="R4">
        <v>89.939838793351299</v>
      </c>
      <c r="S4">
        <v>91.010326668337299</v>
      </c>
      <c r="T4">
        <v>90.856664036575694</v>
      </c>
      <c r="U4">
        <v>89.481028015956099</v>
      </c>
      <c r="V4">
        <v>89.235779898567898</v>
      </c>
      <c r="W4">
        <v>89.023802061476601</v>
      </c>
      <c r="X4">
        <v>89.139354696169093</v>
      </c>
      <c r="Y4">
        <v>91.648697577253202</v>
      </c>
      <c r="Z4">
        <v>93.121006758748607</v>
      </c>
      <c r="AA4">
        <v>93.609895700995494</v>
      </c>
      <c r="AB4">
        <v>94.8058590830328</v>
      </c>
      <c r="AC4">
        <v>96.007863754603093</v>
      </c>
      <c r="AD4">
        <v>97.639150977548596</v>
      </c>
      <c r="AE4">
        <v>100</v>
      </c>
      <c r="AF4">
        <v>100.708489256992</v>
      </c>
    </row>
    <row r="5" spans="1:32" x14ac:dyDescent="0.3">
      <c r="A5" t="s">
        <v>114</v>
      </c>
      <c r="B5" t="s">
        <v>303</v>
      </c>
      <c r="C5" t="s">
        <v>297</v>
      </c>
      <c r="D5" t="s">
        <v>304</v>
      </c>
      <c r="E5" t="s">
        <v>298</v>
      </c>
      <c r="F5">
        <v>95.063895462546995</v>
      </c>
      <c r="G5">
        <v>95.168443672197995</v>
      </c>
      <c r="H5">
        <v>96.824872004799602</v>
      </c>
      <c r="I5">
        <v>97.108089282275202</v>
      </c>
      <c r="J5">
        <v>96.539928580245402</v>
      </c>
      <c r="K5">
        <v>96.0481367030158</v>
      </c>
      <c r="L5">
        <v>94.829347375524307</v>
      </c>
      <c r="M5">
        <v>93.061336397189095</v>
      </c>
      <c r="N5">
        <v>91.676905232274905</v>
      </c>
      <c r="O5">
        <v>90.666474029761702</v>
      </c>
      <c r="P5">
        <v>90.132478915346894</v>
      </c>
      <c r="Q5">
        <v>90.101176420225997</v>
      </c>
      <c r="R5">
        <v>89.939838793351299</v>
      </c>
      <c r="S5">
        <v>91.010326668337299</v>
      </c>
      <c r="T5">
        <v>90.856664036575694</v>
      </c>
      <c r="U5">
        <v>89.481028015956099</v>
      </c>
      <c r="V5">
        <v>89.235779898567898</v>
      </c>
      <c r="W5">
        <v>89.023802061476502</v>
      </c>
      <c r="X5">
        <v>89.139354696169093</v>
      </c>
      <c r="Y5">
        <v>91.648697577253103</v>
      </c>
      <c r="Z5">
        <v>93.121006758748507</v>
      </c>
      <c r="AA5">
        <v>93.609895700995494</v>
      </c>
      <c r="AB5">
        <v>94.8058590830328</v>
      </c>
      <c r="AC5">
        <v>96.007863754603093</v>
      </c>
      <c r="AD5">
        <v>97.639150977548596</v>
      </c>
      <c r="AE5">
        <v>100</v>
      </c>
      <c r="AF5">
        <v>100.708489256992</v>
      </c>
    </row>
    <row r="6" spans="1:32" x14ac:dyDescent="0.3">
      <c r="A6" t="s">
        <v>114</v>
      </c>
      <c r="B6" t="s">
        <v>305</v>
      </c>
      <c r="C6" t="s">
        <v>297</v>
      </c>
      <c r="D6" t="s">
        <v>306</v>
      </c>
      <c r="E6" t="s">
        <v>298</v>
      </c>
      <c r="F6">
        <v>95.063895462546995</v>
      </c>
      <c r="G6">
        <v>95.168443672198094</v>
      </c>
      <c r="H6">
        <v>96.824872004799602</v>
      </c>
      <c r="I6">
        <v>97.108089282275301</v>
      </c>
      <c r="J6">
        <v>96.539928580245402</v>
      </c>
      <c r="K6">
        <v>96.048136703015899</v>
      </c>
      <c r="L6">
        <v>94.829347375524307</v>
      </c>
      <c r="M6">
        <v>93.061336397189095</v>
      </c>
      <c r="N6">
        <v>91.676905232275004</v>
      </c>
      <c r="O6">
        <v>90.666474029761801</v>
      </c>
      <c r="P6">
        <v>90.132478915346894</v>
      </c>
      <c r="Q6">
        <v>90.101176420225997</v>
      </c>
      <c r="R6">
        <v>89.939838793351299</v>
      </c>
      <c r="S6">
        <v>91.010326668337299</v>
      </c>
      <c r="T6">
        <v>90.856664036575694</v>
      </c>
      <c r="U6">
        <v>89.481028015956099</v>
      </c>
      <c r="V6">
        <v>89.235779898567799</v>
      </c>
      <c r="W6">
        <v>89.023802061476601</v>
      </c>
      <c r="X6">
        <v>89.139354696169093</v>
      </c>
      <c r="Y6">
        <v>91.648697577253103</v>
      </c>
      <c r="Z6">
        <v>93.121006758748607</v>
      </c>
      <c r="AA6">
        <v>93.609895700995594</v>
      </c>
      <c r="AB6">
        <v>94.8058590830328</v>
      </c>
      <c r="AC6">
        <v>96.007863754603207</v>
      </c>
      <c r="AD6">
        <v>97.639150977548596</v>
      </c>
      <c r="AE6">
        <v>100</v>
      </c>
      <c r="AF6">
        <v>100.708489256992</v>
      </c>
    </row>
    <row r="7" spans="1:32" x14ac:dyDescent="0.3">
      <c r="A7" t="s">
        <v>114</v>
      </c>
      <c r="B7" t="s">
        <v>307</v>
      </c>
      <c r="C7" t="s">
        <v>297</v>
      </c>
      <c r="D7" t="s">
        <v>308</v>
      </c>
      <c r="E7" t="s">
        <v>298</v>
      </c>
      <c r="F7">
        <v>95.063895462546995</v>
      </c>
      <c r="G7">
        <v>95.168443672197995</v>
      </c>
      <c r="H7">
        <v>96.824872004799602</v>
      </c>
      <c r="I7">
        <v>97.108089282275202</v>
      </c>
      <c r="J7">
        <v>96.539928580245402</v>
      </c>
      <c r="K7">
        <v>96.048136703015899</v>
      </c>
      <c r="L7">
        <v>94.829347375524307</v>
      </c>
      <c r="M7">
        <v>93.061336397189095</v>
      </c>
      <c r="N7">
        <v>91.676905232274905</v>
      </c>
      <c r="O7">
        <v>90.666474029761801</v>
      </c>
      <c r="P7">
        <v>90.132478915346994</v>
      </c>
      <c r="Q7">
        <v>90.101176420225997</v>
      </c>
      <c r="R7">
        <v>89.939838793351299</v>
      </c>
      <c r="S7">
        <v>91.010326668337299</v>
      </c>
      <c r="T7">
        <v>90.856664036575694</v>
      </c>
      <c r="U7">
        <v>89.481028015956099</v>
      </c>
      <c r="V7">
        <v>89.235779898567898</v>
      </c>
      <c r="W7">
        <v>89.023802061476601</v>
      </c>
      <c r="X7">
        <v>89.139354696169093</v>
      </c>
      <c r="Y7">
        <v>91.648697577253202</v>
      </c>
      <c r="Z7">
        <v>93.121006758748607</v>
      </c>
      <c r="AA7">
        <v>93.609895700995494</v>
      </c>
      <c r="AB7">
        <v>94.8058590830328</v>
      </c>
      <c r="AC7">
        <v>96.007863754603207</v>
      </c>
      <c r="AD7">
        <v>97.639150977548596</v>
      </c>
      <c r="AE7">
        <v>100</v>
      </c>
      <c r="AF7">
        <v>100.708489256992</v>
      </c>
    </row>
    <row r="8" spans="1:32" x14ac:dyDescent="0.3">
      <c r="A8" t="s">
        <v>114</v>
      </c>
      <c r="B8" t="s">
        <v>309</v>
      </c>
      <c r="C8" t="s">
        <v>297</v>
      </c>
      <c r="D8" t="s">
        <v>310</v>
      </c>
      <c r="E8" t="s">
        <v>298</v>
      </c>
      <c r="F8">
        <v>95.063895462546995</v>
      </c>
      <c r="G8">
        <v>95.168443672197995</v>
      </c>
      <c r="H8">
        <v>96.824872004799602</v>
      </c>
      <c r="I8">
        <v>97.108089282275202</v>
      </c>
      <c r="J8">
        <v>96.539928580245402</v>
      </c>
      <c r="K8">
        <v>96.048136703015899</v>
      </c>
      <c r="L8">
        <v>94.829347375524307</v>
      </c>
      <c r="M8">
        <v>93.061336397189095</v>
      </c>
      <c r="N8">
        <v>91.676905232275004</v>
      </c>
      <c r="O8">
        <v>90.666474029761801</v>
      </c>
      <c r="P8">
        <v>90.132478915346894</v>
      </c>
      <c r="Q8">
        <v>90.101176420225997</v>
      </c>
      <c r="R8">
        <v>89.939838793351299</v>
      </c>
      <c r="S8">
        <v>91.010326668337299</v>
      </c>
      <c r="T8">
        <v>90.856664036575694</v>
      </c>
      <c r="U8">
        <v>89.481028015956099</v>
      </c>
      <c r="V8">
        <v>89.235779898567898</v>
      </c>
      <c r="W8">
        <v>89.023802061476601</v>
      </c>
      <c r="X8">
        <v>89.139354696169093</v>
      </c>
      <c r="Y8">
        <v>91.648697577253202</v>
      </c>
      <c r="Z8">
        <v>93.121006758748607</v>
      </c>
      <c r="AA8">
        <v>93.609895700995494</v>
      </c>
      <c r="AB8">
        <v>94.8058590830328</v>
      </c>
      <c r="AC8">
        <v>96.007863754603207</v>
      </c>
      <c r="AD8">
        <v>97.639150977548596</v>
      </c>
      <c r="AE8">
        <v>100</v>
      </c>
      <c r="AF8">
        <v>100.708489256992</v>
      </c>
    </row>
    <row r="9" spans="1:32" x14ac:dyDescent="0.3">
      <c r="A9" t="s">
        <v>114</v>
      </c>
      <c r="B9" t="s">
        <v>311</v>
      </c>
      <c r="C9" t="s">
        <v>297</v>
      </c>
      <c r="D9" t="s">
        <v>312</v>
      </c>
      <c r="E9" t="s">
        <v>298</v>
      </c>
      <c r="F9">
        <v>95.063895462546995</v>
      </c>
      <c r="G9">
        <v>95.168443672197995</v>
      </c>
      <c r="H9">
        <v>96.824872004799602</v>
      </c>
      <c r="I9">
        <v>97.108089282275202</v>
      </c>
      <c r="J9">
        <v>96.539928580245402</v>
      </c>
      <c r="K9">
        <v>96.048136703015899</v>
      </c>
      <c r="L9">
        <v>94.829347375524307</v>
      </c>
      <c r="M9">
        <v>93.061336397189095</v>
      </c>
      <c r="N9">
        <v>91.676905232274905</v>
      </c>
      <c r="O9">
        <v>90.666474029761702</v>
      </c>
      <c r="P9">
        <v>90.132478915346894</v>
      </c>
      <c r="Q9">
        <v>90.101176420225997</v>
      </c>
      <c r="R9">
        <v>89.939838793351299</v>
      </c>
      <c r="S9">
        <v>91.010326668337299</v>
      </c>
      <c r="T9">
        <v>90.856664036575694</v>
      </c>
      <c r="U9">
        <v>89.481028015956099</v>
      </c>
      <c r="V9">
        <v>89.235779898567799</v>
      </c>
      <c r="W9">
        <v>89.023802061476601</v>
      </c>
      <c r="X9">
        <v>89.139354696169093</v>
      </c>
      <c r="Y9">
        <v>91.648697577253103</v>
      </c>
      <c r="Z9">
        <v>93.121006758748507</v>
      </c>
      <c r="AA9">
        <v>93.609895700995494</v>
      </c>
      <c r="AB9">
        <v>94.8058590830328</v>
      </c>
      <c r="AC9">
        <v>96.007863754603093</v>
      </c>
      <c r="AD9">
        <v>97.639150977548596</v>
      </c>
      <c r="AE9">
        <v>100</v>
      </c>
      <c r="AF9">
        <v>100.708489256991</v>
      </c>
    </row>
    <row r="10" spans="1:32" x14ac:dyDescent="0.3">
      <c r="A10" t="s">
        <v>114</v>
      </c>
      <c r="B10" t="s">
        <v>313</v>
      </c>
      <c r="C10" t="s">
        <v>297</v>
      </c>
      <c r="D10" t="s">
        <v>314</v>
      </c>
      <c r="E10" t="s">
        <v>298</v>
      </c>
      <c r="F10">
        <v>95.063895462546995</v>
      </c>
      <c r="G10">
        <v>95.168443672197995</v>
      </c>
      <c r="H10">
        <v>96.824872004799602</v>
      </c>
      <c r="I10">
        <v>97.108089282275202</v>
      </c>
      <c r="J10">
        <v>96.539928580245402</v>
      </c>
      <c r="K10">
        <v>96.048136703015899</v>
      </c>
      <c r="L10">
        <v>94.829347375524307</v>
      </c>
      <c r="M10">
        <v>93.061336397189095</v>
      </c>
      <c r="N10">
        <v>91.676905232274905</v>
      </c>
      <c r="O10">
        <v>90.666474029761801</v>
      </c>
      <c r="P10">
        <v>90.132478915346894</v>
      </c>
      <c r="Q10">
        <v>90.101176420225897</v>
      </c>
      <c r="R10">
        <v>89.939838793351299</v>
      </c>
      <c r="S10">
        <v>91.010326668337299</v>
      </c>
      <c r="T10">
        <v>90.856664036575694</v>
      </c>
      <c r="U10">
        <v>89.481028015956099</v>
      </c>
      <c r="V10">
        <v>89.235779898567799</v>
      </c>
      <c r="W10">
        <v>89.023802061476601</v>
      </c>
      <c r="X10">
        <v>89.139354696169093</v>
      </c>
      <c r="Y10">
        <v>91.648697577253103</v>
      </c>
      <c r="Z10">
        <v>93.121006758748507</v>
      </c>
      <c r="AA10">
        <v>93.609895700995494</v>
      </c>
      <c r="AB10">
        <v>94.8058590830328</v>
      </c>
      <c r="AC10">
        <v>96.007863754603093</v>
      </c>
      <c r="AD10">
        <v>97.639150977548496</v>
      </c>
      <c r="AE10">
        <v>100</v>
      </c>
      <c r="AF10">
        <v>100.708489256992</v>
      </c>
    </row>
    <row r="11" spans="1:32" x14ac:dyDescent="0.3">
      <c r="A11" t="s">
        <v>114</v>
      </c>
      <c r="B11" t="s">
        <v>315</v>
      </c>
      <c r="C11" t="s">
        <v>297</v>
      </c>
      <c r="D11" t="s">
        <v>316</v>
      </c>
      <c r="E11" t="s">
        <v>298</v>
      </c>
      <c r="F11">
        <v>95.063895462546995</v>
      </c>
      <c r="G11">
        <v>95.168443672197995</v>
      </c>
      <c r="H11">
        <v>96.824872004799602</v>
      </c>
      <c r="I11">
        <v>97.108089282275202</v>
      </c>
      <c r="J11">
        <v>96.539928580245402</v>
      </c>
      <c r="K11">
        <v>96.048136703015899</v>
      </c>
      <c r="L11">
        <v>94.829347375524307</v>
      </c>
      <c r="M11">
        <v>93.061336397189095</v>
      </c>
      <c r="N11">
        <v>91.676905232274905</v>
      </c>
      <c r="O11">
        <v>90.666474029761801</v>
      </c>
      <c r="P11">
        <v>90.132478915346894</v>
      </c>
      <c r="Q11">
        <v>90.101176420225997</v>
      </c>
      <c r="R11">
        <v>89.939838793351299</v>
      </c>
      <c r="S11">
        <v>91.010326668337299</v>
      </c>
      <c r="T11">
        <v>90.856664036575694</v>
      </c>
      <c r="U11">
        <v>89.481028015956099</v>
      </c>
      <c r="V11">
        <v>89.235779898567799</v>
      </c>
      <c r="W11">
        <v>89.023802061476601</v>
      </c>
      <c r="X11">
        <v>89.139354696169093</v>
      </c>
      <c r="Y11">
        <v>91.648697577253103</v>
      </c>
      <c r="Z11">
        <v>93.121006758748607</v>
      </c>
      <c r="AA11">
        <v>93.609895700995494</v>
      </c>
      <c r="AB11">
        <v>94.8058590830328</v>
      </c>
      <c r="AC11">
        <v>96.007863754603093</v>
      </c>
      <c r="AD11">
        <v>97.639150977548596</v>
      </c>
      <c r="AE11">
        <v>100</v>
      </c>
      <c r="AF11">
        <v>100.708489256992</v>
      </c>
    </row>
    <row r="12" spans="1:32" x14ac:dyDescent="0.3">
      <c r="A12" t="s">
        <v>114</v>
      </c>
      <c r="B12" t="s">
        <v>317</v>
      </c>
      <c r="C12" t="s">
        <v>297</v>
      </c>
      <c r="D12" t="s">
        <v>318</v>
      </c>
      <c r="E12" t="s">
        <v>298</v>
      </c>
      <c r="F12">
        <v>95.063895462546995</v>
      </c>
      <c r="G12">
        <v>95.168443672197995</v>
      </c>
      <c r="H12">
        <v>96.824872004799602</v>
      </c>
      <c r="I12">
        <v>97.108089282275202</v>
      </c>
      <c r="J12">
        <v>96.539928580245402</v>
      </c>
      <c r="K12">
        <v>96.048136703015899</v>
      </c>
      <c r="L12">
        <v>94.829347375524307</v>
      </c>
      <c r="M12">
        <v>93.061336397188995</v>
      </c>
      <c r="N12">
        <v>91.676905232274905</v>
      </c>
      <c r="O12">
        <v>90.666474029761702</v>
      </c>
      <c r="P12">
        <v>90.132478915346894</v>
      </c>
      <c r="Q12">
        <v>90.101176420225897</v>
      </c>
      <c r="R12">
        <v>89.939838793351299</v>
      </c>
      <c r="S12">
        <v>91.0103266683372</v>
      </c>
      <c r="T12">
        <v>90.856664036575694</v>
      </c>
      <c r="U12">
        <v>89.481028015956099</v>
      </c>
      <c r="V12">
        <v>89.235779898567799</v>
      </c>
      <c r="W12">
        <v>89.023802061476601</v>
      </c>
      <c r="X12">
        <v>89.139354696169093</v>
      </c>
      <c r="Y12">
        <v>91.648697577253103</v>
      </c>
      <c r="Z12">
        <v>93.121006758748507</v>
      </c>
      <c r="AA12">
        <v>93.609895700995494</v>
      </c>
      <c r="AB12">
        <v>94.8058590830328</v>
      </c>
      <c r="AC12">
        <v>96.007863754603093</v>
      </c>
      <c r="AD12">
        <v>97.639150977548496</v>
      </c>
      <c r="AE12">
        <v>100</v>
      </c>
      <c r="AF12">
        <v>100.708489256991</v>
      </c>
    </row>
    <row r="13" spans="1:32" x14ac:dyDescent="0.3">
      <c r="A13" t="s">
        <v>114</v>
      </c>
      <c r="B13" t="s">
        <v>319</v>
      </c>
      <c r="C13" t="s">
        <v>297</v>
      </c>
      <c r="D13" t="s">
        <v>320</v>
      </c>
      <c r="E13" t="s">
        <v>298</v>
      </c>
      <c r="F13">
        <v>95.063895462546995</v>
      </c>
      <c r="G13">
        <v>95.168443672197995</v>
      </c>
      <c r="H13">
        <v>96.824872004799602</v>
      </c>
      <c r="I13">
        <v>97.108089282275202</v>
      </c>
      <c r="J13">
        <v>96.539928580245402</v>
      </c>
      <c r="K13">
        <v>96.0481367030158</v>
      </c>
      <c r="L13">
        <v>94.829347375524307</v>
      </c>
      <c r="M13">
        <v>93.061336397188995</v>
      </c>
      <c r="N13">
        <v>91.676905232274905</v>
      </c>
      <c r="O13">
        <v>90.666474029761702</v>
      </c>
      <c r="P13">
        <v>90.132478915346894</v>
      </c>
      <c r="Q13">
        <v>90.101176420225997</v>
      </c>
      <c r="R13">
        <v>89.939838793351299</v>
      </c>
      <c r="S13">
        <v>91.010326668337299</v>
      </c>
      <c r="T13">
        <v>90.856664036575694</v>
      </c>
      <c r="U13">
        <v>89.481028015956099</v>
      </c>
      <c r="V13">
        <v>89.235779898567799</v>
      </c>
      <c r="W13">
        <v>89.023802061476601</v>
      </c>
      <c r="X13">
        <v>89.139354696169093</v>
      </c>
      <c r="Y13">
        <v>91.648697577253103</v>
      </c>
      <c r="Z13">
        <v>93.121006758748507</v>
      </c>
      <c r="AA13">
        <v>93.609895700995494</v>
      </c>
      <c r="AB13">
        <v>94.8058590830328</v>
      </c>
      <c r="AC13">
        <v>96.007863754603093</v>
      </c>
      <c r="AD13">
        <v>97.639150977548496</v>
      </c>
      <c r="AE13">
        <v>100</v>
      </c>
      <c r="AF13">
        <v>100.708489256991</v>
      </c>
    </row>
    <row r="14" spans="1:32" x14ac:dyDescent="0.3">
      <c r="A14" t="s">
        <v>114</v>
      </c>
      <c r="B14" t="s">
        <v>321</v>
      </c>
      <c r="C14" t="s">
        <v>297</v>
      </c>
      <c r="D14" t="s">
        <v>322</v>
      </c>
      <c r="E14" t="s">
        <v>298</v>
      </c>
      <c r="F14">
        <v>95.063895462546995</v>
      </c>
      <c r="G14">
        <v>95.168443672197995</v>
      </c>
      <c r="H14">
        <v>96.824872004799602</v>
      </c>
      <c r="I14">
        <v>97.108089282275202</v>
      </c>
      <c r="J14">
        <v>96.539928580245402</v>
      </c>
      <c r="K14">
        <v>96.048136703015899</v>
      </c>
      <c r="L14">
        <v>94.829347375524307</v>
      </c>
      <c r="M14">
        <v>93.061336397189095</v>
      </c>
      <c r="N14">
        <v>91.676905232274905</v>
      </c>
      <c r="O14">
        <v>90.666474029761702</v>
      </c>
      <c r="P14">
        <v>90.132478915346894</v>
      </c>
      <c r="Q14">
        <v>90.101176420225997</v>
      </c>
      <c r="R14">
        <v>89.939838793351299</v>
      </c>
      <c r="S14">
        <v>91.0103266683372</v>
      </c>
      <c r="T14">
        <v>90.856664036575694</v>
      </c>
      <c r="U14">
        <v>89.481028015956099</v>
      </c>
      <c r="V14">
        <v>89.235779898567799</v>
      </c>
      <c r="W14">
        <v>89.023802061476601</v>
      </c>
      <c r="X14">
        <v>89.139354696169093</v>
      </c>
      <c r="Y14">
        <v>91.648697577253202</v>
      </c>
      <c r="Z14">
        <v>93.121006758748507</v>
      </c>
      <c r="AA14">
        <v>93.609895700995494</v>
      </c>
      <c r="AB14">
        <v>94.8058590830328</v>
      </c>
      <c r="AC14">
        <v>96.007863754603207</v>
      </c>
      <c r="AD14">
        <v>97.639150977548596</v>
      </c>
      <c r="AE14">
        <v>100</v>
      </c>
      <c r="AF14">
        <v>100.708489256992</v>
      </c>
    </row>
    <row r="15" spans="1:32" x14ac:dyDescent="0.3">
      <c r="A15" t="s">
        <v>114</v>
      </c>
      <c r="B15" t="s">
        <v>323</v>
      </c>
      <c r="C15" t="s">
        <v>297</v>
      </c>
      <c r="D15" t="s">
        <v>324</v>
      </c>
      <c r="E15" t="s">
        <v>298</v>
      </c>
      <c r="F15">
        <v>95.063895462546995</v>
      </c>
      <c r="G15">
        <v>95.168443672197995</v>
      </c>
      <c r="H15">
        <v>96.824872004799602</v>
      </c>
      <c r="I15">
        <v>97.108089282275202</v>
      </c>
      <c r="J15">
        <v>96.539928580245402</v>
      </c>
      <c r="K15">
        <v>96.048136703015899</v>
      </c>
      <c r="L15">
        <v>94.829347375524307</v>
      </c>
      <c r="M15">
        <v>93.061336397188995</v>
      </c>
      <c r="N15">
        <v>91.676905232275004</v>
      </c>
      <c r="O15">
        <v>90.666474029761801</v>
      </c>
      <c r="P15">
        <v>90.132478915346894</v>
      </c>
      <c r="Q15">
        <v>90.101176420225997</v>
      </c>
      <c r="R15">
        <v>89.939838793351299</v>
      </c>
      <c r="S15">
        <v>91.010326668337299</v>
      </c>
      <c r="T15">
        <v>90.856664036575694</v>
      </c>
      <c r="U15">
        <v>89.481028015956099</v>
      </c>
      <c r="V15">
        <v>89.235779898567799</v>
      </c>
      <c r="W15">
        <v>89.023802061476601</v>
      </c>
      <c r="X15">
        <v>89.139354696169093</v>
      </c>
      <c r="Y15">
        <v>91.648697577253103</v>
      </c>
      <c r="Z15">
        <v>93.121006758748507</v>
      </c>
      <c r="AA15">
        <v>93.609895700995494</v>
      </c>
      <c r="AB15">
        <v>94.8058590830328</v>
      </c>
      <c r="AC15">
        <v>96.007863754603093</v>
      </c>
      <c r="AD15">
        <v>97.639150977548596</v>
      </c>
      <c r="AE15">
        <v>100</v>
      </c>
      <c r="AF15">
        <v>100.708489256991</v>
      </c>
    </row>
    <row r="16" spans="1:32" x14ac:dyDescent="0.3">
      <c r="A16" t="s">
        <v>114</v>
      </c>
      <c r="B16" t="s">
        <v>325</v>
      </c>
      <c r="C16" t="s">
        <v>297</v>
      </c>
      <c r="D16" t="s">
        <v>326</v>
      </c>
      <c r="E16" t="s">
        <v>298</v>
      </c>
      <c r="F16">
        <v>95.063895462546995</v>
      </c>
      <c r="G16">
        <v>95.168443672197995</v>
      </c>
      <c r="H16">
        <v>96.824872004799602</v>
      </c>
      <c r="I16">
        <v>97.108089282275202</v>
      </c>
      <c r="J16">
        <v>96.539928580245402</v>
      </c>
      <c r="K16">
        <v>96.048136703015899</v>
      </c>
      <c r="L16">
        <v>94.829347375524307</v>
      </c>
      <c r="M16">
        <v>93.061336397189095</v>
      </c>
      <c r="N16">
        <v>91.676905232274905</v>
      </c>
      <c r="O16">
        <v>90.666474029761702</v>
      </c>
      <c r="P16">
        <v>90.132478915346894</v>
      </c>
      <c r="Q16">
        <v>90.101176420225897</v>
      </c>
      <c r="R16">
        <v>89.939838793351299</v>
      </c>
      <c r="S16">
        <v>91.0103266683372</v>
      </c>
      <c r="T16">
        <v>90.856664036575694</v>
      </c>
      <c r="U16">
        <v>89.481028015956099</v>
      </c>
      <c r="V16">
        <v>89.235779898567799</v>
      </c>
      <c r="W16">
        <v>89.023802061476502</v>
      </c>
      <c r="X16">
        <v>89.139354696169093</v>
      </c>
      <c r="Y16">
        <v>91.648697577253103</v>
      </c>
      <c r="Z16">
        <v>93.121006758748507</v>
      </c>
      <c r="AA16">
        <v>93.609895700995494</v>
      </c>
      <c r="AB16">
        <v>94.8058590830328</v>
      </c>
      <c r="AC16">
        <v>96.007863754603093</v>
      </c>
      <c r="AD16">
        <v>97.639150977548496</v>
      </c>
      <c r="AE16">
        <v>100</v>
      </c>
      <c r="AF16">
        <v>100.708489256991</v>
      </c>
    </row>
    <row r="17" spans="1:32" x14ac:dyDescent="0.3">
      <c r="A17" t="s">
        <v>114</v>
      </c>
      <c r="B17" t="s">
        <v>327</v>
      </c>
      <c r="C17" t="s">
        <v>297</v>
      </c>
      <c r="D17" t="s">
        <v>328</v>
      </c>
      <c r="E17" t="s">
        <v>298</v>
      </c>
      <c r="F17">
        <v>95.063895462546995</v>
      </c>
      <c r="G17">
        <v>95.168443672197995</v>
      </c>
      <c r="H17">
        <v>96.824872004799602</v>
      </c>
      <c r="I17">
        <v>97.108089282275202</v>
      </c>
      <c r="J17">
        <v>96.539928580245402</v>
      </c>
      <c r="K17">
        <v>96.048136703015899</v>
      </c>
      <c r="L17">
        <v>94.829347375524307</v>
      </c>
      <c r="M17">
        <v>93.061336397189095</v>
      </c>
      <c r="N17">
        <v>91.676905232274905</v>
      </c>
      <c r="O17">
        <v>90.666474029761801</v>
      </c>
      <c r="P17">
        <v>90.132478915346894</v>
      </c>
      <c r="Q17">
        <v>90.101176420225997</v>
      </c>
      <c r="R17">
        <v>89.939838793351299</v>
      </c>
      <c r="S17">
        <v>91.010326668337299</v>
      </c>
      <c r="T17">
        <v>90.856664036575694</v>
      </c>
      <c r="U17">
        <v>89.481028015956099</v>
      </c>
      <c r="V17">
        <v>89.235779898567799</v>
      </c>
      <c r="W17">
        <v>89.023802061476601</v>
      </c>
      <c r="X17">
        <v>89.139354696169093</v>
      </c>
      <c r="Y17">
        <v>91.648697577253103</v>
      </c>
      <c r="Z17">
        <v>93.121006758748507</v>
      </c>
      <c r="AA17">
        <v>93.609895700995494</v>
      </c>
      <c r="AB17">
        <v>94.8058590830328</v>
      </c>
      <c r="AC17">
        <v>96.007863754603093</v>
      </c>
      <c r="AD17">
        <v>97.639150977548596</v>
      </c>
      <c r="AE17">
        <v>100</v>
      </c>
      <c r="AF17">
        <v>100.708489256992</v>
      </c>
    </row>
    <row r="18" spans="1:32" x14ac:dyDescent="0.3">
      <c r="A18" t="s">
        <v>114</v>
      </c>
      <c r="B18" t="s">
        <v>329</v>
      </c>
      <c r="C18" t="s">
        <v>297</v>
      </c>
      <c r="D18" t="s">
        <v>330</v>
      </c>
      <c r="E18" t="s">
        <v>298</v>
      </c>
      <c r="F18">
        <v>95.063895462546995</v>
      </c>
      <c r="G18">
        <v>95.168443672197995</v>
      </c>
      <c r="H18">
        <v>96.824872004799602</v>
      </c>
      <c r="I18">
        <v>97.108089282275202</v>
      </c>
      <c r="J18">
        <v>96.539928580245402</v>
      </c>
      <c r="K18">
        <v>96.048136703015899</v>
      </c>
      <c r="L18">
        <v>94.829347375524307</v>
      </c>
      <c r="M18">
        <v>93.061336397189095</v>
      </c>
      <c r="N18">
        <v>91.676905232274905</v>
      </c>
      <c r="O18">
        <v>90.666474029761801</v>
      </c>
      <c r="P18">
        <v>90.132478915346894</v>
      </c>
      <c r="Q18">
        <v>90.101176420225997</v>
      </c>
      <c r="R18">
        <v>89.939838793351299</v>
      </c>
      <c r="S18">
        <v>91.0103266683372</v>
      </c>
      <c r="T18">
        <v>90.856664036575694</v>
      </c>
      <c r="U18">
        <v>89.481028015956099</v>
      </c>
      <c r="V18">
        <v>89.235779898567799</v>
      </c>
      <c r="W18">
        <v>89.023802061476502</v>
      </c>
      <c r="X18">
        <v>89.139354696169093</v>
      </c>
      <c r="Y18">
        <v>91.648697577253103</v>
      </c>
      <c r="Z18">
        <v>93.121006758748507</v>
      </c>
      <c r="AA18">
        <v>93.609895700995494</v>
      </c>
      <c r="AB18">
        <v>94.8058590830328</v>
      </c>
      <c r="AC18">
        <v>96.007863754603093</v>
      </c>
      <c r="AD18">
        <v>97.639150977548496</v>
      </c>
      <c r="AE18">
        <v>100</v>
      </c>
      <c r="AF18">
        <v>100.708489256992</v>
      </c>
    </row>
    <row r="19" spans="1:32" x14ac:dyDescent="0.3">
      <c r="A19" t="s">
        <v>114</v>
      </c>
      <c r="B19" t="s">
        <v>331</v>
      </c>
      <c r="C19" t="s">
        <v>297</v>
      </c>
      <c r="D19" t="s">
        <v>332</v>
      </c>
      <c r="E19" t="s">
        <v>298</v>
      </c>
      <c r="F19">
        <v>95.063895462546995</v>
      </c>
      <c r="G19">
        <v>95.168443672197995</v>
      </c>
      <c r="H19">
        <v>96.824872004799602</v>
      </c>
      <c r="I19">
        <v>97.108089282275202</v>
      </c>
      <c r="J19">
        <v>96.539928580245402</v>
      </c>
      <c r="K19">
        <v>96.048136703015899</v>
      </c>
      <c r="L19">
        <v>94.829347375524307</v>
      </c>
      <c r="M19">
        <v>93.061336397189095</v>
      </c>
      <c r="N19">
        <v>91.676905232274905</v>
      </c>
      <c r="O19">
        <v>90.666474029761801</v>
      </c>
      <c r="P19">
        <v>90.132478915346894</v>
      </c>
      <c r="Q19">
        <v>90.101176420225897</v>
      </c>
      <c r="R19">
        <v>89.939838793351299</v>
      </c>
      <c r="S19">
        <v>91.010326668337299</v>
      </c>
      <c r="T19">
        <v>90.856664036575694</v>
      </c>
      <c r="U19">
        <v>89.481028015956099</v>
      </c>
      <c r="V19">
        <v>89.235779898567799</v>
      </c>
      <c r="W19">
        <v>89.023802061476601</v>
      </c>
      <c r="X19">
        <v>89.139354696169093</v>
      </c>
      <c r="Y19">
        <v>91.648697577253103</v>
      </c>
      <c r="Z19">
        <v>93.121006758748507</v>
      </c>
      <c r="AA19">
        <v>93.609895700995494</v>
      </c>
      <c r="AB19">
        <v>94.8058590830328</v>
      </c>
      <c r="AC19">
        <v>96.007863754603093</v>
      </c>
      <c r="AD19">
        <v>97.639150977548596</v>
      </c>
      <c r="AE19">
        <v>100</v>
      </c>
      <c r="AF19">
        <v>100.708489256992</v>
      </c>
    </row>
    <row r="20" spans="1:32" x14ac:dyDescent="0.3">
      <c r="A20" t="s">
        <v>114</v>
      </c>
      <c r="B20" t="s">
        <v>333</v>
      </c>
      <c r="C20" t="s">
        <v>297</v>
      </c>
      <c r="D20" t="s">
        <v>334</v>
      </c>
      <c r="E20" t="s">
        <v>298</v>
      </c>
      <c r="F20">
        <v>95.063895462546995</v>
      </c>
      <c r="G20">
        <v>95.168443672197995</v>
      </c>
      <c r="H20">
        <v>96.824872004799602</v>
      </c>
      <c r="I20">
        <v>97.108089282275202</v>
      </c>
      <c r="J20">
        <v>96.539928580245402</v>
      </c>
      <c r="K20">
        <v>96.048136703015899</v>
      </c>
      <c r="L20">
        <v>94.829347375524307</v>
      </c>
      <c r="M20">
        <v>93.061336397189095</v>
      </c>
      <c r="N20">
        <v>91.676905232274905</v>
      </c>
      <c r="O20">
        <v>90.666474029761801</v>
      </c>
      <c r="P20">
        <v>90.132478915346894</v>
      </c>
      <c r="Q20">
        <v>90.101176420225997</v>
      </c>
      <c r="R20">
        <v>89.939838793351299</v>
      </c>
      <c r="S20">
        <v>91.010326668337299</v>
      </c>
      <c r="T20">
        <v>90.856664036575694</v>
      </c>
      <c r="U20">
        <v>89.481028015956099</v>
      </c>
      <c r="V20">
        <v>89.235779898567799</v>
      </c>
      <c r="W20">
        <v>89.023802061476601</v>
      </c>
      <c r="X20">
        <v>89.139354696169093</v>
      </c>
      <c r="Y20">
        <v>91.648697577253103</v>
      </c>
      <c r="Z20">
        <v>93.121006758748507</v>
      </c>
      <c r="AA20">
        <v>93.609895700995494</v>
      </c>
      <c r="AB20">
        <v>94.8058590830328</v>
      </c>
      <c r="AC20">
        <v>96.007863754603093</v>
      </c>
      <c r="AD20">
        <v>97.639150977548596</v>
      </c>
      <c r="AE20">
        <v>100</v>
      </c>
      <c r="AF20">
        <v>100.708489256992</v>
      </c>
    </row>
    <row r="21" spans="1:32" x14ac:dyDescent="0.3">
      <c r="A21" t="s">
        <v>114</v>
      </c>
      <c r="B21" t="s">
        <v>335</v>
      </c>
      <c r="C21" t="s">
        <v>297</v>
      </c>
      <c r="D21" t="s">
        <v>336</v>
      </c>
      <c r="E21" t="s">
        <v>298</v>
      </c>
      <c r="F21">
        <v>95.063895462546995</v>
      </c>
      <c r="G21">
        <v>95.168443672197995</v>
      </c>
      <c r="H21">
        <v>96.824872004799602</v>
      </c>
      <c r="I21">
        <v>97.108089282275202</v>
      </c>
      <c r="J21">
        <v>96.539928580245402</v>
      </c>
      <c r="K21">
        <v>96.048136703015899</v>
      </c>
      <c r="L21">
        <v>94.829347375524307</v>
      </c>
      <c r="M21">
        <v>93.061336397189095</v>
      </c>
      <c r="N21">
        <v>91.676905232275004</v>
      </c>
      <c r="O21">
        <v>90.666474029761801</v>
      </c>
      <c r="P21">
        <v>90.132478915346894</v>
      </c>
      <c r="Q21">
        <v>90.101176420225997</v>
      </c>
      <c r="R21">
        <v>89.939838793351299</v>
      </c>
      <c r="S21">
        <v>91.010326668337299</v>
      </c>
      <c r="T21">
        <v>90.856664036575694</v>
      </c>
      <c r="U21">
        <v>89.481028015956099</v>
      </c>
      <c r="V21">
        <v>89.235779898567898</v>
      </c>
      <c r="W21">
        <v>89.023802061476601</v>
      </c>
      <c r="X21">
        <v>89.139354696169093</v>
      </c>
      <c r="Y21">
        <v>91.648697577253103</v>
      </c>
      <c r="Z21">
        <v>93.121006758748607</v>
      </c>
      <c r="AA21">
        <v>93.609895700995494</v>
      </c>
      <c r="AB21">
        <v>94.8058590830328</v>
      </c>
      <c r="AC21">
        <v>96.007863754603207</v>
      </c>
      <c r="AD21">
        <v>97.639150977548596</v>
      </c>
      <c r="AE21">
        <v>100</v>
      </c>
      <c r="AF21">
        <v>100.708489256992</v>
      </c>
    </row>
    <row r="22" spans="1:32" x14ac:dyDescent="0.3">
      <c r="A22" t="s">
        <v>114</v>
      </c>
      <c r="B22" t="s">
        <v>337</v>
      </c>
      <c r="C22" t="s">
        <v>297</v>
      </c>
      <c r="D22" t="s">
        <v>338</v>
      </c>
      <c r="E22" t="s">
        <v>298</v>
      </c>
      <c r="F22">
        <v>95.063895462546995</v>
      </c>
      <c r="G22">
        <v>95.168443672197995</v>
      </c>
      <c r="H22">
        <v>96.824872004799602</v>
      </c>
      <c r="I22">
        <v>97.108089282275202</v>
      </c>
      <c r="J22">
        <v>96.539928580245402</v>
      </c>
      <c r="K22">
        <v>96.048136703015899</v>
      </c>
      <c r="L22">
        <v>94.829347375524307</v>
      </c>
      <c r="M22">
        <v>93.061336397189095</v>
      </c>
      <c r="N22">
        <v>91.676905232274905</v>
      </c>
      <c r="O22">
        <v>90.666474029761702</v>
      </c>
      <c r="P22">
        <v>90.132478915346894</v>
      </c>
      <c r="Q22">
        <v>90.101176420225997</v>
      </c>
      <c r="R22">
        <v>89.939838793351299</v>
      </c>
      <c r="S22">
        <v>91.0103266683372</v>
      </c>
      <c r="T22">
        <v>90.856664036575694</v>
      </c>
      <c r="U22">
        <v>89.481028015956099</v>
      </c>
      <c r="V22">
        <v>89.235779898567799</v>
      </c>
      <c r="W22">
        <v>89.023802061476601</v>
      </c>
      <c r="X22">
        <v>89.139354696169093</v>
      </c>
      <c r="Y22">
        <v>91.648697577253103</v>
      </c>
      <c r="Z22">
        <v>93.121006758748507</v>
      </c>
      <c r="AA22">
        <v>93.609895700995494</v>
      </c>
      <c r="AB22">
        <v>94.8058590830328</v>
      </c>
      <c r="AC22">
        <v>96.007863754603093</v>
      </c>
      <c r="AD22">
        <v>97.639150977548596</v>
      </c>
      <c r="AE22">
        <v>100</v>
      </c>
      <c r="AF22">
        <v>100.708489256992</v>
      </c>
    </row>
    <row r="23" spans="1:32" x14ac:dyDescent="0.3">
      <c r="A23" t="s">
        <v>114</v>
      </c>
      <c r="B23" t="s">
        <v>339</v>
      </c>
      <c r="C23" t="s">
        <v>297</v>
      </c>
      <c r="D23" t="s">
        <v>340</v>
      </c>
      <c r="E23" t="s">
        <v>298</v>
      </c>
      <c r="F23">
        <v>95.063895462546995</v>
      </c>
      <c r="G23">
        <v>95.168443672197995</v>
      </c>
      <c r="H23">
        <v>96.824872004799602</v>
      </c>
      <c r="I23">
        <v>97.108089282275202</v>
      </c>
      <c r="J23">
        <v>96.539928580245402</v>
      </c>
      <c r="K23">
        <v>96.048136703015899</v>
      </c>
      <c r="L23">
        <v>94.829347375524307</v>
      </c>
      <c r="M23">
        <v>93.061336397189095</v>
      </c>
      <c r="N23">
        <v>91.676905232274905</v>
      </c>
      <c r="O23">
        <v>90.666474029761801</v>
      </c>
      <c r="P23">
        <v>90.132478915346894</v>
      </c>
      <c r="Q23">
        <v>90.101176420225997</v>
      </c>
      <c r="R23">
        <v>89.939838793351299</v>
      </c>
      <c r="S23">
        <v>91.0103266683372</v>
      </c>
      <c r="T23">
        <v>90.856664036575694</v>
      </c>
      <c r="U23">
        <v>89.481028015956099</v>
      </c>
      <c r="V23">
        <v>89.235779898567799</v>
      </c>
      <c r="W23">
        <v>89.023802061476601</v>
      </c>
      <c r="X23">
        <v>89.139354696169093</v>
      </c>
      <c r="Y23">
        <v>91.648697577253103</v>
      </c>
      <c r="Z23">
        <v>93.121006758748507</v>
      </c>
      <c r="AA23">
        <v>93.609895700995494</v>
      </c>
      <c r="AB23">
        <v>94.8058590830328</v>
      </c>
      <c r="AC23">
        <v>96.007863754603093</v>
      </c>
      <c r="AD23">
        <v>97.639150977548596</v>
      </c>
      <c r="AE23">
        <v>100</v>
      </c>
      <c r="AF23">
        <v>100.708489256992</v>
      </c>
    </row>
    <row r="24" spans="1:32" x14ac:dyDescent="0.3">
      <c r="A24" t="s">
        <v>114</v>
      </c>
      <c r="B24" t="s">
        <v>341</v>
      </c>
      <c r="C24" t="s">
        <v>297</v>
      </c>
      <c r="D24" t="s">
        <v>342</v>
      </c>
      <c r="E24" t="s">
        <v>298</v>
      </c>
      <c r="F24">
        <v>95.063895462546995</v>
      </c>
      <c r="G24">
        <v>95.168443672197995</v>
      </c>
      <c r="H24">
        <v>96.824872004799602</v>
      </c>
      <c r="I24">
        <v>97.108089282275202</v>
      </c>
      <c r="J24">
        <v>96.539928580245402</v>
      </c>
      <c r="K24">
        <v>96.048136703015899</v>
      </c>
      <c r="L24">
        <v>94.829347375524307</v>
      </c>
      <c r="M24">
        <v>93.061336397188995</v>
      </c>
      <c r="N24">
        <v>91.676905232274905</v>
      </c>
      <c r="O24">
        <v>90.666474029761702</v>
      </c>
      <c r="P24">
        <v>90.132478915346894</v>
      </c>
      <c r="Q24">
        <v>90.101176420225997</v>
      </c>
      <c r="R24">
        <v>89.939838793351299</v>
      </c>
      <c r="S24">
        <v>91.010326668337299</v>
      </c>
      <c r="T24">
        <v>90.856664036575694</v>
      </c>
      <c r="U24">
        <v>89.481028015956099</v>
      </c>
      <c r="V24">
        <v>89.235779898567799</v>
      </c>
      <c r="W24">
        <v>89.023802061476601</v>
      </c>
      <c r="X24">
        <v>89.139354696169093</v>
      </c>
      <c r="Y24">
        <v>91.648697577253103</v>
      </c>
      <c r="Z24">
        <v>93.121006758748507</v>
      </c>
      <c r="AA24">
        <v>93.609895700995494</v>
      </c>
      <c r="AB24">
        <v>94.8058590830328</v>
      </c>
      <c r="AC24">
        <v>96.007863754603093</v>
      </c>
      <c r="AD24">
        <v>97.639150977548596</v>
      </c>
      <c r="AE24">
        <v>100</v>
      </c>
      <c r="AF24">
        <v>100.708489256992</v>
      </c>
    </row>
    <row r="25" spans="1:32" x14ac:dyDescent="0.3">
      <c r="A25" t="s">
        <v>114</v>
      </c>
      <c r="B25" t="s">
        <v>343</v>
      </c>
      <c r="C25" t="s">
        <v>297</v>
      </c>
      <c r="D25" t="s">
        <v>344</v>
      </c>
      <c r="E25" t="s">
        <v>298</v>
      </c>
      <c r="F25">
        <v>95.063895462546995</v>
      </c>
      <c r="G25">
        <v>95.168443672197995</v>
      </c>
      <c r="H25">
        <v>96.824872004799602</v>
      </c>
      <c r="I25">
        <v>97.108089282275202</v>
      </c>
      <c r="J25">
        <v>96.539928580245402</v>
      </c>
      <c r="K25">
        <v>96.048136703015899</v>
      </c>
      <c r="L25">
        <v>94.829347375524307</v>
      </c>
      <c r="M25">
        <v>93.061336397189095</v>
      </c>
      <c r="N25">
        <v>91.676905232274905</v>
      </c>
      <c r="O25">
        <v>90.666474029761801</v>
      </c>
      <c r="P25">
        <v>90.132478915346894</v>
      </c>
      <c r="Q25">
        <v>90.101176420225997</v>
      </c>
      <c r="R25">
        <v>89.939838793351299</v>
      </c>
      <c r="S25">
        <v>91.010326668337299</v>
      </c>
      <c r="T25">
        <v>90.856664036575694</v>
      </c>
      <c r="U25">
        <v>89.481028015956099</v>
      </c>
      <c r="V25">
        <v>89.235779898567799</v>
      </c>
      <c r="W25">
        <v>89.023802061476601</v>
      </c>
      <c r="X25">
        <v>89.139354696169093</v>
      </c>
      <c r="Y25">
        <v>91.648697577253103</v>
      </c>
      <c r="Z25">
        <v>93.121006758748507</v>
      </c>
      <c r="AA25">
        <v>93.609895700995494</v>
      </c>
      <c r="AB25">
        <v>94.8058590830328</v>
      </c>
      <c r="AC25">
        <v>96.007863754603093</v>
      </c>
      <c r="AD25">
        <v>97.639150977548596</v>
      </c>
      <c r="AE25">
        <v>100</v>
      </c>
      <c r="AF25">
        <v>100.708489256992</v>
      </c>
    </row>
    <row r="26" spans="1:32" x14ac:dyDescent="0.3">
      <c r="A26" t="s">
        <v>114</v>
      </c>
      <c r="B26" t="s">
        <v>345</v>
      </c>
      <c r="C26" t="s">
        <v>297</v>
      </c>
      <c r="D26" t="s">
        <v>346</v>
      </c>
      <c r="E26" t="s">
        <v>298</v>
      </c>
      <c r="F26">
        <v>95.063895462546995</v>
      </c>
      <c r="G26">
        <v>95.168443672197995</v>
      </c>
      <c r="H26">
        <v>96.824872004799602</v>
      </c>
      <c r="I26">
        <v>97.108089282275202</v>
      </c>
      <c r="J26">
        <v>96.539928580245402</v>
      </c>
      <c r="K26">
        <v>96.048136703015899</v>
      </c>
      <c r="L26">
        <v>94.829347375524307</v>
      </c>
      <c r="M26">
        <v>93.061336397189095</v>
      </c>
      <c r="N26">
        <v>91.676905232274905</v>
      </c>
      <c r="O26">
        <v>90.666474029761702</v>
      </c>
      <c r="P26">
        <v>90.132478915346894</v>
      </c>
      <c r="Q26">
        <v>90.101176420225997</v>
      </c>
      <c r="R26">
        <v>89.939838793351299</v>
      </c>
      <c r="S26">
        <v>91.010326668337299</v>
      </c>
      <c r="T26">
        <v>90.856664036575694</v>
      </c>
      <c r="U26">
        <v>89.481028015956099</v>
      </c>
      <c r="V26">
        <v>89.235779898567799</v>
      </c>
      <c r="W26">
        <v>89.023802061476601</v>
      </c>
      <c r="X26">
        <v>89.139354696169093</v>
      </c>
      <c r="Y26">
        <v>91.648697577253103</v>
      </c>
      <c r="Z26">
        <v>93.121006758748507</v>
      </c>
      <c r="AA26">
        <v>93.609895700995494</v>
      </c>
      <c r="AB26">
        <v>94.8058590830328</v>
      </c>
      <c r="AC26">
        <v>96.007863754603093</v>
      </c>
      <c r="AD26">
        <v>97.639150977548596</v>
      </c>
      <c r="AE26">
        <v>100</v>
      </c>
      <c r="AF26">
        <v>100.708489256992</v>
      </c>
    </row>
    <row r="27" spans="1:32" x14ac:dyDescent="0.3">
      <c r="A27" t="s">
        <v>114</v>
      </c>
      <c r="B27" t="s">
        <v>347</v>
      </c>
      <c r="C27" t="s">
        <v>297</v>
      </c>
      <c r="D27" t="s">
        <v>348</v>
      </c>
      <c r="E27" t="s">
        <v>298</v>
      </c>
      <c r="F27">
        <v>95.063895462546995</v>
      </c>
      <c r="G27">
        <v>95.168443672197995</v>
      </c>
      <c r="H27">
        <v>96.824872004799602</v>
      </c>
      <c r="I27">
        <v>97.108089282275202</v>
      </c>
      <c r="J27">
        <v>96.539928580245402</v>
      </c>
      <c r="K27">
        <v>96.048136703015899</v>
      </c>
      <c r="L27">
        <v>94.829347375524307</v>
      </c>
      <c r="M27">
        <v>93.061336397189095</v>
      </c>
      <c r="N27">
        <v>91.676905232274905</v>
      </c>
      <c r="O27">
        <v>90.666474029761702</v>
      </c>
      <c r="P27">
        <v>90.132478915346894</v>
      </c>
      <c r="Q27">
        <v>90.101176420225997</v>
      </c>
      <c r="R27">
        <v>89.939838793351299</v>
      </c>
      <c r="S27">
        <v>91.010326668337299</v>
      </c>
      <c r="T27">
        <v>90.856664036575694</v>
      </c>
      <c r="U27">
        <v>89.481028015956099</v>
      </c>
      <c r="V27">
        <v>89.235779898567799</v>
      </c>
      <c r="W27">
        <v>89.023802061476601</v>
      </c>
      <c r="X27">
        <v>89.139354696169093</v>
      </c>
      <c r="Y27">
        <v>91.648697577253103</v>
      </c>
      <c r="Z27">
        <v>93.121006758748507</v>
      </c>
      <c r="AA27">
        <v>93.609895700995494</v>
      </c>
      <c r="AB27">
        <v>94.8058590830328</v>
      </c>
      <c r="AC27">
        <v>96.007863754603093</v>
      </c>
      <c r="AD27">
        <v>97.639150977548596</v>
      </c>
      <c r="AE27">
        <v>100</v>
      </c>
      <c r="AF27">
        <v>100.708489256992</v>
      </c>
    </row>
    <row r="28" spans="1:32" x14ac:dyDescent="0.3">
      <c r="A28" t="s">
        <v>114</v>
      </c>
      <c r="B28" t="s">
        <v>349</v>
      </c>
      <c r="C28" t="s">
        <v>297</v>
      </c>
      <c r="D28" t="s">
        <v>350</v>
      </c>
      <c r="E28" t="s">
        <v>298</v>
      </c>
      <c r="F28">
        <v>95.063895462546995</v>
      </c>
      <c r="G28">
        <v>95.168443672197995</v>
      </c>
      <c r="H28">
        <v>96.824872004799602</v>
      </c>
      <c r="I28">
        <v>97.108089282275202</v>
      </c>
      <c r="J28">
        <v>96.539928580245402</v>
      </c>
      <c r="K28">
        <v>96.048136703015899</v>
      </c>
      <c r="L28">
        <v>94.829347375524307</v>
      </c>
      <c r="M28">
        <v>93.061336397189095</v>
      </c>
      <c r="N28">
        <v>91.676905232274905</v>
      </c>
      <c r="O28">
        <v>90.666474029761801</v>
      </c>
      <c r="P28">
        <v>90.132478915346894</v>
      </c>
      <c r="Q28">
        <v>90.101176420225997</v>
      </c>
      <c r="R28">
        <v>89.939838793351299</v>
      </c>
      <c r="S28">
        <v>91.010326668337299</v>
      </c>
      <c r="T28">
        <v>90.856664036575694</v>
      </c>
      <c r="U28">
        <v>89.481028015956099</v>
      </c>
      <c r="V28">
        <v>89.235779898567799</v>
      </c>
      <c r="W28">
        <v>89.023802061476601</v>
      </c>
      <c r="X28">
        <v>89.139354696169093</v>
      </c>
      <c r="Y28">
        <v>91.648697577253103</v>
      </c>
      <c r="Z28">
        <v>93.121006758748507</v>
      </c>
      <c r="AA28">
        <v>93.609895700995494</v>
      </c>
      <c r="AB28">
        <v>94.8058590830328</v>
      </c>
      <c r="AC28">
        <v>96.007863754603093</v>
      </c>
      <c r="AD28">
        <v>97.639150977548596</v>
      </c>
      <c r="AE28">
        <v>100</v>
      </c>
      <c r="AF28">
        <v>100.708489256992</v>
      </c>
    </row>
    <row r="29" spans="1:32" x14ac:dyDescent="0.3">
      <c r="A29" t="s">
        <v>114</v>
      </c>
      <c r="B29" t="s">
        <v>351</v>
      </c>
      <c r="C29" t="s">
        <v>297</v>
      </c>
      <c r="D29" t="s">
        <v>352</v>
      </c>
      <c r="E29" t="s">
        <v>298</v>
      </c>
      <c r="F29">
        <v>95.063895462546995</v>
      </c>
      <c r="G29">
        <v>95.168443672197995</v>
      </c>
      <c r="H29">
        <v>96.824872004799602</v>
      </c>
      <c r="I29">
        <v>97.108089282275202</v>
      </c>
      <c r="J29">
        <v>96.539928580245402</v>
      </c>
      <c r="K29">
        <v>96.0481367030158</v>
      </c>
      <c r="L29">
        <v>94.829347375524307</v>
      </c>
      <c r="M29">
        <v>93.061336397189095</v>
      </c>
      <c r="N29">
        <v>91.676905232274905</v>
      </c>
      <c r="O29">
        <v>90.666474029761801</v>
      </c>
      <c r="P29">
        <v>90.132478915346894</v>
      </c>
      <c r="Q29">
        <v>90.101176420225997</v>
      </c>
      <c r="R29">
        <v>89.939838793351299</v>
      </c>
      <c r="S29">
        <v>91.010326668337299</v>
      </c>
      <c r="T29">
        <v>90.856664036575694</v>
      </c>
      <c r="U29">
        <v>89.481028015956099</v>
      </c>
      <c r="V29">
        <v>89.235779898567799</v>
      </c>
      <c r="W29">
        <v>89.023802061476601</v>
      </c>
      <c r="X29">
        <v>89.139354696169093</v>
      </c>
      <c r="Y29">
        <v>91.648697577253103</v>
      </c>
      <c r="Z29">
        <v>93.121006758748507</v>
      </c>
      <c r="AA29">
        <v>93.609895700995494</v>
      </c>
      <c r="AB29">
        <v>94.8058590830328</v>
      </c>
      <c r="AC29">
        <v>96.007863754603093</v>
      </c>
      <c r="AD29">
        <v>97.639150977548596</v>
      </c>
      <c r="AE29">
        <v>100</v>
      </c>
      <c r="AF29">
        <v>100.708489256992</v>
      </c>
    </row>
    <row r="30" spans="1:32" x14ac:dyDescent="0.3">
      <c r="A30" t="s">
        <v>114</v>
      </c>
      <c r="B30" t="s">
        <v>353</v>
      </c>
      <c r="C30" t="s">
        <v>297</v>
      </c>
      <c r="D30" t="s">
        <v>354</v>
      </c>
      <c r="E30" t="s">
        <v>298</v>
      </c>
      <c r="F30">
        <v>95.063895462546995</v>
      </c>
      <c r="G30">
        <v>95.168443672197995</v>
      </c>
      <c r="H30">
        <v>96.824872004799602</v>
      </c>
      <c r="I30">
        <v>97.108089282275202</v>
      </c>
      <c r="J30">
        <v>96.539928580245402</v>
      </c>
      <c r="K30">
        <v>96.048136703015899</v>
      </c>
      <c r="L30">
        <v>94.829347375524307</v>
      </c>
      <c r="M30">
        <v>93.061336397189095</v>
      </c>
      <c r="N30">
        <v>91.676905232274905</v>
      </c>
      <c r="O30">
        <v>90.666474029761801</v>
      </c>
      <c r="P30">
        <v>90.132478915346894</v>
      </c>
      <c r="Q30">
        <v>90.101176420225997</v>
      </c>
      <c r="R30">
        <v>89.939838793351299</v>
      </c>
      <c r="S30">
        <v>91.010326668337299</v>
      </c>
      <c r="T30">
        <v>90.856664036575694</v>
      </c>
      <c r="U30">
        <v>89.481028015956099</v>
      </c>
      <c r="V30">
        <v>89.235779898567799</v>
      </c>
      <c r="W30">
        <v>89.023802061476601</v>
      </c>
      <c r="X30">
        <v>89.139354696169093</v>
      </c>
      <c r="Y30">
        <v>91.648697577253103</v>
      </c>
      <c r="Z30">
        <v>93.121006758748507</v>
      </c>
      <c r="AA30">
        <v>93.609895700995494</v>
      </c>
      <c r="AB30">
        <v>94.8058590830328</v>
      </c>
      <c r="AC30">
        <v>96.007863754603093</v>
      </c>
      <c r="AD30">
        <v>97.639150977548596</v>
      </c>
      <c r="AE30">
        <v>100</v>
      </c>
      <c r="AF30">
        <v>100.708489256992</v>
      </c>
    </row>
    <row r="31" spans="1:32" x14ac:dyDescent="0.3">
      <c r="A31" t="s">
        <v>114</v>
      </c>
      <c r="B31" t="s">
        <v>355</v>
      </c>
      <c r="C31" t="s">
        <v>297</v>
      </c>
      <c r="D31" t="s">
        <v>356</v>
      </c>
      <c r="E31" t="s">
        <v>298</v>
      </c>
      <c r="F31">
        <v>95.063895462546995</v>
      </c>
      <c r="G31">
        <v>95.168443672197995</v>
      </c>
      <c r="H31">
        <v>96.824872004799602</v>
      </c>
      <c r="I31">
        <v>97.108089282275202</v>
      </c>
      <c r="J31">
        <v>96.539928580245402</v>
      </c>
      <c r="K31">
        <v>96.048136703015899</v>
      </c>
      <c r="L31">
        <v>94.829347375524307</v>
      </c>
      <c r="M31">
        <v>93.061336397189095</v>
      </c>
      <c r="N31">
        <v>91.676905232274905</v>
      </c>
      <c r="O31">
        <v>90.666474029761801</v>
      </c>
      <c r="P31">
        <v>90.132478915346894</v>
      </c>
      <c r="Q31">
        <v>90.101176420225997</v>
      </c>
      <c r="R31">
        <v>89.939838793351299</v>
      </c>
      <c r="S31">
        <v>91.010326668337299</v>
      </c>
      <c r="T31">
        <v>90.856664036575694</v>
      </c>
      <c r="U31">
        <v>89.481028015956099</v>
      </c>
      <c r="V31">
        <v>89.235779898567799</v>
      </c>
      <c r="W31">
        <v>89.023802061476601</v>
      </c>
      <c r="X31">
        <v>89.139354696169093</v>
      </c>
      <c r="Y31">
        <v>91.648697577253103</v>
      </c>
      <c r="Z31">
        <v>93.121006758748507</v>
      </c>
      <c r="AA31">
        <v>93.609895700995494</v>
      </c>
      <c r="AB31">
        <v>94.8058590830328</v>
      </c>
      <c r="AC31">
        <v>96.007863754603093</v>
      </c>
      <c r="AD31">
        <v>97.639150977548596</v>
      </c>
      <c r="AE31">
        <v>100</v>
      </c>
      <c r="AF31">
        <v>100.708489256992</v>
      </c>
    </row>
    <row r="32" spans="1:32" x14ac:dyDescent="0.3">
      <c r="A32" t="s">
        <v>114</v>
      </c>
      <c r="B32" t="s">
        <v>357</v>
      </c>
      <c r="C32" t="s">
        <v>297</v>
      </c>
      <c r="D32" t="s">
        <v>358</v>
      </c>
      <c r="E32" t="s">
        <v>298</v>
      </c>
      <c r="F32">
        <v>95.063895462546995</v>
      </c>
      <c r="G32">
        <v>95.168443672197995</v>
      </c>
      <c r="H32">
        <v>96.824872004799602</v>
      </c>
      <c r="I32">
        <v>97.108089282275202</v>
      </c>
      <c r="J32">
        <v>96.539928580245402</v>
      </c>
      <c r="K32">
        <v>96.048136703015899</v>
      </c>
      <c r="L32">
        <v>94.829347375524307</v>
      </c>
      <c r="M32">
        <v>93.061336397189095</v>
      </c>
      <c r="N32">
        <v>91.676905232274905</v>
      </c>
      <c r="O32">
        <v>90.666474029761801</v>
      </c>
      <c r="P32">
        <v>90.132478915346894</v>
      </c>
      <c r="Q32">
        <v>90.101176420225997</v>
      </c>
      <c r="R32">
        <v>89.939838793351299</v>
      </c>
      <c r="S32">
        <v>91.010326668337299</v>
      </c>
      <c r="T32">
        <v>90.856664036575694</v>
      </c>
      <c r="U32">
        <v>89.481028015956099</v>
      </c>
      <c r="V32">
        <v>89.235779898567799</v>
      </c>
      <c r="W32">
        <v>89.023802061476601</v>
      </c>
      <c r="X32">
        <v>89.139354696169093</v>
      </c>
      <c r="Y32">
        <v>91.648697577253103</v>
      </c>
      <c r="Z32">
        <v>93.121006758748507</v>
      </c>
      <c r="AA32">
        <v>93.609895700995494</v>
      </c>
      <c r="AB32">
        <v>94.8058590830328</v>
      </c>
      <c r="AC32">
        <v>96.007863754603093</v>
      </c>
      <c r="AD32">
        <v>97.639150977548596</v>
      </c>
      <c r="AE32">
        <v>100</v>
      </c>
      <c r="AF32">
        <v>100.708489256992</v>
      </c>
    </row>
    <row r="33" spans="1:32" x14ac:dyDescent="0.3">
      <c r="A33" t="s">
        <v>114</v>
      </c>
      <c r="B33" t="s">
        <v>359</v>
      </c>
      <c r="C33" t="s">
        <v>297</v>
      </c>
      <c r="D33" t="s">
        <v>360</v>
      </c>
      <c r="E33" t="s">
        <v>298</v>
      </c>
      <c r="F33">
        <v>95.063895462546995</v>
      </c>
      <c r="G33">
        <v>95.168443672197995</v>
      </c>
      <c r="H33">
        <v>96.824872004799602</v>
      </c>
      <c r="I33">
        <v>97.108089282275202</v>
      </c>
      <c r="J33">
        <v>96.539928580245402</v>
      </c>
      <c r="K33">
        <v>96.048136703015899</v>
      </c>
      <c r="L33">
        <v>94.829347375524307</v>
      </c>
      <c r="M33">
        <v>93.061336397189095</v>
      </c>
      <c r="N33">
        <v>91.676905232274905</v>
      </c>
      <c r="O33">
        <v>90.666474029761801</v>
      </c>
      <c r="P33">
        <v>90.132478915346894</v>
      </c>
      <c r="Q33">
        <v>90.101176420225997</v>
      </c>
      <c r="R33">
        <v>89.939838793351299</v>
      </c>
      <c r="S33">
        <v>91.010326668337299</v>
      </c>
      <c r="T33">
        <v>90.856664036575694</v>
      </c>
      <c r="U33">
        <v>89.481028015956099</v>
      </c>
      <c r="V33">
        <v>89.235779898567799</v>
      </c>
      <c r="W33">
        <v>89.023802061476601</v>
      </c>
      <c r="X33">
        <v>89.139354696169093</v>
      </c>
      <c r="Y33">
        <v>91.648697577253103</v>
      </c>
      <c r="Z33">
        <v>93.121006758748507</v>
      </c>
      <c r="AA33">
        <v>93.609895700995494</v>
      </c>
      <c r="AB33">
        <v>94.8058590830328</v>
      </c>
      <c r="AC33">
        <v>96.007863754603093</v>
      </c>
      <c r="AD33">
        <v>97.639150977548496</v>
      </c>
      <c r="AE33">
        <v>100</v>
      </c>
      <c r="AF33">
        <v>100.708489256992</v>
      </c>
    </row>
    <row r="34" spans="1:32" x14ac:dyDescent="0.3">
      <c r="A34" t="s">
        <v>114</v>
      </c>
      <c r="B34" t="s">
        <v>361</v>
      </c>
      <c r="C34" t="s">
        <v>297</v>
      </c>
      <c r="D34" t="s">
        <v>362</v>
      </c>
      <c r="E34" t="s">
        <v>298</v>
      </c>
      <c r="F34">
        <v>95.063895462546995</v>
      </c>
      <c r="G34">
        <v>95.168443672197995</v>
      </c>
      <c r="H34">
        <v>96.824872004799602</v>
      </c>
      <c r="I34">
        <v>97.108089282275202</v>
      </c>
      <c r="J34">
        <v>96.539928580245402</v>
      </c>
      <c r="K34">
        <v>96.048136703015899</v>
      </c>
      <c r="L34">
        <v>94.829347375524307</v>
      </c>
      <c r="M34">
        <v>93.061336397189095</v>
      </c>
      <c r="N34">
        <v>91.676905232274905</v>
      </c>
      <c r="O34">
        <v>90.666474029761801</v>
      </c>
      <c r="P34">
        <v>90.132478915346894</v>
      </c>
      <c r="Q34">
        <v>90.101176420225997</v>
      </c>
      <c r="R34">
        <v>89.939838793351299</v>
      </c>
      <c r="S34">
        <v>91.010326668337299</v>
      </c>
      <c r="T34">
        <v>90.856664036575694</v>
      </c>
      <c r="U34">
        <v>89.481028015956099</v>
      </c>
      <c r="V34">
        <v>89.235779898567799</v>
      </c>
      <c r="W34">
        <v>89.023802061476601</v>
      </c>
      <c r="X34">
        <v>89.139354696169093</v>
      </c>
      <c r="Y34">
        <v>91.648697577253103</v>
      </c>
      <c r="Z34">
        <v>93.121006758748507</v>
      </c>
      <c r="AA34">
        <v>93.609895700995494</v>
      </c>
      <c r="AB34">
        <v>94.8058590830328</v>
      </c>
      <c r="AC34">
        <v>96.007863754603093</v>
      </c>
      <c r="AD34">
        <v>97.639150977548596</v>
      </c>
      <c r="AE34">
        <v>100</v>
      </c>
      <c r="AF34">
        <v>100.708489256992</v>
      </c>
    </row>
    <row r="35" spans="1:32" x14ac:dyDescent="0.3">
      <c r="A35" t="s">
        <v>114</v>
      </c>
      <c r="B35" t="s">
        <v>363</v>
      </c>
      <c r="C35" t="s">
        <v>297</v>
      </c>
      <c r="D35" t="s">
        <v>364</v>
      </c>
      <c r="E35" t="s">
        <v>298</v>
      </c>
      <c r="F35">
        <v>95.063895462546995</v>
      </c>
      <c r="G35">
        <v>95.168443672197995</v>
      </c>
      <c r="H35">
        <v>96.824872004799602</v>
      </c>
      <c r="I35">
        <v>97.108089282275202</v>
      </c>
      <c r="J35">
        <v>96.539928580245402</v>
      </c>
      <c r="K35">
        <v>96.0481367030158</v>
      </c>
      <c r="L35">
        <v>94.829347375524307</v>
      </c>
      <c r="M35">
        <v>93.061336397189095</v>
      </c>
      <c r="N35">
        <v>91.676905232274905</v>
      </c>
      <c r="O35">
        <v>90.666474029761702</v>
      </c>
      <c r="P35">
        <v>90.132478915346894</v>
      </c>
      <c r="Q35">
        <v>90.101176420225997</v>
      </c>
      <c r="R35">
        <v>89.939838793351299</v>
      </c>
      <c r="S35">
        <v>91.0103266683372</v>
      </c>
      <c r="T35">
        <v>90.856664036575694</v>
      </c>
      <c r="U35">
        <v>89.481028015956099</v>
      </c>
      <c r="V35">
        <v>89.235779898567799</v>
      </c>
      <c r="W35">
        <v>89.023802061476601</v>
      </c>
      <c r="X35">
        <v>89.139354696169093</v>
      </c>
      <c r="Y35">
        <v>91.648697577253103</v>
      </c>
      <c r="Z35">
        <v>93.121006758748507</v>
      </c>
      <c r="AA35">
        <v>93.609895700995494</v>
      </c>
      <c r="AB35">
        <v>94.8058590830328</v>
      </c>
      <c r="AC35">
        <v>96.007863754603093</v>
      </c>
      <c r="AD35">
        <v>97.639150977548496</v>
      </c>
      <c r="AE35">
        <v>100</v>
      </c>
      <c r="AF35">
        <v>100.708489256991</v>
      </c>
    </row>
    <row r="36" spans="1:32" x14ac:dyDescent="0.3">
      <c r="A36" t="s">
        <v>114</v>
      </c>
      <c r="B36" t="s">
        <v>365</v>
      </c>
      <c r="C36" t="s">
        <v>297</v>
      </c>
      <c r="D36" t="s">
        <v>366</v>
      </c>
      <c r="E36" t="s">
        <v>298</v>
      </c>
      <c r="F36">
        <v>95.063895462546995</v>
      </c>
      <c r="G36">
        <v>95.168443672197995</v>
      </c>
      <c r="H36">
        <v>96.824872004799602</v>
      </c>
      <c r="I36">
        <v>97.108089282275202</v>
      </c>
      <c r="J36">
        <v>96.539928580245402</v>
      </c>
      <c r="K36">
        <v>96.048136703015899</v>
      </c>
      <c r="L36">
        <v>94.829347375524307</v>
      </c>
      <c r="M36">
        <v>93.061336397189095</v>
      </c>
      <c r="N36">
        <v>91.676905232274905</v>
      </c>
      <c r="O36">
        <v>90.666474029761801</v>
      </c>
      <c r="P36">
        <v>90.132478915346894</v>
      </c>
      <c r="Q36">
        <v>90.101176420225997</v>
      </c>
      <c r="R36">
        <v>89.939838793351299</v>
      </c>
      <c r="S36">
        <v>91.010326668337299</v>
      </c>
      <c r="T36">
        <v>90.856664036575694</v>
      </c>
      <c r="U36">
        <v>89.481028015956099</v>
      </c>
      <c r="V36">
        <v>89.235779898567799</v>
      </c>
      <c r="W36">
        <v>89.023802061476601</v>
      </c>
      <c r="X36">
        <v>89.139354696169093</v>
      </c>
      <c r="Y36">
        <v>91.648697577253103</v>
      </c>
      <c r="Z36">
        <v>93.121006758748607</v>
      </c>
      <c r="AA36">
        <v>93.609895700995494</v>
      </c>
      <c r="AB36">
        <v>94.8058590830328</v>
      </c>
      <c r="AC36">
        <v>96.007863754603093</v>
      </c>
      <c r="AD36">
        <v>97.639150977548596</v>
      </c>
      <c r="AE36">
        <v>100</v>
      </c>
      <c r="AF36">
        <v>100.708489256992</v>
      </c>
    </row>
    <row r="37" spans="1:32" x14ac:dyDescent="0.3">
      <c r="A37" t="s">
        <v>114</v>
      </c>
      <c r="B37" t="s">
        <v>367</v>
      </c>
      <c r="C37" t="s">
        <v>297</v>
      </c>
      <c r="D37" t="s">
        <v>368</v>
      </c>
      <c r="E37" t="s">
        <v>298</v>
      </c>
      <c r="F37">
        <v>95.063895462546995</v>
      </c>
      <c r="G37">
        <v>95.168443672197995</v>
      </c>
      <c r="H37">
        <v>96.824872004799602</v>
      </c>
      <c r="I37">
        <v>97.108089282275202</v>
      </c>
      <c r="J37">
        <v>96.539928580245402</v>
      </c>
      <c r="K37">
        <v>96.048136703015899</v>
      </c>
      <c r="L37">
        <v>94.829347375524307</v>
      </c>
      <c r="M37">
        <v>93.061336397189095</v>
      </c>
      <c r="N37">
        <v>91.676905232274905</v>
      </c>
      <c r="O37">
        <v>90.666474029761801</v>
      </c>
      <c r="P37">
        <v>90.132478915346894</v>
      </c>
      <c r="Q37">
        <v>90.101176420225997</v>
      </c>
      <c r="R37">
        <v>89.939838793351299</v>
      </c>
      <c r="S37">
        <v>91.010326668337299</v>
      </c>
      <c r="T37">
        <v>90.856664036575694</v>
      </c>
      <c r="U37">
        <v>89.481028015956099</v>
      </c>
      <c r="V37">
        <v>89.235779898567799</v>
      </c>
      <c r="W37">
        <v>89.023802061476601</v>
      </c>
      <c r="X37">
        <v>89.139354696169093</v>
      </c>
      <c r="Y37">
        <v>91.648697577253103</v>
      </c>
      <c r="Z37">
        <v>93.121006758748507</v>
      </c>
      <c r="AA37">
        <v>93.609895700995494</v>
      </c>
      <c r="AB37">
        <v>94.8058590830328</v>
      </c>
      <c r="AC37">
        <v>96.007863754603093</v>
      </c>
      <c r="AD37">
        <v>97.639150977548596</v>
      </c>
      <c r="AE37">
        <v>100</v>
      </c>
      <c r="AF37">
        <v>100.708489256992</v>
      </c>
    </row>
    <row r="38" spans="1:32" x14ac:dyDescent="0.3">
      <c r="A38" t="s">
        <v>114</v>
      </c>
      <c r="B38" t="s">
        <v>369</v>
      </c>
      <c r="C38" t="s">
        <v>297</v>
      </c>
      <c r="D38" t="s">
        <v>370</v>
      </c>
      <c r="E38" t="s">
        <v>298</v>
      </c>
      <c r="F38">
        <v>95.063895462546995</v>
      </c>
      <c r="G38">
        <v>95.168443672197995</v>
      </c>
      <c r="H38">
        <v>96.824872004799602</v>
      </c>
      <c r="I38">
        <v>97.108089282275202</v>
      </c>
      <c r="J38">
        <v>96.539928580245402</v>
      </c>
      <c r="K38">
        <v>96.048136703015899</v>
      </c>
      <c r="L38">
        <v>94.829347375524307</v>
      </c>
      <c r="M38">
        <v>93.061336397189095</v>
      </c>
      <c r="N38">
        <v>91.676905232274905</v>
      </c>
      <c r="O38">
        <v>90.666474029761702</v>
      </c>
      <c r="P38">
        <v>90.132478915346894</v>
      </c>
      <c r="Q38">
        <v>90.101176420225997</v>
      </c>
      <c r="R38">
        <v>89.939838793351299</v>
      </c>
      <c r="S38">
        <v>91.010326668337299</v>
      </c>
      <c r="T38">
        <v>90.856664036575694</v>
      </c>
      <c r="U38">
        <v>89.481028015956099</v>
      </c>
      <c r="V38">
        <v>89.235779898567799</v>
      </c>
      <c r="W38">
        <v>89.023802061476601</v>
      </c>
      <c r="X38">
        <v>89.139354696169093</v>
      </c>
      <c r="Y38">
        <v>91.648697577253103</v>
      </c>
      <c r="Z38">
        <v>93.121006758748507</v>
      </c>
      <c r="AA38">
        <v>93.609895700995494</v>
      </c>
      <c r="AB38">
        <v>94.8058590830328</v>
      </c>
      <c r="AC38">
        <v>96.007863754603093</v>
      </c>
      <c r="AD38">
        <v>97.639150977548596</v>
      </c>
      <c r="AE38">
        <v>100</v>
      </c>
      <c r="AF38">
        <v>100.708489256992</v>
      </c>
    </row>
    <row r="39" spans="1:32" x14ac:dyDescent="0.3">
      <c r="A39" t="s">
        <v>114</v>
      </c>
      <c r="B39" t="s">
        <v>371</v>
      </c>
      <c r="C39" t="s">
        <v>297</v>
      </c>
      <c r="D39" t="s">
        <v>372</v>
      </c>
      <c r="E39" t="s">
        <v>298</v>
      </c>
      <c r="F39">
        <v>95.063895462546995</v>
      </c>
      <c r="G39">
        <v>95.168443672197995</v>
      </c>
      <c r="H39">
        <v>96.824872004799602</v>
      </c>
      <c r="I39">
        <v>97.108089282275202</v>
      </c>
      <c r="J39">
        <v>96.539928580245402</v>
      </c>
      <c r="K39">
        <v>96.048136703015899</v>
      </c>
      <c r="L39">
        <v>94.829347375524307</v>
      </c>
      <c r="M39">
        <v>93.061336397189095</v>
      </c>
      <c r="N39">
        <v>91.676905232274905</v>
      </c>
      <c r="O39">
        <v>90.666474029761702</v>
      </c>
      <c r="P39">
        <v>90.132478915346894</v>
      </c>
      <c r="Q39">
        <v>90.101176420225997</v>
      </c>
      <c r="R39">
        <v>89.939838793351299</v>
      </c>
      <c r="S39">
        <v>91.010326668337299</v>
      </c>
      <c r="T39">
        <v>90.856664036575694</v>
      </c>
      <c r="U39">
        <v>89.481028015956099</v>
      </c>
      <c r="V39">
        <v>89.235779898567799</v>
      </c>
      <c r="W39">
        <v>89.023802061476601</v>
      </c>
      <c r="X39">
        <v>89.139354696169093</v>
      </c>
      <c r="Y39">
        <v>91.648697577253103</v>
      </c>
      <c r="Z39">
        <v>93.121006758748607</v>
      </c>
      <c r="AA39">
        <v>93.609895700995494</v>
      </c>
      <c r="AB39">
        <v>94.8058590830328</v>
      </c>
      <c r="AC39">
        <v>96.007863754603093</v>
      </c>
      <c r="AD39">
        <v>97.639150977548596</v>
      </c>
      <c r="AE39">
        <v>100</v>
      </c>
      <c r="AF39">
        <v>100.708489256992</v>
      </c>
    </row>
    <row r="40" spans="1:32" x14ac:dyDescent="0.3">
      <c r="A40" t="s">
        <v>114</v>
      </c>
      <c r="B40" t="s">
        <v>373</v>
      </c>
      <c r="C40" t="s">
        <v>297</v>
      </c>
      <c r="D40" t="s">
        <v>374</v>
      </c>
      <c r="E40" t="s">
        <v>298</v>
      </c>
      <c r="F40">
        <v>95.063895462546995</v>
      </c>
      <c r="G40">
        <v>95.168443672197995</v>
      </c>
      <c r="H40">
        <v>96.824872004799602</v>
      </c>
      <c r="I40">
        <v>97.108089282275202</v>
      </c>
      <c r="J40">
        <v>96.539928580245402</v>
      </c>
      <c r="K40">
        <v>96.048136703015899</v>
      </c>
      <c r="L40">
        <v>94.829347375524307</v>
      </c>
      <c r="M40">
        <v>93.061336397189095</v>
      </c>
      <c r="N40">
        <v>91.676905232274905</v>
      </c>
      <c r="O40">
        <v>90.666474029761702</v>
      </c>
      <c r="P40">
        <v>90.132478915346894</v>
      </c>
      <c r="Q40">
        <v>90.101176420225997</v>
      </c>
      <c r="R40">
        <v>89.939838793351299</v>
      </c>
      <c r="S40">
        <v>91.010326668337299</v>
      </c>
      <c r="T40">
        <v>90.856664036575694</v>
      </c>
      <c r="U40">
        <v>89.481028015956099</v>
      </c>
      <c r="V40">
        <v>89.235779898567799</v>
      </c>
      <c r="W40">
        <v>89.023802061476601</v>
      </c>
      <c r="X40">
        <v>89.139354696169093</v>
      </c>
      <c r="Y40">
        <v>91.648697577253103</v>
      </c>
      <c r="Z40">
        <v>93.121006758748507</v>
      </c>
      <c r="AA40">
        <v>93.609895700995494</v>
      </c>
      <c r="AB40">
        <v>94.8058590830328</v>
      </c>
      <c r="AC40">
        <v>96.007863754603093</v>
      </c>
      <c r="AD40">
        <v>97.639150977548596</v>
      </c>
      <c r="AE40">
        <v>100</v>
      </c>
      <c r="AF40">
        <v>100.708489256992</v>
      </c>
    </row>
    <row r="41" spans="1:32" x14ac:dyDescent="0.3">
      <c r="A41" t="s">
        <v>114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114</v>
      </c>
      <c r="B43" t="s">
        <v>379</v>
      </c>
      <c r="C43" t="s">
        <v>297</v>
      </c>
      <c r="D43" t="s">
        <v>380</v>
      </c>
      <c r="E43" t="s">
        <v>298</v>
      </c>
      <c r="F43">
        <v>95.063895462546995</v>
      </c>
      <c r="G43">
        <v>95.168443672197995</v>
      </c>
      <c r="H43">
        <v>96.824872004799602</v>
      </c>
      <c r="I43">
        <v>97.108089282275202</v>
      </c>
      <c r="J43">
        <v>96.539928580245402</v>
      </c>
      <c r="K43">
        <v>96.048136703015899</v>
      </c>
      <c r="L43">
        <v>94.829347375524307</v>
      </c>
      <c r="M43">
        <v>93.061336397189095</v>
      </c>
      <c r="N43">
        <v>91.676905232274905</v>
      </c>
      <c r="O43">
        <v>90.666474029761801</v>
      </c>
      <c r="P43">
        <v>90.132478915346894</v>
      </c>
      <c r="Q43">
        <v>90.101176420225997</v>
      </c>
      <c r="R43">
        <v>89.939838793351299</v>
      </c>
      <c r="S43">
        <v>91.010326668337299</v>
      </c>
      <c r="T43">
        <v>90.856664036575694</v>
      </c>
      <c r="U43">
        <v>89.481028015956099</v>
      </c>
      <c r="V43">
        <v>89.235779898567799</v>
      </c>
      <c r="W43">
        <v>89.023802061476601</v>
      </c>
      <c r="X43">
        <v>89.139354696169093</v>
      </c>
      <c r="Y43">
        <v>91.648697577253103</v>
      </c>
      <c r="Z43">
        <v>93.121006758748507</v>
      </c>
      <c r="AA43">
        <v>93.609895700995494</v>
      </c>
      <c r="AB43">
        <v>94.8058590830328</v>
      </c>
      <c r="AC43">
        <v>96.007863754603093</v>
      </c>
      <c r="AD43">
        <v>97.639150977548496</v>
      </c>
      <c r="AE43">
        <v>100</v>
      </c>
      <c r="AF43">
        <v>100.708489256992</v>
      </c>
    </row>
    <row r="44" spans="1:32" x14ac:dyDescent="0.3">
      <c r="A44" t="s">
        <v>114</v>
      </c>
      <c r="B44" t="s">
        <v>381</v>
      </c>
      <c r="C44" t="s">
        <v>297</v>
      </c>
      <c r="D44" t="s">
        <v>382</v>
      </c>
      <c r="E44" t="s">
        <v>298</v>
      </c>
      <c r="F44">
        <v>95.063895462546995</v>
      </c>
      <c r="G44">
        <v>95.168443672197995</v>
      </c>
      <c r="H44">
        <v>96.824872004799701</v>
      </c>
      <c r="I44">
        <v>97.108089282275202</v>
      </c>
      <c r="J44">
        <v>96.539928580245402</v>
      </c>
      <c r="K44">
        <v>96.0481367030158</v>
      </c>
      <c r="L44">
        <v>94.829347375524193</v>
      </c>
      <c r="M44">
        <v>93.061336397189095</v>
      </c>
      <c r="N44">
        <v>91.676905232274905</v>
      </c>
      <c r="O44">
        <v>90.666474029761801</v>
      </c>
      <c r="P44">
        <v>90.132478915346894</v>
      </c>
      <c r="Q44">
        <v>90.101176420225997</v>
      </c>
      <c r="R44">
        <v>89.939838793351299</v>
      </c>
      <c r="S44">
        <v>91.010326668337299</v>
      </c>
      <c r="T44">
        <v>90.856664036575694</v>
      </c>
      <c r="U44">
        <v>89.481028015956099</v>
      </c>
      <c r="V44">
        <v>89.235779898567799</v>
      </c>
      <c r="W44">
        <v>89.023802061476502</v>
      </c>
      <c r="X44">
        <v>89.139354696169093</v>
      </c>
      <c r="Y44">
        <v>91.648697577253103</v>
      </c>
      <c r="Z44">
        <v>93.121006758748507</v>
      </c>
      <c r="AA44">
        <v>93.609895700995494</v>
      </c>
      <c r="AB44">
        <v>94.8058590830328</v>
      </c>
      <c r="AC44">
        <v>96.007863754603207</v>
      </c>
      <c r="AD44">
        <v>97.639150977548496</v>
      </c>
      <c r="AE44">
        <v>100</v>
      </c>
      <c r="AF44">
        <v>100.708489256992</v>
      </c>
    </row>
    <row r="45" spans="1:32" x14ac:dyDescent="0.3">
      <c r="A45" t="s">
        <v>114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114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114</v>
      </c>
      <c r="B47" t="s">
        <v>387</v>
      </c>
      <c r="C47" t="s">
        <v>297</v>
      </c>
      <c r="D47" t="s">
        <v>388</v>
      </c>
      <c r="E47" t="s">
        <v>298</v>
      </c>
      <c r="F47">
        <v>95.063895462546995</v>
      </c>
      <c r="G47">
        <v>95.168443672197995</v>
      </c>
      <c r="H47">
        <v>96.824872004799602</v>
      </c>
      <c r="I47">
        <v>97.108089282275202</v>
      </c>
      <c r="J47">
        <v>96.539928580245402</v>
      </c>
      <c r="K47">
        <v>96.048136703015899</v>
      </c>
      <c r="L47">
        <v>94.829347375524307</v>
      </c>
      <c r="M47">
        <v>93.061336397189095</v>
      </c>
      <c r="N47">
        <v>91.676905232274905</v>
      </c>
      <c r="O47">
        <v>90.666474029761801</v>
      </c>
      <c r="P47">
        <v>90.132478915346894</v>
      </c>
      <c r="Q47">
        <v>90.101176420225997</v>
      </c>
      <c r="R47">
        <v>89.939838793351299</v>
      </c>
      <c r="S47">
        <v>91.010326668337299</v>
      </c>
      <c r="T47">
        <v>90.856664036575694</v>
      </c>
      <c r="U47">
        <v>89.481028015956099</v>
      </c>
      <c r="V47">
        <v>89.235779898567799</v>
      </c>
      <c r="W47">
        <v>89.023802061476601</v>
      </c>
      <c r="X47">
        <v>89.139354696169093</v>
      </c>
      <c r="Y47">
        <v>91.648697577253103</v>
      </c>
      <c r="Z47">
        <v>93.121006758748507</v>
      </c>
      <c r="AA47">
        <v>93.609895700995494</v>
      </c>
      <c r="AB47">
        <v>94.8058590830328</v>
      </c>
      <c r="AC47">
        <v>96.007863754603093</v>
      </c>
      <c r="AD47">
        <v>97.639150977548596</v>
      </c>
      <c r="AE47">
        <v>100</v>
      </c>
      <c r="AF47">
        <v>100.708489256992</v>
      </c>
    </row>
    <row r="48" spans="1:32" x14ac:dyDescent="0.3">
      <c r="A48" t="s">
        <v>114</v>
      </c>
      <c r="B48" t="s">
        <v>389</v>
      </c>
      <c r="C48" t="s">
        <v>297</v>
      </c>
      <c r="D48" t="s">
        <v>390</v>
      </c>
      <c r="E48" t="s">
        <v>298</v>
      </c>
      <c r="F48">
        <v>95.063895462546995</v>
      </c>
      <c r="G48">
        <v>95.168443672197995</v>
      </c>
      <c r="H48">
        <v>96.824872004799602</v>
      </c>
      <c r="I48">
        <v>97.108089282275202</v>
      </c>
      <c r="J48">
        <v>96.539928580245402</v>
      </c>
      <c r="K48">
        <v>96.048136703015899</v>
      </c>
      <c r="L48">
        <v>94.829347375524307</v>
      </c>
      <c r="M48">
        <v>93.061336397189095</v>
      </c>
      <c r="N48">
        <v>91.676905232274905</v>
      </c>
      <c r="O48">
        <v>90.666474029761702</v>
      </c>
      <c r="P48">
        <v>90.132478915346894</v>
      </c>
      <c r="Q48">
        <v>90.101176420225997</v>
      </c>
      <c r="R48">
        <v>89.939838793351299</v>
      </c>
      <c r="S48">
        <v>91.010326668337299</v>
      </c>
      <c r="T48">
        <v>90.856664036575694</v>
      </c>
      <c r="U48">
        <v>89.481028015956099</v>
      </c>
      <c r="V48">
        <v>89.235779898567898</v>
      </c>
      <c r="W48">
        <v>89.023802061476601</v>
      </c>
      <c r="X48">
        <v>89.139354696169093</v>
      </c>
      <c r="Y48">
        <v>91.648697577253103</v>
      </c>
      <c r="Z48">
        <v>93.121006758748507</v>
      </c>
      <c r="AA48">
        <v>93.609895700995494</v>
      </c>
      <c r="AB48">
        <v>94.8058590830328</v>
      </c>
      <c r="AC48">
        <v>96.007863754603093</v>
      </c>
      <c r="AD48">
        <v>97.639150977548496</v>
      </c>
      <c r="AE48">
        <v>100</v>
      </c>
      <c r="AF48">
        <v>100.708489256992</v>
      </c>
    </row>
    <row r="49" spans="1:32" x14ac:dyDescent="0.3">
      <c r="A49" t="s">
        <v>114</v>
      </c>
      <c r="B49" t="s">
        <v>391</v>
      </c>
      <c r="C49" t="s">
        <v>297</v>
      </c>
      <c r="D49" t="s">
        <v>392</v>
      </c>
      <c r="E49" t="s">
        <v>298</v>
      </c>
      <c r="F49">
        <v>95.063895462546995</v>
      </c>
      <c r="G49">
        <v>95.168443672197995</v>
      </c>
      <c r="H49">
        <v>96.824872004799602</v>
      </c>
      <c r="I49">
        <v>97.108089282275202</v>
      </c>
      <c r="J49">
        <v>96.539928580245402</v>
      </c>
      <c r="K49">
        <v>96.048136703015899</v>
      </c>
      <c r="L49">
        <v>94.829347375524307</v>
      </c>
      <c r="M49">
        <v>93.061336397189095</v>
      </c>
      <c r="N49">
        <v>91.676905232274905</v>
      </c>
      <c r="O49">
        <v>90.666474029761801</v>
      </c>
      <c r="P49">
        <v>90.132478915346894</v>
      </c>
      <c r="Q49">
        <v>90.101176420225997</v>
      </c>
      <c r="R49">
        <v>89.939838793351299</v>
      </c>
      <c r="S49">
        <v>91.010326668337299</v>
      </c>
      <c r="T49">
        <v>90.856664036575694</v>
      </c>
      <c r="U49">
        <v>89.481028015956099</v>
      </c>
      <c r="V49">
        <v>89.235779898567799</v>
      </c>
      <c r="W49">
        <v>89.023802061476601</v>
      </c>
      <c r="X49">
        <v>89.139354696169093</v>
      </c>
      <c r="Y49">
        <v>91.648697577253103</v>
      </c>
      <c r="Z49">
        <v>93.121006758748507</v>
      </c>
      <c r="AA49">
        <v>93.609895700995494</v>
      </c>
      <c r="AB49">
        <v>94.8058590830328</v>
      </c>
      <c r="AC49">
        <v>96.007863754603093</v>
      </c>
      <c r="AD49">
        <v>97.639150977548596</v>
      </c>
      <c r="AE49">
        <v>100</v>
      </c>
      <c r="AF49">
        <v>100.708489256992</v>
      </c>
    </row>
    <row r="50" spans="1:32" x14ac:dyDescent="0.3">
      <c r="A50" t="s">
        <v>114</v>
      </c>
      <c r="B50" t="s">
        <v>393</v>
      </c>
      <c r="C50" t="s">
        <v>297</v>
      </c>
      <c r="D50" t="s">
        <v>394</v>
      </c>
      <c r="E50" t="s">
        <v>298</v>
      </c>
      <c r="F50">
        <v>95.063895462546995</v>
      </c>
      <c r="G50">
        <v>95.168443672197995</v>
      </c>
      <c r="H50">
        <v>96.824872004799602</v>
      </c>
      <c r="I50">
        <v>97.108089282275202</v>
      </c>
      <c r="J50">
        <v>96.539928580245402</v>
      </c>
      <c r="K50">
        <v>96.048136703015899</v>
      </c>
      <c r="L50">
        <v>94.829347375524307</v>
      </c>
      <c r="M50">
        <v>93.061336397189095</v>
      </c>
      <c r="N50">
        <v>91.676905232274905</v>
      </c>
      <c r="O50">
        <v>90.666474029761801</v>
      </c>
      <c r="P50">
        <v>90.132478915346894</v>
      </c>
      <c r="Q50">
        <v>90.101176420225997</v>
      </c>
      <c r="R50">
        <v>89.939838793351299</v>
      </c>
      <c r="S50">
        <v>91.010326668337299</v>
      </c>
      <c r="T50">
        <v>90.856664036575694</v>
      </c>
      <c r="U50">
        <v>89.481028015956099</v>
      </c>
      <c r="V50">
        <v>89.235779898567799</v>
      </c>
      <c r="W50">
        <v>89.023802061476601</v>
      </c>
      <c r="X50">
        <v>89.139354696169093</v>
      </c>
      <c r="Y50">
        <v>91.648697577253103</v>
      </c>
      <c r="Z50">
        <v>93.121006758748507</v>
      </c>
      <c r="AA50">
        <v>93.609895700995494</v>
      </c>
      <c r="AB50">
        <v>94.8058590830328</v>
      </c>
      <c r="AC50">
        <v>96.007863754603093</v>
      </c>
      <c r="AD50">
        <v>97.639150977548596</v>
      </c>
      <c r="AE50">
        <v>100</v>
      </c>
      <c r="AF50">
        <v>100.708489256992</v>
      </c>
    </row>
    <row r="51" spans="1:32" x14ac:dyDescent="0.3">
      <c r="A51" t="s">
        <v>114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114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114</v>
      </c>
      <c r="B53" t="s">
        <v>399</v>
      </c>
      <c r="C53" t="s">
        <v>297</v>
      </c>
      <c r="D53" t="s">
        <v>400</v>
      </c>
      <c r="E53" t="s">
        <v>298</v>
      </c>
      <c r="F53">
        <v>95.063895462546995</v>
      </c>
      <c r="G53">
        <v>95.168443672197995</v>
      </c>
      <c r="H53">
        <v>96.824872004799602</v>
      </c>
      <c r="I53">
        <v>97.108089282275202</v>
      </c>
      <c r="J53">
        <v>96.539928580245402</v>
      </c>
      <c r="K53">
        <v>96.048136703015899</v>
      </c>
      <c r="L53">
        <v>94.829347375524307</v>
      </c>
      <c r="M53">
        <v>93.061336397189095</v>
      </c>
      <c r="N53">
        <v>91.676905232274905</v>
      </c>
      <c r="O53">
        <v>90.666474029761801</v>
      </c>
      <c r="P53">
        <v>90.132478915346894</v>
      </c>
      <c r="Q53">
        <v>90.101176420225997</v>
      </c>
      <c r="R53">
        <v>89.939838793351299</v>
      </c>
      <c r="S53">
        <v>91.010326668337299</v>
      </c>
      <c r="T53">
        <v>90.856664036575694</v>
      </c>
      <c r="U53">
        <v>89.481028015956099</v>
      </c>
      <c r="V53">
        <v>89.235779898567799</v>
      </c>
      <c r="W53">
        <v>89.023802061476601</v>
      </c>
      <c r="X53">
        <v>89.139354696169093</v>
      </c>
      <c r="Y53">
        <v>91.648697577253103</v>
      </c>
      <c r="Z53">
        <v>93.121006758748607</v>
      </c>
      <c r="AA53">
        <v>93.609895700995494</v>
      </c>
      <c r="AB53">
        <v>94.8058590830328</v>
      </c>
      <c r="AC53">
        <v>96.007863754603093</v>
      </c>
      <c r="AD53">
        <v>97.639150977548596</v>
      </c>
      <c r="AE53">
        <v>100</v>
      </c>
      <c r="AF53">
        <v>100.708489256992</v>
      </c>
    </row>
    <row r="54" spans="1:32" x14ac:dyDescent="0.3">
      <c r="A54" t="s">
        <v>114</v>
      </c>
      <c r="B54" t="s">
        <v>401</v>
      </c>
      <c r="C54" t="s">
        <v>297</v>
      </c>
      <c r="D54" t="s">
        <v>402</v>
      </c>
      <c r="E54" t="s">
        <v>298</v>
      </c>
      <c r="F54">
        <v>95.063895462546995</v>
      </c>
      <c r="G54">
        <v>95.168443672197995</v>
      </c>
      <c r="H54">
        <v>96.824872004799602</v>
      </c>
      <c r="I54">
        <v>97.108089282275202</v>
      </c>
      <c r="J54">
        <v>96.539928580245402</v>
      </c>
      <c r="K54">
        <v>96.048136703015899</v>
      </c>
      <c r="L54">
        <v>94.829347375524307</v>
      </c>
      <c r="M54">
        <v>93.061336397189095</v>
      </c>
      <c r="N54">
        <v>91.676905232274905</v>
      </c>
      <c r="O54">
        <v>90.666474029761702</v>
      </c>
      <c r="P54">
        <v>90.132478915346894</v>
      </c>
      <c r="Q54">
        <v>90.101176420225997</v>
      </c>
      <c r="R54">
        <v>89.939838793351299</v>
      </c>
      <c r="S54">
        <v>91.010326668337299</v>
      </c>
      <c r="T54">
        <v>90.856664036575694</v>
      </c>
      <c r="U54">
        <v>89.481028015956099</v>
      </c>
      <c r="V54">
        <v>89.235779898567799</v>
      </c>
      <c r="W54">
        <v>89.023802061476601</v>
      </c>
      <c r="X54">
        <v>89.139354696169093</v>
      </c>
      <c r="Y54">
        <v>91.648697577253103</v>
      </c>
      <c r="Z54">
        <v>93.121006758748507</v>
      </c>
      <c r="AA54">
        <v>93.609895700995494</v>
      </c>
      <c r="AB54">
        <v>94.8058590830328</v>
      </c>
      <c r="AC54">
        <v>96.007863754603093</v>
      </c>
      <c r="AD54">
        <v>97.639150977548596</v>
      </c>
      <c r="AE54">
        <v>100</v>
      </c>
      <c r="AF54">
        <v>100.708489256992</v>
      </c>
    </row>
    <row r="55" spans="1:32" x14ac:dyDescent="0.3">
      <c r="A55" t="s">
        <v>114</v>
      </c>
      <c r="B55" t="s">
        <v>403</v>
      </c>
      <c r="C55" t="s">
        <v>297</v>
      </c>
      <c r="D55" t="s">
        <v>404</v>
      </c>
      <c r="E55" t="s">
        <v>298</v>
      </c>
      <c r="F55">
        <v>95.063895462546995</v>
      </c>
      <c r="G55">
        <v>95.168443672197995</v>
      </c>
      <c r="H55">
        <v>96.824872004799602</v>
      </c>
      <c r="I55">
        <v>97.108089282275202</v>
      </c>
      <c r="J55">
        <v>96.539928580245402</v>
      </c>
      <c r="K55">
        <v>96.048136703015899</v>
      </c>
      <c r="L55">
        <v>94.829347375524307</v>
      </c>
      <c r="M55">
        <v>93.061336397189095</v>
      </c>
      <c r="N55">
        <v>91.676905232274905</v>
      </c>
      <c r="O55">
        <v>90.666474029761801</v>
      </c>
      <c r="P55">
        <v>90.132478915346894</v>
      </c>
      <c r="Q55">
        <v>90.101176420225997</v>
      </c>
      <c r="R55">
        <v>89.939838793351299</v>
      </c>
      <c r="S55">
        <v>91.010326668337299</v>
      </c>
      <c r="T55">
        <v>90.856664036575694</v>
      </c>
      <c r="U55">
        <v>89.481028015956099</v>
      </c>
      <c r="V55">
        <v>89.235779898567799</v>
      </c>
      <c r="W55">
        <v>89.023802061476601</v>
      </c>
      <c r="X55">
        <v>89.139354696169093</v>
      </c>
      <c r="Y55">
        <v>91.648697577253103</v>
      </c>
      <c r="Z55">
        <v>93.121006758748507</v>
      </c>
      <c r="AA55">
        <v>93.609895700995494</v>
      </c>
      <c r="AB55">
        <v>94.8058590830328</v>
      </c>
      <c r="AC55">
        <v>96.007863754603093</v>
      </c>
      <c r="AD55">
        <v>97.639150977548596</v>
      </c>
      <c r="AE55">
        <v>100</v>
      </c>
      <c r="AF55">
        <v>100.708489256992</v>
      </c>
    </row>
    <row r="56" spans="1:32" x14ac:dyDescent="0.3">
      <c r="A56" t="s">
        <v>114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114</v>
      </c>
      <c r="B57" t="s">
        <v>407</v>
      </c>
      <c r="C57" t="s">
        <v>297</v>
      </c>
      <c r="D57" t="s">
        <v>408</v>
      </c>
      <c r="E57" t="s">
        <v>298</v>
      </c>
      <c r="F57">
        <v>95.063895462546995</v>
      </c>
      <c r="G57">
        <v>95.168443672197995</v>
      </c>
      <c r="H57">
        <v>96.824872004799701</v>
      </c>
      <c r="I57">
        <v>97.108089282275202</v>
      </c>
      <c r="J57">
        <v>96.539928580245402</v>
      </c>
      <c r="K57">
        <v>96.0481367030158</v>
      </c>
      <c r="L57">
        <v>94.829347375524307</v>
      </c>
      <c r="M57">
        <v>93.061336397189095</v>
      </c>
      <c r="N57">
        <v>91.676905232275004</v>
      </c>
      <c r="O57">
        <v>90.666474029761801</v>
      </c>
      <c r="P57">
        <v>90.132478915346994</v>
      </c>
      <c r="Q57">
        <v>90.101176420225997</v>
      </c>
      <c r="R57">
        <v>89.939838793351299</v>
      </c>
      <c r="S57">
        <v>91.010326668337299</v>
      </c>
      <c r="T57">
        <v>90.856664036575694</v>
      </c>
      <c r="U57">
        <v>89.481028015956099</v>
      </c>
      <c r="V57">
        <v>89.235779898567799</v>
      </c>
      <c r="W57">
        <v>89.023802061476601</v>
      </c>
      <c r="X57">
        <v>89.139354696169093</v>
      </c>
      <c r="Y57">
        <v>91.648697577253202</v>
      </c>
      <c r="Z57">
        <v>93.121006758748607</v>
      </c>
      <c r="AA57">
        <v>93.609895700995494</v>
      </c>
      <c r="AB57">
        <v>94.8058590830328</v>
      </c>
      <c r="AC57">
        <v>96.007863754603207</v>
      </c>
      <c r="AD57">
        <v>97.639150977548596</v>
      </c>
      <c r="AE57">
        <v>100</v>
      </c>
      <c r="AF57">
        <v>100.708489256992</v>
      </c>
    </row>
    <row r="58" spans="1:32" x14ac:dyDescent="0.3">
      <c r="A58" t="s">
        <v>114</v>
      </c>
      <c r="B58" t="s">
        <v>409</v>
      </c>
      <c r="C58" t="s">
        <v>297</v>
      </c>
      <c r="D58" t="s">
        <v>410</v>
      </c>
      <c r="E58" t="s">
        <v>298</v>
      </c>
      <c r="F58">
        <v>95.063895462546995</v>
      </c>
      <c r="G58">
        <v>95.168443672197995</v>
      </c>
      <c r="H58">
        <v>96.824872004799701</v>
      </c>
      <c r="I58">
        <v>97.108089282275202</v>
      </c>
      <c r="J58">
        <v>96.539928580245501</v>
      </c>
      <c r="K58">
        <v>96.0481367030158</v>
      </c>
      <c r="L58">
        <v>94.829347375524307</v>
      </c>
      <c r="M58">
        <v>93.061336397189095</v>
      </c>
      <c r="N58">
        <v>91.676905232275004</v>
      </c>
      <c r="O58">
        <v>90.666474029761801</v>
      </c>
      <c r="P58">
        <v>90.132478915346994</v>
      </c>
      <c r="Q58">
        <v>90.101176420225997</v>
      </c>
      <c r="R58">
        <v>89.939838793351299</v>
      </c>
      <c r="S58">
        <v>91.010326668337299</v>
      </c>
      <c r="T58">
        <v>90.856664036575694</v>
      </c>
      <c r="U58">
        <v>89.481028015956198</v>
      </c>
      <c r="V58">
        <v>89.235779898567799</v>
      </c>
      <c r="W58">
        <v>89.023802061476601</v>
      </c>
      <c r="X58">
        <v>89.139354696169207</v>
      </c>
      <c r="Y58">
        <v>91.648697577253202</v>
      </c>
      <c r="Z58">
        <v>93.121006758748607</v>
      </c>
      <c r="AA58">
        <v>93.609895700995494</v>
      </c>
      <c r="AB58">
        <v>94.8058590830328</v>
      </c>
      <c r="AC58">
        <v>96.007863754603207</v>
      </c>
      <c r="AD58">
        <v>97.639150977548596</v>
      </c>
      <c r="AE58">
        <v>100</v>
      </c>
      <c r="AF58">
        <v>100.708489256992</v>
      </c>
    </row>
    <row r="59" spans="1:32" x14ac:dyDescent="0.3">
      <c r="A59" t="s">
        <v>114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116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116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116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116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116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116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116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116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116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116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116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116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116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116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116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116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116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116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116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116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116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116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116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116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116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116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116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116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116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116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116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116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116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116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116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116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116</v>
      </c>
      <c r="B39" t="s">
        <v>371</v>
      </c>
      <c r="C39" t="s">
        <v>297</v>
      </c>
      <c r="D39" t="s">
        <v>372</v>
      </c>
      <c r="E39" t="s">
        <v>298</v>
      </c>
      <c r="F39">
        <v>112.42347495213301</v>
      </c>
      <c r="G39">
        <v>115.52302634975401</v>
      </c>
      <c r="H39">
        <v>115.256160315649</v>
      </c>
      <c r="I39">
        <v>114.76372374730801</v>
      </c>
      <c r="J39">
        <v>114.372451675902</v>
      </c>
      <c r="K39">
        <v>114.94600249057601</v>
      </c>
      <c r="L39">
        <v>123.474103268687</v>
      </c>
      <c r="M39">
        <v>129.49326542587499</v>
      </c>
      <c r="N39">
        <v>131.516424407909</v>
      </c>
      <c r="O39">
        <v>131.022551266307</v>
      </c>
      <c r="P39">
        <v>129.04714422130601</v>
      </c>
      <c r="Q39">
        <v>126.871353879867</v>
      </c>
      <c r="R39">
        <v>123.062841892137</v>
      </c>
      <c r="S39">
        <v>120.66638923632701</v>
      </c>
      <c r="T39">
        <v>115.69771714613</v>
      </c>
      <c r="U39">
        <v>114.14281983391101</v>
      </c>
      <c r="V39">
        <v>111.97160095206</v>
      </c>
      <c r="W39">
        <v>107.462040850356</v>
      </c>
      <c r="X39">
        <v>104.114606283002</v>
      </c>
      <c r="Y39">
        <v>103.906902264717</v>
      </c>
      <c r="Z39">
        <v>102.562635524435</v>
      </c>
      <c r="AA39">
        <v>101.357599140844</v>
      </c>
      <c r="AB39">
        <v>100.591172079888</v>
      </c>
      <c r="AC39">
        <v>101.896550869975</v>
      </c>
      <c r="AD39">
        <v>102.73129692892201</v>
      </c>
      <c r="AE39">
        <v>100</v>
      </c>
      <c r="AF39">
        <v>97.465168972863694</v>
      </c>
    </row>
    <row r="40" spans="1:32" x14ac:dyDescent="0.3">
      <c r="A40" t="s">
        <v>116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116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116</v>
      </c>
      <c r="B44" t="s">
        <v>381</v>
      </c>
      <c r="C44" t="s">
        <v>297</v>
      </c>
      <c r="D44" t="s">
        <v>382</v>
      </c>
      <c r="E44" t="s">
        <v>298</v>
      </c>
      <c r="F44">
        <v>112.42347495213301</v>
      </c>
      <c r="G44">
        <v>115.52302634975401</v>
      </c>
      <c r="H44">
        <v>115.256160315649</v>
      </c>
      <c r="I44">
        <v>114.76372374730801</v>
      </c>
      <c r="J44">
        <v>114.372451675902</v>
      </c>
      <c r="K44">
        <v>114.94600249057601</v>
      </c>
      <c r="L44">
        <v>123.474103268687</v>
      </c>
      <c r="M44">
        <v>129.49326542587499</v>
      </c>
      <c r="N44">
        <v>131.516424407909</v>
      </c>
      <c r="O44">
        <v>131.022551266307</v>
      </c>
      <c r="P44">
        <v>129.04714422130601</v>
      </c>
      <c r="Q44">
        <v>126.871353879867</v>
      </c>
      <c r="R44">
        <v>123.062841892137</v>
      </c>
      <c r="S44">
        <v>120.66638923632701</v>
      </c>
      <c r="T44">
        <v>115.69771714613</v>
      </c>
      <c r="U44">
        <v>114.14281983391101</v>
      </c>
      <c r="V44">
        <v>111.97160095206</v>
      </c>
      <c r="W44">
        <v>107.462040850356</v>
      </c>
      <c r="X44">
        <v>104.114606283002</v>
      </c>
      <c r="Y44">
        <v>103.906902264717</v>
      </c>
      <c r="Z44">
        <v>102.562635524435</v>
      </c>
      <c r="AA44">
        <v>101.357599140844</v>
      </c>
      <c r="AB44">
        <v>100.591172079888</v>
      </c>
      <c r="AC44">
        <v>101.896550869975</v>
      </c>
      <c r="AD44">
        <v>102.73129692892201</v>
      </c>
      <c r="AE44">
        <v>100</v>
      </c>
      <c r="AF44">
        <v>97.465168972863694</v>
      </c>
    </row>
    <row r="45" spans="1:32" x14ac:dyDescent="0.3">
      <c r="A45" t="s">
        <v>116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116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116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116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116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116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116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116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116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116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116</v>
      </c>
      <c r="B57" t="s">
        <v>407</v>
      </c>
      <c r="C57" t="s">
        <v>297</v>
      </c>
      <c r="D57" t="s">
        <v>408</v>
      </c>
      <c r="E57" t="s">
        <v>298</v>
      </c>
      <c r="F57">
        <v>112.42347495213301</v>
      </c>
      <c r="G57">
        <v>115.52302634975401</v>
      </c>
      <c r="H57">
        <v>115.256160315649</v>
      </c>
      <c r="I57">
        <v>114.76372374730801</v>
      </c>
      <c r="J57">
        <v>114.372451675902</v>
      </c>
      <c r="K57">
        <v>114.94600249057601</v>
      </c>
      <c r="L57">
        <v>123.474103268687</v>
      </c>
      <c r="M57">
        <v>129.49326542587499</v>
      </c>
      <c r="N57">
        <v>131.516424407909</v>
      </c>
      <c r="O57">
        <v>131.022551266307</v>
      </c>
      <c r="P57">
        <v>129.04714422130601</v>
      </c>
      <c r="Q57">
        <v>126.871353879867</v>
      </c>
      <c r="R57">
        <v>123.062841892137</v>
      </c>
      <c r="S57">
        <v>120.66638923632701</v>
      </c>
      <c r="T57">
        <v>115.69771714613</v>
      </c>
      <c r="U57">
        <v>114.14281983391101</v>
      </c>
      <c r="V57">
        <v>111.97160095206</v>
      </c>
      <c r="W57">
        <v>107.462040850356</v>
      </c>
      <c r="X57">
        <v>104.114606283002</v>
      </c>
      <c r="Y57">
        <v>103.906902264717</v>
      </c>
      <c r="Z57">
        <v>102.562635524435</v>
      </c>
      <c r="AA57">
        <v>101.357599140844</v>
      </c>
      <c r="AB57">
        <v>100.591172079888</v>
      </c>
      <c r="AC57">
        <v>101.896550869975</v>
      </c>
      <c r="AD57">
        <v>102.73129692892201</v>
      </c>
      <c r="AE57">
        <v>100</v>
      </c>
      <c r="AF57">
        <v>97.465168972863694</v>
      </c>
    </row>
    <row r="58" spans="1:32" x14ac:dyDescent="0.3">
      <c r="A58" t="s">
        <v>116</v>
      </c>
      <c r="B58" t="s">
        <v>409</v>
      </c>
      <c r="C58" t="s">
        <v>297</v>
      </c>
      <c r="D58" t="s">
        <v>410</v>
      </c>
      <c r="E58" t="s">
        <v>298</v>
      </c>
      <c r="F58">
        <v>112.42347495213301</v>
      </c>
      <c r="G58">
        <v>115.52302634975401</v>
      </c>
      <c r="H58">
        <v>115.256160315649</v>
      </c>
      <c r="I58">
        <v>114.76372374730801</v>
      </c>
      <c r="J58">
        <v>114.372451675902</v>
      </c>
      <c r="K58">
        <v>114.94600249057601</v>
      </c>
      <c r="L58">
        <v>123.474103268687</v>
      </c>
      <c r="M58">
        <v>129.49326542587499</v>
      </c>
      <c r="N58">
        <v>131.516424407909</v>
      </c>
      <c r="O58">
        <v>131.022551266307</v>
      </c>
      <c r="P58">
        <v>129.04714422130601</v>
      </c>
      <c r="Q58">
        <v>126.871353879867</v>
      </c>
      <c r="R58">
        <v>123.062841892137</v>
      </c>
      <c r="S58">
        <v>120.66638923632701</v>
      </c>
      <c r="T58">
        <v>115.69771714613</v>
      </c>
      <c r="U58">
        <v>114.14281983391101</v>
      </c>
      <c r="V58">
        <v>111.97160095206</v>
      </c>
      <c r="W58">
        <v>107.462040850356</v>
      </c>
      <c r="X58">
        <v>104.114606283002</v>
      </c>
      <c r="Y58">
        <v>103.906902264717</v>
      </c>
      <c r="Z58">
        <v>102.562635524435</v>
      </c>
      <c r="AA58">
        <v>101.357599140844</v>
      </c>
      <c r="AB58">
        <v>100.591172079888</v>
      </c>
      <c r="AC58">
        <v>101.896550869975</v>
      </c>
      <c r="AD58">
        <v>102.73129692892201</v>
      </c>
      <c r="AE58">
        <v>100</v>
      </c>
      <c r="AF58">
        <v>97.465168972863694</v>
      </c>
    </row>
    <row r="59" spans="1:32" x14ac:dyDescent="0.3">
      <c r="A59" t="s">
        <v>116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118</v>
      </c>
      <c r="B2" t="s">
        <v>295</v>
      </c>
      <c r="C2" t="s">
        <v>297</v>
      </c>
      <c r="D2" t="s">
        <v>296</v>
      </c>
      <c r="E2" t="s">
        <v>298</v>
      </c>
      <c r="F2">
        <v>96.154276204998197</v>
      </c>
      <c r="G2">
        <v>96.583006744631106</v>
      </c>
      <c r="H2">
        <v>97.746770435893794</v>
      </c>
      <c r="I2">
        <v>97.430556510311405</v>
      </c>
      <c r="J2">
        <v>96.992625124360799</v>
      </c>
      <c r="K2">
        <v>97.161537617421899</v>
      </c>
      <c r="L2">
        <v>96.560535037285703</v>
      </c>
      <c r="M2">
        <v>95.994981262737397</v>
      </c>
      <c r="N2">
        <v>96.384258333972198</v>
      </c>
      <c r="O2">
        <v>96.667434339510805</v>
      </c>
      <c r="P2">
        <v>97.098017753465697</v>
      </c>
      <c r="Q2">
        <v>98.318304271063994</v>
      </c>
      <c r="R2">
        <v>98.514591332175399</v>
      </c>
      <c r="S2">
        <v>99.785579247000598</v>
      </c>
      <c r="T2">
        <v>95.573302134091605</v>
      </c>
      <c r="U2">
        <v>96.7915138058016</v>
      </c>
      <c r="V2">
        <v>97.264556127286497</v>
      </c>
      <c r="W2">
        <v>97.370261037189394</v>
      </c>
      <c r="X2">
        <v>97.337437668887603</v>
      </c>
      <c r="Y2">
        <v>98.615825248463494</v>
      </c>
      <c r="Z2">
        <v>98.5343224250568</v>
      </c>
      <c r="AA2">
        <v>97.606210051606695</v>
      </c>
      <c r="AB2">
        <v>98.756750235194801</v>
      </c>
      <c r="AC2">
        <v>100.27670761047899</v>
      </c>
      <c r="AD2">
        <v>100.600039659731</v>
      </c>
      <c r="AE2">
        <v>100</v>
      </c>
      <c r="AF2">
        <v>103.47039203855999</v>
      </c>
    </row>
    <row r="3" spans="1:32" x14ac:dyDescent="0.3">
      <c r="A3" t="s">
        <v>118</v>
      </c>
      <c r="B3" t="s">
        <v>299</v>
      </c>
      <c r="C3" t="s">
        <v>297</v>
      </c>
      <c r="D3" t="s">
        <v>300</v>
      </c>
      <c r="E3" t="s">
        <v>298</v>
      </c>
      <c r="F3">
        <v>93.991045197763796</v>
      </c>
      <c r="G3">
        <v>94.376428914321707</v>
      </c>
      <c r="H3">
        <v>95.530678457753197</v>
      </c>
      <c r="I3">
        <v>95.170499524078494</v>
      </c>
      <c r="J3">
        <v>94.712982190470896</v>
      </c>
      <c r="K3">
        <v>94.866335344099795</v>
      </c>
      <c r="L3">
        <v>94.323937518438697</v>
      </c>
      <c r="M3">
        <v>93.880231350979898</v>
      </c>
      <c r="N3">
        <v>94.091756288000198</v>
      </c>
      <c r="O3">
        <v>94.131688418017902</v>
      </c>
      <c r="P3">
        <v>94.362344070701297</v>
      </c>
      <c r="Q3">
        <v>95.116071700823994</v>
      </c>
      <c r="R3">
        <v>95.173528124156206</v>
      </c>
      <c r="S3">
        <v>96.142788996176805</v>
      </c>
      <c r="T3">
        <v>93.404828792615504</v>
      </c>
      <c r="U3">
        <v>93.639793851856496</v>
      </c>
      <c r="V3">
        <v>93.880705654021099</v>
      </c>
      <c r="W3">
        <v>93.733162549326806</v>
      </c>
      <c r="X3">
        <v>93.917393016138305</v>
      </c>
      <c r="Y3">
        <v>95.621456135045705</v>
      </c>
      <c r="Z3">
        <v>96.093045064937698</v>
      </c>
      <c r="AA3">
        <v>95.602755438683005</v>
      </c>
      <c r="AB3">
        <v>96.750669830818694</v>
      </c>
      <c r="AC3">
        <v>98.185897175337104</v>
      </c>
      <c r="AD3">
        <v>99.076742761266601</v>
      </c>
      <c r="AE3">
        <v>100</v>
      </c>
      <c r="AF3">
        <v>101.841401679629</v>
      </c>
    </row>
    <row r="4" spans="1:32" x14ac:dyDescent="0.3">
      <c r="A4" t="s">
        <v>118</v>
      </c>
      <c r="B4" t="s">
        <v>301</v>
      </c>
      <c r="C4" t="s">
        <v>297</v>
      </c>
      <c r="D4" t="s">
        <v>302</v>
      </c>
      <c r="E4" t="s">
        <v>298</v>
      </c>
      <c r="F4">
        <v>96.760561056874295</v>
      </c>
      <c r="G4">
        <v>97.126377435819293</v>
      </c>
      <c r="H4">
        <v>98.321661094106403</v>
      </c>
      <c r="I4">
        <v>98.044603654314201</v>
      </c>
      <c r="J4">
        <v>97.577364442764306</v>
      </c>
      <c r="K4">
        <v>97.661058655717397</v>
      </c>
      <c r="L4">
        <v>97.001763507987505</v>
      </c>
      <c r="M4">
        <v>96.270564545795395</v>
      </c>
      <c r="N4">
        <v>96.391692813227195</v>
      </c>
      <c r="O4">
        <v>96.478774070956504</v>
      </c>
      <c r="P4">
        <v>96.798353509216497</v>
      </c>
      <c r="Q4">
        <v>97.900247980147498</v>
      </c>
      <c r="R4">
        <v>98.093108582461596</v>
      </c>
      <c r="S4">
        <v>99.339961460328993</v>
      </c>
      <c r="T4">
        <v>95.537493167692602</v>
      </c>
      <c r="U4">
        <v>96.517807850096005</v>
      </c>
      <c r="V4">
        <v>96.941330367454498</v>
      </c>
      <c r="W4">
        <v>97.050364603884205</v>
      </c>
      <c r="X4">
        <v>97.051232695096004</v>
      </c>
      <c r="Y4">
        <v>98.435513669987401</v>
      </c>
      <c r="Z4">
        <v>98.443715292242402</v>
      </c>
      <c r="AA4">
        <v>97.5742156527388</v>
      </c>
      <c r="AB4">
        <v>98.718744505970193</v>
      </c>
      <c r="AC4">
        <v>100.217412069576</v>
      </c>
      <c r="AD4">
        <v>100.551422015813</v>
      </c>
      <c r="AE4">
        <v>100</v>
      </c>
      <c r="AF4">
        <v>102.65951147886</v>
      </c>
    </row>
    <row r="5" spans="1:32" x14ac:dyDescent="0.3">
      <c r="A5" t="s">
        <v>118</v>
      </c>
      <c r="B5" t="s">
        <v>303</v>
      </c>
      <c r="C5" t="s">
        <v>297</v>
      </c>
      <c r="D5" t="s">
        <v>304</v>
      </c>
      <c r="E5" t="s">
        <v>298</v>
      </c>
      <c r="F5">
        <v>96.416519769037194</v>
      </c>
      <c r="G5">
        <v>96.717952795051403</v>
      </c>
      <c r="H5">
        <v>97.943924414559007</v>
      </c>
      <c r="I5">
        <v>97.861579491233798</v>
      </c>
      <c r="J5">
        <v>97.348984443239502</v>
      </c>
      <c r="K5">
        <v>97.297192742214904</v>
      </c>
      <c r="L5">
        <v>96.588572472156798</v>
      </c>
      <c r="M5">
        <v>95.580579516895099</v>
      </c>
      <c r="N5">
        <v>95.201779809301499</v>
      </c>
      <c r="O5">
        <v>95.001332586741299</v>
      </c>
      <c r="P5">
        <v>95.117794218994305</v>
      </c>
      <c r="Q5">
        <v>96.026231681878102</v>
      </c>
      <c r="R5">
        <v>96.101880084006694</v>
      </c>
      <c r="S5">
        <v>97.193379713808</v>
      </c>
      <c r="T5">
        <v>94.377154012393206</v>
      </c>
      <c r="U5">
        <v>94.677339594120895</v>
      </c>
      <c r="V5">
        <v>94.918075193479396</v>
      </c>
      <c r="W5">
        <v>94.889588602520604</v>
      </c>
      <c r="X5">
        <v>94.867704853986396</v>
      </c>
      <c r="Y5">
        <v>96.612664364001105</v>
      </c>
      <c r="Z5">
        <v>97.094551095606107</v>
      </c>
      <c r="AA5">
        <v>96.6442948512382</v>
      </c>
      <c r="AB5">
        <v>97.741200276407099</v>
      </c>
      <c r="AC5">
        <v>99.166045822648996</v>
      </c>
      <c r="AD5">
        <v>99.830900199955593</v>
      </c>
      <c r="AE5">
        <v>100</v>
      </c>
      <c r="AF5">
        <v>102.211326117377</v>
      </c>
    </row>
    <row r="6" spans="1:32" x14ac:dyDescent="0.3">
      <c r="A6" t="s">
        <v>118</v>
      </c>
      <c r="B6" t="s">
        <v>305</v>
      </c>
      <c r="C6" t="s">
        <v>297</v>
      </c>
      <c r="D6" t="s">
        <v>306</v>
      </c>
      <c r="E6" t="s">
        <v>298</v>
      </c>
      <c r="F6">
        <v>97.185450477343906</v>
      </c>
      <c r="G6">
        <v>97.291238267568303</v>
      </c>
      <c r="H6">
        <v>98.761729281189403</v>
      </c>
      <c r="I6">
        <v>98.758219330801495</v>
      </c>
      <c r="J6">
        <v>98.211520919189795</v>
      </c>
      <c r="K6">
        <v>97.832167594385695</v>
      </c>
      <c r="L6">
        <v>96.794264402178598</v>
      </c>
      <c r="M6">
        <v>95.400706635942299</v>
      </c>
      <c r="N6">
        <v>94.629494572096206</v>
      </c>
      <c r="O6">
        <v>94.067045142744604</v>
      </c>
      <c r="P6">
        <v>93.883066945596994</v>
      </c>
      <c r="Q6">
        <v>94.366545417432107</v>
      </c>
      <c r="R6">
        <v>94.552424278371006</v>
      </c>
      <c r="S6">
        <v>95.782989788623993</v>
      </c>
      <c r="T6">
        <v>93.720267257988397</v>
      </c>
      <c r="U6">
        <v>93.568050143905893</v>
      </c>
      <c r="V6">
        <v>93.792277992721196</v>
      </c>
      <c r="W6">
        <v>93.812728444197404</v>
      </c>
      <c r="X6">
        <v>93.864306791849899</v>
      </c>
      <c r="Y6">
        <v>95.768043281879002</v>
      </c>
      <c r="Z6">
        <v>96.326993630625907</v>
      </c>
      <c r="AA6">
        <v>95.983854045639802</v>
      </c>
      <c r="AB6">
        <v>97.112392311064497</v>
      </c>
      <c r="AC6">
        <v>98.462784444744898</v>
      </c>
      <c r="AD6">
        <v>99.2357349353356</v>
      </c>
      <c r="AE6">
        <v>100</v>
      </c>
      <c r="AF6">
        <v>102.003584372807</v>
      </c>
    </row>
    <row r="7" spans="1:32" x14ac:dyDescent="0.3">
      <c r="A7" t="s">
        <v>118</v>
      </c>
      <c r="B7" t="s">
        <v>307</v>
      </c>
      <c r="C7" t="s">
        <v>297</v>
      </c>
      <c r="D7" t="s">
        <v>308</v>
      </c>
      <c r="E7" t="s">
        <v>298</v>
      </c>
      <c r="F7">
        <v>96.379215827957495</v>
      </c>
      <c r="G7">
        <v>96.5941308427998</v>
      </c>
      <c r="H7">
        <v>98.052042821342695</v>
      </c>
      <c r="I7">
        <v>98.130369711246402</v>
      </c>
      <c r="J7">
        <v>97.620916426261402</v>
      </c>
      <c r="K7">
        <v>97.349875830601604</v>
      </c>
      <c r="L7">
        <v>96.381397803887197</v>
      </c>
      <c r="M7">
        <v>94.981943283291699</v>
      </c>
      <c r="N7">
        <v>94.0371402958815</v>
      </c>
      <c r="O7">
        <v>93.369804214688898</v>
      </c>
      <c r="P7">
        <v>93.139388526665101</v>
      </c>
      <c r="Q7">
        <v>93.572406099889804</v>
      </c>
      <c r="R7">
        <v>93.593199574010697</v>
      </c>
      <c r="S7">
        <v>94.762103263529099</v>
      </c>
      <c r="T7">
        <v>93.137865822300796</v>
      </c>
      <c r="U7">
        <v>92.806120067897496</v>
      </c>
      <c r="V7">
        <v>92.842348047038499</v>
      </c>
      <c r="W7">
        <v>92.720661805321498</v>
      </c>
      <c r="X7">
        <v>92.730754595036601</v>
      </c>
      <c r="Y7">
        <v>94.815398090569005</v>
      </c>
      <c r="Z7">
        <v>95.682397530221195</v>
      </c>
      <c r="AA7">
        <v>95.577803407659005</v>
      </c>
      <c r="AB7">
        <v>96.732846194471094</v>
      </c>
      <c r="AC7">
        <v>98.045005657199695</v>
      </c>
      <c r="AD7">
        <v>99.104261559753297</v>
      </c>
      <c r="AE7">
        <v>100</v>
      </c>
      <c r="AF7">
        <v>101.75394800764001</v>
      </c>
    </row>
    <row r="8" spans="1:32" x14ac:dyDescent="0.3">
      <c r="A8" t="s">
        <v>118</v>
      </c>
      <c r="B8" t="s">
        <v>309</v>
      </c>
      <c r="C8" t="s">
        <v>297</v>
      </c>
      <c r="D8" t="s">
        <v>310</v>
      </c>
      <c r="E8" t="s">
        <v>298</v>
      </c>
      <c r="F8">
        <v>96.025260897521903</v>
      </c>
      <c r="G8">
        <v>96.456763399204405</v>
      </c>
      <c r="H8">
        <v>97.617668131037803</v>
      </c>
      <c r="I8">
        <v>97.501072451683001</v>
      </c>
      <c r="J8">
        <v>97.110384690902507</v>
      </c>
      <c r="K8">
        <v>97.232758284548694</v>
      </c>
      <c r="L8">
        <v>96.671703201796703</v>
      </c>
      <c r="M8">
        <v>95.962342586706498</v>
      </c>
      <c r="N8">
        <v>96.061447173152203</v>
      </c>
      <c r="O8">
        <v>96.128696215647807</v>
      </c>
      <c r="P8">
        <v>96.4369547291777</v>
      </c>
      <c r="Q8">
        <v>97.513645135264099</v>
      </c>
      <c r="R8">
        <v>97.544930422004597</v>
      </c>
      <c r="S8">
        <v>98.927449404514206</v>
      </c>
      <c r="T8">
        <v>95.310157836867106</v>
      </c>
      <c r="U8">
        <v>95.908673531285601</v>
      </c>
      <c r="V8">
        <v>96.325182400227305</v>
      </c>
      <c r="W8">
        <v>96.335719855406296</v>
      </c>
      <c r="X8">
        <v>96.571452905568194</v>
      </c>
      <c r="Y8">
        <v>97.937619244877993</v>
      </c>
      <c r="Z8">
        <v>98.092253946760593</v>
      </c>
      <c r="AA8">
        <v>97.393922494326603</v>
      </c>
      <c r="AB8">
        <v>98.511563273462997</v>
      </c>
      <c r="AC8">
        <v>99.965649252190403</v>
      </c>
      <c r="AD8">
        <v>100.447710207508</v>
      </c>
      <c r="AE8">
        <v>100</v>
      </c>
      <c r="AF8">
        <v>102.877195457521</v>
      </c>
    </row>
    <row r="9" spans="1:32" x14ac:dyDescent="0.3">
      <c r="A9" t="s">
        <v>118</v>
      </c>
      <c r="B9" t="s">
        <v>311</v>
      </c>
      <c r="C9" t="s">
        <v>297</v>
      </c>
      <c r="D9" t="s">
        <v>312</v>
      </c>
      <c r="E9" t="s">
        <v>298</v>
      </c>
      <c r="F9">
        <v>96.557490983125405</v>
      </c>
      <c r="G9">
        <v>96.960593046091901</v>
      </c>
      <c r="H9">
        <v>98.161897318403206</v>
      </c>
      <c r="I9">
        <v>97.916215247659196</v>
      </c>
      <c r="J9">
        <v>97.441031003848806</v>
      </c>
      <c r="K9">
        <v>97.625939103424599</v>
      </c>
      <c r="L9">
        <v>96.956307300003104</v>
      </c>
      <c r="M9">
        <v>96.291719879973698</v>
      </c>
      <c r="N9">
        <v>96.506503469919906</v>
      </c>
      <c r="O9">
        <v>96.647389882930796</v>
      </c>
      <c r="P9">
        <v>96.989196132367198</v>
      </c>
      <c r="Q9">
        <v>98.108486403916302</v>
      </c>
      <c r="R9">
        <v>98.299485837714897</v>
      </c>
      <c r="S9">
        <v>99.569829097186499</v>
      </c>
      <c r="T9">
        <v>95.669044963280598</v>
      </c>
      <c r="U9">
        <v>96.704002956761201</v>
      </c>
      <c r="V9">
        <v>97.139955933486306</v>
      </c>
      <c r="W9">
        <v>97.271210566778905</v>
      </c>
      <c r="X9">
        <v>97.276515165947004</v>
      </c>
      <c r="Y9">
        <v>98.623440331560701</v>
      </c>
      <c r="Z9">
        <v>98.589945848008398</v>
      </c>
      <c r="AA9">
        <v>97.681565637346395</v>
      </c>
      <c r="AB9">
        <v>98.822954727884294</v>
      </c>
      <c r="AC9">
        <v>100.330935304684</v>
      </c>
      <c r="AD9">
        <v>100.627957125732</v>
      </c>
      <c r="AE9">
        <v>100</v>
      </c>
      <c r="AF9">
        <v>102.72419364583401</v>
      </c>
    </row>
    <row r="10" spans="1:32" x14ac:dyDescent="0.3">
      <c r="A10" t="s">
        <v>118</v>
      </c>
      <c r="B10" t="s">
        <v>313</v>
      </c>
      <c r="C10" t="s">
        <v>297</v>
      </c>
      <c r="D10" t="s">
        <v>314</v>
      </c>
      <c r="E10" t="s">
        <v>298</v>
      </c>
      <c r="F10">
        <v>96.591151801177006</v>
      </c>
      <c r="G10">
        <v>96.990778724807498</v>
      </c>
      <c r="H10">
        <v>98.182151753016001</v>
      </c>
      <c r="I10">
        <v>97.911948867746204</v>
      </c>
      <c r="J10">
        <v>97.467701171758705</v>
      </c>
      <c r="K10">
        <v>97.5984374505218</v>
      </c>
      <c r="L10">
        <v>96.9620994755022</v>
      </c>
      <c r="M10">
        <v>96.293083587072005</v>
      </c>
      <c r="N10">
        <v>96.508710733597098</v>
      </c>
      <c r="O10">
        <v>96.651036294519002</v>
      </c>
      <c r="P10">
        <v>96.995017374181202</v>
      </c>
      <c r="Q10">
        <v>98.133015938299707</v>
      </c>
      <c r="R10">
        <v>98.323303887982206</v>
      </c>
      <c r="S10">
        <v>99.592185924660797</v>
      </c>
      <c r="T10">
        <v>95.669341588804699</v>
      </c>
      <c r="U10">
        <v>96.721765679837105</v>
      </c>
      <c r="V10">
        <v>97.162541269251406</v>
      </c>
      <c r="W10">
        <v>97.293541244897895</v>
      </c>
      <c r="X10">
        <v>97.298206516238096</v>
      </c>
      <c r="Y10">
        <v>98.635442723633901</v>
      </c>
      <c r="Z10">
        <v>98.592998599811494</v>
      </c>
      <c r="AA10">
        <v>97.678624471543401</v>
      </c>
      <c r="AB10">
        <v>98.820390339745899</v>
      </c>
      <c r="AC10">
        <v>100.330640628905</v>
      </c>
      <c r="AD10">
        <v>100.620644915258</v>
      </c>
      <c r="AE10">
        <v>100</v>
      </c>
      <c r="AF10">
        <v>102.718212936947</v>
      </c>
    </row>
    <row r="11" spans="1:32" x14ac:dyDescent="0.3">
      <c r="A11" t="s">
        <v>118</v>
      </c>
      <c r="B11" t="s">
        <v>315</v>
      </c>
      <c r="C11" t="s">
        <v>297</v>
      </c>
      <c r="D11" t="s">
        <v>316</v>
      </c>
      <c r="E11" t="s">
        <v>298</v>
      </c>
      <c r="F11">
        <v>96.669470466493905</v>
      </c>
      <c r="G11">
        <v>97.062563533931893</v>
      </c>
      <c r="H11">
        <v>98.225432447978804</v>
      </c>
      <c r="I11">
        <v>97.902955866741394</v>
      </c>
      <c r="J11">
        <v>97.520281462724398</v>
      </c>
      <c r="K11">
        <v>97.558746862876006</v>
      </c>
      <c r="L11">
        <v>96.971389683003395</v>
      </c>
      <c r="M11">
        <v>96.295254013595596</v>
      </c>
      <c r="N11">
        <v>96.512187101201505</v>
      </c>
      <c r="O11">
        <v>96.656644915989006</v>
      </c>
      <c r="P11">
        <v>97.003922361062905</v>
      </c>
      <c r="Q11">
        <v>98.166557981244793</v>
      </c>
      <c r="R11">
        <v>98.360179174047303</v>
      </c>
      <c r="S11">
        <v>99.626928819643794</v>
      </c>
      <c r="T11">
        <v>95.6702298723377</v>
      </c>
      <c r="U11">
        <v>96.744194979867103</v>
      </c>
      <c r="V11">
        <v>97.192284542569297</v>
      </c>
      <c r="W11">
        <v>97.322956614936302</v>
      </c>
      <c r="X11">
        <v>97.326752475858399</v>
      </c>
      <c r="Y11">
        <v>98.652400548588901</v>
      </c>
      <c r="Z11">
        <v>98.597719667356898</v>
      </c>
      <c r="AA11">
        <v>97.675051122449204</v>
      </c>
      <c r="AB11">
        <v>98.817041121654</v>
      </c>
      <c r="AC11">
        <v>100.33037760061001</v>
      </c>
      <c r="AD11">
        <v>100.60949921095199</v>
      </c>
      <c r="AE11">
        <v>100</v>
      </c>
      <c r="AF11">
        <v>102.709098373499</v>
      </c>
    </row>
    <row r="12" spans="1:32" x14ac:dyDescent="0.3">
      <c r="A12" t="s">
        <v>118</v>
      </c>
      <c r="B12" t="s">
        <v>317</v>
      </c>
      <c r="C12" t="s">
        <v>297</v>
      </c>
      <c r="D12" t="s">
        <v>318</v>
      </c>
      <c r="E12" t="s">
        <v>298</v>
      </c>
      <c r="F12">
        <v>96.511416403095794</v>
      </c>
      <c r="G12">
        <v>96.866365427503297</v>
      </c>
      <c r="H12">
        <v>98.104994901265201</v>
      </c>
      <c r="I12">
        <v>97.868376639580106</v>
      </c>
      <c r="J12">
        <v>97.446730307439793</v>
      </c>
      <c r="K12">
        <v>97.508387127558393</v>
      </c>
      <c r="L12">
        <v>96.9174267032339</v>
      </c>
      <c r="M12">
        <v>96.150830122246205</v>
      </c>
      <c r="N12">
        <v>95.964963897704195</v>
      </c>
      <c r="O12">
        <v>95.805177442332095</v>
      </c>
      <c r="P12">
        <v>95.927950304209901</v>
      </c>
      <c r="Q12">
        <v>96.817573207059397</v>
      </c>
      <c r="R12">
        <v>97.013399420154997</v>
      </c>
      <c r="S12">
        <v>98.244997924932306</v>
      </c>
      <c r="T12">
        <v>95.075109751444799</v>
      </c>
      <c r="U12">
        <v>95.711239699702006</v>
      </c>
      <c r="V12">
        <v>96.0396221712721</v>
      </c>
      <c r="W12">
        <v>96.1241419155523</v>
      </c>
      <c r="X12">
        <v>96.149223022211899</v>
      </c>
      <c r="Y12">
        <v>97.704840173210798</v>
      </c>
      <c r="Z12">
        <v>97.887022571122003</v>
      </c>
      <c r="AA12">
        <v>97.164815113027501</v>
      </c>
      <c r="AB12">
        <v>98.304072895628707</v>
      </c>
      <c r="AC12">
        <v>99.7699892296299</v>
      </c>
      <c r="AD12">
        <v>100.242553015619</v>
      </c>
      <c r="AE12">
        <v>100</v>
      </c>
      <c r="AF12">
        <v>102.558238822845</v>
      </c>
    </row>
    <row r="13" spans="1:32" x14ac:dyDescent="0.3">
      <c r="A13" t="s">
        <v>118</v>
      </c>
      <c r="B13" t="s">
        <v>319</v>
      </c>
      <c r="C13" t="s">
        <v>297</v>
      </c>
      <c r="D13" t="s">
        <v>320</v>
      </c>
      <c r="E13" t="s">
        <v>298</v>
      </c>
      <c r="F13">
        <v>96.711636229347505</v>
      </c>
      <c r="G13">
        <v>97.070322067437203</v>
      </c>
      <c r="H13">
        <v>98.3349807205216</v>
      </c>
      <c r="I13">
        <v>98.180179530193797</v>
      </c>
      <c r="J13">
        <v>97.707074682855193</v>
      </c>
      <c r="K13">
        <v>97.724325870512502</v>
      </c>
      <c r="L13">
        <v>97.085857024940594</v>
      </c>
      <c r="M13">
        <v>96.227610259459397</v>
      </c>
      <c r="N13">
        <v>96.120123643603506</v>
      </c>
      <c r="O13">
        <v>96.05465436819</v>
      </c>
      <c r="P13">
        <v>96.287769199834102</v>
      </c>
      <c r="Q13">
        <v>97.298504130013796</v>
      </c>
      <c r="R13">
        <v>97.477460410884802</v>
      </c>
      <c r="S13">
        <v>98.715618638901603</v>
      </c>
      <c r="T13">
        <v>95.216580164736598</v>
      </c>
      <c r="U13">
        <v>96.084013063914398</v>
      </c>
      <c r="V13">
        <v>96.460940248020407</v>
      </c>
      <c r="W13">
        <v>96.530302781453798</v>
      </c>
      <c r="X13">
        <v>96.530343979624007</v>
      </c>
      <c r="Y13">
        <v>97.992902857864806</v>
      </c>
      <c r="Z13">
        <v>98.083357641784204</v>
      </c>
      <c r="AA13">
        <v>97.288079232727895</v>
      </c>
      <c r="AB13">
        <v>98.434690616658003</v>
      </c>
      <c r="AC13">
        <v>99.936521949129997</v>
      </c>
      <c r="AD13">
        <v>100.348746980611</v>
      </c>
      <c r="AE13">
        <v>100</v>
      </c>
      <c r="AF13">
        <v>102.63305508462901</v>
      </c>
    </row>
    <row r="14" spans="1:32" x14ac:dyDescent="0.3">
      <c r="A14" t="s">
        <v>118</v>
      </c>
      <c r="B14" t="s">
        <v>321</v>
      </c>
      <c r="C14" t="s">
        <v>297</v>
      </c>
      <c r="D14" t="s">
        <v>322</v>
      </c>
      <c r="E14" t="s">
        <v>298</v>
      </c>
      <c r="F14">
        <v>96.552699872807807</v>
      </c>
      <c r="G14">
        <v>96.975010093904999</v>
      </c>
      <c r="H14">
        <v>98.145242633766799</v>
      </c>
      <c r="I14">
        <v>97.823099422967005</v>
      </c>
      <c r="J14">
        <v>97.374992618510404</v>
      </c>
      <c r="K14">
        <v>97.510503073704598</v>
      </c>
      <c r="L14">
        <v>96.879110674540101</v>
      </c>
      <c r="M14">
        <v>96.257176738009704</v>
      </c>
      <c r="N14">
        <v>96.583577315019198</v>
      </c>
      <c r="O14">
        <v>96.813461593120095</v>
      </c>
      <c r="P14">
        <v>97.216534410987705</v>
      </c>
      <c r="Q14">
        <v>98.401570443891501</v>
      </c>
      <c r="R14">
        <v>98.586301124840503</v>
      </c>
      <c r="S14">
        <v>99.844250729252096</v>
      </c>
      <c r="T14">
        <v>95.7616094431568</v>
      </c>
      <c r="U14">
        <v>96.894336908488896</v>
      </c>
      <c r="V14">
        <v>97.353759570837198</v>
      </c>
      <c r="W14">
        <v>97.489021670764203</v>
      </c>
      <c r="X14">
        <v>97.482818189906197</v>
      </c>
      <c r="Y14">
        <v>98.787214357097795</v>
      </c>
      <c r="Z14">
        <v>98.710245520883603</v>
      </c>
      <c r="AA14">
        <v>97.764086303875999</v>
      </c>
      <c r="AB14">
        <v>98.913142319112794</v>
      </c>
      <c r="AC14">
        <v>100.425748514673</v>
      </c>
      <c r="AD14">
        <v>100.688875504458</v>
      </c>
      <c r="AE14">
        <v>100</v>
      </c>
      <c r="AF14">
        <v>102.719604033373</v>
      </c>
    </row>
    <row r="15" spans="1:32" x14ac:dyDescent="0.3">
      <c r="A15" t="s">
        <v>118</v>
      </c>
      <c r="B15" t="s">
        <v>323</v>
      </c>
      <c r="C15" t="s">
        <v>297</v>
      </c>
      <c r="D15" t="s">
        <v>324</v>
      </c>
      <c r="E15" t="s">
        <v>298</v>
      </c>
      <c r="F15">
        <v>96.550008347330703</v>
      </c>
      <c r="G15">
        <v>96.9675046517456</v>
      </c>
      <c r="H15">
        <v>98.137842395800007</v>
      </c>
      <c r="I15">
        <v>97.817707677331498</v>
      </c>
      <c r="J15">
        <v>97.364111924335305</v>
      </c>
      <c r="K15">
        <v>97.499258361631604</v>
      </c>
      <c r="L15">
        <v>96.870647616720007</v>
      </c>
      <c r="M15">
        <v>96.238840277565302</v>
      </c>
      <c r="N15">
        <v>96.548687454556102</v>
      </c>
      <c r="O15">
        <v>96.766553698683097</v>
      </c>
      <c r="P15">
        <v>97.161085787214404</v>
      </c>
      <c r="Q15">
        <v>98.339091839857801</v>
      </c>
      <c r="R15">
        <v>98.525157058712097</v>
      </c>
      <c r="S15">
        <v>99.785006731669498</v>
      </c>
      <c r="T15">
        <v>95.724017169848594</v>
      </c>
      <c r="U15">
        <v>96.845721815778802</v>
      </c>
      <c r="V15">
        <v>97.302171434531203</v>
      </c>
      <c r="W15">
        <v>97.432090078326794</v>
      </c>
      <c r="X15">
        <v>97.425146918950603</v>
      </c>
      <c r="Y15">
        <v>98.738091739321604</v>
      </c>
      <c r="Z15">
        <v>98.668778760029895</v>
      </c>
      <c r="AA15">
        <v>97.728998453963001</v>
      </c>
      <c r="AB15">
        <v>98.876838536371807</v>
      </c>
      <c r="AC15">
        <v>100.388193830706</v>
      </c>
      <c r="AD15">
        <v>100.65419970312099</v>
      </c>
      <c r="AE15">
        <v>100</v>
      </c>
      <c r="AF15">
        <v>102.71578579928401</v>
      </c>
    </row>
    <row r="16" spans="1:32" x14ac:dyDescent="0.3">
      <c r="A16" t="s">
        <v>118</v>
      </c>
      <c r="B16" t="s">
        <v>325</v>
      </c>
      <c r="C16" t="s">
        <v>297</v>
      </c>
      <c r="D16" t="s">
        <v>326</v>
      </c>
      <c r="E16" t="s">
        <v>298</v>
      </c>
      <c r="F16">
        <v>96.544579169635796</v>
      </c>
      <c r="G16">
        <v>96.948173355164599</v>
      </c>
      <c r="H16">
        <v>98.119370163898097</v>
      </c>
      <c r="I16">
        <v>97.806520787690104</v>
      </c>
      <c r="J16">
        <v>97.337628858654398</v>
      </c>
      <c r="K16">
        <v>97.472297051738394</v>
      </c>
      <c r="L16">
        <v>96.850000429505798</v>
      </c>
      <c r="M16">
        <v>96.191336759571698</v>
      </c>
      <c r="N16">
        <v>96.453805108225595</v>
      </c>
      <c r="O16">
        <v>96.636771172030095</v>
      </c>
      <c r="P16">
        <v>97.006727949603501</v>
      </c>
      <c r="Q16">
        <v>98.163043112944194</v>
      </c>
      <c r="R16">
        <v>98.3490482447978</v>
      </c>
      <c r="S16">
        <v>99.612853733486602</v>
      </c>
      <c r="T16">
        <v>95.621867633069499</v>
      </c>
      <c r="U16">
        <v>96.711428401678404</v>
      </c>
      <c r="V16">
        <v>97.158577582441893</v>
      </c>
      <c r="W16">
        <v>97.275579304650293</v>
      </c>
      <c r="X16">
        <v>97.269260970882598</v>
      </c>
      <c r="Y16">
        <v>98.605551527317701</v>
      </c>
      <c r="Z16">
        <v>98.5548885344067</v>
      </c>
      <c r="AA16">
        <v>97.6297029060634</v>
      </c>
      <c r="AB16">
        <v>98.774531500105198</v>
      </c>
      <c r="AC16">
        <v>100.28216730214901</v>
      </c>
      <c r="AD16">
        <v>100.55302722757401</v>
      </c>
      <c r="AE16">
        <v>100</v>
      </c>
      <c r="AF16">
        <v>102.725750940776</v>
      </c>
    </row>
    <row r="17" spans="1:32" x14ac:dyDescent="0.3">
      <c r="A17" t="s">
        <v>118</v>
      </c>
      <c r="B17" t="s">
        <v>327</v>
      </c>
      <c r="C17" t="s">
        <v>297</v>
      </c>
      <c r="D17" t="s">
        <v>328</v>
      </c>
      <c r="E17" t="s">
        <v>298</v>
      </c>
      <c r="F17">
        <v>96.722301710197598</v>
      </c>
      <c r="G17">
        <v>97.111846386395101</v>
      </c>
      <c r="H17">
        <v>98.302315585743401</v>
      </c>
      <c r="I17">
        <v>98.018780411388093</v>
      </c>
      <c r="J17">
        <v>97.477308128866795</v>
      </c>
      <c r="K17">
        <v>97.572578967592406</v>
      </c>
      <c r="L17">
        <v>96.900254892555097</v>
      </c>
      <c r="M17">
        <v>96.147131252405998</v>
      </c>
      <c r="N17">
        <v>96.273640958048006</v>
      </c>
      <c r="O17">
        <v>96.372764189033703</v>
      </c>
      <c r="P17">
        <v>96.695390994410502</v>
      </c>
      <c r="Q17">
        <v>97.780958112502006</v>
      </c>
      <c r="R17">
        <v>97.974195233558007</v>
      </c>
      <c r="S17">
        <v>99.230198189610903</v>
      </c>
      <c r="T17">
        <v>95.418303846285895</v>
      </c>
      <c r="U17">
        <v>96.430137183966906</v>
      </c>
      <c r="V17">
        <v>96.840200086927695</v>
      </c>
      <c r="W17">
        <v>96.9454384013751</v>
      </c>
      <c r="X17">
        <v>96.947048569946901</v>
      </c>
      <c r="Y17">
        <v>98.324412787979</v>
      </c>
      <c r="Z17">
        <v>98.3308471739808</v>
      </c>
      <c r="AA17">
        <v>97.474757758082703</v>
      </c>
      <c r="AB17">
        <v>98.624461267081202</v>
      </c>
      <c r="AC17">
        <v>100.116050450749</v>
      </c>
      <c r="AD17">
        <v>100.463253858122</v>
      </c>
      <c r="AE17">
        <v>100</v>
      </c>
      <c r="AF17">
        <v>102.681343782171</v>
      </c>
    </row>
    <row r="18" spans="1:32" x14ac:dyDescent="0.3">
      <c r="A18" t="s">
        <v>118</v>
      </c>
      <c r="B18" t="s">
        <v>329</v>
      </c>
      <c r="C18" t="s">
        <v>297</v>
      </c>
      <c r="D18" t="s">
        <v>330</v>
      </c>
      <c r="E18" t="s">
        <v>298</v>
      </c>
      <c r="F18">
        <v>96.932910666408901</v>
      </c>
      <c r="G18">
        <v>97.261337467855199</v>
      </c>
      <c r="H18">
        <v>98.458319186294105</v>
      </c>
      <c r="I18">
        <v>98.116303015594298</v>
      </c>
      <c r="J18">
        <v>97.615368228286698</v>
      </c>
      <c r="K18">
        <v>97.779157312850202</v>
      </c>
      <c r="L18">
        <v>97.114397434241297</v>
      </c>
      <c r="M18">
        <v>96.405751844351698</v>
      </c>
      <c r="N18">
        <v>96.564347795348397</v>
      </c>
      <c r="O18">
        <v>96.683165665930304</v>
      </c>
      <c r="P18">
        <v>97.038829117990502</v>
      </c>
      <c r="Q18">
        <v>98.163563763639203</v>
      </c>
      <c r="R18">
        <v>98.365802146846804</v>
      </c>
      <c r="S18">
        <v>99.604458158372495</v>
      </c>
      <c r="T18">
        <v>95.702731746118999</v>
      </c>
      <c r="U18">
        <v>96.761187124662698</v>
      </c>
      <c r="V18">
        <v>97.210169809744002</v>
      </c>
      <c r="W18">
        <v>97.313256058077499</v>
      </c>
      <c r="X18">
        <v>97.301299929366294</v>
      </c>
      <c r="Y18">
        <v>98.664779521644107</v>
      </c>
      <c r="Z18">
        <v>98.635178003754703</v>
      </c>
      <c r="AA18">
        <v>97.727940679245705</v>
      </c>
      <c r="AB18">
        <v>98.873122127822</v>
      </c>
      <c r="AC18">
        <v>100.382838542519</v>
      </c>
      <c r="AD18">
        <v>100.68699769915</v>
      </c>
      <c r="AE18">
        <v>100</v>
      </c>
      <c r="AF18">
        <v>102.686723268932</v>
      </c>
    </row>
    <row r="19" spans="1:32" x14ac:dyDescent="0.3">
      <c r="A19" t="s">
        <v>118</v>
      </c>
      <c r="B19" t="s">
        <v>331</v>
      </c>
      <c r="C19" t="s">
        <v>297</v>
      </c>
      <c r="D19" t="s">
        <v>332</v>
      </c>
      <c r="E19" t="s">
        <v>298</v>
      </c>
      <c r="F19">
        <v>96.661077112695807</v>
      </c>
      <c r="G19">
        <v>97.025539039902597</v>
      </c>
      <c r="H19">
        <v>98.242523830741405</v>
      </c>
      <c r="I19">
        <v>97.998961307203302</v>
      </c>
      <c r="J19">
        <v>97.508807655162997</v>
      </c>
      <c r="K19">
        <v>97.552204848427806</v>
      </c>
      <c r="L19">
        <v>96.823418257534499</v>
      </c>
      <c r="M19">
        <v>96.026241399140503</v>
      </c>
      <c r="N19">
        <v>95.965551039074796</v>
      </c>
      <c r="O19">
        <v>95.939921795733198</v>
      </c>
      <c r="P19">
        <v>96.176351777998804</v>
      </c>
      <c r="Q19">
        <v>97.186256200516993</v>
      </c>
      <c r="R19">
        <v>97.383696223488698</v>
      </c>
      <c r="S19">
        <v>98.622560621895602</v>
      </c>
      <c r="T19">
        <v>95.095794162510302</v>
      </c>
      <c r="U19">
        <v>95.895530258159994</v>
      </c>
      <c r="V19">
        <v>96.229697283173294</v>
      </c>
      <c r="W19">
        <v>96.3068083844082</v>
      </c>
      <c r="X19">
        <v>96.324266493040398</v>
      </c>
      <c r="Y19">
        <v>97.779444162915993</v>
      </c>
      <c r="Z19">
        <v>97.952333596741795</v>
      </c>
      <c r="AA19">
        <v>97.301727923153294</v>
      </c>
      <c r="AB19">
        <v>98.438386505232998</v>
      </c>
      <c r="AC19">
        <v>99.833662892624005</v>
      </c>
      <c r="AD19">
        <v>100.283151233632</v>
      </c>
      <c r="AE19">
        <v>100</v>
      </c>
      <c r="AF19">
        <v>102.557949818165</v>
      </c>
    </row>
    <row r="20" spans="1:32" x14ac:dyDescent="0.3">
      <c r="A20" t="s">
        <v>118</v>
      </c>
      <c r="B20" t="s">
        <v>333</v>
      </c>
      <c r="C20" t="s">
        <v>297</v>
      </c>
      <c r="D20" t="s">
        <v>334</v>
      </c>
      <c r="E20" t="s">
        <v>298</v>
      </c>
      <c r="F20">
        <v>94.648960866121399</v>
      </c>
      <c r="G20">
        <v>94.880960130634406</v>
      </c>
      <c r="H20">
        <v>96.051385126600806</v>
      </c>
      <c r="I20">
        <v>95.816240899422496</v>
      </c>
      <c r="J20">
        <v>95.386666199619697</v>
      </c>
      <c r="K20">
        <v>95.627116218269407</v>
      </c>
      <c r="L20">
        <v>94.971023456867997</v>
      </c>
      <c r="M20">
        <v>94.167362154177496</v>
      </c>
      <c r="N20">
        <v>94.210478229240493</v>
      </c>
      <c r="O20">
        <v>94.191578633424996</v>
      </c>
      <c r="P20">
        <v>94.325546285208105</v>
      </c>
      <c r="Q20">
        <v>95.090365890723305</v>
      </c>
      <c r="R20">
        <v>94.914982007210199</v>
      </c>
      <c r="S20">
        <v>96.103996867768601</v>
      </c>
      <c r="T20">
        <v>93.546852703165797</v>
      </c>
      <c r="U20">
        <v>93.621217984742202</v>
      </c>
      <c r="V20">
        <v>93.657378210834807</v>
      </c>
      <c r="W20">
        <v>93.580206499977805</v>
      </c>
      <c r="X20">
        <v>93.761570444191506</v>
      </c>
      <c r="Y20">
        <v>95.593417708649099</v>
      </c>
      <c r="Z20">
        <v>96.189453475575505</v>
      </c>
      <c r="AA20">
        <v>95.909758259724498</v>
      </c>
      <c r="AB20">
        <v>96.936838551100706</v>
      </c>
      <c r="AC20">
        <v>98.340550345729199</v>
      </c>
      <c r="AD20">
        <v>99.269921278390996</v>
      </c>
      <c r="AE20">
        <v>100</v>
      </c>
      <c r="AF20">
        <v>102.126870047064</v>
      </c>
    </row>
    <row r="21" spans="1:32" x14ac:dyDescent="0.3">
      <c r="A21" t="s">
        <v>118</v>
      </c>
      <c r="B21" t="s">
        <v>335</v>
      </c>
      <c r="C21" t="s">
        <v>297</v>
      </c>
      <c r="D21" t="s">
        <v>336</v>
      </c>
      <c r="E21" t="s">
        <v>298</v>
      </c>
      <c r="F21">
        <v>94.109661577613096</v>
      </c>
      <c r="G21">
        <v>94.391662900720704</v>
      </c>
      <c r="H21">
        <v>95.718340761622002</v>
      </c>
      <c r="I21">
        <v>95.715454323142495</v>
      </c>
      <c r="J21">
        <v>95.359766196382495</v>
      </c>
      <c r="K21">
        <v>95.598606997290503</v>
      </c>
      <c r="L21">
        <v>94.898809285834901</v>
      </c>
      <c r="M21">
        <v>93.815321589013706</v>
      </c>
      <c r="N21">
        <v>93.416060789145007</v>
      </c>
      <c r="O21">
        <v>93.047866327032494</v>
      </c>
      <c r="P21">
        <v>92.923457729462498</v>
      </c>
      <c r="Q21">
        <v>93.406187219333205</v>
      </c>
      <c r="R21">
        <v>93.331310209216497</v>
      </c>
      <c r="S21">
        <v>94.473834972549298</v>
      </c>
      <c r="T21">
        <v>92.691278087198896</v>
      </c>
      <c r="U21">
        <v>92.319064979912895</v>
      </c>
      <c r="V21">
        <v>92.278065850155699</v>
      </c>
      <c r="W21">
        <v>92.193488033902</v>
      </c>
      <c r="X21">
        <v>92.3405830268606</v>
      </c>
      <c r="Y21">
        <v>94.369412345722495</v>
      </c>
      <c r="Z21">
        <v>95.216933647816305</v>
      </c>
      <c r="AA21">
        <v>95.174442758027695</v>
      </c>
      <c r="AB21">
        <v>96.248308700597406</v>
      </c>
      <c r="AC21">
        <v>97.584232933297102</v>
      </c>
      <c r="AD21">
        <v>98.737035112882097</v>
      </c>
      <c r="AE21">
        <v>100</v>
      </c>
      <c r="AF21">
        <v>101.71415304035099</v>
      </c>
    </row>
    <row r="22" spans="1:32" x14ac:dyDescent="0.3">
      <c r="A22" t="s">
        <v>118</v>
      </c>
      <c r="B22" t="s">
        <v>337</v>
      </c>
      <c r="C22" t="s">
        <v>297</v>
      </c>
      <c r="D22" t="s">
        <v>338</v>
      </c>
      <c r="E22" t="s">
        <v>298</v>
      </c>
      <c r="F22">
        <v>95.0665183127375</v>
      </c>
      <c r="G22">
        <v>95.171069406914697</v>
      </c>
      <c r="H22">
        <v>96.827543441024204</v>
      </c>
      <c r="I22">
        <v>97.110768532575605</v>
      </c>
      <c r="J22">
        <v>96.542592154769096</v>
      </c>
      <c r="K22">
        <v>96.050786708808602</v>
      </c>
      <c r="L22">
        <v>94.831963754441105</v>
      </c>
      <c r="M22">
        <v>93.063903995988994</v>
      </c>
      <c r="N22">
        <v>91.679434634075605</v>
      </c>
      <c r="O22">
        <v>90.668975553368895</v>
      </c>
      <c r="P22">
        <v>90.134965705819198</v>
      </c>
      <c r="Q22">
        <v>90.103662347050104</v>
      </c>
      <c r="R22">
        <v>89.942320268806995</v>
      </c>
      <c r="S22">
        <v>91.012837678973696</v>
      </c>
      <c r="T22">
        <v>90.859170807599796</v>
      </c>
      <c r="U22">
        <v>89.483496832642402</v>
      </c>
      <c r="V22">
        <v>89.238241948762294</v>
      </c>
      <c r="W22">
        <v>89.026258263119303</v>
      </c>
      <c r="X22">
        <v>89.141814085954394</v>
      </c>
      <c r="Y22">
        <v>91.651226200793502</v>
      </c>
      <c r="Z22">
        <v>93.123576003877105</v>
      </c>
      <c r="AA22">
        <v>93.612478434761897</v>
      </c>
      <c r="AB22">
        <v>94.808000675819002</v>
      </c>
      <c r="AC22">
        <v>96.009920262162495</v>
      </c>
      <c r="AD22">
        <v>97.640721333837803</v>
      </c>
      <c r="AE22">
        <v>100</v>
      </c>
      <c r="AF22">
        <v>100.709157066016</v>
      </c>
    </row>
    <row r="23" spans="1:32" x14ac:dyDescent="0.3">
      <c r="A23" t="s">
        <v>118</v>
      </c>
      <c r="B23" t="s">
        <v>339</v>
      </c>
      <c r="C23" t="s">
        <v>297</v>
      </c>
      <c r="D23" t="s">
        <v>340</v>
      </c>
      <c r="E23" t="s">
        <v>298</v>
      </c>
      <c r="F23">
        <v>95.064122588601705</v>
      </c>
      <c r="G23">
        <v>95.163378502278903</v>
      </c>
      <c r="H23">
        <v>96.774861994370497</v>
      </c>
      <c r="I23">
        <v>97.049489341086598</v>
      </c>
      <c r="J23">
        <v>96.469469803100395</v>
      </c>
      <c r="K23">
        <v>96.022396049679301</v>
      </c>
      <c r="L23">
        <v>94.867600316748906</v>
      </c>
      <c r="M23">
        <v>93.1751424102507</v>
      </c>
      <c r="N23">
        <v>91.875434584596704</v>
      </c>
      <c r="O23">
        <v>90.924024916590398</v>
      </c>
      <c r="P23">
        <v>90.4291808249029</v>
      </c>
      <c r="Q23">
        <v>90.447902013345399</v>
      </c>
      <c r="R23">
        <v>90.2958097488617</v>
      </c>
      <c r="S23">
        <v>91.368976615412706</v>
      </c>
      <c r="T23">
        <v>91.061195539500901</v>
      </c>
      <c r="U23">
        <v>89.792646652694799</v>
      </c>
      <c r="V23">
        <v>89.569184016525</v>
      </c>
      <c r="W23">
        <v>89.364880927957302</v>
      </c>
      <c r="X23">
        <v>89.468358916063394</v>
      </c>
      <c r="Y23">
        <v>91.933511163393703</v>
      </c>
      <c r="Z23">
        <v>93.3529142565218</v>
      </c>
      <c r="AA23">
        <v>93.782638780677004</v>
      </c>
      <c r="AB23">
        <v>94.970206807597506</v>
      </c>
      <c r="AC23">
        <v>96.185309839760805</v>
      </c>
      <c r="AD23">
        <v>97.768849220371195</v>
      </c>
      <c r="AE23">
        <v>100</v>
      </c>
      <c r="AF23">
        <v>100.810601854307</v>
      </c>
    </row>
    <row r="24" spans="1:32" x14ac:dyDescent="0.3">
      <c r="A24" t="s">
        <v>118</v>
      </c>
      <c r="B24" t="s">
        <v>341</v>
      </c>
      <c r="C24" t="s">
        <v>297</v>
      </c>
      <c r="D24" t="s">
        <v>342</v>
      </c>
      <c r="E24" t="s">
        <v>298</v>
      </c>
      <c r="F24">
        <v>95.914504213214599</v>
      </c>
      <c r="G24">
        <v>96.027910829041502</v>
      </c>
      <c r="H24">
        <v>97.665040584772399</v>
      </c>
      <c r="I24">
        <v>97.917224984505594</v>
      </c>
      <c r="J24">
        <v>97.3563961266685</v>
      </c>
      <c r="K24">
        <v>96.900607489312904</v>
      </c>
      <c r="L24">
        <v>95.694026191493293</v>
      </c>
      <c r="M24">
        <v>93.952078512683997</v>
      </c>
      <c r="N24">
        <v>92.637273151707205</v>
      </c>
      <c r="O24">
        <v>91.675888588372601</v>
      </c>
      <c r="P24">
        <v>91.1749965451028</v>
      </c>
      <c r="Q24">
        <v>91.1684422252101</v>
      </c>
      <c r="R24">
        <v>91.013414143066797</v>
      </c>
      <c r="S24">
        <v>92.129802248714796</v>
      </c>
      <c r="T24">
        <v>91.813983662079195</v>
      </c>
      <c r="U24">
        <v>90.543549297267802</v>
      </c>
      <c r="V24">
        <v>90.312922834537403</v>
      </c>
      <c r="W24">
        <v>90.133460859686593</v>
      </c>
      <c r="X24">
        <v>90.260215594228896</v>
      </c>
      <c r="Y24">
        <v>92.737037413222296</v>
      </c>
      <c r="Z24">
        <v>94.129958001601906</v>
      </c>
      <c r="AA24">
        <v>94.502217332040203</v>
      </c>
      <c r="AB24">
        <v>95.691328320462006</v>
      </c>
      <c r="AC24">
        <v>96.906075497763695</v>
      </c>
      <c r="AD24">
        <v>98.400707550740407</v>
      </c>
      <c r="AE24">
        <v>100</v>
      </c>
      <c r="AF24">
        <v>101.059633246969</v>
      </c>
    </row>
    <row r="25" spans="1:32" x14ac:dyDescent="0.3">
      <c r="A25" t="s">
        <v>118</v>
      </c>
      <c r="B25" t="s">
        <v>343</v>
      </c>
      <c r="C25" t="s">
        <v>297</v>
      </c>
      <c r="D25" t="s">
        <v>344</v>
      </c>
      <c r="E25" t="s">
        <v>298</v>
      </c>
      <c r="F25">
        <v>97.092837916020102</v>
      </c>
      <c r="G25">
        <v>97.199617491216998</v>
      </c>
      <c r="H25">
        <v>98.891398864516106</v>
      </c>
      <c r="I25">
        <v>99.180660829672902</v>
      </c>
      <c r="J25">
        <v>98.600373911237398</v>
      </c>
      <c r="K25">
        <v>98.098085752395093</v>
      </c>
      <c r="L25">
        <v>96.853283884639396</v>
      </c>
      <c r="M25">
        <v>95.047538364555194</v>
      </c>
      <c r="N25">
        <v>93.633559376561195</v>
      </c>
      <c r="O25">
        <v>92.601562607508598</v>
      </c>
      <c r="P25">
        <v>92.056170470572098</v>
      </c>
      <c r="Q25">
        <v>92.024199888361494</v>
      </c>
      <c r="R25">
        <v>91.859418843153193</v>
      </c>
      <c r="S25">
        <v>92.952754070279695</v>
      </c>
      <c r="T25">
        <v>92.795811827099101</v>
      </c>
      <c r="U25">
        <v>91.3908156975845</v>
      </c>
      <c r="V25">
        <v>91.140333265795604</v>
      </c>
      <c r="W25">
        <v>90.923831199702605</v>
      </c>
      <c r="X25">
        <v>91.041850066659194</v>
      </c>
      <c r="Y25">
        <v>93.604749687418007</v>
      </c>
      <c r="Z25">
        <v>95.108482266707497</v>
      </c>
      <c r="AA25">
        <v>95.167519691382694</v>
      </c>
      <c r="AB25">
        <v>96.352388052044205</v>
      </c>
      <c r="AC25">
        <v>97.638667440174999</v>
      </c>
      <c r="AD25">
        <v>98.805709928668406</v>
      </c>
      <c r="AE25">
        <v>100</v>
      </c>
      <c r="AF25">
        <v>102.580674607546</v>
      </c>
    </row>
    <row r="26" spans="1:32" x14ac:dyDescent="0.3">
      <c r="A26" t="s">
        <v>118</v>
      </c>
      <c r="B26" t="s">
        <v>345</v>
      </c>
      <c r="C26" t="s">
        <v>297</v>
      </c>
      <c r="D26" t="s">
        <v>346</v>
      </c>
      <c r="E26" t="s">
        <v>298</v>
      </c>
      <c r="F26">
        <v>96.7698777962961</v>
      </c>
      <c r="G26">
        <v>96.8941992753726</v>
      </c>
      <c r="H26">
        <v>98.534466066738403</v>
      </c>
      <c r="I26">
        <v>98.764275536221504</v>
      </c>
      <c r="J26">
        <v>98.216018387105095</v>
      </c>
      <c r="K26">
        <v>97.776953987873</v>
      </c>
      <c r="L26">
        <v>96.573590238701897</v>
      </c>
      <c r="M26">
        <v>94.845329729896903</v>
      </c>
      <c r="N26">
        <v>93.559428369712904</v>
      </c>
      <c r="O26">
        <v>92.615088718882603</v>
      </c>
      <c r="P26">
        <v>92.121204984944796</v>
      </c>
      <c r="Q26">
        <v>92.129762672986999</v>
      </c>
      <c r="R26">
        <v>91.986170482344704</v>
      </c>
      <c r="S26">
        <v>93.137836027077299</v>
      </c>
      <c r="T26">
        <v>92.720873720677801</v>
      </c>
      <c r="U26">
        <v>91.539816794668596</v>
      </c>
      <c r="V26">
        <v>91.330055526318901</v>
      </c>
      <c r="W26">
        <v>91.192232186061702</v>
      </c>
      <c r="X26">
        <v>91.341171222782606</v>
      </c>
      <c r="Y26">
        <v>93.789946382972005</v>
      </c>
      <c r="Z26">
        <v>95.082130257791903</v>
      </c>
      <c r="AA26">
        <v>95.3279890623906</v>
      </c>
      <c r="AB26">
        <v>96.514252186453206</v>
      </c>
      <c r="AC26">
        <v>97.742736478226405</v>
      </c>
      <c r="AD26">
        <v>99.088552401297093</v>
      </c>
      <c r="AE26">
        <v>100</v>
      </c>
      <c r="AF26">
        <v>101.40229718873501</v>
      </c>
    </row>
    <row r="27" spans="1:32" x14ac:dyDescent="0.3">
      <c r="A27" t="s">
        <v>118</v>
      </c>
      <c r="B27" t="s">
        <v>347</v>
      </c>
      <c r="C27" t="s">
        <v>297</v>
      </c>
      <c r="D27" t="s">
        <v>348</v>
      </c>
      <c r="E27" t="s">
        <v>298</v>
      </c>
      <c r="F27">
        <v>95.063895462546995</v>
      </c>
      <c r="G27">
        <v>95.168443672197995</v>
      </c>
      <c r="H27">
        <v>96.824872004799602</v>
      </c>
      <c r="I27">
        <v>97.108089282275202</v>
      </c>
      <c r="J27">
        <v>96.539928580245402</v>
      </c>
      <c r="K27">
        <v>96.048136703015899</v>
      </c>
      <c r="L27">
        <v>94.829347375524307</v>
      </c>
      <c r="M27">
        <v>93.061336397189095</v>
      </c>
      <c r="N27">
        <v>91.676905232274905</v>
      </c>
      <c r="O27">
        <v>90.666474029761702</v>
      </c>
      <c r="P27">
        <v>90.132478915346894</v>
      </c>
      <c r="Q27">
        <v>90.101176420225997</v>
      </c>
      <c r="R27">
        <v>89.939838793351299</v>
      </c>
      <c r="S27">
        <v>91.010326668337299</v>
      </c>
      <c r="T27">
        <v>90.856664036575694</v>
      </c>
      <c r="U27">
        <v>89.481028015956099</v>
      </c>
      <c r="V27">
        <v>89.235779898567799</v>
      </c>
      <c r="W27">
        <v>89.023802061476601</v>
      </c>
      <c r="X27">
        <v>89.139354696169093</v>
      </c>
      <c r="Y27">
        <v>91.648697577253103</v>
      </c>
      <c r="Z27">
        <v>93.121006758748507</v>
      </c>
      <c r="AA27">
        <v>93.609895700995494</v>
      </c>
      <c r="AB27">
        <v>94.8058590830328</v>
      </c>
      <c r="AC27">
        <v>96.007863754603093</v>
      </c>
      <c r="AD27">
        <v>97.639150977548596</v>
      </c>
      <c r="AE27">
        <v>100</v>
      </c>
      <c r="AF27">
        <v>100.708489256992</v>
      </c>
    </row>
    <row r="28" spans="1:32" x14ac:dyDescent="0.3">
      <c r="A28" t="s">
        <v>118</v>
      </c>
      <c r="B28" t="s">
        <v>349</v>
      </c>
      <c r="C28" t="s">
        <v>297</v>
      </c>
      <c r="D28" t="s">
        <v>350</v>
      </c>
      <c r="E28" t="s">
        <v>298</v>
      </c>
      <c r="F28">
        <v>97.200513880897006</v>
      </c>
      <c r="G28">
        <v>97.304945550340307</v>
      </c>
      <c r="H28">
        <v>98.588471123293303</v>
      </c>
      <c r="I28">
        <v>98.580769634205893</v>
      </c>
      <c r="J28">
        <v>98.100521749596993</v>
      </c>
      <c r="K28">
        <v>98.058675520966503</v>
      </c>
      <c r="L28">
        <v>96.987874133829493</v>
      </c>
      <c r="M28">
        <v>95.300859523901494</v>
      </c>
      <c r="N28">
        <v>94.6262462744766</v>
      </c>
      <c r="O28">
        <v>94.113125759411403</v>
      </c>
      <c r="P28">
        <v>93.876852689914102</v>
      </c>
      <c r="Q28">
        <v>94.271348614386795</v>
      </c>
      <c r="R28">
        <v>94.364436154476394</v>
      </c>
      <c r="S28">
        <v>95.601930933465198</v>
      </c>
      <c r="T28">
        <v>93.788732411592406</v>
      </c>
      <c r="U28">
        <v>93.568176082660202</v>
      </c>
      <c r="V28">
        <v>93.747603768458504</v>
      </c>
      <c r="W28">
        <v>93.856373173550693</v>
      </c>
      <c r="X28">
        <v>94.073977318895203</v>
      </c>
      <c r="Y28">
        <v>95.875942770849605</v>
      </c>
      <c r="Z28">
        <v>96.380702858918994</v>
      </c>
      <c r="AA28">
        <v>96.1260510916036</v>
      </c>
      <c r="AB28">
        <v>97.225866237626505</v>
      </c>
      <c r="AC28">
        <v>98.583598868446799</v>
      </c>
      <c r="AD28">
        <v>99.405176802273402</v>
      </c>
      <c r="AE28">
        <v>100</v>
      </c>
      <c r="AF28">
        <v>102.037927909646</v>
      </c>
    </row>
    <row r="29" spans="1:32" x14ac:dyDescent="0.3">
      <c r="A29" t="s">
        <v>118</v>
      </c>
      <c r="B29" t="s">
        <v>351</v>
      </c>
      <c r="C29" t="s">
        <v>297</v>
      </c>
      <c r="D29" t="s">
        <v>352</v>
      </c>
      <c r="E29" t="s">
        <v>298</v>
      </c>
      <c r="F29">
        <v>97.590473211336899</v>
      </c>
      <c r="G29">
        <v>97.680448069852005</v>
      </c>
      <c r="H29">
        <v>98.920939876816902</v>
      </c>
      <c r="I29">
        <v>98.846715882231905</v>
      </c>
      <c r="J29">
        <v>98.264354657703606</v>
      </c>
      <c r="K29">
        <v>98.245309967721795</v>
      </c>
      <c r="L29">
        <v>97.2099470968585</v>
      </c>
      <c r="M29">
        <v>95.573603731883196</v>
      </c>
      <c r="N29">
        <v>95.032902230650805</v>
      </c>
      <c r="O29">
        <v>94.607410766161905</v>
      </c>
      <c r="P29">
        <v>94.453517828344005</v>
      </c>
      <c r="Q29">
        <v>94.978549273311003</v>
      </c>
      <c r="R29">
        <v>95.144180621652595</v>
      </c>
      <c r="S29">
        <v>96.375286190766602</v>
      </c>
      <c r="T29">
        <v>94.179600699313596</v>
      </c>
      <c r="U29">
        <v>94.221805986640305</v>
      </c>
      <c r="V29">
        <v>94.469622945229702</v>
      </c>
      <c r="W29">
        <v>94.614114211214499</v>
      </c>
      <c r="X29">
        <v>94.812236178829806</v>
      </c>
      <c r="Y29">
        <v>96.5000750121702</v>
      </c>
      <c r="Z29">
        <v>96.835983127915398</v>
      </c>
      <c r="AA29">
        <v>96.400463182353207</v>
      </c>
      <c r="AB29">
        <v>97.489773926797596</v>
      </c>
      <c r="AC29">
        <v>98.893056698150701</v>
      </c>
      <c r="AD29">
        <v>99.584705425280802</v>
      </c>
      <c r="AE29">
        <v>100</v>
      </c>
      <c r="AF29">
        <v>102.169376397097</v>
      </c>
    </row>
    <row r="30" spans="1:32" x14ac:dyDescent="0.3">
      <c r="A30" t="s">
        <v>118</v>
      </c>
      <c r="B30" t="s">
        <v>353</v>
      </c>
      <c r="C30" t="s">
        <v>297</v>
      </c>
      <c r="D30" t="s">
        <v>354</v>
      </c>
      <c r="E30" t="s">
        <v>298</v>
      </c>
      <c r="F30">
        <v>98.632011096928295</v>
      </c>
      <c r="G30">
        <v>98.515756663393006</v>
      </c>
      <c r="H30">
        <v>99.549045227570303</v>
      </c>
      <c r="I30">
        <v>99.442378321849404</v>
      </c>
      <c r="J30">
        <v>98.897375536450198</v>
      </c>
      <c r="K30">
        <v>99.283690589093894</v>
      </c>
      <c r="L30">
        <v>98.497191016825795</v>
      </c>
      <c r="M30">
        <v>96.834308262299501</v>
      </c>
      <c r="N30">
        <v>96.358944857040896</v>
      </c>
      <c r="O30">
        <v>96.002185996881494</v>
      </c>
      <c r="P30">
        <v>95.771649677446803</v>
      </c>
      <c r="Q30">
        <v>96.153224007989294</v>
      </c>
      <c r="R30">
        <v>95.925776436188599</v>
      </c>
      <c r="S30">
        <v>97.239790241274903</v>
      </c>
      <c r="T30">
        <v>95.564271548162793</v>
      </c>
      <c r="U30">
        <v>95.365891990384497</v>
      </c>
      <c r="V30">
        <v>95.569332007343306</v>
      </c>
      <c r="W30">
        <v>95.920295024043099</v>
      </c>
      <c r="X30">
        <v>96.0335174086471</v>
      </c>
      <c r="Y30">
        <v>97.727405321130306</v>
      </c>
      <c r="Z30">
        <v>98.230154986893297</v>
      </c>
      <c r="AA30">
        <v>97.785168390934501</v>
      </c>
      <c r="AB30">
        <v>98.960074391390904</v>
      </c>
      <c r="AC30">
        <v>100.177060435743</v>
      </c>
      <c r="AD30">
        <v>100.55570736025599</v>
      </c>
      <c r="AE30">
        <v>100</v>
      </c>
      <c r="AF30">
        <v>102.817344333197</v>
      </c>
    </row>
    <row r="31" spans="1:32" x14ac:dyDescent="0.3">
      <c r="A31" t="s">
        <v>118</v>
      </c>
      <c r="B31" t="s">
        <v>355</v>
      </c>
      <c r="C31" t="s">
        <v>297</v>
      </c>
      <c r="D31" t="s">
        <v>356</v>
      </c>
      <c r="E31" t="s">
        <v>298</v>
      </c>
      <c r="F31">
        <v>99.016195509857994</v>
      </c>
      <c r="G31">
        <v>99.061180768251901</v>
      </c>
      <c r="H31">
        <v>100.588333367836</v>
      </c>
      <c r="I31">
        <v>100.812491035024</v>
      </c>
      <c r="J31">
        <v>100.42750794767601</v>
      </c>
      <c r="K31">
        <v>100.044974572698</v>
      </c>
      <c r="L31">
        <v>98.861398231454302</v>
      </c>
      <c r="M31">
        <v>96.996567035862199</v>
      </c>
      <c r="N31">
        <v>95.734899010161797</v>
      </c>
      <c r="O31">
        <v>94.8137184576089</v>
      </c>
      <c r="P31">
        <v>94.288711704980699</v>
      </c>
      <c r="Q31">
        <v>94.366651901508504</v>
      </c>
      <c r="R31">
        <v>94.246344407823003</v>
      </c>
      <c r="S31">
        <v>95.620663014579506</v>
      </c>
      <c r="T31">
        <v>94.842083807379893</v>
      </c>
      <c r="U31">
        <v>93.821806975933498</v>
      </c>
      <c r="V31">
        <v>93.809915175843003</v>
      </c>
      <c r="W31">
        <v>93.868058474819506</v>
      </c>
      <c r="X31">
        <v>94.330529252899098</v>
      </c>
      <c r="Y31">
        <v>96.400930368670998</v>
      </c>
      <c r="Z31">
        <v>97.311838211864597</v>
      </c>
      <c r="AA31">
        <v>97.3857401167582</v>
      </c>
      <c r="AB31">
        <v>98.538367201885194</v>
      </c>
      <c r="AC31">
        <v>99.718020278339594</v>
      </c>
      <c r="AD31">
        <v>100.56738203402401</v>
      </c>
      <c r="AE31">
        <v>100</v>
      </c>
      <c r="AF31">
        <v>103.087269269302</v>
      </c>
    </row>
    <row r="32" spans="1:32" x14ac:dyDescent="0.3">
      <c r="A32" t="s">
        <v>118</v>
      </c>
      <c r="B32" t="s">
        <v>357</v>
      </c>
      <c r="C32" t="s">
        <v>297</v>
      </c>
      <c r="D32" t="s">
        <v>358</v>
      </c>
      <c r="E32" t="s">
        <v>298</v>
      </c>
      <c r="F32">
        <v>94.305928533702698</v>
      </c>
      <c r="G32">
        <v>94.485182703670304</v>
      </c>
      <c r="H32">
        <v>95.964855032083307</v>
      </c>
      <c r="I32">
        <v>96.117549196657393</v>
      </c>
      <c r="J32">
        <v>95.7836915798338</v>
      </c>
      <c r="K32">
        <v>95.653971309267703</v>
      </c>
      <c r="L32">
        <v>94.495646658416305</v>
      </c>
      <c r="M32">
        <v>92.840080016753205</v>
      </c>
      <c r="N32">
        <v>91.768309399647094</v>
      </c>
      <c r="O32">
        <v>90.998332305314705</v>
      </c>
      <c r="P32">
        <v>90.569829666979999</v>
      </c>
      <c r="Q32">
        <v>90.600237614997795</v>
      </c>
      <c r="R32">
        <v>90.312193676336307</v>
      </c>
      <c r="S32">
        <v>91.346094879410103</v>
      </c>
      <c r="T32">
        <v>91.055836923613299</v>
      </c>
      <c r="U32">
        <v>89.759459586984605</v>
      </c>
      <c r="V32">
        <v>89.548049864032805</v>
      </c>
      <c r="W32">
        <v>89.356282607055803</v>
      </c>
      <c r="X32">
        <v>89.444025009792895</v>
      </c>
      <c r="Y32">
        <v>91.933994929424202</v>
      </c>
      <c r="Z32">
        <v>93.342971463955806</v>
      </c>
      <c r="AA32">
        <v>93.7852135134371</v>
      </c>
      <c r="AB32">
        <v>94.974411851798607</v>
      </c>
      <c r="AC32">
        <v>96.196638012584998</v>
      </c>
      <c r="AD32">
        <v>97.808549721105805</v>
      </c>
      <c r="AE32">
        <v>100</v>
      </c>
      <c r="AF32">
        <v>100.784711489337</v>
      </c>
    </row>
    <row r="33" spans="1:32" x14ac:dyDescent="0.3">
      <c r="A33" t="s">
        <v>118</v>
      </c>
      <c r="B33" t="s">
        <v>359</v>
      </c>
      <c r="C33" t="s">
        <v>297</v>
      </c>
      <c r="D33" t="s">
        <v>360</v>
      </c>
      <c r="E33" t="s">
        <v>298</v>
      </c>
      <c r="F33">
        <v>95.063895462546995</v>
      </c>
      <c r="G33">
        <v>95.168443672197995</v>
      </c>
      <c r="H33">
        <v>96.824872004799602</v>
      </c>
      <c r="I33">
        <v>97.108089282275202</v>
      </c>
      <c r="J33">
        <v>96.539928580245402</v>
      </c>
      <c r="K33">
        <v>96.048136703015899</v>
      </c>
      <c r="L33">
        <v>94.829347375524307</v>
      </c>
      <c r="M33">
        <v>93.061336397189095</v>
      </c>
      <c r="N33">
        <v>91.676905232274905</v>
      </c>
      <c r="O33">
        <v>90.666474029761801</v>
      </c>
      <c r="P33">
        <v>90.132478915346894</v>
      </c>
      <c r="Q33">
        <v>90.101176420225997</v>
      </c>
      <c r="R33">
        <v>89.939838793351299</v>
      </c>
      <c r="S33">
        <v>91.010326668337299</v>
      </c>
      <c r="T33">
        <v>90.856664036575694</v>
      </c>
      <c r="U33">
        <v>89.481028015956099</v>
      </c>
      <c r="V33">
        <v>89.235779898567799</v>
      </c>
      <c r="W33">
        <v>89.023802061476601</v>
      </c>
      <c r="X33">
        <v>89.139354696169093</v>
      </c>
      <c r="Y33">
        <v>91.648697577253103</v>
      </c>
      <c r="Z33">
        <v>93.121006758748507</v>
      </c>
      <c r="AA33">
        <v>93.609895700995494</v>
      </c>
      <c r="AB33">
        <v>94.8058590830328</v>
      </c>
      <c r="AC33">
        <v>96.007863754603093</v>
      </c>
      <c r="AD33">
        <v>97.639150977548496</v>
      </c>
      <c r="AE33">
        <v>100</v>
      </c>
      <c r="AF33">
        <v>100.708489256992</v>
      </c>
    </row>
    <row r="34" spans="1:32" x14ac:dyDescent="0.3">
      <c r="A34" t="s">
        <v>118</v>
      </c>
      <c r="B34" t="s">
        <v>361</v>
      </c>
      <c r="C34" t="s">
        <v>297</v>
      </c>
      <c r="D34" t="s">
        <v>362</v>
      </c>
      <c r="E34" t="s">
        <v>298</v>
      </c>
      <c r="F34">
        <v>95.063895462546995</v>
      </c>
      <c r="G34">
        <v>95.168443672197995</v>
      </c>
      <c r="H34">
        <v>96.824872004799602</v>
      </c>
      <c r="I34">
        <v>97.108089282275202</v>
      </c>
      <c r="J34">
        <v>96.539928580245402</v>
      </c>
      <c r="K34">
        <v>96.048136703015899</v>
      </c>
      <c r="L34">
        <v>94.829347375524307</v>
      </c>
      <c r="M34">
        <v>93.061336397189095</v>
      </c>
      <c r="N34">
        <v>91.676905232274905</v>
      </c>
      <c r="O34">
        <v>90.666474029761801</v>
      </c>
      <c r="P34">
        <v>90.132478915346894</v>
      </c>
      <c r="Q34">
        <v>90.101176420225997</v>
      </c>
      <c r="R34">
        <v>89.939838793351299</v>
      </c>
      <c r="S34">
        <v>91.010326668337299</v>
      </c>
      <c r="T34">
        <v>90.856664036575694</v>
      </c>
      <c r="U34">
        <v>89.481028015956099</v>
      </c>
      <c r="V34">
        <v>89.235779898567799</v>
      </c>
      <c r="W34">
        <v>89.023802061476601</v>
      </c>
      <c r="X34">
        <v>89.139354696169093</v>
      </c>
      <c r="Y34">
        <v>91.648697577253103</v>
      </c>
      <c r="Z34">
        <v>93.121006758748507</v>
      </c>
      <c r="AA34">
        <v>93.609895700995494</v>
      </c>
      <c r="AB34">
        <v>94.8058590830328</v>
      </c>
      <c r="AC34">
        <v>96.007863754603093</v>
      </c>
      <c r="AD34">
        <v>97.639150977548596</v>
      </c>
      <c r="AE34">
        <v>100</v>
      </c>
      <c r="AF34">
        <v>100.708489256992</v>
      </c>
    </row>
    <row r="35" spans="1:32" x14ac:dyDescent="0.3">
      <c r="A35" t="s">
        <v>118</v>
      </c>
      <c r="B35" t="s">
        <v>363</v>
      </c>
      <c r="C35" t="s">
        <v>297</v>
      </c>
      <c r="D35" t="s">
        <v>364</v>
      </c>
      <c r="E35" t="s">
        <v>298</v>
      </c>
      <c r="F35">
        <v>96.582931810141304</v>
      </c>
      <c r="G35">
        <v>96.789364926786604</v>
      </c>
      <c r="H35">
        <v>97.619466289560805</v>
      </c>
      <c r="I35">
        <v>97.588672010016197</v>
      </c>
      <c r="J35">
        <v>97.060503714751604</v>
      </c>
      <c r="K35">
        <v>96.976961979460597</v>
      </c>
      <c r="L35">
        <v>96.499231175801299</v>
      </c>
      <c r="M35">
        <v>95.894007377610293</v>
      </c>
      <c r="N35">
        <v>95.672255436943701</v>
      </c>
      <c r="O35">
        <v>95.537640398156498</v>
      </c>
      <c r="P35">
        <v>95.606779912773305</v>
      </c>
      <c r="Q35">
        <v>95.994265456290293</v>
      </c>
      <c r="R35">
        <v>95.927700134693595</v>
      </c>
      <c r="S35">
        <v>96.584332372326799</v>
      </c>
      <c r="T35">
        <v>94.991208969208898</v>
      </c>
      <c r="U35">
        <v>94.964716419320894</v>
      </c>
      <c r="V35">
        <v>95.204246366823696</v>
      </c>
      <c r="W35">
        <v>95.154622887347102</v>
      </c>
      <c r="X35">
        <v>95.107424471011896</v>
      </c>
      <c r="Y35">
        <v>96.703181873427894</v>
      </c>
      <c r="Z35">
        <v>97.068244057859602</v>
      </c>
      <c r="AA35">
        <v>96.829599506772794</v>
      </c>
      <c r="AB35">
        <v>97.674143481121007</v>
      </c>
      <c r="AC35">
        <v>98.713838965212901</v>
      </c>
      <c r="AD35">
        <v>99.245682093388794</v>
      </c>
      <c r="AE35">
        <v>100</v>
      </c>
      <c r="AF35">
        <v>101.12871306478399</v>
      </c>
    </row>
    <row r="36" spans="1:32" x14ac:dyDescent="0.3">
      <c r="A36" t="s">
        <v>118</v>
      </c>
      <c r="B36" t="s">
        <v>365</v>
      </c>
      <c r="C36" t="s">
        <v>297</v>
      </c>
      <c r="D36" t="s">
        <v>366</v>
      </c>
      <c r="E36" t="s">
        <v>298</v>
      </c>
      <c r="F36">
        <v>97.878782193944403</v>
      </c>
      <c r="G36">
        <v>98.026845684288404</v>
      </c>
      <c r="H36">
        <v>98.424453919372894</v>
      </c>
      <c r="I36">
        <v>98.839107561895503</v>
      </c>
      <c r="J36">
        <v>98.420607386354803</v>
      </c>
      <c r="K36">
        <v>98.029693104384606</v>
      </c>
      <c r="L36">
        <v>97.783354165916904</v>
      </c>
      <c r="M36">
        <v>97.541997901787695</v>
      </c>
      <c r="N36">
        <v>97.321707224621704</v>
      </c>
      <c r="O36">
        <v>97.203252556967698</v>
      </c>
      <c r="P36">
        <v>97.229896713549905</v>
      </c>
      <c r="Q36">
        <v>97.177268192909594</v>
      </c>
      <c r="R36">
        <v>97.056637585662102</v>
      </c>
      <c r="S36">
        <v>97.025315409521397</v>
      </c>
      <c r="T36">
        <v>96.771421003238999</v>
      </c>
      <c r="U36">
        <v>96.520180559100893</v>
      </c>
      <c r="V36">
        <v>96.8371253619123</v>
      </c>
      <c r="W36">
        <v>96.708096211063904</v>
      </c>
      <c r="X36">
        <v>96.659675431463995</v>
      </c>
      <c r="Y36">
        <v>97.835448073382395</v>
      </c>
      <c r="Z36">
        <v>98.039906026609103</v>
      </c>
      <c r="AA36">
        <v>98.046367526993194</v>
      </c>
      <c r="AB36">
        <v>98.420796868087393</v>
      </c>
      <c r="AC36">
        <v>98.9537805079717</v>
      </c>
      <c r="AD36">
        <v>99.112531099689406</v>
      </c>
      <c r="AE36">
        <v>100</v>
      </c>
      <c r="AF36">
        <v>100.10697348324599</v>
      </c>
    </row>
    <row r="37" spans="1:32" x14ac:dyDescent="0.3">
      <c r="A37" t="s">
        <v>118</v>
      </c>
      <c r="B37" t="s">
        <v>367</v>
      </c>
      <c r="C37" t="s">
        <v>297</v>
      </c>
      <c r="D37" t="s">
        <v>368</v>
      </c>
      <c r="E37" t="s">
        <v>298</v>
      </c>
      <c r="F37">
        <v>95.754533068555403</v>
      </c>
      <c r="G37">
        <v>96.118675980186097</v>
      </c>
      <c r="H37">
        <v>97.227241893148005</v>
      </c>
      <c r="I37">
        <v>96.903798939789496</v>
      </c>
      <c r="J37">
        <v>96.554236179766406</v>
      </c>
      <c r="K37">
        <v>96.778572694445899</v>
      </c>
      <c r="L37">
        <v>96.116492964840305</v>
      </c>
      <c r="M37">
        <v>95.431755072225201</v>
      </c>
      <c r="N37">
        <v>95.706066394922303</v>
      </c>
      <c r="O37">
        <v>95.884286061552601</v>
      </c>
      <c r="P37">
        <v>96.1917558223182</v>
      </c>
      <c r="Q37">
        <v>97.198383434072497</v>
      </c>
      <c r="R37">
        <v>97.281960789739301</v>
      </c>
      <c r="S37">
        <v>98.572389002795404</v>
      </c>
      <c r="T37">
        <v>94.934546241571795</v>
      </c>
      <c r="U37">
        <v>95.774032499834703</v>
      </c>
      <c r="V37">
        <v>96.185724554325901</v>
      </c>
      <c r="W37">
        <v>96.338292454298298</v>
      </c>
      <c r="X37">
        <v>96.336164525268401</v>
      </c>
      <c r="Y37">
        <v>97.772667882085599</v>
      </c>
      <c r="Z37">
        <v>97.800506120794793</v>
      </c>
      <c r="AA37">
        <v>96.992466331702502</v>
      </c>
      <c r="AB37">
        <v>98.156360889704203</v>
      </c>
      <c r="AC37">
        <v>99.670491634736905</v>
      </c>
      <c r="AD37">
        <v>100.140838065612</v>
      </c>
      <c r="AE37">
        <v>100</v>
      </c>
      <c r="AF37">
        <v>102.52058445575101</v>
      </c>
    </row>
    <row r="38" spans="1:32" x14ac:dyDescent="0.3">
      <c r="A38" t="s">
        <v>118</v>
      </c>
      <c r="B38" t="s">
        <v>369</v>
      </c>
      <c r="C38" t="s">
        <v>297</v>
      </c>
      <c r="D38" t="s">
        <v>370</v>
      </c>
      <c r="E38" t="s">
        <v>298</v>
      </c>
      <c r="F38">
        <v>95.433597818660402</v>
      </c>
      <c r="G38">
        <v>95.663752051282103</v>
      </c>
      <c r="H38">
        <v>97.056373146694199</v>
      </c>
      <c r="I38">
        <v>96.502744047346994</v>
      </c>
      <c r="J38">
        <v>96.060204591969594</v>
      </c>
      <c r="K38">
        <v>96.3590270726813</v>
      </c>
      <c r="L38">
        <v>95.735731040800601</v>
      </c>
      <c r="M38">
        <v>94.528402916477006</v>
      </c>
      <c r="N38">
        <v>93.908930823291797</v>
      </c>
      <c r="O38">
        <v>93.590880237816407</v>
      </c>
      <c r="P38">
        <v>93.538026861848195</v>
      </c>
      <c r="Q38">
        <v>94.089112919616397</v>
      </c>
      <c r="R38">
        <v>93.9943182283195</v>
      </c>
      <c r="S38">
        <v>95.092712081064505</v>
      </c>
      <c r="T38">
        <v>93.133734373076393</v>
      </c>
      <c r="U38">
        <v>92.902750241813607</v>
      </c>
      <c r="V38">
        <v>92.976114104414805</v>
      </c>
      <c r="W38">
        <v>92.852594974127896</v>
      </c>
      <c r="X38">
        <v>92.753609142598094</v>
      </c>
      <c r="Y38">
        <v>94.958552701487406</v>
      </c>
      <c r="Z38">
        <v>95.709434822466307</v>
      </c>
      <c r="AA38">
        <v>95.558750275052006</v>
      </c>
      <c r="AB38">
        <v>96.685304786639804</v>
      </c>
      <c r="AC38">
        <v>97.983148871733206</v>
      </c>
      <c r="AD38">
        <v>99.064712187809505</v>
      </c>
      <c r="AE38">
        <v>100</v>
      </c>
      <c r="AF38">
        <v>101.770006219368</v>
      </c>
    </row>
    <row r="39" spans="1:32" x14ac:dyDescent="0.3">
      <c r="A39" t="s">
        <v>118</v>
      </c>
      <c r="B39" t="s">
        <v>371</v>
      </c>
      <c r="C39" t="s">
        <v>297</v>
      </c>
      <c r="D39" t="s">
        <v>372</v>
      </c>
      <c r="E39" t="s">
        <v>298</v>
      </c>
      <c r="F39">
        <v>109.859869075576</v>
      </c>
      <c r="G39">
        <v>112.6207016442</v>
      </c>
      <c r="H39">
        <v>112.697978540213</v>
      </c>
      <c r="I39">
        <v>112.310374717588</v>
      </c>
      <c r="J39">
        <v>111.658286357333</v>
      </c>
      <c r="K39">
        <v>111.799132139221</v>
      </c>
      <c r="L39">
        <v>118.330095785184</v>
      </c>
      <c r="M39">
        <v>123.370951236887</v>
      </c>
      <c r="N39">
        <v>125.14192938874</v>
      </c>
      <c r="O39">
        <v>124.30240247338</v>
      </c>
      <c r="P39">
        <v>122.24732435636901</v>
      </c>
      <c r="Q39">
        <v>120.338798481632</v>
      </c>
      <c r="R39">
        <v>116.70894475633099</v>
      </c>
      <c r="S39">
        <v>114.795202812903</v>
      </c>
      <c r="T39">
        <v>111.163170259117</v>
      </c>
      <c r="U39">
        <v>110.05863630044099</v>
      </c>
      <c r="V39">
        <v>108.306971290825</v>
      </c>
      <c r="W39">
        <v>104.68260412447501</v>
      </c>
      <c r="X39">
        <v>101.881345352273</v>
      </c>
      <c r="Y39">
        <v>102.06442225678801</v>
      </c>
      <c r="Z39">
        <v>101.12488215217201</v>
      </c>
      <c r="AA39">
        <v>100.17797818296</v>
      </c>
      <c r="AB39">
        <v>99.6601586793075</v>
      </c>
      <c r="AC39">
        <v>100.99148017502399</v>
      </c>
      <c r="AD39">
        <v>101.973801497548</v>
      </c>
      <c r="AE39">
        <v>100</v>
      </c>
      <c r="AF39">
        <v>98.022656977114295</v>
      </c>
    </row>
    <row r="40" spans="1:32" x14ac:dyDescent="0.3">
      <c r="A40" t="s">
        <v>118</v>
      </c>
      <c r="B40" t="s">
        <v>373</v>
      </c>
      <c r="C40" t="s">
        <v>297</v>
      </c>
      <c r="D40" t="s">
        <v>374</v>
      </c>
      <c r="E40" t="s">
        <v>298</v>
      </c>
      <c r="F40">
        <v>95.063895462546995</v>
      </c>
      <c r="G40">
        <v>95.168443672197995</v>
      </c>
      <c r="H40">
        <v>96.824872004799602</v>
      </c>
      <c r="I40">
        <v>97.108089282275202</v>
      </c>
      <c r="J40">
        <v>96.539928580245402</v>
      </c>
      <c r="K40">
        <v>96.048136703015899</v>
      </c>
      <c r="L40">
        <v>94.829347375524307</v>
      </c>
      <c r="M40">
        <v>93.061336397189095</v>
      </c>
      <c r="N40">
        <v>91.676905232274905</v>
      </c>
      <c r="O40">
        <v>90.666474029761702</v>
      </c>
      <c r="P40">
        <v>90.132478915346894</v>
      </c>
      <c r="Q40">
        <v>90.101176420225997</v>
      </c>
      <c r="R40">
        <v>89.939838793351299</v>
      </c>
      <c r="S40">
        <v>91.010326668337299</v>
      </c>
      <c r="T40">
        <v>90.856664036575694</v>
      </c>
      <c r="U40">
        <v>89.481028015956099</v>
      </c>
      <c r="V40">
        <v>89.235779898567799</v>
      </c>
      <c r="W40">
        <v>89.023802061476601</v>
      </c>
      <c r="X40">
        <v>89.139354696169093</v>
      </c>
      <c r="Y40">
        <v>91.648697577253103</v>
      </c>
      <c r="Z40">
        <v>93.121006758748507</v>
      </c>
      <c r="AA40">
        <v>93.609895700995494</v>
      </c>
      <c r="AB40">
        <v>94.8058590830328</v>
      </c>
      <c r="AC40">
        <v>96.007863754603093</v>
      </c>
      <c r="AD40">
        <v>97.639150977548596</v>
      </c>
      <c r="AE40">
        <v>100</v>
      </c>
      <c r="AF40">
        <v>100.708489256992</v>
      </c>
    </row>
    <row r="41" spans="1:32" x14ac:dyDescent="0.3">
      <c r="A41" t="s">
        <v>118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118</v>
      </c>
      <c r="B43" t="s">
        <v>379</v>
      </c>
      <c r="C43" t="s">
        <v>297</v>
      </c>
      <c r="D43" t="s">
        <v>380</v>
      </c>
      <c r="E43" t="s">
        <v>298</v>
      </c>
      <c r="F43">
        <v>95.463713270134207</v>
      </c>
      <c r="G43">
        <v>95.665196943875401</v>
      </c>
      <c r="H43">
        <v>96.928524128261202</v>
      </c>
      <c r="I43">
        <v>96.690743453168693</v>
      </c>
      <c r="J43">
        <v>96.070215441378494</v>
      </c>
      <c r="K43">
        <v>96.062148595360298</v>
      </c>
      <c r="L43">
        <v>95.268577745973403</v>
      </c>
      <c r="M43">
        <v>94.384761562159497</v>
      </c>
      <c r="N43">
        <v>94.253712340233506</v>
      </c>
      <c r="O43">
        <v>94.164353459284598</v>
      </c>
      <c r="P43">
        <v>94.305021609144703</v>
      </c>
      <c r="Q43">
        <v>95.019187457071197</v>
      </c>
      <c r="R43">
        <v>94.962535677862306</v>
      </c>
      <c r="S43">
        <v>96.007551760015502</v>
      </c>
      <c r="T43">
        <v>93.522371570168502</v>
      </c>
      <c r="U43">
        <v>93.569311610360302</v>
      </c>
      <c r="V43">
        <v>93.641860925334896</v>
      </c>
      <c r="W43">
        <v>93.601303798944301</v>
      </c>
      <c r="X43">
        <v>93.680507682325796</v>
      </c>
      <c r="Y43">
        <v>95.568688108893795</v>
      </c>
      <c r="Z43">
        <v>96.181687429338197</v>
      </c>
      <c r="AA43">
        <v>95.892398112000706</v>
      </c>
      <c r="AB43">
        <v>97.073939720587603</v>
      </c>
      <c r="AC43">
        <v>98.434519237242398</v>
      </c>
      <c r="AD43">
        <v>99.355827493403595</v>
      </c>
      <c r="AE43">
        <v>100</v>
      </c>
      <c r="AF43">
        <v>101.22528033041699</v>
      </c>
    </row>
    <row r="44" spans="1:32" x14ac:dyDescent="0.3">
      <c r="A44" t="s">
        <v>118</v>
      </c>
      <c r="B44" t="s">
        <v>381</v>
      </c>
      <c r="C44" t="s">
        <v>297</v>
      </c>
      <c r="D44" t="s">
        <v>382</v>
      </c>
      <c r="E44" t="s">
        <v>298</v>
      </c>
      <c r="F44">
        <v>96.727192159561596</v>
      </c>
      <c r="G44">
        <v>97.006661317087193</v>
      </c>
      <c r="H44">
        <v>98.230627167353802</v>
      </c>
      <c r="I44">
        <v>98.069613920897297</v>
      </c>
      <c r="J44">
        <v>97.546961511714997</v>
      </c>
      <c r="K44">
        <v>97.496779483593699</v>
      </c>
      <c r="L44">
        <v>96.816645814341996</v>
      </c>
      <c r="M44">
        <v>95.954463414201697</v>
      </c>
      <c r="N44">
        <v>95.733059784787102</v>
      </c>
      <c r="O44">
        <v>95.5698620255572</v>
      </c>
      <c r="P44">
        <v>95.648371233674993</v>
      </c>
      <c r="Q44">
        <v>96.408480034652001</v>
      </c>
      <c r="R44">
        <v>96.389977581387001</v>
      </c>
      <c r="S44">
        <v>97.442975957051203</v>
      </c>
      <c r="T44">
        <v>94.724554516047206</v>
      </c>
      <c r="U44">
        <v>95.009545219402298</v>
      </c>
      <c r="V44">
        <v>95.153381783843102</v>
      </c>
      <c r="W44">
        <v>95.074740338141297</v>
      </c>
      <c r="X44">
        <v>95.0443125794975</v>
      </c>
      <c r="Y44">
        <v>96.721913011845302</v>
      </c>
      <c r="Z44">
        <v>97.084257579246795</v>
      </c>
      <c r="AA44">
        <v>96.592328911752304</v>
      </c>
      <c r="AB44">
        <v>97.664197202290396</v>
      </c>
      <c r="AC44">
        <v>99.052337368984098</v>
      </c>
      <c r="AD44">
        <v>99.776735677367398</v>
      </c>
      <c r="AE44">
        <v>100</v>
      </c>
      <c r="AF44">
        <v>101.939213368854</v>
      </c>
    </row>
    <row r="45" spans="1:32" x14ac:dyDescent="0.3">
      <c r="A45" t="s">
        <v>118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118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118</v>
      </c>
      <c r="B47" t="s">
        <v>387</v>
      </c>
      <c r="C47" t="s">
        <v>297</v>
      </c>
      <c r="D47" t="s">
        <v>388</v>
      </c>
      <c r="E47" t="s">
        <v>298</v>
      </c>
      <c r="F47">
        <v>93.569986886628897</v>
      </c>
      <c r="G47">
        <v>93.684072718696797</v>
      </c>
      <c r="H47">
        <v>95.290810617392907</v>
      </c>
      <c r="I47">
        <v>95.401192717861704</v>
      </c>
      <c r="J47">
        <v>94.747883809928595</v>
      </c>
      <c r="K47">
        <v>93.996070547641196</v>
      </c>
      <c r="L47">
        <v>92.989966347311693</v>
      </c>
      <c r="M47">
        <v>91.373381769064494</v>
      </c>
      <c r="N47">
        <v>90.080545562825804</v>
      </c>
      <c r="O47">
        <v>89.073624459144099</v>
      </c>
      <c r="P47">
        <v>88.709400331653796</v>
      </c>
      <c r="Q47">
        <v>88.872021394429098</v>
      </c>
      <c r="R47">
        <v>88.594055209128598</v>
      </c>
      <c r="S47">
        <v>89.187716122893704</v>
      </c>
      <c r="T47">
        <v>88.560953038650595</v>
      </c>
      <c r="U47">
        <v>87.625595492784697</v>
      </c>
      <c r="V47">
        <v>87.533591544317503</v>
      </c>
      <c r="W47">
        <v>87.279896886982598</v>
      </c>
      <c r="X47">
        <v>87.144856119935696</v>
      </c>
      <c r="Y47">
        <v>89.832852145249404</v>
      </c>
      <c r="Z47">
        <v>91.608449276035103</v>
      </c>
      <c r="AA47">
        <v>92.637166041950294</v>
      </c>
      <c r="AB47">
        <v>95.043644948786906</v>
      </c>
      <c r="AC47">
        <v>96.937286596525993</v>
      </c>
      <c r="AD47">
        <v>98.355394878766802</v>
      </c>
      <c r="AE47">
        <v>100</v>
      </c>
      <c r="AF47">
        <v>101.328636454728</v>
      </c>
    </row>
    <row r="48" spans="1:32" x14ac:dyDescent="0.3">
      <c r="A48" t="s">
        <v>118</v>
      </c>
      <c r="B48" t="s">
        <v>389</v>
      </c>
      <c r="C48" t="s">
        <v>297</v>
      </c>
      <c r="D48" t="s">
        <v>390</v>
      </c>
      <c r="E48" t="s">
        <v>298</v>
      </c>
      <c r="F48">
        <v>96.456874160424306</v>
      </c>
      <c r="G48">
        <v>96.776158673020205</v>
      </c>
      <c r="H48">
        <v>97.997387224000704</v>
      </c>
      <c r="I48">
        <v>97.688148314065401</v>
      </c>
      <c r="J48">
        <v>97.195492126422494</v>
      </c>
      <c r="K48">
        <v>97.249652171082303</v>
      </c>
      <c r="L48">
        <v>96.575160043479599</v>
      </c>
      <c r="M48">
        <v>95.882837622059796</v>
      </c>
      <c r="N48">
        <v>96.064475274426002</v>
      </c>
      <c r="O48">
        <v>96.166524023372801</v>
      </c>
      <c r="P48">
        <v>96.467938650850996</v>
      </c>
      <c r="Q48">
        <v>97.531938476043706</v>
      </c>
      <c r="R48">
        <v>97.624699608561102</v>
      </c>
      <c r="S48">
        <v>98.817267996152495</v>
      </c>
      <c r="T48">
        <v>95.175337685129804</v>
      </c>
      <c r="U48">
        <v>96.0528031533252</v>
      </c>
      <c r="V48">
        <v>96.453279159390405</v>
      </c>
      <c r="W48">
        <v>96.571410847809304</v>
      </c>
      <c r="X48">
        <v>96.623119869778606</v>
      </c>
      <c r="Y48">
        <v>98.089532118541399</v>
      </c>
      <c r="Z48">
        <v>98.137555254652</v>
      </c>
      <c r="AA48">
        <v>97.307143027906093</v>
      </c>
      <c r="AB48">
        <v>98.518292757857694</v>
      </c>
      <c r="AC48">
        <v>100.06574310152</v>
      </c>
      <c r="AD48">
        <v>100.439195100072</v>
      </c>
      <c r="AE48">
        <v>100</v>
      </c>
      <c r="AF48">
        <v>102.74130948520001</v>
      </c>
    </row>
    <row r="49" spans="1:32" x14ac:dyDescent="0.3">
      <c r="A49" t="s">
        <v>118</v>
      </c>
      <c r="B49" t="s">
        <v>391</v>
      </c>
      <c r="C49" t="s">
        <v>297</v>
      </c>
      <c r="D49" t="s">
        <v>392</v>
      </c>
      <c r="E49" t="s">
        <v>298</v>
      </c>
      <c r="F49">
        <v>96.551358773369003</v>
      </c>
      <c r="G49">
        <v>96.951585891180699</v>
      </c>
      <c r="H49">
        <v>98.105722086886601</v>
      </c>
      <c r="I49">
        <v>97.767214045637402</v>
      </c>
      <c r="J49">
        <v>97.307957561517796</v>
      </c>
      <c r="K49">
        <v>97.456395804140698</v>
      </c>
      <c r="L49">
        <v>96.849290454680201</v>
      </c>
      <c r="M49">
        <v>96.288045043664795</v>
      </c>
      <c r="N49">
        <v>96.665506644633794</v>
      </c>
      <c r="O49">
        <v>96.924725612808302</v>
      </c>
      <c r="P49">
        <v>97.323479522941696</v>
      </c>
      <c r="Q49">
        <v>98.516434182256702</v>
      </c>
      <c r="R49">
        <v>98.696636194285205</v>
      </c>
      <c r="S49">
        <v>99.970344507124693</v>
      </c>
      <c r="T49">
        <v>95.858399800195699</v>
      </c>
      <c r="U49">
        <v>97.009143464889704</v>
      </c>
      <c r="V49">
        <v>97.468162470780499</v>
      </c>
      <c r="W49">
        <v>97.607834781341097</v>
      </c>
      <c r="X49">
        <v>97.615320621429007</v>
      </c>
      <c r="Y49">
        <v>98.919068116937595</v>
      </c>
      <c r="Z49">
        <v>98.811757875642797</v>
      </c>
      <c r="AA49">
        <v>97.837149696366495</v>
      </c>
      <c r="AB49">
        <v>98.982813183511595</v>
      </c>
      <c r="AC49">
        <v>100.502776391916</v>
      </c>
      <c r="AD49">
        <v>100.73159533074499</v>
      </c>
      <c r="AE49">
        <v>100</v>
      </c>
      <c r="AF49">
        <v>102.751442930853</v>
      </c>
    </row>
    <row r="50" spans="1:32" x14ac:dyDescent="0.3">
      <c r="A50" t="s">
        <v>118</v>
      </c>
      <c r="B50" t="s">
        <v>393</v>
      </c>
      <c r="C50" t="s">
        <v>297</v>
      </c>
      <c r="D50" t="s">
        <v>394</v>
      </c>
      <c r="E50" t="s">
        <v>298</v>
      </c>
      <c r="F50">
        <v>97.493363632820106</v>
      </c>
      <c r="G50">
        <v>97.5823594549191</v>
      </c>
      <c r="H50">
        <v>99.108950180571497</v>
      </c>
      <c r="I50">
        <v>99.197782285075107</v>
      </c>
      <c r="J50">
        <v>98.649166707989707</v>
      </c>
      <c r="K50">
        <v>98.300440770275898</v>
      </c>
      <c r="L50">
        <v>97.203920695939004</v>
      </c>
      <c r="M50">
        <v>95.738057275562198</v>
      </c>
      <c r="N50">
        <v>94.899273526735598</v>
      </c>
      <c r="O50">
        <v>94.343958595842594</v>
      </c>
      <c r="P50">
        <v>94.218883671011596</v>
      </c>
      <c r="Q50">
        <v>94.714683818461594</v>
      </c>
      <c r="R50">
        <v>94.692322466244505</v>
      </c>
      <c r="S50">
        <v>95.887618971150005</v>
      </c>
      <c r="T50">
        <v>94.002225592531204</v>
      </c>
      <c r="U50">
        <v>93.900538013619695</v>
      </c>
      <c r="V50">
        <v>94.116508532495004</v>
      </c>
      <c r="W50">
        <v>94.043180088629498</v>
      </c>
      <c r="X50">
        <v>94.237733828103202</v>
      </c>
      <c r="Y50">
        <v>96.113057684623001</v>
      </c>
      <c r="Z50">
        <v>96.609064103596907</v>
      </c>
      <c r="AA50">
        <v>96.146399287417097</v>
      </c>
      <c r="AB50">
        <v>97.278173946903905</v>
      </c>
      <c r="AC50">
        <v>98.699362906279703</v>
      </c>
      <c r="AD50">
        <v>99.5192053942135</v>
      </c>
      <c r="AE50">
        <v>100</v>
      </c>
      <c r="AF50">
        <v>102.099292627059</v>
      </c>
    </row>
    <row r="51" spans="1:32" x14ac:dyDescent="0.3">
      <c r="A51" t="s">
        <v>118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118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118</v>
      </c>
      <c r="B53" t="s">
        <v>399</v>
      </c>
      <c r="C53" t="s">
        <v>297</v>
      </c>
      <c r="D53" t="s">
        <v>400</v>
      </c>
      <c r="E53" t="s">
        <v>298</v>
      </c>
      <c r="F53">
        <v>98.5386847451054</v>
      </c>
      <c r="G53">
        <v>98.6167234034084</v>
      </c>
      <c r="H53">
        <v>99.118604827652007</v>
      </c>
      <c r="I53">
        <v>99.451904232406505</v>
      </c>
      <c r="J53">
        <v>99.014634203566899</v>
      </c>
      <c r="K53">
        <v>98.631006850187205</v>
      </c>
      <c r="L53">
        <v>98.248672503546302</v>
      </c>
      <c r="M53">
        <v>97.805378841672805</v>
      </c>
      <c r="N53">
        <v>97.437872512044095</v>
      </c>
      <c r="O53">
        <v>97.225225004831302</v>
      </c>
      <c r="P53">
        <v>97.208412015077101</v>
      </c>
      <c r="Q53">
        <v>97.214241063417205</v>
      </c>
      <c r="R53">
        <v>97.141860229906499</v>
      </c>
      <c r="S53">
        <v>97.245261393860204</v>
      </c>
      <c r="T53">
        <v>96.869094301714696</v>
      </c>
      <c r="U53">
        <v>96.632808582352794</v>
      </c>
      <c r="V53">
        <v>96.987786625054696</v>
      </c>
      <c r="W53">
        <v>96.836796916207604</v>
      </c>
      <c r="X53">
        <v>96.807396529899606</v>
      </c>
      <c r="Y53">
        <v>98.011019763277702</v>
      </c>
      <c r="Z53">
        <v>98.238287925358904</v>
      </c>
      <c r="AA53">
        <v>98.2458305617142</v>
      </c>
      <c r="AB53">
        <v>98.628178690652504</v>
      </c>
      <c r="AC53">
        <v>99.170495321490094</v>
      </c>
      <c r="AD53">
        <v>99.319140177098603</v>
      </c>
      <c r="AE53">
        <v>100</v>
      </c>
      <c r="AF53">
        <v>100.073994651737</v>
      </c>
    </row>
    <row r="54" spans="1:32" x14ac:dyDescent="0.3">
      <c r="A54" t="s">
        <v>118</v>
      </c>
      <c r="B54" t="s">
        <v>401</v>
      </c>
      <c r="C54" t="s">
        <v>297</v>
      </c>
      <c r="D54" t="s">
        <v>402</v>
      </c>
      <c r="E54" t="s">
        <v>298</v>
      </c>
      <c r="F54">
        <v>97.031536817646398</v>
      </c>
      <c r="G54">
        <v>97.172113085854605</v>
      </c>
      <c r="H54">
        <v>98.179612048724394</v>
      </c>
      <c r="I54">
        <v>98.614155968822303</v>
      </c>
      <c r="J54">
        <v>98.214340381812406</v>
      </c>
      <c r="K54">
        <v>97.857865943735504</v>
      </c>
      <c r="L54">
        <v>97.087898236539701</v>
      </c>
      <c r="M54">
        <v>96.015621144775693</v>
      </c>
      <c r="N54">
        <v>95.120054168343103</v>
      </c>
      <c r="O54">
        <v>94.465850144054102</v>
      </c>
      <c r="P54">
        <v>94.149659493539005</v>
      </c>
      <c r="Q54">
        <v>94.135637088868805</v>
      </c>
      <c r="R54">
        <v>94.011565502953601</v>
      </c>
      <c r="S54">
        <v>94.647616113249995</v>
      </c>
      <c r="T54">
        <v>94.409319943370505</v>
      </c>
      <c r="U54">
        <v>93.582184556405295</v>
      </c>
      <c r="V54">
        <v>93.572605345371599</v>
      </c>
      <c r="W54">
        <v>93.4657397467967</v>
      </c>
      <c r="X54">
        <v>93.616983748323506</v>
      </c>
      <c r="Y54">
        <v>95.502826582334094</v>
      </c>
      <c r="Z54">
        <v>96.259262451460302</v>
      </c>
      <c r="AA54">
        <v>96.443787138129295</v>
      </c>
      <c r="AB54">
        <v>97.137619108038393</v>
      </c>
      <c r="AC54">
        <v>97.929816060021594</v>
      </c>
      <c r="AD54">
        <v>98.698339087033801</v>
      </c>
      <c r="AE54">
        <v>100</v>
      </c>
      <c r="AF54">
        <v>100.326150855023</v>
      </c>
    </row>
    <row r="55" spans="1:32" x14ac:dyDescent="0.3">
      <c r="A55" t="s">
        <v>118</v>
      </c>
      <c r="B55" t="s">
        <v>403</v>
      </c>
      <c r="C55" t="s">
        <v>297</v>
      </c>
      <c r="D55" t="s">
        <v>404</v>
      </c>
      <c r="E55" t="s">
        <v>298</v>
      </c>
      <c r="F55">
        <v>95.063895462546995</v>
      </c>
      <c r="G55">
        <v>95.168443672197995</v>
      </c>
      <c r="H55">
        <v>96.824872004799602</v>
      </c>
      <c r="I55">
        <v>97.108089282275202</v>
      </c>
      <c r="J55">
        <v>96.539928580245402</v>
      </c>
      <c r="K55">
        <v>96.048136703015899</v>
      </c>
      <c r="L55">
        <v>94.829347375524307</v>
      </c>
      <c r="M55">
        <v>93.061336397189095</v>
      </c>
      <c r="N55">
        <v>91.676905232274905</v>
      </c>
      <c r="O55">
        <v>90.666474029761801</v>
      </c>
      <c r="P55">
        <v>90.132478915346894</v>
      </c>
      <c r="Q55">
        <v>90.101176420225997</v>
      </c>
      <c r="R55">
        <v>89.939838793351299</v>
      </c>
      <c r="S55">
        <v>91.010326668337299</v>
      </c>
      <c r="T55">
        <v>90.856664036575694</v>
      </c>
      <c r="U55">
        <v>89.481028015956099</v>
      </c>
      <c r="V55">
        <v>89.235779898567799</v>
      </c>
      <c r="W55">
        <v>89.023802061476601</v>
      </c>
      <c r="X55">
        <v>89.139354696169093</v>
      </c>
      <c r="Y55">
        <v>91.648697577253103</v>
      </c>
      <c r="Z55">
        <v>93.121006758748507</v>
      </c>
      <c r="AA55">
        <v>93.609895700995494</v>
      </c>
      <c r="AB55">
        <v>94.8058590830328</v>
      </c>
      <c r="AC55">
        <v>96.007863754603093</v>
      </c>
      <c r="AD55">
        <v>97.639150977548596</v>
      </c>
      <c r="AE55">
        <v>100</v>
      </c>
      <c r="AF55">
        <v>100.708489256992</v>
      </c>
    </row>
    <row r="56" spans="1:32" x14ac:dyDescent="0.3">
      <c r="A56" t="s">
        <v>118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118</v>
      </c>
      <c r="B57" t="s">
        <v>407</v>
      </c>
      <c r="C57" t="s">
        <v>297</v>
      </c>
      <c r="D57" t="s">
        <v>408</v>
      </c>
      <c r="E57" t="s">
        <v>298</v>
      </c>
      <c r="F57">
        <v>96.697970049650095</v>
      </c>
      <c r="G57">
        <v>96.977555785152305</v>
      </c>
      <c r="H57">
        <v>98.204536568884706</v>
      </c>
      <c r="I57">
        <v>98.034682159365104</v>
      </c>
      <c r="J57">
        <v>97.509246355123196</v>
      </c>
      <c r="K57">
        <v>97.464657564461007</v>
      </c>
      <c r="L57">
        <v>96.7814894382918</v>
      </c>
      <c r="M57">
        <v>95.923512628998097</v>
      </c>
      <c r="N57">
        <v>95.724490441909097</v>
      </c>
      <c r="O57">
        <v>95.574156757733107</v>
      </c>
      <c r="P57">
        <v>95.664975109303498</v>
      </c>
      <c r="Q57">
        <v>96.442582143436596</v>
      </c>
      <c r="R57">
        <v>96.428228138911706</v>
      </c>
      <c r="S57">
        <v>97.491078779605502</v>
      </c>
      <c r="T57">
        <v>94.729216881107305</v>
      </c>
      <c r="U57">
        <v>95.047472397023597</v>
      </c>
      <c r="V57">
        <v>95.210575109481795</v>
      </c>
      <c r="W57">
        <v>95.147580454214506</v>
      </c>
      <c r="X57">
        <v>95.127366017048402</v>
      </c>
      <c r="Y57">
        <v>96.795187067898794</v>
      </c>
      <c r="Z57">
        <v>97.140724094729805</v>
      </c>
      <c r="AA57">
        <v>96.628928920805905</v>
      </c>
      <c r="AB57">
        <v>97.711883588200905</v>
      </c>
      <c r="AC57">
        <v>99.111554695158105</v>
      </c>
      <c r="AD57">
        <v>99.815995764708404</v>
      </c>
      <c r="AE57">
        <v>100</v>
      </c>
      <c r="AF57">
        <v>101.996940129439</v>
      </c>
    </row>
    <row r="58" spans="1:32" x14ac:dyDescent="0.3">
      <c r="A58" t="s">
        <v>118</v>
      </c>
      <c r="B58" t="s">
        <v>409</v>
      </c>
      <c r="C58" t="s">
        <v>297</v>
      </c>
      <c r="D58" t="s">
        <v>410</v>
      </c>
      <c r="E58" t="s">
        <v>298</v>
      </c>
      <c r="F58">
        <v>96.701213110087707</v>
      </c>
      <c r="G58">
        <v>96.9807290009811</v>
      </c>
      <c r="H58">
        <v>98.206493414360494</v>
      </c>
      <c r="I58">
        <v>98.035781067030996</v>
      </c>
      <c r="J58">
        <v>97.509692260915401</v>
      </c>
      <c r="K58">
        <v>97.4656764052216</v>
      </c>
      <c r="L58">
        <v>96.782742090641506</v>
      </c>
      <c r="M58">
        <v>95.925344858470297</v>
      </c>
      <c r="N58">
        <v>95.728028461912004</v>
      </c>
      <c r="O58">
        <v>95.578815984985894</v>
      </c>
      <c r="P58">
        <v>95.670295578599095</v>
      </c>
      <c r="Q58">
        <v>96.449523471855699</v>
      </c>
      <c r="R58">
        <v>96.436413460555897</v>
      </c>
      <c r="S58">
        <v>97.499672402842705</v>
      </c>
      <c r="T58">
        <v>94.732519598136903</v>
      </c>
      <c r="U58">
        <v>95.054235952740498</v>
      </c>
      <c r="V58">
        <v>95.2187379269307</v>
      </c>
      <c r="W58">
        <v>95.155442868541897</v>
      </c>
      <c r="X58">
        <v>95.133896400444996</v>
      </c>
      <c r="Y58">
        <v>96.800008873135994</v>
      </c>
      <c r="Z58">
        <v>97.144208037334906</v>
      </c>
      <c r="AA58">
        <v>96.631631835626607</v>
      </c>
      <c r="AB58">
        <v>97.714558629668304</v>
      </c>
      <c r="AC58">
        <v>99.114316612016907</v>
      </c>
      <c r="AD58">
        <v>99.817730185168003</v>
      </c>
      <c r="AE58">
        <v>100</v>
      </c>
      <c r="AF58">
        <v>101.99798529962401</v>
      </c>
    </row>
    <row r="59" spans="1:32" x14ac:dyDescent="0.3">
      <c r="A59" t="s">
        <v>118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120</v>
      </c>
      <c r="B2" t="s">
        <v>295</v>
      </c>
      <c r="C2" t="s">
        <v>297</v>
      </c>
      <c r="D2" t="s">
        <v>296</v>
      </c>
      <c r="E2" t="s">
        <v>298</v>
      </c>
      <c r="F2">
        <v>100.080803204121</v>
      </c>
      <c r="G2">
        <v>102.259387759959</v>
      </c>
      <c r="H2">
        <v>105.435051725718</v>
      </c>
      <c r="I2">
        <v>105.27509463634399</v>
      </c>
      <c r="J2">
        <v>104.919288554264</v>
      </c>
      <c r="K2">
        <v>106.307110605784</v>
      </c>
      <c r="L2">
        <v>106.431559080269</v>
      </c>
      <c r="M2">
        <v>104.08453229101499</v>
      </c>
      <c r="N2">
        <v>103.518964210677</v>
      </c>
      <c r="O2">
        <v>103.36724463585701</v>
      </c>
      <c r="P2">
        <v>103.323451159328</v>
      </c>
      <c r="Q2">
        <v>102.64313976064</v>
      </c>
      <c r="R2">
        <v>102.31154637549901</v>
      </c>
      <c r="S2">
        <v>100.326869517999</v>
      </c>
      <c r="T2">
        <v>95.838115255160702</v>
      </c>
      <c r="U2">
        <v>94.654627707672006</v>
      </c>
      <c r="V2">
        <v>95.474408192340107</v>
      </c>
      <c r="W2">
        <v>96.328219625693507</v>
      </c>
      <c r="X2">
        <v>97.1812413590917</v>
      </c>
      <c r="Y2">
        <v>99.574822155293703</v>
      </c>
      <c r="Z2">
        <v>100.36929437980601</v>
      </c>
      <c r="AA2">
        <v>100.98642834911</v>
      </c>
      <c r="AB2">
        <v>102.288820780591</v>
      </c>
      <c r="AC2">
        <v>103.91298613447</v>
      </c>
      <c r="AD2">
        <v>105.197252936883</v>
      </c>
      <c r="AE2">
        <v>100</v>
      </c>
      <c r="AF2">
        <v>105.571275187895</v>
      </c>
    </row>
    <row r="3" spans="1:32" x14ac:dyDescent="0.3">
      <c r="A3" t="s">
        <v>120</v>
      </c>
      <c r="B3" t="s">
        <v>299</v>
      </c>
      <c r="C3" t="s">
        <v>297</v>
      </c>
      <c r="D3" t="s">
        <v>300</v>
      </c>
      <c r="E3" t="s">
        <v>298</v>
      </c>
      <c r="F3">
        <v>100.080803204121</v>
      </c>
      <c r="G3">
        <v>102.259387759959</v>
      </c>
      <c r="H3">
        <v>105.435051725718</v>
      </c>
      <c r="I3">
        <v>105.27509463634399</v>
      </c>
      <c r="J3">
        <v>104.919288554264</v>
      </c>
      <c r="K3">
        <v>106.307110605784</v>
      </c>
      <c r="L3">
        <v>106.431559080269</v>
      </c>
      <c r="M3">
        <v>104.08453229101499</v>
      </c>
      <c r="N3">
        <v>103.518964210677</v>
      </c>
      <c r="O3">
        <v>103.36724463585701</v>
      </c>
      <c r="P3">
        <v>103.323451159328</v>
      </c>
      <c r="Q3">
        <v>102.64313976064</v>
      </c>
      <c r="R3">
        <v>102.31154637549901</v>
      </c>
      <c r="S3">
        <v>100.326869517999</v>
      </c>
      <c r="T3">
        <v>95.838115255160702</v>
      </c>
      <c r="U3">
        <v>94.654627707672006</v>
      </c>
      <c r="V3">
        <v>95.474408192340107</v>
      </c>
      <c r="W3">
        <v>96.328219625693507</v>
      </c>
      <c r="X3">
        <v>97.1812413590917</v>
      </c>
      <c r="Y3">
        <v>99.574822155293703</v>
      </c>
      <c r="Z3">
        <v>100.36929437980601</v>
      </c>
      <c r="AA3">
        <v>100.98642834911</v>
      </c>
      <c r="AB3">
        <v>102.288820780591</v>
      </c>
      <c r="AC3">
        <v>103.91298613447</v>
      </c>
      <c r="AD3">
        <v>105.197252936883</v>
      </c>
      <c r="AE3">
        <v>100</v>
      </c>
      <c r="AF3">
        <v>105.571275187895</v>
      </c>
    </row>
    <row r="4" spans="1:32" x14ac:dyDescent="0.3">
      <c r="A4" t="s">
        <v>120</v>
      </c>
      <c r="B4" t="s">
        <v>301</v>
      </c>
      <c r="C4" t="s">
        <v>297</v>
      </c>
      <c r="D4" t="s">
        <v>302</v>
      </c>
      <c r="E4" t="s">
        <v>298</v>
      </c>
      <c r="F4">
        <v>100.080803204121</v>
      </c>
      <c r="G4">
        <v>102.259387759959</v>
      </c>
      <c r="H4">
        <v>105.435051725718</v>
      </c>
      <c r="I4">
        <v>105.27509463634399</v>
      </c>
      <c r="J4">
        <v>104.919288554264</v>
      </c>
      <c r="K4">
        <v>106.307110605784</v>
      </c>
      <c r="L4">
        <v>106.431559080269</v>
      </c>
      <c r="M4">
        <v>104.08453229101499</v>
      </c>
      <c r="N4">
        <v>103.518964210677</v>
      </c>
      <c r="O4">
        <v>103.36724463585701</v>
      </c>
      <c r="P4">
        <v>103.323451159328</v>
      </c>
      <c r="Q4">
        <v>102.64313976064</v>
      </c>
      <c r="R4">
        <v>102.31154637549901</v>
      </c>
      <c r="S4">
        <v>100.326869517999</v>
      </c>
      <c r="T4">
        <v>95.838115255160702</v>
      </c>
      <c r="U4">
        <v>94.654627707672006</v>
      </c>
      <c r="V4">
        <v>95.474408192340107</v>
      </c>
      <c r="W4">
        <v>96.328219625693393</v>
      </c>
      <c r="X4">
        <v>97.1812413590917</v>
      </c>
      <c r="Y4">
        <v>99.574822155293703</v>
      </c>
      <c r="Z4">
        <v>100.36929437980601</v>
      </c>
      <c r="AA4">
        <v>100.98642834911</v>
      </c>
      <c r="AB4">
        <v>102.288820780591</v>
      </c>
      <c r="AC4">
        <v>103.91298613447</v>
      </c>
      <c r="AD4">
        <v>105.197252936883</v>
      </c>
      <c r="AE4">
        <v>100</v>
      </c>
      <c r="AF4">
        <v>105.571275187895</v>
      </c>
    </row>
    <row r="5" spans="1:32" x14ac:dyDescent="0.3">
      <c r="A5" t="s">
        <v>120</v>
      </c>
      <c r="B5" t="s">
        <v>303</v>
      </c>
      <c r="C5" t="s">
        <v>297</v>
      </c>
      <c r="D5" t="s">
        <v>304</v>
      </c>
      <c r="E5" t="s">
        <v>298</v>
      </c>
      <c r="F5">
        <v>100.080803204121</v>
      </c>
      <c r="G5">
        <v>102.259387759959</v>
      </c>
      <c r="H5">
        <v>105.435051725718</v>
      </c>
      <c r="I5">
        <v>105.27509463634399</v>
      </c>
      <c r="J5">
        <v>104.919288554264</v>
      </c>
      <c r="K5">
        <v>106.307110605784</v>
      </c>
      <c r="L5">
        <v>106.431559080269</v>
      </c>
      <c r="M5">
        <v>104.08453229101499</v>
      </c>
      <c r="N5">
        <v>103.518964210677</v>
      </c>
      <c r="O5">
        <v>103.36724463585701</v>
      </c>
      <c r="P5">
        <v>103.323451159328</v>
      </c>
      <c r="Q5">
        <v>102.64313976064</v>
      </c>
      <c r="R5">
        <v>102.31154637549901</v>
      </c>
      <c r="S5">
        <v>100.326869517999</v>
      </c>
      <c r="T5">
        <v>95.838115255160702</v>
      </c>
      <c r="U5">
        <v>94.654627707672006</v>
      </c>
      <c r="V5">
        <v>95.474408192340107</v>
      </c>
      <c r="W5">
        <v>96.328219625693393</v>
      </c>
      <c r="X5">
        <v>97.1812413590917</v>
      </c>
      <c r="Y5">
        <v>99.574822155293703</v>
      </c>
      <c r="Z5">
        <v>100.36929437980601</v>
      </c>
      <c r="AA5">
        <v>100.98642834911</v>
      </c>
      <c r="AB5">
        <v>102.288820780591</v>
      </c>
      <c r="AC5">
        <v>103.91298613447</v>
      </c>
      <c r="AD5">
        <v>105.197252936883</v>
      </c>
      <c r="AE5">
        <v>100</v>
      </c>
      <c r="AF5">
        <v>105.571275187895</v>
      </c>
    </row>
    <row r="6" spans="1:32" x14ac:dyDescent="0.3">
      <c r="A6" t="s">
        <v>120</v>
      </c>
      <c r="B6" t="s">
        <v>305</v>
      </c>
      <c r="C6" t="s">
        <v>297</v>
      </c>
      <c r="D6" t="s">
        <v>306</v>
      </c>
      <c r="E6" t="s">
        <v>298</v>
      </c>
      <c r="F6">
        <v>100.080803204121</v>
      </c>
      <c r="G6">
        <v>102.259387759959</v>
      </c>
      <c r="H6">
        <v>105.435051725718</v>
      </c>
      <c r="I6">
        <v>105.27509463634399</v>
      </c>
      <c r="J6">
        <v>104.919288554264</v>
      </c>
      <c r="K6">
        <v>106.307110605784</v>
      </c>
      <c r="L6">
        <v>106.431559080269</v>
      </c>
      <c r="M6">
        <v>104.08453229101499</v>
      </c>
      <c r="N6">
        <v>103.518964210677</v>
      </c>
      <c r="O6">
        <v>103.36724463585701</v>
      </c>
      <c r="P6">
        <v>103.323451159328</v>
      </c>
      <c r="Q6">
        <v>102.64313976064</v>
      </c>
      <c r="R6">
        <v>102.31154637549901</v>
      </c>
      <c r="S6">
        <v>100.326869517999</v>
      </c>
      <c r="T6">
        <v>95.838115255160702</v>
      </c>
      <c r="U6">
        <v>94.654627707672006</v>
      </c>
      <c r="V6">
        <v>95.474408192340107</v>
      </c>
      <c r="W6">
        <v>96.328219625693507</v>
      </c>
      <c r="X6">
        <v>97.1812413590917</v>
      </c>
      <c r="Y6">
        <v>99.574822155293703</v>
      </c>
      <c r="Z6">
        <v>100.36929437980601</v>
      </c>
      <c r="AA6">
        <v>100.98642834911</v>
      </c>
      <c r="AB6">
        <v>102.288820780591</v>
      </c>
      <c r="AC6">
        <v>103.91298613447</v>
      </c>
      <c r="AD6">
        <v>105.197252936883</v>
      </c>
      <c r="AE6">
        <v>100</v>
      </c>
      <c r="AF6">
        <v>105.571275187895</v>
      </c>
    </row>
    <row r="7" spans="1:32" x14ac:dyDescent="0.3">
      <c r="A7" t="s">
        <v>120</v>
      </c>
      <c r="B7" t="s">
        <v>307</v>
      </c>
      <c r="C7" t="s">
        <v>297</v>
      </c>
      <c r="D7" t="s">
        <v>308</v>
      </c>
      <c r="E7" t="s">
        <v>298</v>
      </c>
      <c r="F7">
        <v>100.080803204121</v>
      </c>
      <c r="G7">
        <v>102.259387759959</v>
      </c>
      <c r="H7">
        <v>105.435051725718</v>
      </c>
      <c r="I7">
        <v>105.27509463634399</v>
      </c>
      <c r="J7">
        <v>104.919288554264</v>
      </c>
      <c r="K7">
        <v>106.307110605784</v>
      </c>
      <c r="L7">
        <v>106.431559080269</v>
      </c>
      <c r="M7">
        <v>104.08453229101499</v>
      </c>
      <c r="N7">
        <v>103.518964210677</v>
      </c>
      <c r="O7">
        <v>103.36724463585701</v>
      </c>
      <c r="P7">
        <v>103.323451159328</v>
      </c>
      <c r="Q7">
        <v>102.64313976064</v>
      </c>
      <c r="R7">
        <v>102.31154637549901</v>
      </c>
      <c r="S7">
        <v>100.326869517999</v>
      </c>
      <c r="T7">
        <v>95.838115255160702</v>
      </c>
      <c r="U7">
        <v>94.654627707672006</v>
      </c>
      <c r="V7">
        <v>95.474408192340107</v>
      </c>
      <c r="W7">
        <v>96.328219625693507</v>
      </c>
      <c r="X7">
        <v>97.1812413590917</v>
      </c>
      <c r="Y7">
        <v>99.574822155293703</v>
      </c>
      <c r="Z7">
        <v>100.36929437980601</v>
      </c>
      <c r="AA7">
        <v>100.98642834911</v>
      </c>
      <c r="AB7">
        <v>102.288820780591</v>
      </c>
      <c r="AC7">
        <v>103.91298613447</v>
      </c>
      <c r="AD7">
        <v>105.197252936883</v>
      </c>
      <c r="AE7">
        <v>100</v>
      </c>
      <c r="AF7">
        <v>105.571275187895</v>
      </c>
    </row>
    <row r="8" spans="1:32" x14ac:dyDescent="0.3">
      <c r="A8" t="s">
        <v>120</v>
      </c>
      <c r="B8" t="s">
        <v>309</v>
      </c>
      <c r="C8" t="s">
        <v>297</v>
      </c>
      <c r="D8" t="s">
        <v>310</v>
      </c>
      <c r="E8" t="s">
        <v>298</v>
      </c>
      <c r="F8">
        <v>100.080803204121</v>
      </c>
      <c r="G8">
        <v>102.259387759959</v>
      </c>
      <c r="H8">
        <v>105.435051725718</v>
      </c>
      <c r="I8">
        <v>105.27509463634399</v>
      </c>
      <c r="J8">
        <v>104.919288554264</v>
      </c>
      <c r="K8">
        <v>106.307110605784</v>
      </c>
      <c r="L8">
        <v>106.431559080269</v>
      </c>
      <c r="M8">
        <v>104.08453229101499</v>
      </c>
      <c r="N8">
        <v>103.518964210677</v>
      </c>
      <c r="O8">
        <v>103.36724463585701</v>
      </c>
      <c r="P8">
        <v>103.323451159328</v>
      </c>
      <c r="Q8">
        <v>102.64313976064</v>
      </c>
      <c r="R8">
        <v>102.31154637549901</v>
      </c>
      <c r="S8">
        <v>100.326869517999</v>
      </c>
      <c r="T8">
        <v>95.838115255160702</v>
      </c>
      <c r="U8">
        <v>94.654627707672006</v>
      </c>
      <c r="V8">
        <v>95.474408192340107</v>
      </c>
      <c r="W8">
        <v>96.328219625693507</v>
      </c>
      <c r="X8">
        <v>97.1812413590917</v>
      </c>
      <c r="Y8">
        <v>99.574822155293703</v>
      </c>
      <c r="Z8">
        <v>100.36929437980601</v>
      </c>
      <c r="AA8">
        <v>100.98642834911</v>
      </c>
      <c r="AB8">
        <v>102.288820780591</v>
      </c>
      <c r="AC8">
        <v>103.91298613447</v>
      </c>
      <c r="AD8">
        <v>105.197252936883</v>
      </c>
      <c r="AE8">
        <v>100</v>
      </c>
      <c r="AF8">
        <v>105.571275187895</v>
      </c>
    </row>
    <row r="9" spans="1:32" x14ac:dyDescent="0.3">
      <c r="A9" t="s">
        <v>120</v>
      </c>
      <c r="B9" t="s">
        <v>311</v>
      </c>
      <c r="C9" t="s">
        <v>297</v>
      </c>
      <c r="D9" t="s">
        <v>312</v>
      </c>
      <c r="E9" t="s">
        <v>298</v>
      </c>
      <c r="F9">
        <v>100.080803204121</v>
      </c>
      <c r="G9">
        <v>102.259387759959</v>
      </c>
      <c r="H9">
        <v>105.435051725718</v>
      </c>
      <c r="I9">
        <v>105.27509463634399</v>
      </c>
      <c r="J9">
        <v>104.919288554264</v>
      </c>
      <c r="K9">
        <v>106.307110605784</v>
      </c>
      <c r="L9">
        <v>106.431559080269</v>
      </c>
      <c r="M9">
        <v>104.08453229101499</v>
      </c>
      <c r="N9">
        <v>103.518964210677</v>
      </c>
      <c r="O9">
        <v>103.36724463585701</v>
      </c>
      <c r="P9">
        <v>103.323451159328</v>
      </c>
      <c r="Q9">
        <v>102.64313976064</v>
      </c>
      <c r="R9">
        <v>102.31154637549901</v>
      </c>
      <c r="S9">
        <v>100.326869517999</v>
      </c>
      <c r="T9">
        <v>95.838115255160801</v>
      </c>
      <c r="U9">
        <v>94.654627707672006</v>
      </c>
      <c r="V9">
        <v>95.474408192340107</v>
      </c>
      <c r="W9">
        <v>96.328219625693507</v>
      </c>
      <c r="X9">
        <v>97.1812413590917</v>
      </c>
      <c r="Y9">
        <v>99.574822155293703</v>
      </c>
      <c r="Z9">
        <v>100.36929437980601</v>
      </c>
      <c r="AA9">
        <v>100.98642834911</v>
      </c>
      <c r="AB9">
        <v>102.288820780591</v>
      </c>
      <c r="AC9">
        <v>103.91298613447</v>
      </c>
      <c r="AD9">
        <v>105.197252936883</v>
      </c>
      <c r="AE9">
        <v>100</v>
      </c>
      <c r="AF9">
        <v>105.571275187895</v>
      </c>
    </row>
    <row r="10" spans="1:32" x14ac:dyDescent="0.3">
      <c r="A10" t="s">
        <v>120</v>
      </c>
      <c r="B10" t="s">
        <v>313</v>
      </c>
      <c r="C10" t="s">
        <v>297</v>
      </c>
      <c r="D10" t="s">
        <v>314</v>
      </c>
      <c r="E10" t="s">
        <v>298</v>
      </c>
      <c r="F10">
        <v>100.080803204121</v>
      </c>
      <c r="G10">
        <v>102.259387759959</v>
      </c>
      <c r="H10">
        <v>105.435051725718</v>
      </c>
      <c r="I10">
        <v>105.27509463634399</v>
      </c>
      <c r="J10">
        <v>104.919288554264</v>
      </c>
      <c r="K10">
        <v>106.307110605784</v>
      </c>
      <c r="L10">
        <v>106.431559080269</v>
      </c>
      <c r="M10">
        <v>104.08453229101499</v>
      </c>
      <c r="N10">
        <v>103.518964210677</v>
      </c>
      <c r="O10">
        <v>103.36724463585701</v>
      </c>
      <c r="P10">
        <v>103.323451159328</v>
      </c>
      <c r="Q10">
        <v>102.64313976064</v>
      </c>
      <c r="R10">
        <v>102.31154637549901</v>
      </c>
      <c r="S10">
        <v>100.326869517999</v>
      </c>
      <c r="T10">
        <v>95.838115255160702</v>
      </c>
      <c r="U10">
        <v>94.654627707672006</v>
      </c>
      <c r="V10">
        <v>95.474408192340107</v>
      </c>
      <c r="W10">
        <v>96.328219625693507</v>
      </c>
      <c r="X10">
        <v>97.1812413590917</v>
      </c>
      <c r="Y10">
        <v>99.574822155293703</v>
      </c>
      <c r="Z10">
        <v>100.36929437980601</v>
      </c>
      <c r="AA10">
        <v>100.98642834911</v>
      </c>
      <c r="AB10">
        <v>102.288820780591</v>
      </c>
      <c r="AC10">
        <v>103.91298613447</v>
      </c>
      <c r="AD10">
        <v>105.197252936883</v>
      </c>
      <c r="AE10">
        <v>100</v>
      </c>
      <c r="AF10">
        <v>105.571275187895</v>
      </c>
    </row>
    <row r="11" spans="1:32" x14ac:dyDescent="0.3">
      <c r="A11" t="s">
        <v>120</v>
      </c>
      <c r="B11" t="s">
        <v>315</v>
      </c>
      <c r="C11" t="s">
        <v>297</v>
      </c>
      <c r="D11" t="s">
        <v>316</v>
      </c>
      <c r="E11" t="s">
        <v>298</v>
      </c>
      <c r="F11">
        <v>100.080803204121</v>
      </c>
      <c r="G11">
        <v>102.259387759959</v>
      </c>
      <c r="H11">
        <v>105.435051725718</v>
      </c>
      <c r="I11">
        <v>105.27509463634399</v>
      </c>
      <c r="J11">
        <v>104.919288554264</v>
      </c>
      <c r="K11">
        <v>106.307110605784</v>
      </c>
      <c r="L11">
        <v>106.431559080269</v>
      </c>
      <c r="M11">
        <v>104.08453229101499</v>
      </c>
      <c r="N11">
        <v>103.518964210677</v>
      </c>
      <c r="O11">
        <v>103.36724463585701</v>
      </c>
      <c r="P11">
        <v>103.323451159328</v>
      </c>
      <c r="Q11">
        <v>102.64313976064</v>
      </c>
      <c r="R11">
        <v>102.31154637549901</v>
      </c>
      <c r="S11">
        <v>100.326869517999</v>
      </c>
      <c r="T11">
        <v>95.838115255160702</v>
      </c>
      <c r="U11">
        <v>94.654627707672006</v>
      </c>
      <c r="V11">
        <v>95.474408192340107</v>
      </c>
      <c r="W11">
        <v>96.328219625693507</v>
      </c>
      <c r="X11">
        <v>97.1812413590917</v>
      </c>
      <c r="Y11">
        <v>99.574822155293703</v>
      </c>
      <c r="Z11">
        <v>100.36929437980601</v>
      </c>
      <c r="AA11">
        <v>100.98642834911</v>
      </c>
      <c r="AB11">
        <v>102.288820780591</v>
      </c>
      <c r="AC11">
        <v>103.91298613447</v>
      </c>
      <c r="AD11">
        <v>105.197252936883</v>
      </c>
      <c r="AE11">
        <v>100</v>
      </c>
      <c r="AF11">
        <v>105.571275187895</v>
      </c>
    </row>
    <row r="12" spans="1:32" x14ac:dyDescent="0.3">
      <c r="A12" t="s">
        <v>120</v>
      </c>
      <c r="B12" t="s">
        <v>317</v>
      </c>
      <c r="C12" t="s">
        <v>297</v>
      </c>
      <c r="D12" t="s">
        <v>318</v>
      </c>
      <c r="E12" t="s">
        <v>298</v>
      </c>
      <c r="F12">
        <v>100.080803204121</v>
      </c>
      <c r="G12">
        <v>102.259387759959</v>
      </c>
      <c r="H12">
        <v>105.435051725718</v>
      </c>
      <c r="I12">
        <v>105.27509463634399</v>
      </c>
      <c r="J12">
        <v>104.919288554264</v>
      </c>
      <c r="K12">
        <v>106.307110605784</v>
      </c>
      <c r="L12">
        <v>106.431559080269</v>
      </c>
      <c r="M12">
        <v>104.08453229101499</v>
      </c>
      <c r="N12">
        <v>103.518964210677</v>
      </c>
      <c r="O12">
        <v>103.36724463585701</v>
      </c>
      <c r="P12">
        <v>103.323451159328</v>
      </c>
      <c r="Q12">
        <v>102.64313976064</v>
      </c>
      <c r="R12">
        <v>102.31154637549901</v>
      </c>
      <c r="S12">
        <v>100.326869517999</v>
      </c>
      <c r="T12">
        <v>95.838115255160702</v>
      </c>
      <c r="U12">
        <v>94.654627707672006</v>
      </c>
      <c r="V12">
        <v>95.474408192340107</v>
      </c>
      <c r="W12">
        <v>96.328219625693507</v>
      </c>
      <c r="X12">
        <v>97.1812413590918</v>
      </c>
      <c r="Y12">
        <v>99.574822155293703</v>
      </c>
      <c r="Z12">
        <v>100.36929437980601</v>
      </c>
      <c r="AA12">
        <v>100.98642834911</v>
      </c>
      <c r="AB12">
        <v>102.288820780591</v>
      </c>
      <c r="AC12">
        <v>103.91298613447</v>
      </c>
      <c r="AD12">
        <v>105.197252936883</v>
      </c>
      <c r="AE12">
        <v>100</v>
      </c>
      <c r="AF12">
        <v>105.571275187895</v>
      </c>
    </row>
    <row r="13" spans="1:32" x14ac:dyDescent="0.3">
      <c r="A13" t="s">
        <v>120</v>
      </c>
      <c r="B13" t="s">
        <v>319</v>
      </c>
      <c r="C13" t="s">
        <v>297</v>
      </c>
      <c r="D13" t="s">
        <v>320</v>
      </c>
      <c r="E13" t="s">
        <v>298</v>
      </c>
      <c r="F13">
        <v>100.080803204121</v>
      </c>
      <c r="G13">
        <v>102.259387759959</v>
      </c>
      <c r="H13">
        <v>105.435051725718</v>
      </c>
      <c r="I13">
        <v>105.27509463634399</v>
      </c>
      <c r="J13">
        <v>104.919288554264</v>
      </c>
      <c r="K13">
        <v>106.307110605784</v>
      </c>
      <c r="L13">
        <v>106.431559080269</v>
      </c>
      <c r="M13">
        <v>104.08453229101499</v>
      </c>
      <c r="N13">
        <v>103.518964210677</v>
      </c>
      <c r="O13">
        <v>103.36724463585701</v>
      </c>
      <c r="P13">
        <v>103.323451159328</v>
      </c>
      <c r="Q13">
        <v>102.64313976064</v>
      </c>
      <c r="R13">
        <v>102.31154637549901</v>
      </c>
      <c r="S13">
        <v>100.326869517999</v>
      </c>
      <c r="T13">
        <v>95.838115255160702</v>
      </c>
      <c r="U13">
        <v>94.654627707672006</v>
      </c>
      <c r="V13">
        <v>95.474408192340107</v>
      </c>
      <c r="W13">
        <v>96.328219625693507</v>
      </c>
      <c r="X13">
        <v>97.1812413590917</v>
      </c>
      <c r="Y13">
        <v>99.574822155293703</v>
      </c>
      <c r="Z13">
        <v>100.36929437980601</v>
      </c>
      <c r="AA13">
        <v>100.98642834911</v>
      </c>
      <c r="AB13">
        <v>102.288820780591</v>
      </c>
      <c r="AC13">
        <v>103.91298613447</v>
      </c>
      <c r="AD13">
        <v>105.197252936883</v>
      </c>
      <c r="AE13">
        <v>100</v>
      </c>
      <c r="AF13">
        <v>105.571275187895</v>
      </c>
    </row>
    <row r="14" spans="1:32" x14ac:dyDescent="0.3">
      <c r="A14" t="s">
        <v>120</v>
      </c>
      <c r="B14" t="s">
        <v>321</v>
      </c>
      <c r="C14" t="s">
        <v>297</v>
      </c>
      <c r="D14" t="s">
        <v>322</v>
      </c>
      <c r="E14" t="s">
        <v>298</v>
      </c>
      <c r="F14">
        <v>100.080803204121</v>
      </c>
      <c r="G14">
        <v>102.259387759959</v>
      </c>
      <c r="H14">
        <v>105.435051725718</v>
      </c>
      <c r="I14">
        <v>105.27509463634399</v>
      </c>
      <c r="J14">
        <v>104.919288554264</v>
      </c>
      <c r="K14">
        <v>106.307110605784</v>
      </c>
      <c r="L14">
        <v>106.431559080269</v>
      </c>
      <c r="M14">
        <v>104.08453229101499</v>
      </c>
      <c r="N14">
        <v>103.518964210677</v>
      </c>
      <c r="O14">
        <v>103.36724463585701</v>
      </c>
      <c r="P14">
        <v>103.323451159328</v>
      </c>
      <c r="Q14">
        <v>102.64313976064</v>
      </c>
      <c r="R14">
        <v>102.31154637549901</v>
      </c>
      <c r="S14">
        <v>100.326869517999</v>
      </c>
      <c r="T14">
        <v>95.838115255160702</v>
      </c>
      <c r="U14">
        <v>94.654627707672006</v>
      </c>
      <c r="V14">
        <v>95.474408192340107</v>
      </c>
      <c r="W14">
        <v>96.328219625693507</v>
      </c>
      <c r="X14">
        <v>97.1812413590917</v>
      </c>
      <c r="Y14">
        <v>99.574822155293703</v>
      </c>
      <c r="Z14">
        <v>100.36929437980601</v>
      </c>
      <c r="AA14">
        <v>100.98642834911</v>
      </c>
      <c r="AB14">
        <v>102.288820780591</v>
      </c>
      <c r="AC14">
        <v>103.91298613447</v>
      </c>
      <c r="AD14">
        <v>105.197252936883</v>
      </c>
      <c r="AE14">
        <v>100</v>
      </c>
      <c r="AF14">
        <v>105.571275187895</v>
      </c>
    </row>
    <row r="15" spans="1:32" x14ac:dyDescent="0.3">
      <c r="A15" t="s">
        <v>120</v>
      </c>
      <c r="B15" t="s">
        <v>323</v>
      </c>
      <c r="C15" t="s">
        <v>297</v>
      </c>
      <c r="D15" t="s">
        <v>324</v>
      </c>
      <c r="E15" t="s">
        <v>298</v>
      </c>
      <c r="F15">
        <v>100.080803204121</v>
      </c>
      <c r="G15">
        <v>102.259387759959</v>
      </c>
      <c r="H15">
        <v>105.435051725718</v>
      </c>
      <c r="I15">
        <v>105.27509463634399</v>
      </c>
      <c r="J15">
        <v>104.919288554264</v>
      </c>
      <c r="K15">
        <v>106.307110605784</v>
      </c>
      <c r="L15">
        <v>106.431559080269</v>
      </c>
      <c r="M15">
        <v>104.08453229101499</v>
      </c>
      <c r="N15">
        <v>103.518964210677</v>
      </c>
      <c r="O15">
        <v>103.36724463585701</v>
      </c>
      <c r="P15">
        <v>103.323451159328</v>
      </c>
      <c r="Q15">
        <v>102.64313976064</v>
      </c>
      <c r="R15">
        <v>102.31154637549901</v>
      </c>
      <c r="S15">
        <v>100.326869517999</v>
      </c>
      <c r="T15">
        <v>95.838115255160702</v>
      </c>
      <c r="U15">
        <v>94.654627707672006</v>
      </c>
      <c r="V15">
        <v>95.474408192340107</v>
      </c>
      <c r="W15">
        <v>96.328219625693507</v>
      </c>
      <c r="X15">
        <v>97.1812413590917</v>
      </c>
      <c r="Y15">
        <v>99.574822155293703</v>
      </c>
      <c r="Z15">
        <v>100.36929437980601</v>
      </c>
      <c r="AA15">
        <v>100.98642834911</v>
      </c>
      <c r="AB15">
        <v>102.288820780591</v>
      </c>
      <c r="AC15">
        <v>103.91298613447</v>
      </c>
      <c r="AD15">
        <v>105.197252936883</v>
      </c>
      <c r="AE15">
        <v>100</v>
      </c>
      <c r="AF15">
        <v>105.571275187895</v>
      </c>
    </row>
    <row r="16" spans="1:32" x14ac:dyDescent="0.3">
      <c r="A16" t="s">
        <v>120</v>
      </c>
      <c r="B16" t="s">
        <v>325</v>
      </c>
      <c r="C16" t="s">
        <v>297</v>
      </c>
      <c r="D16" t="s">
        <v>326</v>
      </c>
      <c r="E16" t="s">
        <v>298</v>
      </c>
      <c r="F16">
        <v>100.080803204121</v>
      </c>
      <c r="G16">
        <v>102.259387759959</v>
      </c>
      <c r="H16">
        <v>105.435051725718</v>
      </c>
      <c r="I16">
        <v>105.27509463634399</v>
      </c>
      <c r="J16">
        <v>104.919288554264</v>
      </c>
      <c r="K16">
        <v>106.307110605784</v>
      </c>
      <c r="L16">
        <v>106.431559080269</v>
      </c>
      <c r="M16">
        <v>104.08453229101499</v>
      </c>
      <c r="N16">
        <v>103.518964210677</v>
      </c>
      <c r="O16">
        <v>103.36724463585701</v>
      </c>
      <c r="P16">
        <v>103.323451159328</v>
      </c>
      <c r="Q16">
        <v>102.64313976064</v>
      </c>
      <c r="R16">
        <v>102.31154637549901</v>
      </c>
      <c r="S16">
        <v>100.326869517999</v>
      </c>
      <c r="T16">
        <v>95.838115255160801</v>
      </c>
      <c r="U16">
        <v>94.654627707672006</v>
      </c>
      <c r="V16">
        <v>95.474408192340107</v>
      </c>
      <c r="W16">
        <v>96.328219625693507</v>
      </c>
      <c r="X16">
        <v>97.1812413590917</v>
      </c>
      <c r="Y16">
        <v>99.574822155293703</v>
      </c>
      <c r="Z16">
        <v>100.36929437980601</v>
      </c>
      <c r="AA16">
        <v>100.98642834911</v>
      </c>
      <c r="AB16">
        <v>102.288820780591</v>
      </c>
      <c r="AC16">
        <v>103.91298613447</v>
      </c>
      <c r="AD16">
        <v>105.197252936883</v>
      </c>
      <c r="AE16">
        <v>100</v>
      </c>
      <c r="AF16">
        <v>105.571275187895</v>
      </c>
    </row>
    <row r="17" spans="1:32" x14ac:dyDescent="0.3">
      <c r="A17" t="s">
        <v>120</v>
      </c>
      <c r="B17" t="s">
        <v>327</v>
      </c>
      <c r="C17" t="s">
        <v>297</v>
      </c>
      <c r="D17" t="s">
        <v>328</v>
      </c>
      <c r="E17" t="s">
        <v>298</v>
      </c>
      <c r="F17">
        <v>100.080803204121</v>
      </c>
      <c r="G17">
        <v>102.259387759959</v>
      </c>
      <c r="H17">
        <v>105.435051725718</v>
      </c>
      <c r="I17">
        <v>105.27509463634399</v>
      </c>
      <c r="J17">
        <v>104.919288554264</v>
      </c>
      <c r="K17">
        <v>106.307110605784</v>
      </c>
      <c r="L17">
        <v>106.431559080269</v>
      </c>
      <c r="M17">
        <v>104.08453229101499</v>
      </c>
      <c r="N17">
        <v>103.518964210677</v>
      </c>
      <c r="O17">
        <v>103.36724463585701</v>
      </c>
      <c r="P17">
        <v>103.323451159328</v>
      </c>
      <c r="Q17">
        <v>102.64313976064</v>
      </c>
      <c r="R17">
        <v>102.31154637549901</v>
      </c>
      <c r="S17">
        <v>100.326869517999</v>
      </c>
      <c r="T17">
        <v>95.838115255160702</v>
      </c>
      <c r="U17">
        <v>94.654627707672006</v>
      </c>
      <c r="V17">
        <v>95.474408192340107</v>
      </c>
      <c r="W17">
        <v>96.328219625693507</v>
      </c>
      <c r="X17">
        <v>97.1812413590917</v>
      </c>
      <c r="Y17">
        <v>99.574822155293703</v>
      </c>
      <c r="Z17">
        <v>100.36929437980601</v>
      </c>
      <c r="AA17">
        <v>100.98642834911</v>
      </c>
      <c r="AB17">
        <v>102.288820780591</v>
      </c>
      <c r="AC17">
        <v>103.91298613447</v>
      </c>
      <c r="AD17">
        <v>105.197252936883</v>
      </c>
      <c r="AE17">
        <v>100</v>
      </c>
      <c r="AF17">
        <v>105.571275187895</v>
      </c>
    </row>
    <row r="18" spans="1:32" x14ac:dyDescent="0.3">
      <c r="A18" t="s">
        <v>120</v>
      </c>
      <c r="B18" t="s">
        <v>329</v>
      </c>
      <c r="C18" t="s">
        <v>297</v>
      </c>
      <c r="D18" t="s">
        <v>330</v>
      </c>
      <c r="E18" t="s">
        <v>298</v>
      </c>
      <c r="F18">
        <v>100.080803204121</v>
      </c>
      <c r="G18">
        <v>102.259387759959</v>
      </c>
      <c r="H18">
        <v>105.435051725718</v>
      </c>
      <c r="I18">
        <v>105.27509463634399</v>
      </c>
      <c r="J18">
        <v>104.919288554264</v>
      </c>
      <c r="K18">
        <v>106.307110605784</v>
      </c>
      <c r="L18">
        <v>106.431559080269</v>
      </c>
      <c r="M18">
        <v>104.08453229101499</v>
      </c>
      <c r="N18">
        <v>103.518964210677</v>
      </c>
      <c r="O18">
        <v>103.36724463585701</v>
      </c>
      <c r="P18">
        <v>103.323451159328</v>
      </c>
      <c r="Q18">
        <v>102.64313976064</v>
      </c>
      <c r="R18">
        <v>102.31154637549901</v>
      </c>
      <c r="S18">
        <v>100.326869517999</v>
      </c>
      <c r="T18">
        <v>95.838115255160702</v>
      </c>
      <c r="U18">
        <v>94.654627707672006</v>
      </c>
      <c r="V18">
        <v>95.474408192340107</v>
      </c>
      <c r="W18">
        <v>96.328219625693507</v>
      </c>
      <c r="X18">
        <v>97.1812413590917</v>
      </c>
      <c r="Y18">
        <v>99.574822155293703</v>
      </c>
      <c r="Z18">
        <v>100.36929437980601</v>
      </c>
      <c r="AA18">
        <v>100.98642834911</v>
      </c>
      <c r="AB18">
        <v>102.288820780591</v>
      </c>
      <c r="AC18">
        <v>103.91298613447</v>
      </c>
      <c r="AD18">
        <v>105.197252936883</v>
      </c>
      <c r="AE18">
        <v>100</v>
      </c>
      <c r="AF18">
        <v>105.571275187895</v>
      </c>
    </row>
    <row r="19" spans="1:32" x14ac:dyDescent="0.3">
      <c r="A19" t="s">
        <v>120</v>
      </c>
      <c r="B19" t="s">
        <v>331</v>
      </c>
      <c r="C19" t="s">
        <v>297</v>
      </c>
      <c r="D19" t="s">
        <v>332</v>
      </c>
      <c r="E19" t="s">
        <v>298</v>
      </c>
      <c r="F19">
        <v>100.080803204121</v>
      </c>
      <c r="G19">
        <v>102.259387759959</v>
      </c>
      <c r="H19">
        <v>105.435051725718</v>
      </c>
      <c r="I19">
        <v>105.27509463634399</v>
      </c>
      <c r="J19">
        <v>104.919288554264</v>
      </c>
      <c r="K19">
        <v>106.307110605784</v>
      </c>
      <c r="L19">
        <v>106.431559080269</v>
      </c>
      <c r="M19">
        <v>104.08453229101499</v>
      </c>
      <c r="N19">
        <v>103.518964210677</v>
      </c>
      <c r="O19">
        <v>103.36724463585701</v>
      </c>
      <c r="P19">
        <v>103.323451159328</v>
      </c>
      <c r="Q19">
        <v>102.64313976064</v>
      </c>
      <c r="R19">
        <v>102.31154637549901</v>
      </c>
      <c r="S19">
        <v>100.326869517999</v>
      </c>
      <c r="T19">
        <v>95.838115255160702</v>
      </c>
      <c r="U19">
        <v>94.654627707672006</v>
      </c>
      <c r="V19">
        <v>95.474408192340107</v>
      </c>
      <c r="W19">
        <v>96.328219625693507</v>
      </c>
      <c r="X19">
        <v>97.1812413590917</v>
      </c>
      <c r="Y19">
        <v>99.574822155293703</v>
      </c>
      <c r="Z19">
        <v>100.36929437980601</v>
      </c>
      <c r="AA19">
        <v>100.98642834911</v>
      </c>
      <c r="AB19">
        <v>102.288820780591</v>
      </c>
      <c r="AC19">
        <v>103.91298613447</v>
      </c>
      <c r="AD19">
        <v>105.197252936883</v>
      </c>
      <c r="AE19">
        <v>100</v>
      </c>
      <c r="AF19">
        <v>105.571275187895</v>
      </c>
    </row>
    <row r="20" spans="1:32" x14ac:dyDescent="0.3">
      <c r="A20" t="s">
        <v>120</v>
      </c>
      <c r="B20" t="s">
        <v>333</v>
      </c>
      <c r="C20" t="s">
        <v>297</v>
      </c>
      <c r="D20" t="s">
        <v>334</v>
      </c>
      <c r="E20" t="s">
        <v>298</v>
      </c>
      <c r="F20">
        <v>100.080803204121</v>
      </c>
      <c r="G20">
        <v>102.259387759959</v>
      </c>
      <c r="H20">
        <v>105.435051725718</v>
      </c>
      <c r="I20">
        <v>105.27509463634399</v>
      </c>
      <c r="J20">
        <v>104.919288554264</v>
      </c>
      <c r="K20">
        <v>106.307110605784</v>
      </c>
      <c r="L20">
        <v>106.431559080269</v>
      </c>
      <c r="M20">
        <v>104.08453229101499</v>
      </c>
      <c r="N20">
        <v>103.518964210677</v>
      </c>
      <c r="O20">
        <v>103.36724463585701</v>
      </c>
      <c r="P20">
        <v>103.323451159328</v>
      </c>
      <c r="Q20">
        <v>102.64313976064</v>
      </c>
      <c r="R20">
        <v>102.31154637549901</v>
      </c>
      <c r="S20">
        <v>100.326869517999</v>
      </c>
      <c r="T20">
        <v>95.838115255160702</v>
      </c>
      <c r="U20">
        <v>94.654627707672006</v>
      </c>
      <c r="V20">
        <v>95.474408192340107</v>
      </c>
      <c r="W20">
        <v>96.328219625693507</v>
      </c>
      <c r="X20">
        <v>97.1812413590917</v>
      </c>
      <c r="Y20">
        <v>99.574822155293703</v>
      </c>
      <c r="Z20">
        <v>100.36929437980601</v>
      </c>
      <c r="AA20">
        <v>100.98642834911</v>
      </c>
      <c r="AB20">
        <v>102.288820780591</v>
      </c>
      <c r="AC20">
        <v>103.91298613447</v>
      </c>
      <c r="AD20">
        <v>105.197252936883</v>
      </c>
      <c r="AE20">
        <v>100</v>
      </c>
      <c r="AF20">
        <v>105.571275187895</v>
      </c>
    </row>
    <row r="21" spans="1:32" x14ac:dyDescent="0.3">
      <c r="A21" t="s">
        <v>120</v>
      </c>
      <c r="B21" t="s">
        <v>335</v>
      </c>
      <c r="C21" t="s">
        <v>297</v>
      </c>
      <c r="D21" t="s">
        <v>336</v>
      </c>
      <c r="E21" t="s">
        <v>298</v>
      </c>
      <c r="F21">
        <v>100.080803204121</v>
      </c>
      <c r="G21">
        <v>102.259387759959</v>
      </c>
      <c r="H21">
        <v>105.435051725718</v>
      </c>
      <c r="I21">
        <v>105.27509463634399</v>
      </c>
      <c r="J21">
        <v>104.919288554264</v>
      </c>
      <c r="K21">
        <v>106.307110605784</v>
      </c>
      <c r="L21">
        <v>106.431559080269</v>
      </c>
      <c r="M21">
        <v>104.08453229101499</v>
      </c>
      <c r="N21">
        <v>103.518964210677</v>
      </c>
      <c r="O21">
        <v>103.36724463585701</v>
      </c>
      <c r="P21">
        <v>103.323451159328</v>
      </c>
      <c r="Q21">
        <v>102.64313976064</v>
      </c>
      <c r="R21">
        <v>102.31154637549901</v>
      </c>
      <c r="S21">
        <v>100.326869517999</v>
      </c>
      <c r="T21">
        <v>95.838115255160702</v>
      </c>
      <c r="U21">
        <v>94.654627707672006</v>
      </c>
      <c r="V21">
        <v>95.474408192340107</v>
      </c>
      <c r="W21">
        <v>96.328219625693507</v>
      </c>
      <c r="X21">
        <v>97.1812413590918</v>
      </c>
      <c r="Y21">
        <v>99.574822155293703</v>
      </c>
      <c r="Z21">
        <v>100.36929437980601</v>
      </c>
      <c r="AA21">
        <v>100.98642834911</v>
      </c>
      <c r="AB21">
        <v>102.288820780591</v>
      </c>
      <c r="AC21">
        <v>103.91298613447</v>
      </c>
      <c r="AD21">
        <v>105.197252936883</v>
      </c>
      <c r="AE21">
        <v>100</v>
      </c>
      <c r="AF21">
        <v>105.571275187895</v>
      </c>
    </row>
    <row r="22" spans="1:32" x14ac:dyDescent="0.3">
      <c r="A22" t="s">
        <v>120</v>
      </c>
      <c r="B22" t="s">
        <v>337</v>
      </c>
      <c r="C22" t="s">
        <v>297</v>
      </c>
      <c r="D22" t="s">
        <v>338</v>
      </c>
      <c r="E22" t="s">
        <v>298</v>
      </c>
      <c r="F22">
        <v>100.080803204121</v>
      </c>
      <c r="G22">
        <v>102.259387759959</v>
      </c>
      <c r="H22">
        <v>105.435051725718</v>
      </c>
      <c r="I22">
        <v>105.27509463634399</v>
      </c>
      <c r="J22">
        <v>104.919288554264</v>
      </c>
      <c r="K22">
        <v>106.307110605784</v>
      </c>
      <c r="L22">
        <v>106.431559080269</v>
      </c>
      <c r="M22">
        <v>104.08453229101499</v>
      </c>
      <c r="N22">
        <v>103.518964210677</v>
      </c>
      <c r="O22">
        <v>103.36724463585701</v>
      </c>
      <c r="P22">
        <v>103.323451159328</v>
      </c>
      <c r="Q22">
        <v>102.64313976064</v>
      </c>
      <c r="R22">
        <v>102.31154637549901</v>
      </c>
      <c r="S22">
        <v>100.326869517999</v>
      </c>
      <c r="T22">
        <v>95.838115255160702</v>
      </c>
      <c r="U22">
        <v>94.654627707672006</v>
      </c>
      <c r="V22">
        <v>95.474408192340107</v>
      </c>
      <c r="W22">
        <v>96.328219625693507</v>
      </c>
      <c r="X22">
        <v>97.1812413590917</v>
      </c>
      <c r="Y22">
        <v>99.574822155293703</v>
      </c>
      <c r="Z22">
        <v>100.36929437980601</v>
      </c>
      <c r="AA22">
        <v>100.98642834911</v>
      </c>
      <c r="AB22">
        <v>102.288820780591</v>
      </c>
      <c r="AC22">
        <v>103.91298613447</v>
      </c>
      <c r="AD22">
        <v>105.197252936883</v>
      </c>
      <c r="AE22">
        <v>100</v>
      </c>
      <c r="AF22">
        <v>105.571275187895</v>
      </c>
    </row>
    <row r="23" spans="1:32" x14ac:dyDescent="0.3">
      <c r="A23" t="s">
        <v>120</v>
      </c>
      <c r="B23" t="s">
        <v>339</v>
      </c>
      <c r="C23" t="s">
        <v>297</v>
      </c>
      <c r="D23" t="s">
        <v>340</v>
      </c>
      <c r="E23" t="s">
        <v>298</v>
      </c>
      <c r="F23">
        <v>100.080803204121</v>
      </c>
      <c r="G23">
        <v>102.259387759959</v>
      </c>
      <c r="H23">
        <v>105.435051725718</v>
      </c>
      <c r="I23">
        <v>105.27509463634399</v>
      </c>
      <c r="J23">
        <v>104.919288554264</v>
      </c>
      <c r="K23">
        <v>106.307110605784</v>
      </c>
      <c r="L23">
        <v>106.431559080269</v>
      </c>
      <c r="M23">
        <v>104.08453229101499</v>
      </c>
      <c r="N23">
        <v>103.518964210677</v>
      </c>
      <c r="O23">
        <v>103.36724463585701</v>
      </c>
      <c r="P23">
        <v>103.323451159328</v>
      </c>
      <c r="Q23">
        <v>102.64313976064</v>
      </c>
      <c r="R23">
        <v>102.31154637549901</v>
      </c>
      <c r="S23">
        <v>100.326869517999</v>
      </c>
      <c r="T23">
        <v>95.838115255160702</v>
      </c>
      <c r="U23">
        <v>94.654627707672006</v>
      </c>
      <c r="V23">
        <v>95.474408192340107</v>
      </c>
      <c r="W23">
        <v>96.328219625693507</v>
      </c>
      <c r="X23">
        <v>97.1812413590917</v>
      </c>
      <c r="Y23">
        <v>99.574822155293703</v>
      </c>
      <c r="Z23">
        <v>100.36929437980601</v>
      </c>
      <c r="AA23">
        <v>100.98642834911</v>
      </c>
      <c r="AB23">
        <v>102.288820780591</v>
      </c>
      <c r="AC23">
        <v>103.91298613447</v>
      </c>
      <c r="AD23">
        <v>105.197252936883</v>
      </c>
      <c r="AE23">
        <v>100</v>
      </c>
      <c r="AF23">
        <v>105.571275187895</v>
      </c>
    </row>
    <row r="24" spans="1:32" x14ac:dyDescent="0.3">
      <c r="A24" t="s">
        <v>120</v>
      </c>
      <c r="B24" t="s">
        <v>341</v>
      </c>
      <c r="C24" t="s">
        <v>297</v>
      </c>
      <c r="D24" t="s">
        <v>342</v>
      </c>
      <c r="E24" t="s">
        <v>298</v>
      </c>
      <c r="F24">
        <v>100.080803204121</v>
      </c>
      <c r="G24">
        <v>102.259387759959</v>
      </c>
      <c r="H24">
        <v>105.435051725718</v>
      </c>
      <c r="I24">
        <v>105.27509463634399</v>
      </c>
      <c r="J24">
        <v>104.919288554264</v>
      </c>
      <c r="K24">
        <v>106.307110605784</v>
      </c>
      <c r="L24">
        <v>106.431559080269</v>
      </c>
      <c r="M24">
        <v>104.08453229101499</v>
      </c>
      <c r="N24">
        <v>103.518964210677</v>
      </c>
      <c r="O24">
        <v>103.36724463585701</v>
      </c>
      <c r="P24">
        <v>103.323451159328</v>
      </c>
      <c r="Q24">
        <v>102.64313976064</v>
      </c>
      <c r="R24">
        <v>102.31154637549901</v>
      </c>
      <c r="S24">
        <v>100.326869517999</v>
      </c>
      <c r="T24">
        <v>95.838115255160702</v>
      </c>
      <c r="U24">
        <v>94.654627707672006</v>
      </c>
      <c r="V24">
        <v>95.474408192340107</v>
      </c>
      <c r="W24">
        <v>96.328219625693507</v>
      </c>
      <c r="X24">
        <v>97.1812413590917</v>
      </c>
      <c r="Y24">
        <v>99.574822155293703</v>
      </c>
      <c r="Z24">
        <v>100.36929437980601</v>
      </c>
      <c r="AA24">
        <v>100.98642834911</v>
      </c>
      <c r="AB24">
        <v>102.288820780591</v>
      </c>
      <c r="AC24">
        <v>103.91298613447</v>
      </c>
      <c r="AD24">
        <v>105.197252936883</v>
      </c>
      <c r="AE24">
        <v>100</v>
      </c>
      <c r="AF24">
        <v>105.571275187895</v>
      </c>
    </row>
    <row r="25" spans="1:32" x14ac:dyDescent="0.3">
      <c r="A25" t="s">
        <v>120</v>
      </c>
      <c r="B25" t="s">
        <v>343</v>
      </c>
      <c r="C25" t="s">
        <v>297</v>
      </c>
      <c r="D25" t="s">
        <v>344</v>
      </c>
      <c r="E25" t="s">
        <v>298</v>
      </c>
      <c r="F25">
        <v>100.080803204121</v>
      </c>
      <c r="G25">
        <v>102.259387759959</v>
      </c>
      <c r="H25">
        <v>105.435051725718</v>
      </c>
      <c r="I25">
        <v>105.27509463634399</v>
      </c>
      <c r="J25">
        <v>104.919288554264</v>
      </c>
      <c r="K25">
        <v>106.307110605784</v>
      </c>
      <c r="L25">
        <v>106.431559080269</v>
      </c>
      <c r="M25">
        <v>104.08453229101499</v>
      </c>
      <c r="N25">
        <v>103.518964210677</v>
      </c>
      <c r="O25">
        <v>103.36724463585701</v>
      </c>
      <c r="P25">
        <v>103.323451159328</v>
      </c>
      <c r="Q25">
        <v>102.64313976064</v>
      </c>
      <c r="R25">
        <v>102.31154637549901</v>
      </c>
      <c r="S25">
        <v>100.326869517999</v>
      </c>
      <c r="T25">
        <v>95.838115255160702</v>
      </c>
      <c r="U25">
        <v>94.654627707672006</v>
      </c>
      <c r="V25">
        <v>95.474408192340107</v>
      </c>
      <c r="W25">
        <v>96.328219625693507</v>
      </c>
      <c r="X25">
        <v>97.1812413590917</v>
      </c>
      <c r="Y25">
        <v>99.574822155293703</v>
      </c>
      <c r="Z25">
        <v>100.36929437980601</v>
      </c>
      <c r="AA25">
        <v>100.98642834911</v>
      </c>
      <c r="AB25">
        <v>102.288820780591</v>
      </c>
      <c r="AC25">
        <v>103.91298613447</v>
      </c>
      <c r="AD25">
        <v>105.197252936883</v>
      </c>
      <c r="AE25">
        <v>100</v>
      </c>
      <c r="AF25">
        <v>105.571275187895</v>
      </c>
    </row>
    <row r="26" spans="1:32" x14ac:dyDescent="0.3">
      <c r="A26" t="s">
        <v>120</v>
      </c>
      <c r="B26" t="s">
        <v>345</v>
      </c>
      <c r="C26" t="s">
        <v>297</v>
      </c>
      <c r="D26" t="s">
        <v>346</v>
      </c>
      <c r="E26" t="s">
        <v>298</v>
      </c>
      <c r="F26">
        <v>100.080803204121</v>
      </c>
      <c r="G26">
        <v>102.259387759959</v>
      </c>
      <c r="H26">
        <v>105.435051725718</v>
      </c>
      <c r="I26">
        <v>105.27509463634399</v>
      </c>
      <c r="J26">
        <v>104.919288554264</v>
      </c>
      <c r="K26">
        <v>106.307110605784</v>
      </c>
      <c r="L26">
        <v>106.431559080269</v>
      </c>
      <c r="M26">
        <v>104.08453229101499</v>
      </c>
      <c r="N26">
        <v>103.518964210677</v>
      </c>
      <c r="O26">
        <v>103.36724463585701</v>
      </c>
      <c r="P26">
        <v>103.323451159328</v>
      </c>
      <c r="Q26">
        <v>102.64313976064</v>
      </c>
      <c r="R26">
        <v>102.31154637549901</v>
      </c>
      <c r="S26">
        <v>100.326869517999</v>
      </c>
      <c r="T26">
        <v>95.838115255160702</v>
      </c>
      <c r="U26">
        <v>94.654627707672006</v>
      </c>
      <c r="V26">
        <v>95.474408192340107</v>
      </c>
      <c r="W26">
        <v>96.328219625693507</v>
      </c>
      <c r="X26">
        <v>97.1812413590917</v>
      </c>
      <c r="Y26">
        <v>99.574822155293703</v>
      </c>
      <c r="Z26">
        <v>100.36929437980601</v>
      </c>
      <c r="AA26">
        <v>100.98642834911</v>
      </c>
      <c r="AB26">
        <v>102.288820780591</v>
      </c>
      <c r="AC26">
        <v>103.91298613447</v>
      </c>
      <c r="AD26">
        <v>105.197252936883</v>
      </c>
      <c r="AE26">
        <v>100</v>
      </c>
      <c r="AF26">
        <v>105.571275187895</v>
      </c>
    </row>
    <row r="27" spans="1:32" x14ac:dyDescent="0.3">
      <c r="A27" t="s">
        <v>120</v>
      </c>
      <c r="B27" t="s">
        <v>347</v>
      </c>
      <c r="C27" t="s">
        <v>297</v>
      </c>
      <c r="D27" t="s">
        <v>348</v>
      </c>
      <c r="E27" t="s">
        <v>298</v>
      </c>
      <c r="F27">
        <v>100.080803204121</v>
      </c>
      <c r="G27">
        <v>102.259387759959</v>
      </c>
      <c r="H27">
        <v>105.435051725718</v>
      </c>
      <c r="I27">
        <v>105.27509463634399</v>
      </c>
      <c r="J27">
        <v>104.919288554264</v>
      </c>
      <c r="K27">
        <v>106.307110605784</v>
      </c>
      <c r="L27">
        <v>106.431559080269</v>
      </c>
      <c r="M27">
        <v>104.08453229101499</v>
      </c>
      <c r="N27">
        <v>103.518964210677</v>
      </c>
      <c r="O27">
        <v>103.36724463585701</v>
      </c>
      <c r="P27">
        <v>103.323451159328</v>
      </c>
      <c r="Q27">
        <v>102.64313976064</v>
      </c>
      <c r="R27">
        <v>102.31154637549901</v>
      </c>
      <c r="S27">
        <v>100.326869517999</v>
      </c>
      <c r="T27">
        <v>95.838115255160702</v>
      </c>
      <c r="U27">
        <v>94.654627707672006</v>
      </c>
      <c r="V27">
        <v>95.474408192340107</v>
      </c>
      <c r="W27">
        <v>96.328219625693507</v>
      </c>
      <c r="X27">
        <v>97.1812413590917</v>
      </c>
      <c r="Y27">
        <v>99.574822155293703</v>
      </c>
      <c r="Z27">
        <v>100.36929437980601</v>
      </c>
      <c r="AA27">
        <v>100.98642834911</v>
      </c>
      <c r="AB27">
        <v>102.288820780591</v>
      </c>
      <c r="AC27">
        <v>103.91298613447</v>
      </c>
      <c r="AD27">
        <v>105.197252936883</v>
      </c>
      <c r="AE27">
        <v>100</v>
      </c>
      <c r="AF27">
        <v>105.571275187895</v>
      </c>
    </row>
    <row r="28" spans="1:32" x14ac:dyDescent="0.3">
      <c r="A28" t="s">
        <v>120</v>
      </c>
      <c r="B28" t="s">
        <v>349</v>
      </c>
      <c r="C28" t="s">
        <v>297</v>
      </c>
      <c r="D28" t="s">
        <v>350</v>
      </c>
      <c r="E28" t="s">
        <v>298</v>
      </c>
      <c r="F28">
        <v>100.080803204121</v>
      </c>
      <c r="G28">
        <v>102.259387759959</v>
      </c>
      <c r="H28">
        <v>105.435051725718</v>
      </c>
      <c r="I28">
        <v>105.27509463634399</v>
      </c>
      <c r="J28">
        <v>104.919288554264</v>
      </c>
      <c r="K28">
        <v>106.307110605784</v>
      </c>
      <c r="L28">
        <v>106.431559080269</v>
      </c>
      <c r="M28">
        <v>104.08453229101499</v>
      </c>
      <c r="N28">
        <v>103.518964210677</v>
      </c>
      <c r="O28">
        <v>103.36724463585701</v>
      </c>
      <c r="P28">
        <v>103.323451159328</v>
      </c>
      <c r="Q28">
        <v>102.64313976064</v>
      </c>
      <c r="R28">
        <v>102.31154637549901</v>
      </c>
      <c r="S28">
        <v>100.326869517999</v>
      </c>
      <c r="T28">
        <v>95.838115255160702</v>
      </c>
      <c r="U28">
        <v>94.654627707672006</v>
      </c>
      <c r="V28">
        <v>95.474408192340107</v>
      </c>
      <c r="W28">
        <v>96.328219625693507</v>
      </c>
      <c r="X28">
        <v>97.1812413590917</v>
      </c>
      <c r="Y28">
        <v>99.574822155293703</v>
      </c>
      <c r="Z28">
        <v>100.36929437980601</v>
      </c>
      <c r="AA28">
        <v>100.98642834911</v>
      </c>
      <c r="AB28">
        <v>102.288820780591</v>
      </c>
      <c r="AC28">
        <v>103.91298613447</v>
      </c>
      <c r="AD28">
        <v>105.197252936883</v>
      </c>
      <c r="AE28">
        <v>100</v>
      </c>
      <c r="AF28">
        <v>105.571275187895</v>
      </c>
    </row>
    <row r="29" spans="1:32" x14ac:dyDescent="0.3">
      <c r="A29" t="s">
        <v>120</v>
      </c>
      <c r="B29" t="s">
        <v>351</v>
      </c>
      <c r="C29" t="s">
        <v>297</v>
      </c>
      <c r="D29" t="s">
        <v>352</v>
      </c>
      <c r="E29" t="s">
        <v>298</v>
      </c>
      <c r="F29">
        <v>100.080803204121</v>
      </c>
      <c r="G29">
        <v>102.259387759959</v>
      </c>
      <c r="H29">
        <v>105.435051725718</v>
      </c>
      <c r="I29">
        <v>105.27509463634399</v>
      </c>
      <c r="J29">
        <v>104.919288554264</v>
      </c>
      <c r="K29">
        <v>106.307110605784</v>
      </c>
      <c r="L29">
        <v>106.431559080269</v>
      </c>
      <c r="M29">
        <v>104.08453229101499</v>
      </c>
      <c r="N29">
        <v>103.518964210677</v>
      </c>
      <c r="O29">
        <v>103.36724463585701</v>
      </c>
      <c r="P29">
        <v>103.323451159328</v>
      </c>
      <c r="Q29">
        <v>102.64313976064</v>
      </c>
      <c r="R29">
        <v>102.31154637549901</v>
      </c>
      <c r="S29">
        <v>100.326869517999</v>
      </c>
      <c r="T29">
        <v>95.838115255160801</v>
      </c>
      <c r="U29">
        <v>94.654627707672006</v>
      </c>
      <c r="V29">
        <v>95.474408192340107</v>
      </c>
      <c r="W29">
        <v>96.328219625693507</v>
      </c>
      <c r="X29">
        <v>97.1812413590917</v>
      </c>
      <c r="Y29">
        <v>99.574822155293703</v>
      </c>
      <c r="Z29">
        <v>100.36929437980601</v>
      </c>
      <c r="AA29">
        <v>100.98642834911</v>
      </c>
      <c r="AB29">
        <v>102.288820780591</v>
      </c>
      <c r="AC29">
        <v>103.91298613447</v>
      </c>
      <c r="AD29">
        <v>105.197252936883</v>
      </c>
      <c r="AE29">
        <v>100</v>
      </c>
      <c r="AF29">
        <v>105.571275187895</v>
      </c>
    </row>
    <row r="30" spans="1:32" x14ac:dyDescent="0.3">
      <c r="A30" t="s">
        <v>120</v>
      </c>
      <c r="B30" t="s">
        <v>353</v>
      </c>
      <c r="C30" t="s">
        <v>297</v>
      </c>
      <c r="D30" t="s">
        <v>354</v>
      </c>
      <c r="E30" t="s">
        <v>298</v>
      </c>
      <c r="F30">
        <v>100.080803204121</v>
      </c>
      <c r="G30">
        <v>102.259387759959</v>
      </c>
      <c r="H30">
        <v>105.435051725718</v>
      </c>
      <c r="I30">
        <v>105.27509463634399</v>
      </c>
      <c r="J30">
        <v>104.919288554264</v>
      </c>
      <c r="K30">
        <v>106.307110605784</v>
      </c>
      <c r="L30">
        <v>106.431559080269</v>
      </c>
      <c r="M30">
        <v>104.08453229101499</v>
      </c>
      <c r="N30">
        <v>103.518964210677</v>
      </c>
      <c r="O30">
        <v>103.36724463585701</v>
      </c>
      <c r="P30">
        <v>103.323451159328</v>
      </c>
      <c r="Q30">
        <v>102.64313976064</v>
      </c>
      <c r="R30">
        <v>102.31154637549901</v>
      </c>
      <c r="S30">
        <v>100.326869517999</v>
      </c>
      <c r="T30">
        <v>95.838115255160702</v>
      </c>
      <c r="U30">
        <v>94.654627707672006</v>
      </c>
      <c r="V30">
        <v>95.474408192340107</v>
      </c>
      <c r="W30">
        <v>96.328219625693507</v>
      </c>
      <c r="X30">
        <v>97.1812413590917</v>
      </c>
      <c r="Y30">
        <v>99.574822155293703</v>
      </c>
      <c r="Z30">
        <v>100.36929437980601</v>
      </c>
      <c r="AA30">
        <v>100.98642834911</v>
      </c>
      <c r="AB30">
        <v>102.288820780591</v>
      </c>
      <c r="AC30">
        <v>103.91298613447</v>
      </c>
      <c r="AD30">
        <v>105.197252936883</v>
      </c>
      <c r="AE30">
        <v>100</v>
      </c>
      <c r="AF30">
        <v>105.571275187895</v>
      </c>
    </row>
    <row r="31" spans="1:32" x14ac:dyDescent="0.3">
      <c r="A31" t="s">
        <v>120</v>
      </c>
      <c r="B31" t="s">
        <v>355</v>
      </c>
      <c r="C31" t="s">
        <v>297</v>
      </c>
      <c r="D31" t="s">
        <v>356</v>
      </c>
      <c r="E31" t="s">
        <v>298</v>
      </c>
      <c r="F31">
        <v>100.080803204121</v>
      </c>
      <c r="G31">
        <v>102.259387759959</v>
      </c>
      <c r="H31">
        <v>105.435051725718</v>
      </c>
      <c r="I31">
        <v>105.27509463634399</v>
      </c>
      <c r="J31">
        <v>104.919288554264</v>
      </c>
      <c r="K31">
        <v>106.307110605784</v>
      </c>
      <c r="L31">
        <v>106.431559080269</v>
      </c>
      <c r="M31">
        <v>104.08453229101499</v>
      </c>
      <c r="N31">
        <v>103.518964210677</v>
      </c>
      <c r="O31">
        <v>103.36724463585701</v>
      </c>
      <c r="P31">
        <v>103.323451159328</v>
      </c>
      <c r="Q31">
        <v>102.64313976064</v>
      </c>
      <c r="R31">
        <v>102.31154637549901</v>
      </c>
      <c r="S31">
        <v>100.326869517999</v>
      </c>
      <c r="T31">
        <v>95.838115255160702</v>
      </c>
      <c r="U31">
        <v>94.654627707672006</v>
      </c>
      <c r="V31">
        <v>95.474408192340107</v>
      </c>
      <c r="W31">
        <v>96.328219625693507</v>
      </c>
      <c r="X31">
        <v>97.1812413590917</v>
      </c>
      <c r="Y31">
        <v>99.574822155293703</v>
      </c>
      <c r="Z31">
        <v>100.36929437980601</v>
      </c>
      <c r="AA31">
        <v>100.98642834911</v>
      </c>
      <c r="AB31">
        <v>102.288820780591</v>
      </c>
      <c r="AC31">
        <v>103.91298613447</v>
      </c>
      <c r="AD31">
        <v>105.197252936883</v>
      </c>
      <c r="AE31">
        <v>100</v>
      </c>
      <c r="AF31">
        <v>105.571275187895</v>
      </c>
    </row>
    <row r="32" spans="1:32" x14ac:dyDescent="0.3">
      <c r="A32" t="s">
        <v>120</v>
      </c>
      <c r="B32" t="s">
        <v>357</v>
      </c>
      <c r="C32" t="s">
        <v>297</v>
      </c>
      <c r="D32" t="s">
        <v>358</v>
      </c>
      <c r="E32" t="s">
        <v>298</v>
      </c>
      <c r="F32">
        <v>100.080803204121</v>
      </c>
      <c r="G32">
        <v>102.259387759959</v>
      </c>
      <c r="H32">
        <v>105.435051725718</v>
      </c>
      <c r="I32">
        <v>105.27509463634399</v>
      </c>
      <c r="J32">
        <v>104.919288554264</v>
      </c>
      <c r="K32">
        <v>106.307110605784</v>
      </c>
      <c r="L32">
        <v>106.431559080269</v>
      </c>
      <c r="M32">
        <v>104.08453229101499</v>
      </c>
      <c r="N32">
        <v>103.518964210677</v>
      </c>
      <c r="O32">
        <v>103.36724463585701</v>
      </c>
      <c r="P32">
        <v>103.323451159328</v>
      </c>
      <c r="Q32">
        <v>102.64313976064</v>
      </c>
      <c r="R32">
        <v>102.31154637549901</v>
      </c>
      <c r="S32">
        <v>100.326869517999</v>
      </c>
      <c r="T32">
        <v>95.838115255160702</v>
      </c>
      <c r="U32">
        <v>94.654627707672006</v>
      </c>
      <c r="V32">
        <v>95.474408192340107</v>
      </c>
      <c r="W32">
        <v>96.328219625693507</v>
      </c>
      <c r="X32">
        <v>97.1812413590917</v>
      </c>
      <c r="Y32">
        <v>99.574822155293703</v>
      </c>
      <c r="Z32">
        <v>100.36929437980601</v>
      </c>
      <c r="AA32">
        <v>100.98642834911</v>
      </c>
      <c r="AB32">
        <v>102.288820780591</v>
      </c>
      <c r="AC32">
        <v>103.91298613447</v>
      </c>
      <c r="AD32">
        <v>105.197252936883</v>
      </c>
      <c r="AE32">
        <v>100</v>
      </c>
      <c r="AF32">
        <v>105.571275187895</v>
      </c>
    </row>
    <row r="33" spans="1:32" x14ac:dyDescent="0.3">
      <c r="A33" t="s">
        <v>120</v>
      </c>
      <c r="B33" t="s">
        <v>359</v>
      </c>
      <c r="C33" t="s">
        <v>297</v>
      </c>
      <c r="D33" t="s">
        <v>360</v>
      </c>
      <c r="E33" t="s">
        <v>298</v>
      </c>
      <c r="F33">
        <v>100.080803204121</v>
      </c>
      <c r="G33">
        <v>102.259387759959</v>
      </c>
      <c r="H33">
        <v>105.435051725718</v>
      </c>
      <c r="I33">
        <v>105.27509463634399</v>
      </c>
      <c r="J33">
        <v>104.919288554264</v>
      </c>
      <c r="K33">
        <v>106.307110605784</v>
      </c>
      <c r="L33">
        <v>106.431559080269</v>
      </c>
      <c r="M33">
        <v>104.08453229101499</v>
      </c>
      <c r="N33">
        <v>103.518964210677</v>
      </c>
      <c r="O33">
        <v>103.36724463585701</v>
      </c>
      <c r="P33">
        <v>103.323451159328</v>
      </c>
      <c r="Q33">
        <v>102.64313976064</v>
      </c>
      <c r="R33">
        <v>102.31154637549901</v>
      </c>
      <c r="S33">
        <v>100.326869517999</v>
      </c>
      <c r="T33">
        <v>95.838115255160702</v>
      </c>
      <c r="U33">
        <v>94.654627707672006</v>
      </c>
      <c r="V33">
        <v>95.474408192340107</v>
      </c>
      <c r="W33">
        <v>96.328219625693507</v>
      </c>
      <c r="X33">
        <v>97.1812413590917</v>
      </c>
      <c r="Y33">
        <v>99.574822155293703</v>
      </c>
      <c r="Z33">
        <v>100.36929437980601</v>
      </c>
      <c r="AA33">
        <v>100.98642834911</v>
      </c>
      <c r="AB33">
        <v>102.288820780591</v>
      </c>
      <c r="AC33">
        <v>103.91298613447</v>
      </c>
      <c r="AD33">
        <v>105.197252936883</v>
      </c>
      <c r="AE33">
        <v>100</v>
      </c>
      <c r="AF33">
        <v>105.571275187895</v>
      </c>
    </row>
    <row r="34" spans="1:32" x14ac:dyDescent="0.3">
      <c r="A34" t="s">
        <v>120</v>
      </c>
      <c r="B34" t="s">
        <v>361</v>
      </c>
      <c r="C34" t="s">
        <v>297</v>
      </c>
      <c r="D34" t="s">
        <v>362</v>
      </c>
      <c r="E34" t="s">
        <v>298</v>
      </c>
      <c r="F34">
        <v>100.080803204121</v>
      </c>
      <c r="G34">
        <v>102.259387759959</v>
      </c>
      <c r="H34">
        <v>105.435051725718</v>
      </c>
      <c r="I34">
        <v>105.27509463634399</v>
      </c>
      <c r="J34">
        <v>104.919288554264</v>
      </c>
      <c r="K34">
        <v>106.307110605784</v>
      </c>
      <c r="L34">
        <v>106.431559080269</v>
      </c>
      <c r="M34">
        <v>104.08453229101499</v>
      </c>
      <c r="N34">
        <v>103.518964210677</v>
      </c>
      <c r="O34">
        <v>103.36724463585701</v>
      </c>
      <c r="P34">
        <v>103.323451159328</v>
      </c>
      <c r="Q34">
        <v>102.64313976064</v>
      </c>
      <c r="R34">
        <v>102.31154637549901</v>
      </c>
      <c r="S34">
        <v>100.326869517999</v>
      </c>
      <c r="T34">
        <v>95.838115255160801</v>
      </c>
      <c r="U34">
        <v>94.654627707672006</v>
      </c>
      <c r="V34">
        <v>95.474408192340107</v>
      </c>
      <c r="W34">
        <v>96.328219625693507</v>
      </c>
      <c r="X34">
        <v>97.1812413590917</v>
      </c>
      <c r="Y34">
        <v>99.574822155293802</v>
      </c>
      <c r="Z34">
        <v>100.36929437980601</v>
      </c>
      <c r="AA34">
        <v>100.98642834911</v>
      </c>
      <c r="AB34">
        <v>102.288820780591</v>
      </c>
      <c r="AC34">
        <v>103.91298613447</v>
      </c>
      <c r="AD34">
        <v>105.197252936883</v>
      </c>
      <c r="AE34">
        <v>100</v>
      </c>
      <c r="AF34">
        <v>105.571275187895</v>
      </c>
    </row>
    <row r="35" spans="1:32" x14ac:dyDescent="0.3">
      <c r="A35" t="s">
        <v>120</v>
      </c>
      <c r="B35" t="s">
        <v>363</v>
      </c>
      <c r="C35" t="s">
        <v>297</v>
      </c>
      <c r="D35" t="s">
        <v>364</v>
      </c>
      <c r="E35" t="s">
        <v>298</v>
      </c>
      <c r="F35">
        <v>100.080803204121</v>
      </c>
      <c r="G35">
        <v>102.259387759959</v>
      </c>
      <c r="H35">
        <v>105.435051725718</v>
      </c>
      <c r="I35">
        <v>105.27509463634399</v>
      </c>
      <c r="J35">
        <v>104.919288554264</v>
      </c>
      <c r="K35">
        <v>106.307110605784</v>
      </c>
      <c r="L35">
        <v>106.431559080269</v>
      </c>
      <c r="M35">
        <v>104.08453229101499</v>
      </c>
      <c r="N35">
        <v>103.518964210677</v>
      </c>
      <c r="O35">
        <v>103.36724463585701</v>
      </c>
      <c r="P35">
        <v>103.323451159328</v>
      </c>
      <c r="Q35">
        <v>102.64313976064</v>
      </c>
      <c r="R35">
        <v>102.31154637549901</v>
      </c>
      <c r="S35">
        <v>100.326869517999</v>
      </c>
      <c r="T35">
        <v>95.838115255160702</v>
      </c>
      <c r="U35">
        <v>94.654627707672006</v>
      </c>
      <c r="V35">
        <v>95.474408192340107</v>
      </c>
      <c r="W35">
        <v>96.328219625693507</v>
      </c>
      <c r="X35">
        <v>97.1812413590917</v>
      </c>
      <c r="Y35">
        <v>99.574822155293703</v>
      </c>
      <c r="Z35">
        <v>100.36929437980601</v>
      </c>
      <c r="AA35">
        <v>100.98642834911</v>
      </c>
      <c r="AB35">
        <v>102.288820780591</v>
      </c>
      <c r="AC35">
        <v>103.91298613447</v>
      </c>
      <c r="AD35">
        <v>105.197252936883</v>
      </c>
      <c r="AE35">
        <v>100</v>
      </c>
      <c r="AF35">
        <v>105.571275187895</v>
      </c>
    </row>
    <row r="36" spans="1:32" x14ac:dyDescent="0.3">
      <c r="A36" t="s">
        <v>120</v>
      </c>
      <c r="B36" t="s">
        <v>365</v>
      </c>
      <c r="C36" t="s">
        <v>297</v>
      </c>
      <c r="D36" t="s">
        <v>366</v>
      </c>
      <c r="E36" t="s">
        <v>298</v>
      </c>
      <c r="F36">
        <v>100.080803204121</v>
      </c>
      <c r="G36">
        <v>102.259387759959</v>
      </c>
      <c r="H36">
        <v>105.435051725718</v>
      </c>
      <c r="I36">
        <v>105.27509463634399</v>
      </c>
      <c r="J36">
        <v>104.919288554264</v>
      </c>
      <c r="K36">
        <v>106.307110605784</v>
      </c>
      <c r="L36">
        <v>106.431559080269</v>
      </c>
      <c r="M36">
        <v>104.08453229101499</v>
      </c>
      <c r="N36">
        <v>103.518964210677</v>
      </c>
      <c r="O36">
        <v>103.36724463585701</v>
      </c>
      <c r="P36">
        <v>103.323451159328</v>
      </c>
      <c r="Q36">
        <v>102.64313976064</v>
      </c>
      <c r="R36">
        <v>102.31154637549901</v>
      </c>
      <c r="S36">
        <v>100.326869517999</v>
      </c>
      <c r="T36">
        <v>95.838115255160702</v>
      </c>
      <c r="U36">
        <v>94.654627707672006</v>
      </c>
      <c r="V36">
        <v>95.474408192340107</v>
      </c>
      <c r="W36">
        <v>96.328219625693507</v>
      </c>
      <c r="X36">
        <v>97.1812413590917</v>
      </c>
      <c r="Y36">
        <v>99.574822155293703</v>
      </c>
      <c r="Z36">
        <v>100.36929437980601</v>
      </c>
      <c r="AA36">
        <v>100.98642834911</v>
      </c>
      <c r="AB36">
        <v>102.288820780591</v>
      </c>
      <c r="AC36">
        <v>103.91298613447</v>
      </c>
      <c r="AD36">
        <v>105.197252936883</v>
      </c>
      <c r="AE36">
        <v>100</v>
      </c>
      <c r="AF36">
        <v>105.571275187895</v>
      </c>
    </row>
    <row r="37" spans="1:32" x14ac:dyDescent="0.3">
      <c r="A37" t="s">
        <v>120</v>
      </c>
      <c r="B37" t="s">
        <v>367</v>
      </c>
      <c r="C37" t="s">
        <v>297</v>
      </c>
      <c r="D37" t="s">
        <v>368</v>
      </c>
      <c r="E37" t="s">
        <v>298</v>
      </c>
      <c r="F37">
        <v>100.080803204121</v>
      </c>
      <c r="G37">
        <v>102.259387759959</v>
      </c>
      <c r="H37">
        <v>105.435051725718</v>
      </c>
      <c r="I37">
        <v>105.27509463634399</v>
      </c>
      <c r="J37">
        <v>104.919288554264</v>
      </c>
      <c r="K37">
        <v>106.307110605784</v>
      </c>
      <c r="L37">
        <v>106.431559080269</v>
      </c>
      <c r="M37">
        <v>104.08453229101499</v>
      </c>
      <c r="N37">
        <v>103.518964210677</v>
      </c>
      <c r="O37">
        <v>103.36724463585701</v>
      </c>
      <c r="P37">
        <v>103.323451159328</v>
      </c>
      <c r="Q37">
        <v>102.64313976064</v>
      </c>
      <c r="R37">
        <v>102.31154637549901</v>
      </c>
      <c r="S37">
        <v>100.326869517999</v>
      </c>
      <c r="T37">
        <v>95.838115255160702</v>
      </c>
      <c r="U37">
        <v>94.654627707672006</v>
      </c>
      <c r="V37">
        <v>95.474408192340107</v>
      </c>
      <c r="W37">
        <v>96.328219625693507</v>
      </c>
      <c r="X37">
        <v>97.1812413590917</v>
      </c>
      <c r="Y37">
        <v>99.574822155293703</v>
      </c>
      <c r="Z37">
        <v>100.36929437980601</v>
      </c>
      <c r="AA37">
        <v>100.98642834911</v>
      </c>
      <c r="AB37">
        <v>102.288820780591</v>
      </c>
      <c r="AC37">
        <v>103.91298613447</v>
      </c>
      <c r="AD37">
        <v>105.197252936883</v>
      </c>
      <c r="AE37">
        <v>100</v>
      </c>
      <c r="AF37">
        <v>105.571275187895</v>
      </c>
    </row>
    <row r="38" spans="1:32" x14ac:dyDescent="0.3">
      <c r="A38" t="s">
        <v>120</v>
      </c>
      <c r="B38" t="s">
        <v>369</v>
      </c>
      <c r="C38" t="s">
        <v>297</v>
      </c>
      <c r="D38" t="s">
        <v>370</v>
      </c>
      <c r="E38" t="s">
        <v>298</v>
      </c>
      <c r="F38">
        <v>100.080803204121</v>
      </c>
      <c r="G38">
        <v>102.259387759959</v>
      </c>
      <c r="H38">
        <v>105.435051725718</v>
      </c>
      <c r="I38">
        <v>105.27509463634399</v>
      </c>
      <c r="J38">
        <v>104.919288554264</v>
      </c>
      <c r="K38">
        <v>106.307110605784</v>
      </c>
      <c r="L38">
        <v>106.431559080269</v>
      </c>
      <c r="M38">
        <v>104.08453229101499</v>
      </c>
      <c r="N38">
        <v>103.518964210677</v>
      </c>
      <c r="O38">
        <v>103.36724463585701</v>
      </c>
      <c r="P38">
        <v>103.323451159328</v>
      </c>
      <c r="Q38">
        <v>102.64313976064</v>
      </c>
      <c r="R38">
        <v>102.31154637549901</v>
      </c>
      <c r="S38">
        <v>100.326869517999</v>
      </c>
      <c r="T38">
        <v>95.838115255160702</v>
      </c>
      <c r="U38">
        <v>94.654627707672006</v>
      </c>
      <c r="V38">
        <v>95.474408192340107</v>
      </c>
      <c r="W38">
        <v>96.328219625693507</v>
      </c>
      <c r="X38">
        <v>97.1812413590917</v>
      </c>
      <c r="Y38">
        <v>99.574822155293703</v>
      </c>
      <c r="Z38">
        <v>100.36929437980601</v>
      </c>
      <c r="AA38">
        <v>100.98642834911</v>
      </c>
      <c r="AB38">
        <v>102.288820780591</v>
      </c>
      <c r="AC38">
        <v>103.91298613447</v>
      </c>
      <c r="AD38">
        <v>105.197252936883</v>
      </c>
      <c r="AE38">
        <v>100</v>
      </c>
      <c r="AF38">
        <v>105.571275187895</v>
      </c>
    </row>
    <row r="39" spans="1:32" x14ac:dyDescent="0.3">
      <c r="A39" t="s">
        <v>120</v>
      </c>
      <c r="B39" t="s">
        <v>371</v>
      </c>
      <c r="C39" t="s">
        <v>297</v>
      </c>
      <c r="D39" t="s">
        <v>372</v>
      </c>
      <c r="E39" t="s">
        <v>298</v>
      </c>
      <c r="F39">
        <v>100.080803204121</v>
      </c>
      <c r="G39">
        <v>102.259387759959</v>
      </c>
      <c r="H39">
        <v>105.435051725718</v>
      </c>
      <c r="I39">
        <v>105.27509463634399</v>
      </c>
      <c r="J39">
        <v>104.919288554264</v>
      </c>
      <c r="K39">
        <v>106.307110605784</v>
      </c>
      <c r="L39">
        <v>106.431559080269</v>
      </c>
      <c r="M39">
        <v>104.08453229101499</v>
      </c>
      <c r="N39">
        <v>103.518964210677</v>
      </c>
      <c r="O39">
        <v>103.36724463585701</v>
      </c>
      <c r="P39">
        <v>103.323451159328</v>
      </c>
      <c r="Q39">
        <v>102.64313976064</v>
      </c>
      <c r="R39">
        <v>102.31154637549901</v>
      </c>
      <c r="S39">
        <v>100.326869517999</v>
      </c>
      <c r="T39">
        <v>95.838115255160702</v>
      </c>
      <c r="U39">
        <v>94.654627707672006</v>
      </c>
      <c r="V39">
        <v>95.474408192340107</v>
      </c>
      <c r="W39">
        <v>96.328219625693507</v>
      </c>
      <c r="X39">
        <v>97.1812413590917</v>
      </c>
      <c r="Y39">
        <v>99.574822155293703</v>
      </c>
      <c r="Z39">
        <v>100.36929437980601</v>
      </c>
      <c r="AA39">
        <v>100.98642834911</v>
      </c>
      <c r="AB39">
        <v>102.288820780591</v>
      </c>
      <c r="AC39">
        <v>103.91298613447</v>
      </c>
      <c r="AD39">
        <v>105.197252936883</v>
      </c>
      <c r="AE39">
        <v>100</v>
      </c>
      <c r="AF39">
        <v>105.571275187895</v>
      </c>
    </row>
    <row r="40" spans="1:32" x14ac:dyDescent="0.3">
      <c r="A40" t="s">
        <v>120</v>
      </c>
      <c r="B40" t="s">
        <v>373</v>
      </c>
      <c r="C40" t="s">
        <v>297</v>
      </c>
      <c r="D40" t="s">
        <v>374</v>
      </c>
      <c r="E40" t="s">
        <v>298</v>
      </c>
      <c r="F40">
        <v>100.080803204121</v>
      </c>
      <c r="G40">
        <v>102.259387759959</v>
      </c>
      <c r="H40">
        <v>105.435051725718</v>
      </c>
      <c r="I40">
        <v>105.27509463634399</v>
      </c>
      <c r="J40">
        <v>104.919288554264</v>
      </c>
      <c r="K40">
        <v>106.307110605784</v>
      </c>
      <c r="L40">
        <v>106.431559080269</v>
      </c>
      <c r="M40">
        <v>104.08453229101499</v>
      </c>
      <c r="N40">
        <v>103.518964210677</v>
      </c>
      <c r="O40">
        <v>103.36724463585701</v>
      </c>
      <c r="P40">
        <v>103.323451159328</v>
      </c>
      <c r="Q40">
        <v>102.64313976064</v>
      </c>
      <c r="R40">
        <v>102.31154637549901</v>
      </c>
      <c r="S40">
        <v>100.326869517999</v>
      </c>
      <c r="T40">
        <v>95.838115255160702</v>
      </c>
      <c r="U40">
        <v>94.654627707672006</v>
      </c>
      <c r="V40">
        <v>95.474408192340107</v>
      </c>
      <c r="W40">
        <v>96.328219625693507</v>
      </c>
      <c r="X40">
        <v>97.1812413590917</v>
      </c>
      <c r="Y40">
        <v>99.574822155293703</v>
      </c>
      <c r="Z40">
        <v>100.36929437980601</v>
      </c>
      <c r="AA40">
        <v>100.98642834911</v>
      </c>
      <c r="AB40">
        <v>102.288820780591</v>
      </c>
      <c r="AC40">
        <v>103.91298613447</v>
      </c>
      <c r="AD40">
        <v>105.197252936883</v>
      </c>
      <c r="AE40">
        <v>100</v>
      </c>
      <c r="AF40">
        <v>105.571275187895</v>
      </c>
    </row>
    <row r="41" spans="1:32" x14ac:dyDescent="0.3">
      <c r="A41" t="s">
        <v>120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120</v>
      </c>
      <c r="B43" t="s">
        <v>379</v>
      </c>
      <c r="C43" t="s">
        <v>297</v>
      </c>
      <c r="D43" t="s">
        <v>380</v>
      </c>
      <c r="E43" t="s">
        <v>298</v>
      </c>
      <c r="F43">
        <v>100.080803204121</v>
      </c>
      <c r="G43">
        <v>102.259387759959</v>
      </c>
      <c r="H43">
        <v>105.435051725718</v>
      </c>
      <c r="I43">
        <v>105.27509463634399</v>
      </c>
      <c r="J43">
        <v>104.919288554264</v>
      </c>
      <c r="K43">
        <v>106.307110605784</v>
      </c>
      <c r="L43">
        <v>106.431559080269</v>
      </c>
      <c r="M43">
        <v>104.08453229101499</v>
      </c>
      <c r="N43">
        <v>103.518964210677</v>
      </c>
      <c r="O43">
        <v>103.36724463585701</v>
      </c>
      <c r="P43">
        <v>103.323451159328</v>
      </c>
      <c r="Q43">
        <v>102.64313976064</v>
      </c>
      <c r="R43">
        <v>102.31154637549901</v>
      </c>
      <c r="S43">
        <v>100.326869517999</v>
      </c>
      <c r="T43">
        <v>95.838115255160801</v>
      </c>
      <c r="U43">
        <v>94.654627707672006</v>
      </c>
      <c r="V43">
        <v>95.474408192340107</v>
      </c>
      <c r="W43">
        <v>96.328219625693507</v>
      </c>
      <c r="X43">
        <v>97.1812413590917</v>
      </c>
      <c r="Y43">
        <v>99.574822155293703</v>
      </c>
      <c r="Z43">
        <v>100.36929437980601</v>
      </c>
      <c r="AA43">
        <v>100.98642834911</v>
      </c>
      <c r="AB43">
        <v>102.288820780591</v>
      </c>
      <c r="AC43">
        <v>103.91298613447</v>
      </c>
      <c r="AD43">
        <v>105.197252936883</v>
      </c>
      <c r="AE43">
        <v>100</v>
      </c>
      <c r="AF43">
        <v>105.571275187895</v>
      </c>
    </row>
    <row r="44" spans="1:32" x14ac:dyDescent="0.3">
      <c r="A44" t="s">
        <v>120</v>
      </c>
      <c r="B44" t="s">
        <v>381</v>
      </c>
      <c r="C44" t="s">
        <v>297</v>
      </c>
      <c r="D44" t="s">
        <v>382</v>
      </c>
      <c r="E44" t="s">
        <v>298</v>
      </c>
      <c r="F44">
        <v>100.080803204121</v>
      </c>
      <c r="G44">
        <v>102.259387759959</v>
      </c>
      <c r="H44">
        <v>105.435051725718</v>
      </c>
      <c r="I44">
        <v>105.27509463634399</v>
      </c>
      <c r="J44">
        <v>104.91928855426499</v>
      </c>
      <c r="K44">
        <v>106.307110605784</v>
      </c>
      <c r="L44">
        <v>106.431559080269</v>
      </c>
      <c r="M44">
        <v>104.08453229101499</v>
      </c>
      <c r="N44">
        <v>103.518964210677</v>
      </c>
      <c r="O44">
        <v>103.36724463585701</v>
      </c>
      <c r="P44">
        <v>103.323451159328</v>
      </c>
      <c r="Q44">
        <v>102.64313976064</v>
      </c>
      <c r="R44">
        <v>102.31154637549901</v>
      </c>
      <c r="S44">
        <v>100.326869517999</v>
      </c>
      <c r="T44">
        <v>95.838115255160801</v>
      </c>
      <c r="U44">
        <v>94.654627707672006</v>
      </c>
      <c r="V44">
        <v>95.474408192340107</v>
      </c>
      <c r="W44">
        <v>96.328219625693507</v>
      </c>
      <c r="X44">
        <v>97.1812413590918</v>
      </c>
      <c r="Y44">
        <v>99.574822155293802</v>
      </c>
      <c r="Z44">
        <v>100.36929437980601</v>
      </c>
      <c r="AA44">
        <v>100.98642834911</v>
      </c>
      <c r="AB44">
        <v>102.288820780591</v>
      </c>
      <c r="AC44">
        <v>103.91298613447</v>
      </c>
      <c r="AD44">
        <v>105.197252936883</v>
      </c>
      <c r="AE44">
        <v>100</v>
      </c>
      <c r="AF44">
        <v>105.571275187895</v>
      </c>
    </row>
    <row r="45" spans="1:32" x14ac:dyDescent="0.3">
      <c r="A45" t="s">
        <v>120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120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120</v>
      </c>
      <c r="B47" t="s">
        <v>387</v>
      </c>
      <c r="C47" t="s">
        <v>297</v>
      </c>
      <c r="D47" t="s">
        <v>388</v>
      </c>
      <c r="E47" t="s">
        <v>298</v>
      </c>
      <c r="F47">
        <v>100.080803204121</v>
      </c>
      <c r="G47">
        <v>102.259387759959</v>
      </c>
      <c r="H47">
        <v>105.435051725718</v>
      </c>
      <c r="I47">
        <v>105.27509463634399</v>
      </c>
      <c r="J47">
        <v>104.919288554264</v>
      </c>
      <c r="K47">
        <v>106.307110605784</v>
      </c>
      <c r="L47">
        <v>106.431559080269</v>
      </c>
      <c r="M47">
        <v>104.08453229101499</v>
      </c>
      <c r="N47">
        <v>103.518964210677</v>
      </c>
      <c r="O47">
        <v>103.36724463585701</v>
      </c>
      <c r="P47">
        <v>103.323451159328</v>
      </c>
      <c r="Q47">
        <v>102.64313976064</v>
      </c>
      <c r="R47">
        <v>102.31154637549901</v>
      </c>
      <c r="S47">
        <v>100.326869517999</v>
      </c>
      <c r="T47">
        <v>95.838115255160702</v>
      </c>
      <c r="U47">
        <v>94.654627707672006</v>
      </c>
      <c r="V47">
        <v>95.474408192340107</v>
      </c>
      <c r="W47">
        <v>96.328219625693507</v>
      </c>
      <c r="X47">
        <v>97.1812413590917</v>
      </c>
      <c r="Y47">
        <v>99.574822155293703</v>
      </c>
      <c r="Z47">
        <v>100.36929437980601</v>
      </c>
      <c r="AA47">
        <v>100.98642834911</v>
      </c>
      <c r="AB47">
        <v>102.288820780591</v>
      </c>
      <c r="AC47">
        <v>103.91298613447</v>
      </c>
      <c r="AD47">
        <v>105.197252936883</v>
      </c>
      <c r="AE47">
        <v>100</v>
      </c>
      <c r="AF47">
        <v>105.571275187895</v>
      </c>
    </row>
    <row r="48" spans="1:32" x14ac:dyDescent="0.3">
      <c r="A48" t="s">
        <v>120</v>
      </c>
      <c r="B48" t="s">
        <v>389</v>
      </c>
      <c r="C48" t="s">
        <v>297</v>
      </c>
      <c r="D48" t="s">
        <v>390</v>
      </c>
      <c r="E48" t="s">
        <v>298</v>
      </c>
      <c r="F48">
        <v>100.080803204121</v>
      </c>
      <c r="G48">
        <v>102.259387759959</v>
      </c>
      <c r="H48">
        <v>105.435051725718</v>
      </c>
      <c r="I48">
        <v>105.27509463634399</v>
      </c>
      <c r="J48">
        <v>104.919288554264</v>
      </c>
      <c r="K48">
        <v>106.307110605784</v>
      </c>
      <c r="L48">
        <v>106.431559080269</v>
      </c>
      <c r="M48">
        <v>104.08453229101499</v>
      </c>
      <c r="N48">
        <v>103.518964210677</v>
      </c>
      <c r="O48">
        <v>103.36724463585701</v>
      </c>
      <c r="P48">
        <v>103.323451159328</v>
      </c>
      <c r="Q48">
        <v>102.64313976064</v>
      </c>
      <c r="R48">
        <v>102.31154637549901</v>
      </c>
      <c r="S48">
        <v>100.326869517999</v>
      </c>
      <c r="T48">
        <v>95.838115255160702</v>
      </c>
      <c r="U48">
        <v>94.654627707672006</v>
      </c>
      <c r="V48">
        <v>95.474408192340107</v>
      </c>
      <c r="W48">
        <v>96.328219625693393</v>
      </c>
      <c r="X48">
        <v>97.1812413590917</v>
      </c>
      <c r="Y48">
        <v>99.574822155293703</v>
      </c>
      <c r="Z48">
        <v>100.36929437980601</v>
      </c>
      <c r="AA48">
        <v>100.98642834911</v>
      </c>
      <c r="AB48">
        <v>102.288820780591</v>
      </c>
      <c r="AC48">
        <v>103.91298613447</v>
      </c>
      <c r="AD48">
        <v>105.197252936883</v>
      </c>
      <c r="AE48">
        <v>100</v>
      </c>
      <c r="AF48">
        <v>105.571275187895</v>
      </c>
    </row>
    <row r="49" spans="1:32" x14ac:dyDescent="0.3">
      <c r="A49" t="s">
        <v>120</v>
      </c>
      <c r="B49" t="s">
        <v>391</v>
      </c>
      <c r="C49" t="s">
        <v>297</v>
      </c>
      <c r="D49" t="s">
        <v>392</v>
      </c>
      <c r="E49" t="s">
        <v>298</v>
      </c>
      <c r="F49">
        <v>100.080803204121</v>
      </c>
      <c r="G49">
        <v>102.259387759959</v>
      </c>
      <c r="H49">
        <v>105.435051725718</v>
      </c>
      <c r="I49">
        <v>105.27509463634399</v>
      </c>
      <c r="J49">
        <v>104.919288554264</v>
      </c>
      <c r="K49">
        <v>106.307110605784</v>
      </c>
      <c r="L49">
        <v>106.431559080269</v>
      </c>
      <c r="M49">
        <v>104.08453229101499</v>
      </c>
      <c r="N49">
        <v>103.518964210677</v>
      </c>
      <c r="O49">
        <v>103.36724463585701</v>
      </c>
      <c r="P49">
        <v>103.323451159328</v>
      </c>
      <c r="Q49">
        <v>102.64313976064</v>
      </c>
      <c r="R49">
        <v>102.31154637549901</v>
      </c>
      <c r="S49">
        <v>100.326869517999</v>
      </c>
      <c r="T49">
        <v>95.838115255160702</v>
      </c>
      <c r="U49">
        <v>94.654627707672006</v>
      </c>
      <c r="V49">
        <v>95.474408192340107</v>
      </c>
      <c r="W49">
        <v>96.328219625693507</v>
      </c>
      <c r="X49">
        <v>97.1812413590917</v>
      </c>
      <c r="Y49">
        <v>99.574822155293703</v>
      </c>
      <c r="Z49">
        <v>100.36929437980601</v>
      </c>
      <c r="AA49">
        <v>100.98642834911</v>
      </c>
      <c r="AB49">
        <v>102.288820780591</v>
      </c>
      <c r="AC49">
        <v>103.91298613447</v>
      </c>
      <c r="AD49">
        <v>105.197252936883</v>
      </c>
      <c r="AE49">
        <v>100</v>
      </c>
      <c r="AF49">
        <v>105.571275187895</v>
      </c>
    </row>
    <row r="50" spans="1:32" x14ac:dyDescent="0.3">
      <c r="A50" t="s">
        <v>120</v>
      </c>
      <c r="B50" t="s">
        <v>393</v>
      </c>
      <c r="C50" t="s">
        <v>297</v>
      </c>
      <c r="D50" t="s">
        <v>394</v>
      </c>
      <c r="E50" t="s">
        <v>298</v>
      </c>
      <c r="F50">
        <v>100.080803204121</v>
      </c>
      <c r="G50">
        <v>102.259387759959</v>
      </c>
      <c r="H50">
        <v>105.435051725718</v>
      </c>
      <c r="I50">
        <v>105.27509463634399</v>
      </c>
      <c r="J50">
        <v>104.919288554264</v>
      </c>
      <c r="K50">
        <v>106.307110605784</v>
      </c>
      <c r="L50">
        <v>106.431559080269</v>
      </c>
      <c r="M50">
        <v>104.08453229101499</v>
      </c>
      <c r="N50">
        <v>103.518964210677</v>
      </c>
      <c r="O50">
        <v>103.36724463585701</v>
      </c>
      <c r="P50">
        <v>103.323451159328</v>
      </c>
      <c r="Q50">
        <v>102.64313976064</v>
      </c>
      <c r="R50">
        <v>102.31154637549901</v>
      </c>
      <c r="S50">
        <v>100.326869517999</v>
      </c>
      <c r="T50">
        <v>95.838115255160702</v>
      </c>
      <c r="U50">
        <v>94.654627707672006</v>
      </c>
      <c r="V50">
        <v>95.474408192340107</v>
      </c>
      <c r="W50">
        <v>96.328219625693507</v>
      </c>
      <c r="X50">
        <v>97.1812413590917</v>
      </c>
      <c r="Y50">
        <v>99.574822155293703</v>
      </c>
      <c r="Z50">
        <v>100.36929437980601</v>
      </c>
      <c r="AA50">
        <v>100.98642834911</v>
      </c>
      <c r="AB50">
        <v>102.288820780591</v>
      </c>
      <c r="AC50">
        <v>103.91298613447</v>
      </c>
      <c r="AD50">
        <v>105.197252936883</v>
      </c>
      <c r="AE50">
        <v>100</v>
      </c>
      <c r="AF50">
        <v>105.571275187895</v>
      </c>
    </row>
    <row r="51" spans="1:32" x14ac:dyDescent="0.3">
      <c r="A51" t="s">
        <v>120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120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120</v>
      </c>
      <c r="B53" t="s">
        <v>399</v>
      </c>
      <c r="C53" t="s">
        <v>297</v>
      </c>
      <c r="D53" t="s">
        <v>400</v>
      </c>
      <c r="E53" t="s">
        <v>298</v>
      </c>
      <c r="F53">
        <v>100.080803204121</v>
      </c>
      <c r="G53">
        <v>102.259387759959</v>
      </c>
      <c r="H53">
        <v>105.435051725718</v>
      </c>
      <c r="I53">
        <v>105.27509463634399</v>
      </c>
      <c r="J53">
        <v>104.919288554264</v>
      </c>
      <c r="K53">
        <v>106.307110605784</v>
      </c>
      <c r="L53">
        <v>106.431559080269</v>
      </c>
      <c r="M53">
        <v>104.08453229101499</v>
      </c>
      <c r="N53">
        <v>103.518964210677</v>
      </c>
      <c r="O53">
        <v>103.36724463585701</v>
      </c>
      <c r="P53">
        <v>103.323451159328</v>
      </c>
      <c r="Q53">
        <v>102.64313976064</v>
      </c>
      <c r="R53">
        <v>102.31154637549901</v>
      </c>
      <c r="S53">
        <v>100.326869517999</v>
      </c>
      <c r="T53">
        <v>95.838115255160801</v>
      </c>
      <c r="U53">
        <v>94.654627707672006</v>
      </c>
      <c r="V53">
        <v>95.474408192340107</v>
      </c>
      <c r="W53">
        <v>96.328219625693507</v>
      </c>
      <c r="X53">
        <v>97.1812413590917</v>
      </c>
      <c r="Y53">
        <v>99.574822155293703</v>
      </c>
      <c r="Z53">
        <v>100.36929437980601</v>
      </c>
      <c r="AA53">
        <v>100.98642834911</v>
      </c>
      <c r="AB53">
        <v>102.288820780591</v>
      </c>
      <c r="AC53">
        <v>103.91298613447</v>
      </c>
      <c r="AD53">
        <v>105.197252936883</v>
      </c>
      <c r="AE53">
        <v>100</v>
      </c>
      <c r="AF53">
        <v>105.571275187895</v>
      </c>
    </row>
    <row r="54" spans="1:32" x14ac:dyDescent="0.3">
      <c r="A54" t="s">
        <v>120</v>
      </c>
      <c r="B54" t="s">
        <v>401</v>
      </c>
      <c r="C54" t="s">
        <v>297</v>
      </c>
      <c r="D54" t="s">
        <v>402</v>
      </c>
      <c r="E54" t="s">
        <v>298</v>
      </c>
      <c r="F54">
        <v>100.080803204121</v>
      </c>
      <c r="G54">
        <v>102.259387759959</v>
      </c>
      <c r="H54">
        <v>105.435051725718</v>
      </c>
      <c r="I54">
        <v>105.27509463634399</v>
      </c>
      <c r="J54">
        <v>104.919288554264</v>
      </c>
      <c r="K54">
        <v>106.307110605784</v>
      </c>
      <c r="L54">
        <v>106.431559080269</v>
      </c>
      <c r="M54">
        <v>104.08453229101499</v>
      </c>
      <c r="N54">
        <v>103.518964210677</v>
      </c>
      <c r="O54">
        <v>103.36724463585701</v>
      </c>
      <c r="P54">
        <v>103.323451159328</v>
      </c>
      <c r="Q54">
        <v>102.64313976064</v>
      </c>
      <c r="R54">
        <v>102.31154637549901</v>
      </c>
      <c r="S54">
        <v>100.326869517999</v>
      </c>
      <c r="T54">
        <v>95.838115255160702</v>
      </c>
      <c r="U54">
        <v>94.654627707672006</v>
      </c>
      <c r="V54">
        <v>95.474408192340107</v>
      </c>
      <c r="W54">
        <v>96.328219625693507</v>
      </c>
      <c r="X54">
        <v>97.1812413590917</v>
      </c>
      <c r="Y54">
        <v>99.574822155293703</v>
      </c>
      <c r="Z54">
        <v>100.36929437980601</v>
      </c>
      <c r="AA54">
        <v>100.98642834911</v>
      </c>
      <c r="AB54">
        <v>102.288820780591</v>
      </c>
      <c r="AC54">
        <v>103.91298613447</v>
      </c>
      <c r="AD54">
        <v>105.197252936883</v>
      </c>
      <c r="AE54">
        <v>100</v>
      </c>
      <c r="AF54">
        <v>105.571275187895</v>
      </c>
    </row>
    <row r="55" spans="1:32" x14ac:dyDescent="0.3">
      <c r="A55" t="s">
        <v>120</v>
      </c>
      <c r="B55" t="s">
        <v>403</v>
      </c>
      <c r="C55" t="s">
        <v>297</v>
      </c>
      <c r="D55" t="s">
        <v>404</v>
      </c>
      <c r="E55" t="s">
        <v>298</v>
      </c>
      <c r="F55">
        <v>100.080803204121</v>
      </c>
      <c r="G55">
        <v>102.259387759959</v>
      </c>
      <c r="H55">
        <v>105.435051725718</v>
      </c>
      <c r="I55">
        <v>105.27509463634399</v>
      </c>
      <c r="J55">
        <v>104.919288554264</v>
      </c>
      <c r="K55">
        <v>106.307110605784</v>
      </c>
      <c r="L55">
        <v>106.431559080269</v>
      </c>
      <c r="M55">
        <v>104.08453229101499</v>
      </c>
      <c r="N55">
        <v>103.518964210677</v>
      </c>
      <c r="O55">
        <v>103.36724463585701</v>
      </c>
      <c r="P55">
        <v>103.323451159328</v>
      </c>
      <c r="Q55">
        <v>102.64313976064</v>
      </c>
      <c r="R55">
        <v>102.31154637549901</v>
      </c>
      <c r="S55">
        <v>100.326869517999</v>
      </c>
      <c r="T55">
        <v>95.838115255160702</v>
      </c>
      <c r="U55">
        <v>94.654627707672006</v>
      </c>
      <c r="V55">
        <v>95.474408192340107</v>
      </c>
      <c r="W55">
        <v>96.328219625693507</v>
      </c>
      <c r="X55">
        <v>97.1812413590917</v>
      </c>
      <c r="Y55">
        <v>99.574822155293703</v>
      </c>
      <c r="Z55">
        <v>100.36929437980601</v>
      </c>
      <c r="AA55">
        <v>100.98642834911</v>
      </c>
      <c r="AB55">
        <v>102.288820780591</v>
      </c>
      <c r="AC55">
        <v>103.91298613447</v>
      </c>
      <c r="AD55">
        <v>105.197252936883</v>
      </c>
      <c r="AE55">
        <v>100</v>
      </c>
      <c r="AF55">
        <v>105.571275187895</v>
      </c>
    </row>
    <row r="56" spans="1:32" x14ac:dyDescent="0.3">
      <c r="A56" t="s">
        <v>120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120</v>
      </c>
      <c r="B57" t="s">
        <v>407</v>
      </c>
      <c r="C57" t="s">
        <v>297</v>
      </c>
      <c r="D57" t="s">
        <v>408</v>
      </c>
      <c r="E57" t="s">
        <v>298</v>
      </c>
      <c r="F57">
        <v>100.080803204121</v>
      </c>
      <c r="G57">
        <v>102.259387759959</v>
      </c>
      <c r="H57">
        <v>105.435051725718</v>
      </c>
      <c r="I57">
        <v>105.27509463634399</v>
      </c>
      <c r="J57">
        <v>104.919288554264</v>
      </c>
      <c r="K57">
        <v>106.307110605784</v>
      </c>
      <c r="L57">
        <v>106.431559080269</v>
      </c>
      <c r="M57">
        <v>104.08453229101499</v>
      </c>
      <c r="N57">
        <v>103.518964210677</v>
      </c>
      <c r="O57">
        <v>103.36724463585701</v>
      </c>
      <c r="P57">
        <v>103.323451159328</v>
      </c>
      <c r="Q57">
        <v>102.64313976064</v>
      </c>
      <c r="R57">
        <v>102.31154637549901</v>
      </c>
      <c r="S57">
        <v>100.326869517999</v>
      </c>
      <c r="T57">
        <v>95.838115255160702</v>
      </c>
      <c r="U57">
        <v>94.654627707672006</v>
      </c>
      <c r="V57">
        <v>95.474408192340107</v>
      </c>
      <c r="W57">
        <v>96.328219625693507</v>
      </c>
      <c r="X57">
        <v>97.1812413590918</v>
      </c>
      <c r="Y57">
        <v>99.574822155293802</v>
      </c>
      <c r="Z57">
        <v>100.36929437980601</v>
      </c>
      <c r="AA57">
        <v>100.98642834911</v>
      </c>
      <c r="AB57">
        <v>102.288820780591</v>
      </c>
      <c r="AC57">
        <v>103.91298613447</v>
      </c>
      <c r="AD57">
        <v>105.197252936883</v>
      </c>
      <c r="AE57">
        <v>100</v>
      </c>
      <c r="AF57">
        <v>105.571275187895</v>
      </c>
    </row>
    <row r="58" spans="1:32" x14ac:dyDescent="0.3">
      <c r="A58" t="s">
        <v>120</v>
      </c>
      <c r="B58" t="s">
        <v>409</v>
      </c>
      <c r="C58" t="s">
        <v>297</v>
      </c>
      <c r="D58" t="s">
        <v>410</v>
      </c>
      <c r="E58" t="s">
        <v>298</v>
      </c>
      <c r="F58">
        <v>100.080803204121</v>
      </c>
      <c r="G58">
        <v>102.259387759959</v>
      </c>
      <c r="H58">
        <v>105.435051725718</v>
      </c>
      <c r="I58">
        <v>105.27509463634399</v>
      </c>
      <c r="J58">
        <v>104.919288554264</v>
      </c>
      <c r="K58">
        <v>106.307110605784</v>
      </c>
      <c r="L58">
        <v>106.431559080269</v>
      </c>
      <c r="M58">
        <v>104.08453229101499</v>
      </c>
      <c r="N58">
        <v>103.518964210677</v>
      </c>
      <c r="O58">
        <v>103.36724463585701</v>
      </c>
      <c r="P58">
        <v>103.323451159328</v>
      </c>
      <c r="Q58">
        <v>102.64313976064</v>
      </c>
      <c r="R58">
        <v>102.31154637549901</v>
      </c>
      <c r="S58">
        <v>100.326869517999</v>
      </c>
      <c r="T58">
        <v>95.838115255160801</v>
      </c>
      <c r="U58">
        <v>94.654627707672006</v>
      </c>
      <c r="V58">
        <v>95.474408192340107</v>
      </c>
      <c r="W58">
        <v>96.328219625693507</v>
      </c>
      <c r="X58">
        <v>97.1812413590918</v>
      </c>
      <c r="Y58">
        <v>99.574822155293802</v>
      </c>
      <c r="Z58">
        <v>100.36929437980601</v>
      </c>
      <c r="AA58">
        <v>100.98642834911</v>
      </c>
      <c r="AB58">
        <v>102.288820780591</v>
      </c>
      <c r="AC58">
        <v>103.91298613447</v>
      </c>
      <c r="AD58">
        <v>105.197252936883</v>
      </c>
      <c r="AE58">
        <v>100</v>
      </c>
      <c r="AF58">
        <v>105.571275187895</v>
      </c>
    </row>
    <row r="59" spans="1:32" x14ac:dyDescent="0.3">
      <c r="A59" t="s">
        <v>120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122</v>
      </c>
      <c r="B2" t="s">
        <v>295</v>
      </c>
      <c r="C2" t="s">
        <v>297</v>
      </c>
      <c r="D2" t="s">
        <v>296</v>
      </c>
      <c r="E2" t="s">
        <v>298</v>
      </c>
      <c r="F2">
        <v>95.063895462546995</v>
      </c>
      <c r="G2">
        <v>95.168443672197995</v>
      </c>
      <c r="H2">
        <v>96.824872004799602</v>
      </c>
      <c r="I2">
        <v>97.108089282275202</v>
      </c>
      <c r="J2">
        <v>96.539928580245402</v>
      </c>
      <c r="K2">
        <v>96.048136703015899</v>
      </c>
      <c r="L2">
        <v>94.829347375524307</v>
      </c>
      <c r="M2">
        <v>93.061336397189095</v>
      </c>
      <c r="N2">
        <v>91.676905232275004</v>
      </c>
      <c r="O2">
        <v>90.666474029761801</v>
      </c>
      <c r="P2">
        <v>90.132478915346894</v>
      </c>
      <c r="Q2">
        <v>90.101176420225997</v>
      </c>
      <c r="R2">
        <v>89.939838793351299</v>
      </c>
      <c r="S2">
        <v>91.010326668337299</v>
      </c>
      <c r="T2">
        <v>90.856664036575694</v>
      </c>
      <c r="U2">
        <v>89.481028015956099</v>
      </c>
      <c r="V2">
        <v>89.235779898567799</v>
      </c>
      <c r="W2">
        <v>89.023802061476601</v>
      </c>
      <c r="X2">
        <v>89.139354696169093</v>
      </c>
      <c r="Y2">
        <v>91.648697577253103</v>
      </c>
      <c r="Z2">
        <v>93.121006758748507</v>
      </c>
      <c r="AA2">
        <v>93.609895700995494</v>
      </c>
      <c r="AB2">
        <v>94.8058590830328</v>
      </c>
      <c r="AC2">
        <v>96.007863754603093</v>
      </c>
      <c r="AD2">
        <v>97.639150977548596</v>
      </c>
      <c r="AE2">
        <v>100</v>
      </c>
      <c r="AF2">
        <v>100.708489256992</v>
      </c>
    </row>
    <row r="3" spans="1:32" x14ac:dyDescent="0.3">
      <c r="A3" t="s">
        <v>122</v>
      </c>
      <c r="B3" t="s">
        <v>299</v>
      </c>
      <c r="C3" t="s">
        <v>297</v>
      </c>
      <c r="D3" t="s">
        <v>300</v>
      </c>
      <c r="E3" t="s">
        <v>298</v>
      </c>
      <c r="F3">
        <v>95.063895462546995</v>
      </c>
      <c r="G3">
        <v>95.168443672197995</v>
      </c>
      <c r="H3">
        <v>96.824872004799602</v>
      </c>
      <c r="I3">
        <v>97.108089282275202</v>
      </c>
      <c r="J3">
        <v>96.539928580245402</v>
      </c>
      <c r="K3">
        <v>96.048136703015899</v>
      </c>
      <c r="L3">
        <v>94.829347375524307</v>
      </c>
      <c r="M3">
        <v>93.061336397189095</v>
      </c>
      <c r="N3">
        <v>91.676905232274905</v>
      </c>
      <c r="O3">
        <v>90.666474029761801</v>
      </c>
      <c r="P3">
        <v>90.132478915346894</v>
      </c>
      <c r="Q3">
        <v>90.101176420225997</v>
      </c>
      <c r="R3">
        <v>89.939838793351299</v>
      </c>
      <c r="S3">
        <v>91.010326668337299</v>
      </c>
      <c r="T3">
        <v>90.856664036575694</v>
      </c>
      <c r="U3">
        <v>89.481028015956099</v>
      </c>
      <c r="V3">
        <v>89.235779898567799</v>
      </c>
      <c r="W3">
        <v>89.023802061476601</v>
      </c>
      <c r="X3">
        <v>89.139354696169093</v>
      </c>
      <c r="Y3">
        <v>91.648697577253103</v>
      </c>
      <c r="Z3">
        <v>93.121006758748607</v>
      </c>
      <c r="AA3">
        <v>93.609895700995494</v>
      </c>
      <c r="AB3">
        <v>94.8058590830328</v>
      </c>
      <c r="AC3">
        <v>96.007863754603093</v>
      </c>
      <c r="AD3">
        <v>97.639150977548596</v>
      </c>
      <c r="AE3">
        <v>100</v>
      </c>
      <c r="AF3">
        <v>100.708489256992</v>
      </c>
    </row>
    <row r="4" spans="1:32" x14ac:dyDescent="0.3">
      <c r="A4" t="s">
        <v>122</v>
      </c>
      <c r="B4" t="s">
        <v>301</v>
      </c>
      <c r="C4" t="s">
        <v>297</v>
      </c>
      <c r="D4" t="s">
        <v>302</v>
      </c>
      <c r="E4" t="s">
        <v>298</v>
      </c>
      <c r="F4">
        <v>95.063895462546995</v>
      </c>
      <c r="G4">
        <v>95.168443672197995</v>
      </c>
      <c r="H4">
        <v>96.824872004799602</v>
      </c>
      <c r="I4">
        <v>97.108089282275301</v>
      </c>
      <c r="J4">
        <v>96.539928580245402</v>
      </c>
      <c r="K4">
        <v>96.048136703015899</v>
      </c>
      <c r="L4">
        <v>94.829347375524307</v>
      </c>
      <c r="M4">
        <v>93.061336397189095</v>
      </c>
      <c r="N4">
        <v>91.676905232274905</v>
      </c>
      <c r="O4">
        <v>90.666474029761801</v>
      </c>
      <c r="P4">
        <v>90.132478915346894</v>
      </c>
      <c r="Q4">
        <v>90.101176420225997</v>
      </c>
      <c r="R4">
        <v>89.939838793351299</v>
      </c>
      <c r="S4">
        <v>91.010326668337299</v>
      </c>
      <c r="T4">
        <v>90.856664036575694</v>
      </c>
      <c r="U4">
        <v>89.481028015956099</v>
      </c>
      <c r="V4">
        <v>89.235779898567898</v>
      </c>
      <c r="W4">
        <v>89.023802061476601</v>
      </c>
      <c r="X4">
        <v>89.139354696169093</v>
      </c>
      <c r="Y4">
        <v>91.648697577253202</v>
      </c>
      <c r="Z4">
        <v>93.121006758748607</v>
      </c>
      <c r="AA4">
        <v>93.609895700995594</v>
      </c>
      <c r="AB4">
        <v>94.8058590830328</v>
      </c>
      <c r="AC4">
        <v>96.007863754603093</v>
      </c>
      <c r="AD4">
        <v>97.639150977548596</v>
      </c>
      <c r="AE4">
        <v>100</v>
      </c>
      <c r="AF4">
        <v>100.708489256992</v>
      </c>
    </row>
    <row r="5" spans="1:32" x14ac:dyDescent="0.3">
      <c r="A5" t="s">
        <v>122</v>
      </c>
      <c r="B5" t="s">
        <v>303</v>
      </c>
      <c r="C5" t="s">
        <v>297</v>
      </c>
      <c r="D5" t="s">
        <v>304</v>
      </c>
      <c r="E5" t="s">
        <v>298</v>
      </c>
      <c r="F5">
        <v>95.063895462546995</v>
      </c>
      <c r="G5">
        <v>95.168443672197995</v>
      </c>
      <c r="H5">
        <v>96.824872004799602</v>
      </c>
      <c r="I5">
        <v>97.108089282275202</v>
      </c>
      <c r="J5">
        <v>96.539928580245402</v>
      </c>
      <c r="K5">
        <v>96.048136703015899</v>
      </c>
      <c r="L5">
        <v>94.829347375524307</v>
      </c>
      <c r="M5">
        <v>93.061336397189095</v>
      </c>
      <c r="N5">
        <v>91.676905232274905</v>
      </c>
      <c r="O5">
        <v>90.666474029761702</v>
      </c>
      <c r="P5">
        <v>90.132478915346894</v>
      </c>
      <c r="Q5">
        <v>90.101176420225897</v>
      </c>
      <c r="R5">
        <v>89.939838793351299</v>
      </c>
      <c r="S5">
        <v>91.010326668337299</v>
      </c>
      <c r="T5">
        <v>90.856664036575694</v>
      </c>
      <c r="U5">
        <v>89.481028015956099</v>
      </c>
      <c r="V5">
        <v>89.235779898567799</v>
      </c>
      <c r="W5">
        <v>89.023802061476601</v>
      </c>
      <c r="X5">
        <v>89.139354696169093</v>
      </c>
      <c r="Y5">
        <v>91.648697577253202</v>
      </c>
      <c r="Z5">
        <v>93.121006758748507</v>
      </c>
      <c r="AA5">
        <v>93.609895700995494</v>
      </c>
      <c r="AB5">
        <v>94.8058590830328</v>
      </c>
      <c r="AC5">
        <v>96.007863754603093</v>
      </c>
      <c r="AD5">
        <v>97.639150977548596</v>
      </c>
      <c r="AE5">
        <v>100</v>
      </c>
      <c r="AF5">
        <v>100.708489256992</v>
      </c>
    </row>
    <row r="6" spans="1:32" x14ac:dyDescent="0.3">
      <c r="A6" t="s">
        <v>122</v>
      </c>
      <c r="B6" t="s">
        <v>305</v>
      </c>
      <c r="C6" t="s">
        <v>297</v>
      </c>
      <c r="D6" t="s">
        <v>306</v>
      </c>
      <c r="E6" t="s">
        <v>298</v>
      </c>
      <c r="F6">
        <v>95.063895462546995</v>
      </c>
      <c r="G6">
        <v>95.168443672197995</v>
      </c>
      <c r="H6">
        <v>96.824872004799602</v>
      </c>
      <c r="I6">
        <v>97.108089282275202</v>
      </c>
      <c r="J6">
        <v>96.539928580245402</v>
      </c>
      <c r="K6">
        <v>96.048136703015899</v>
      </c>
      <c r="L6">
        <v>94.829347375524307</v>
      </c>
      <c r="M6">
        <v>93.061336397189095</v>
      </c>
      <c r="N6">
        <v>91.676905232274905</v>
      </c>
      <c r="O6">
        <v>90.666474029761801</v>
      </c>
      <c r="P6">
        <v>90.132478915346894</v>
      </c>
      <c r="Q6">
        <v>90.101176420225997</v>
      </c>
      <c r="R6">
        <v>89.939838793351299</v>
      </c>
      <c r="S6">
        <v>91.010326668337299</v>
      </c>
      <c r="T6">
        <v>90.856664036575694</v>
      </c>
      <c r="U6">
        <v>89.481028015956099</v>
      </c>
      <c r="V6">
        <v>89.235779898567799</v>
      </c>
      <c r="W6">
        <v>89.023802061476601</v>
      </c>
      <c r="X6">
        <v>89.139354696169093</v>
      </c>
      <c r="Y6">
        <v>91.648697577253103</v>
      </c>
      <c r="Z6">
        <v>93.121006758748507</v>
      </c>
      <c r="AA6">
        <v>93.609895700995494</v>
      </c>
      <c r="AB6">
        <v>94.8058590830328</v>
      </c>
      <c r="AC6">
        <v>96.007863754603093</v>
      </c>
      <c r="AD6">
        <v>97.639150977548496</v>
      </c>
      <c r="AE6">
        <v>100</v>
      </c>
      <c r="AF6">
        <v>100.708489256992</v>
      </c>
    </row>
    <row r="7" spans="1:32" x14ac:dyDescent="0.3">
      <c r="A7" t="s">
        <v>122</v>
      </c>
      <c r="B7" t="s">
        <v>307</v>
      </c>
      <c r="C7" t="s">
        <v>297</v>
      </c>
      <c r="D7" t="s">
        <v>308</v>
      </c>
      <c r="E7" t="s">
        <v>298</v>
      </c>
      <c r="F7">
        <v>95.063895462546995</v>
      </c>
      <c r="G7">
        <v>95.168443672197995</v>
      </c>
      <c r="H7">
        <v>96.824872004799602</v>
      </c>
      <c r="I7">
        <v>97.108089282275202</v>
      </c>
      <c r="J7">
        <v>96.539928580245402</v>
      </c>
      <c r="K7">
        <v>96.048136703015899</v>
      </c>
      <c r="L7">
        <v>94.829347375524307</v>
      </c>
      <c r="M7">
        <v>93.061336397189095</v>
      </c>
      <c r="N7">
        <v>91.676905232274905</v>
      </c>
      <c r="O7">
        <v>90.666474029761801</v>
      </c>
      <c r="P7">
        <v>90.132478915346894</v>
      </c>
      <c r="Q7">
        <v>90.101176420225897</v>
      </c>
      <c r="R7">
        <v>89.939838793351299</v>
      </c>
      <c r="S7">
        <v>91.0103266683372</v>
      </c>
      <c r="T7">
        <v>90.856664036575694</v>
      </c>
      <c r="U7">
        <v>89.481028015956099</v>
      </c>
      <c r="V7">
        <v>89.235779898567799</v>
      </c>
      <c r="W7">
        <v>89.023802061476601</v>
      </c>
      <c r="X7">
        <v>89.139354696169093</v>
      </c>
      <c r="Y7">
        <v>91.648697577253103</v>
      </c>
      <c r="Z7">
        <v>93.121006758748507</v>
      </c>
      <c r="AA7">
        <v>93.609895700995494</v>
      </c>
      <c r="AB7">
        <v>94.8058590830328</v>
      </c>
      <c r="AC7">
        <v>96.007863754603093</v>
      </c>
      <c r="AD7">
        <v>97.639150977548596</v>
      </c>
      <c r="AE7">
        <v>100</v>
      </c>
      <c r="AF7">
        <v>100.708489256991</v>
      </c>
    </row>
    <row r="8" spans="1:32" x14ac:dyDescent="0.3">
      <c r="A8" t="s">
        <v>122</v>
      </c>
      <c r="B8" t="s">
        <v>309</v>
      </c>
      <c r="C8" t="s">
        <v>297</v>
      </c>
      <c r="D8" t="s">
        <v>310</v>
      </c>
      <c r="E8" t="s">
        <v>298</v>
      </c>
      <c r="F8">
        <v>95.063895462546995</v>
      </c>
      <c r="G8">
        <v>95.168443672197995</v>
      </c>
      <c r="H8">
        <v>96.824872004799602</v>
      </c>
      <c r="I8">
        <v>97.108089282275202</v>
      </c>
      <c r="J8">
        <v>96.539928580245402</v>
      </c>
      <c r="K8">
        <v>96.048136703015899</v>
      </c>
      <c r="L8">
        <v>94.829347375524307</v>
      </c>
      <c r="M8">
        <v>93.061336397189095</v>
      </c>
      <c r="N8">
        <v>91.676905232274905</v>
      </c>
      <c r="O8">
        <v>90.666474029761702</v>
      </c>
      <c r="P8">
        <v>90.132478915346894</v>
      </c>
      <c r="Q8">
        <v>90.101176420225997</v>
      </c>
      <c r="R8">
        <v>89.939838793351299</v>
      </c>
      <c r="S8">
        <v>91.010326668337299</v>
      </c>
      <c r="T8">
        <v>90.856664036575694</v>
      </c>
      <c r="U8">
        <v>89.481028015956099</v>
      </c>
      <c r="V8">
        <v>89.235779898567799</v>
      </c>
      <c r="W8">
        <v>89.023802061476601</v>
      </c>
      <c r="X8">
        <v>89.139354696169093</v>
      </c>
      <c r="Y8">
        <v>91.648697577253103</v>
      </c>
      <c r="Z8">
        <v>93.121006758748507</v>
      </c>
      <c r="AA8">
        <v>93.609895700995494</v>
      </c>
      <c r="AB8">
        <v>94.8058590830328</v>
      </c>
      <c r="AC8">
        <v>96.007863754603093</v>
      </c>
      <c r="AD8">
        <v>97.639150977548596</v>
      </c>
      <c r="AE8">
        <v>100</v>
      </c>
      <c r="AF8">
        <v>100.708489256992</v>
      </c>
    </row>
    <row r="9" spans="1:32" x14ac:dyDescent="0.3">
      <c r="A9" t="s">
        <v>122</v>
      </c>
      <c r="B9" t="s">
        <v>311</v>
      </c>
      <c r="C9" t="s">
        <v>297</v>
      </c>
      <c r="D9" t="s">
        <v>312</v>
      </c>
      <c r="E9" t="s">
        <v>298</v>
      </c>
      <c r="F9">
        <v>95.063895462546995</v>
      </c>
      <c r="G9">
        <v>95.168443672197995</v>
      </c>
      <c r="H9">
        <v>96.824872004799602</v>
      </c>
      <c r="I9">
        <v>97.108089282275202</v>
      </c>
      <c r="J9">
        <v>96.539928580245402</v>
      </c>
      <c r="K9">
        <v>96.0481367030158</v>
      </c>
      <c r="L9">
        <v>94.829347375524307</v>
      </c>
      <c r="M9">
        <v>93.061336397188995</v>
      </c>
      <c r="N9">
        <v>91.676905232274905</v>
      </c>
      <c r="O9">
        <v>90.666474029761702</v>
      </c>
      <c r="P9">
        <v>90.132478915346894</v>
      </c>
      <c r="Q9">
        <v>90.101176420225897</v>
      </c>
      <c r="R9">
        <v>89.939838793351299</v>
      </c>
      <c r="S9">
        <v>91.0103266683372</v>
      </c>
      <c r="T9">
        <v>90.856664036575694</v>
      </c>
      <c r="U9">
        <v>89.481028015956099</v>
      </c>
      <c r="V9">
        <v>89.235779898567799</v>
      </c>
      <c r="W9">
        <v>89.023802061476502</v>
      </c>
      <c r="X9">
        <v>89.139354696169093</v>
      </c>
      <c r="Y9">
        <v>91.648697577253103</v>
      </c>
      <c r="Z9">
        <v>93.121006758748507</v>
      </c>
      <c r="AA9">
        <v>93.609895700995494</v>
      </c>
      <c r="AB9">
        <v>94.8058590830328</v>
      </c>
      <c r="AC9">
        <v>96.007863754603093</v>
      </c>
      <c r="AD9">
        <v>97.639150977548496</v>
      </c>
      <c r="AE9">
        <v>100</v>
      </c>
      <c r="AF9">
        <v>100.708489256991</v>
      </c>
    </row>
    <row r="10" spans="1:32" x14ac:dyDescent="0.3">
      <c r="A10" t="s">
        <v>122</v>
      </c>
      <c r="B10" t="s">
        <v>313</v>
      </c>
      <c r="C10" t="s">
        <v>297</v>
      </c>
      <c r="D10" t="s">
        <v>314</v>
      </c>
      <c r="E10" t="s">
        <v>298</v>
      </c>
      <c r="F10">
        <v>95.063895462546995</v>
      </c>
      <c r="G10">
        <v>95.168443672197995</v>
      </c>
      <c r="H10">
        <v>96.824872004799602</v>
      </c>
      <c r="I10">
        <v>97.108089282275202</v>
      </c>
      <c r="J10">
        <v>96.539928580245402</v>
      </c>
      <c r="K10">
        <v>96.048136703015899</v>
      </c>
      <c r="L10">
        <v>94.829347375524307</v>
      </c>
      <c r="M10">
        <v>93.061336397189095</v>
      </c>
      <c r="N10">
        <v>91.676905232274905</v>
      </c>
      <c r="O10">
        <v>90.666474029761702</v>
      </c>
      <c r="P10">
        <v>90.132478915346894</v>
      </c>
      <c r="Q10">
        <v>90.101176420225997</v>
      </c>
      <c r="R10">
        <v>89.939838793351299</v>
      </c>
      <c r="S10">
        <v>91.010326668337299</v>
      </c>
      <c r="T10">
        <v>90.856664036575694</v>
      </c>
      <c r="U10">
        <v>89.481028015956099</v>
      </c>
      <c r="V10">
        <v>89.235779898567799</v>
      </c>
      <c r="W10">
        <v>89.023802061476601</v>
      </c>
      <c r="X10">
        <v>89.139354696169093</v>
      </c>
      <c r="Y10">
        <v>91.648697577253103</v>
      </c>
      <c r="Z10">
        <v>93.121006758748507</v>
      </c>
      <c r="AA10">
        <v>93.609895700995594</v>
      </c>
      <c r="AB10">
        <v>94.8058590830328</v>
      </c>
      <c r="AC10">
        <v>96.007863754603093</v>
      </c>
      <c r="AD10">
        <v>97.639150977548596</v>
      </c>
      <c r="AE10">
        <v>100</v>
      </c>
      <c r="AF10">
        <v>100.708489256992</v>
      </c>
    </row>
    <row r="11" spans="1:32" x14ac:dyDescent="0.3">
      <c r="A11" t="s">
        <v>122</v>
      </c>
      <c r="B11" t="s">
        <v>315</v>
      </c>
      <c r="C11" t="s">
        <v>297</v>
      </c>
      <c r="D11" t="s">
        <v>316</v>
      </c>
      <c r="E11" t="s">
        <v>298</v>
      </c>
      <c r="F11">
        <v>95.063895462546995</v>
      </c>
      <c r="G11">
        <v>95.168443672197995</v>
      </c>
      <c r="H11">
        <v>96.824872004799602</v>
      </c>
      <c r="I11">
        <v>97.108089282275202</v>
      </c>
      <c r="J11">
        <v>96.539928580245402</v>
      </c>
      <c r="K11">
        <v>96.048136703015899</v>
      </c>
      <c r="L11">
        <v>94.829347375524307</v>
      </c>
      <c r="M11">
        <v>93.061336397189095</v>
      </c>
      <c r="N11">
        <v>91.676905232274905</v>
      </c>
      <c r="O11">
        <v>90.666474029761801</v>
      </c>
      <c r="P11">
        <v>90.132478915346894</v>
      </c>
      <c r="Q11">
        <v>90.101176420225997</v>
      </c>
      <c r="R11">
        <v>89.939838793351299</v>
      </c>
      <c r="S11">
        <v>91.010326668337299</v>
      </c>
      <c r="T11">
        <v>90.856664036575694</v>
      </c>
      <c r="U11">
        <v>89.481028015956099</v>
      </c>
      <c r="V11">
        <v>89.235779898567799</v>
      </c>
      <c r="W11">
        <v>89.023802061476601</v>
      </c>
      <c r="X11">
        <v>89.139354696169093</v>
      </c>
      <c r="Y11">
        <v>91.648697577253103</v>
      </c>
      <c r="Z11">
        <v>93.121006758748507</v>
      </c>
      <c r="AA11">
        <v>93.609895700995494</v>
      </c>
      <c r="AB11">
        <v>94.8058590830328</v>
      </c>
      <c r="AC11">
        <v>96.007863754603093</v>
      </c>
      <c r="AD11">
        <v>97.639150977548596</v>
      </c>
      <c r="AE11">
        <v>100</v>
      </c>
      <c r="AF11">
        <v>100.708489256992</v>
      </c>
    </row>
    <row r="12" spans="1:32" x14ac:dyDescent="0.3">
      <c r="A12" t="s">
        <v>122</v>
      </c>
      <c r="B12" t="s">
        <v>317</v>
      </c>
      <c r="C12" t="s">
        <v>297</v>
      </c>
      <c r="D12" t="s">
        <v>318</v>
      </c>
      <c r="E12" t="s">
        <v>298</v>
      </c>
      <c r="F12">
        <v>95.063895462546995</v>
      </c>
      <c r="G12">
        <v>95.168443672197995</v>
      </c>
      <c r="H12">
        <v>96.824872004799602</v>
      </c>
      <c r="I12">
        <v>97.108089282275202</v>
      </c>
      <c r="J12">
        <v>96.539928580245402</v>
      </c>
      <c r="K12">
        <v>96.048136703015899</v>
      </c>
      <c r="L12">
        <v>94.829347375524307</v>
      </c>
      <c r="M12">
        <v>93.061336397189095</v>
      </c>
      <c r="N12">
        <v>91.676905232274905</v>
      </c>
      <c r="O12">
        <v>90.666474029761801</v>
      </c>
      <c r="P12">
        <v>90.132478915346894</v>
      </c>
      <c r="Q12">
        <v>90.101176420225997</v>
      </c>
      <c r="R12">
        <v>89.939838793351299</v>
      </c>
      <c r="S12">
        <v>91.010326668337299</v>
      </c>
      <c r="T12">
        <v>90.856664036575694</v>
      </c>
      <c r="U12">
        <v>89.481028015956099</v>
      </c>
      <c r="V12">
        <v>89.235779898567799</v>
      </c>
      <c r="W12">
        <v>89.023802061476601</v>
      </c>
      <c r="X12">
        <v>89.139354696169093</v>
      </c>
      <c r="Y12">
        <v>91.648697577253103</v>
      </c>
      <c r="Z12">
        <v>93.121006758748507</v>
      </c>
      <c r="AA12">
        <v>93.609895700995494</v>
      </c>
      <c r="AB12">
        <v>94.8058590830328</v>
      </c>
      <c r="AC12">
        <v>96.007863754603093</v>
      </c>
      <c r="AD12">
        <v>97.639150977548496</v>
      </c>
      <c r="AE12">
        <v>100</v>
      </c>
      <c r="AF12">
        <v>100.708489256992</v>
      </c>
    </row>
    <row r="13" spans="1:32" x14ac:dyDescent="0.3">
      <c r="A13" t="s">
        <v>122</v>
      </c>
      <c r="B13" t="s">
        <v>319</v>
      </c>
      <c r="C13" t="s">
        <v>297</v>
      </c>
      <c r="D13" t="s">
        <v>320</v>
      </c>
      <c r="E13" t="s">
        <v>298</v>
      </c>
      <c r="F13">
        <v>95.063895462546995</v>
      </c>
      <c r="G13">
        <v>95.168443672197995</v>
      </c>
      <c r="H13">
        <v>96.824872004799602</v>
      </c>
      <c r="I13">
        <v>97.108089282275202</v>
      </c>
      <c r="J13">
        <v>96.539928580245402</v>
      </c>
      <c r="K13">
        <v>96.048136703015899</v>
      </c>
      <c r="L13">
        <v>94.829347375524307</v>
      </c>
      <c r="M13">
        <v>93.061336397189095</v>
      </c>
      <c r="N13">
        <v>91.676905232274905</v>
      </c>
      <c r="O13">
        <v>90.666474029761801</v>
      </c>
      <c r="P13">
        <v>90.132478915346894</v>
      </c>
      <c r="Q13">
        <v>90.101176420225997</v>
      </c>
      <c r="R13">
        <v>89.939838793351299</v>
      </c>
      <c r="S13">
        <v>91.010326668337299</v>
      </c>
      <c r="T13">
        <v>90.856664036575694</v>
      </c>
      <c r="U13">
        <v>89.481028015956099</v>
      </c>
      <c r="V13">
        <v>89.235779898567799</v>
      </c>
      <c r="W13">
        <v>89.023802061476601</v>
      </c>
      <c r="X13">
        <v>89.139354696169093</v>
      </c>
      <c r="Y13">
        <v>91.648697577253103</v>
      </c>
      <c r="Z13">
        <v>93.121006758748507</v>
      </c>
      <c r="AA13">
        <v>93.609895700995494</v>
      </c>
      <c r="AB13">
        <v>94.8058590830328</v>
      </c>
      <c r="AC13">
        <v>96.007863754603093</v>
      </c>
      <c r="AD13">
        <v>97.639150977548596</v>
      </c>
      <c r="AE13">
        <v>100</v>
      </c>
      <c r="AF13">
        <v>100.708489256991</v>
      </c>
    </row>
    <row r="14" spans="1:32" x14ac:dyDescent="0.3">
      <c r="A14" t="s">
        <v>122</v>
      </c>
      <c r="B14" t="s">
        <v>321</v>
      </c>
      <c r="C14" t="s">
        <v>297</v>
      </c>
      <c r="D14" t="s">
        <v>322</v>
      </c>
      <c r="E14" t="s">
        <v>298</v>
      </c>
      <c r="F14">
        <v>95.063895462546995</v>
      </c>
      <c r="G14">
        <v>95.168443672197995</v>
      </c>
      <c r="H14">
        <v>96.824872004799602</v>
      </c>
      <c r="I14">
        <v>97.108089282275202</v>
      </c>
      <c r="J14">
        <v>96.539928580245402</v>
      </c>
      <c r="K14">
        <v>96.048136703015899</v>
      </c>
      <c r="L14">
        <v>94.829347375524307</v>
      </c>
      <c r="M14">
        <v>93.061336397189095</v>
      </c>
      <c r="N14">
        <v>91.676905232274905</v>
      </c>
      <c r="O14">
        <v>90.666474029761702</v>
      </c>
      <c r="P14">
        <v>90.132478915346894</v>
      </c>
      <c r="Q14">
        <v>90.101176420225897</v>
      </c>
      <c r="R14">
        <v>89.939838793351299</v>
      </c>
      <c r="S14">
        <v>91.010326668337299</v>
      </c>
      <c r="T14">
        <v>90.856664036575694</v>
      </c>
      <c r="U14">
        <v>89.481028015956099</v>
      </c>
      <c r="V14">
        <v>89.235779898567799</v>
      </c>
      <c r="W14">
        <v>89.023802061476601</v>
      </c>
      <c r="X14">
        <v>89.139354696169093</v>
      </c>
      <c r="Y14">
        <v>91.648697577253103</v>
      </c>
      <c r="Z14">
        <v>93.121006758748507</v>
      </c>
      <c r="AA14">
        <v>93.609895700995494</v>
      </c>
      <c r="AB14">
        <v>94.8058590830328</v>
      </c>
      <c r="AC14">
        <v>96.007863754603093</v>
      </c>
      <c r="AD14">
        <v>97.639150977548596</v>
      </c>
      <c r="AE14">
        <v>100</v>
      </c>
      <c r="AF14">
        <v>100.708489256992</v>
      </c>
    </row>
    <row r="15" spans="1:32" x14ac:dyDescent="0.3">
      <c r="A15" t="s">
        <v>122</v>
      </c>
      <c r="B15" t="s">
        <v>323</v>
      </c>
      <c r="C15" t="s">
        <v>297</v>
      </c>
      <c r="D15" t="s">
        <v>324</v>
      </c>
      <c r="E15" t="s">
        <v>298</v>
      </c>
      <c r="F15">
        <v>95.063895462546995</v>
      </c>
      <c r="G15">
        <v>95.168443672197995</v>
      </c>
      <c r="H15">
        <v>96.824872004799602</v>
      </c>
      <c r="I15">
        <v>97.108089282275202</v>
      </c>
      <c r="J15">
        <v>96.539928580245402</v>
      </c>
      <c r="K15">
        <v>96.048136703015899</v>
      </c>
      <c r="L15">
        <v>94.829347375524307</v>
      </c>
      <c r="M15">
        <v>93.061336397189095</v>
      </c>
      <c r="N15">
        <v>91.676905232274905</v>
      </c>
      <c r="O15">
        <v>90.666474029761702</v>
      </c>
      <c r="P15">
        <v>90.132478915346894</v>
      </c>
      <c r="Q15">
        <v>90.101176420225897</v>
      </c>
      <c r="R15">
        <v>89.939838793351299</v>
      </c>
      <c r="S15">
        <v>91.010326668337299</v>
      </c>
      <c r="T15">
        <v>90.856664036575694</v>
      </c>
      <c r="U15">
        <v>89.481028015956099</v>
      </c>
      <c r="V15">
        <v>89.235779898567799</v>
      </c>
      <c r="W15">
        <v>89.023802061476601</v>
      </c>
      <c r="X15">
        <v>89.139354696169093</v>
      </c>
      <c r="Y15">
        <v>91.648697577253103</v>
      </c>
      <c r="Z15">
        <v>93.121006758748607</v>
      </c>
      <c r="AA15">
        <v>93.609895700995494</v>
      </c>
      <c r="AB15">
        <v>94.8058590830328</v>
      </c>
      <c r="AC15">
        <v>96.007863754603093</v>
      </c>
      <c r="AD15">
        <v>97.639150977548596</v>
      </c>
      <c r="AE15">
        <v>100</v>
      </c>
      <c r="AF15">
        <v>100.708489256992</v>
      </c>
    </row>
    <row r="16" spans="1:32" x14ac:dyDescent="0.3">
      <c r="A16" t="s">
        <v>122</v>
      </c>
      <c r="B16" t="s">
        <v>325</v>
      </c>
      <c r="C16" t="s">
        <v>297</v>
      </c>
      <c r="D16" t="s">
        <v>326</v>
      </c>
      <c r="E16" t="s">
        <v>298</v>
      </c>
      <c r="F16">
        <v>95.063895462546995</v>
      </c>
      <c r="G16">
        <v>95.168443672197995</v>
      </c>
      <c r="H16">
        <v>96.824872004799602</v>
      </c>
      <c r="I16">
        <v>97.108089282275202</v>
      </c>
      <c r="J16">
        <v>96.539928580245402</v>
      </c>
      <c r="K16">
        <v>96.048136703015899</v>
      </c>
      <c r="L16">
        <v>94.829347375524307</v>
      </c>
      <c r="M16">
        <v>93.061336397189095</v>
      </c>
      <c r="N16">
        <v>91.676905232274905</v>
      </c>
      <c r="O16">
        <v>90.666474029761801</v>
      </c>
      <c r="P16">
        <v>90.132478915346894</v>
      </c>
      <c r="Q16">
        <v>90.101176420225997</v>
      </c>
      <c r="R16">
        <v>89.939838793351299</v>
      </c>
      <c r="S16">
        <v>91.010326668337299</v>
      </c>
      <c r="T16">
        <v>90.856664036575694</v>
      </c>
      <c r="U16">
        <v>89.481028015956099</v>
      </c>
      <c r="V16">
        <v>89.235779898567799</v>
      </c>
      <c r="W16">
        <v>89.023802061476601</v>
      </c>
      <c r="X16">
        <v>89.139354696169093</v>
      </c>
      <c r="Y16">
        <v>91.648697577253103</v>
      </c>
      <c r="Z16">
        <v>93.121006758748507</v>
      </c>
      <c r="AA16">
        <v>93.609895700995494</v>
      </c>
      <c r="AB16">
        <v>94.8058590830328</v>
      </c>
      <c r="AC16">
        <v>96.007863754603093</v>
      </c>
      <c r="AD16">
        <v>97.639150977548496</v>
      </c>
      <c r="AE16">
        <v>100</v>
      </c>
      <c r="AF16">
        <v>100.708489256992</v>
      </c>
    </row>
    <row r="17" spans="1:32" x14ac:dyDescent="0.3">
      <c r="A17" t="s">
        <v>122</v>
      </c>
      <c r="B17" t="s">
        <v>327</v>
      </c>
      <c r="C17" t="s">
        <v>297</v>
      </c>
      <c r="D17" t="s">
        <v>328</v>
      </c>
      <c r="E17" t="s">
        <v>298</v>
      </c>
      <c r="F17">
        <v>95.063895462546995</v>
      </c>
      <c r="G17">
        <v>95.168443672197995</v>
      </c>
      <c r="H17">
        <v>96.824872004799602</v>
      </c>
      <c r="I17">
        <v>97.108089282275202</v>
      </c>
      <c r="J17">
        <v>96.539928580245402</v>
      </c>
      <c r="K17">
        <v>96.048136703015899</v>
      </c>
      <c r="L17">
        <v>94.829347375524307</v>
      </c>
      <c r="M17">
        <v>93.061336397189095</v>
      </c>
      <c r="N17">
        <v>91.676905232274905</v>
      </c>
      <c r="O17">
        <v>90.666474029761801</v>
      </c>
      <c r="P17">
        <v>90.132478915346894</v>
      </c>
      <c r="Q17">
        <v>90.101176420225997</v>
      </c>
      <c r="R17">
        <v>89.939838793351299</v>
      </c>
      <c r="S17">
        <v>91.010326668337299</v>
      </c>
      <c r="T17">
        <v>90.856664036575694</v>
      </c>
      <c r="U17">
        <v>89.481028015956099</v>
      </c>
      <c r="V17">
        <v>89.235779898567799</v>
      </c>
      <c r="W17">
        <v>89.023802061476601</v>
      </c>
      <c r="X17">
        <v>89.139354696169093</v>
      </c>
      <c r="Y17">
        <v>91.648697577253103</v>
      </c>
      <c r="Z17">
        <v>93.121006758748507</v>
      </c>
      <c r="AA17">
        <v>93.609895700995594</v>
      </c>
      <c r="AB17">
        <v>94.8058590830328</v>
      </c>
      <c r="AC17">
        <v>96.007863754603093</v>
      </c>
      <c r="AD17">
        <v>97.639150977548596</v>
      </c>
      <c r="AE17">
        <v>100</v>
      </c>
      <c r="AF17">
        <v>100.708489256992</v>
      </c>
    </row>
    <row r="18" spans="1:32" x14ac:dyDescent="0.3">
      <c r="A18" t="s">
        <v>122</v>
      </c>
      <c r="B18" t="s">
        <v>329</v>
      </c>
      <c r="C18" t="s">
        <v>297</v>
      </c>
      <c r="D18" t="s">
        <v>330</v>
      </c>
      <c r="E18" t="s">
        <v>298</v>
      </c>
      <c r="F18">
        <v>95.063895462546995</v>
      </c>
      <c r="G18">
        <v>95.168443672197995</v>
      </c>
      <c r="H18">
        <v>96.824872004799602</v>
      </c>
      <c r="I18">
        <v>97.108089282275202</v>
      </c>
      <c r="J18">
        <v>96.539928580245402</v>
      </c>
      <c r="K18">
        <v>96.048136703015899</v>
      </c>
      <c r="L18">
        <v>94.829347375524307</v>
      </c>
      <c r="M18">
        <v>93.061336397189095</v>
      </c>
      <c r="N18">
        <v>91.676905232274905</v>
      </c>
      <c r="O18">
        <v>90.666474029761801</v>
      </c>
      <c r="P18">
        <v>90.132478915346894</v>
      </c>
      <c r="Q18">
        <v>90.101176420225997</v>
      </c>
      <c r="R18">
        <v>89.939838793351299</v>
      </c>
      <c r="S18">
        <v>91.010326668337299</v>
      </c>
      <c r="T18">
        <v>90.856664036575694</v>
      </c>
      <c r="U18">
        <v>89.481028015956099</v>
      </c>
      <c r="V18">
        <v>89.235779898567898</v>
      </c>
      <c r="W18">
        <v>89.023802061476601</v>
      </c>
      <c r="X18">
        <v>89.139354696169093</v>
      </c>
      <c r="Y18">
        <v>91.648697577253103</v>
      </c>
      <c r="Z18">
        <v>93.121006758748507</v>
      </c>
      <c r="AA18">
        <v>93.609895700995494</v>
      </c>
      <c r="AB18">
        <v>94.8058590830328</v>
      </c>
      <c r="AC18">
        <v>96.007863754603207</v>
      </c>
      <c r="AD18">
        <v>97.639150977548596</v>
      </c>
      <c r="AE18">
        <v>100</v>
      </c>
      <c r="AF18">
        <v>100.708489256992</v>
      </c>
    </row>
    <row r="19" spans="1:32" x14ac:dyDescent="0.3">
      <c r="A19" t="s">
        <v>122</v>
      </c>
      <c r="B19" t="s">
        <v>331</v>
      </c>
      <c r="C19" t="s">
        <v>297</v>
      </c>
      <c r="D19" t="s">
        <v>332</v>
      </c>
      <c r="E19" t="s">
        <v>298</v>
      </c>
      <c r="F19">
        <v>95.063895462546995</v>
      </c>
      <c r="G19">
        <v>95.168443672197995</v>
      </c>
      <c r="H19">
        <v>96.824872004799602</v>
      </c>
      <c r="I19">
        <v>97.108089282275202</v>
      </c>
      <c r="J19">
        <v>96.539928580245402</v>
      </c>
      <c r="K19">
        <v>96.048136703015899</v>
      </c>
      <c r="L19">
        <v>94.829347375524307</v>
      </c>
      <c r="M19">
        <v>93.061336397189095</v>
      </c>
      <c r="N19">
        <v>91.676905232274905</v>
      </c>
      <c r="O19">
        <v>90.666474029761801</v>
      </c>
      <c r="P19">
        <v>90.132478915346894</v>
      </c>
      <c r="Q19">
        <v>90.101176420225997</v>
      </c>
      <c r="R19">
        <v>89.939838793351299</v>
      </c>
      <c r="S19">
        <v>91.010326668337299</v>
      </c>
      <c r="T19">
        <v>90.856664036575694</v>
      </c>
      <c r="U19">
        <v>89.481028015956099</v>
      </c>
      <c r="V19">
        <v>89.235779898567799</v>
      </c>
      <c r="W19">
        <v>89.023802061476601</v>
      </c>
      <c r="X19">
        <v>89.139354696169093</v>
      </c>
      <c r="Y19">
        <v>91.648697577253103</v>
      </c>
      <c r="Z19">
        <v>93.121006758748507</v>
      </c>
      <c r="AA19">
        <v>93.609895700995494</v>
      </c>
      <c r="AB19">
        <v>94.8058590830328</v>
      </c>
      <c r="AC19">
        <v>96.007863754603093</v>
      </c>
      <c r="AD19">
        <v>97.639150977548596</v>
      </c>
      <c r="AE19">
        <v>100</v>
      </c>
      <c r="AF19">
        <v>100.708489256992</v>
      </c>
    </row>
    <row r="20" spans="1:32" x14ac:dyDescent="0.3">
      <c r="A20" t="s">
        <v>122</v>
      </c>
      <c r="B20" t="s">
        <v>333</v>
      </c>
      <c r="C20" t="s">
        <v>297</v>
      </c>
      <c r="D20" t="s">
        <v>334</v>
      </c>
      <c r="E20" t="s">
        <v>298</v>
      </c>
      <c r="F20">
        <v>95.063895462546995</v>
      </c>
      <c r="G20">
        <v>95.168443672197995</v>
      </c>
      <c r="H20">
        <v>96.824872004799602</v>
      </c>
      <c r="I20">
        <v>97.108089282275202</v>
      </c>
      <c r="J20">
        <v>96.539928580245402</v>
      </c>
      <c r="K20">
        <v>96.048136703015899</v>
      </c>
      <c r="L20">
        <v>94.829347375524307</v>
      </c>
      <c r="M20">
        <v>93.061336397189095</v>
      </c>
      <c r="N20">
        <v>91.676905232275004</v>
      </c>
      <c r="O20">
        <v>90.666474029761801</v>
      </c>
      <c r="P20">
        <v>90.132478915346894</v>
      </c>
      <c r="Q20">
        <v>90.101176420225997</v>
      </c>
      <c r="R20">
        <v>89.939838793351299</v>
      </c>
      <c r="S20">
        <v>91.010326668337299</v>
      </c>
      <c r="T20">
        <v>90.856664036575694</v>
      </c>
      <c r="U20">
        <v>89.481028015956099</v>
      </c>
      <c r="V20">
        <v>89.235779898567898</v>
      </c>
      <c r="W20">
        <v>89.023802061476601</v>
      </c>
      <c r="X20">
        <v>89.139354696169093</v>
      </c>
      <c r="Y20">
        <v>91.648697577253103</v>
      </c>
      <c r="Z20">
        <v>93.121006758748607</v>
      </c>
      <c r="AA20">
        <v>93.609895700995494</v>
      </c>
      <c r="AB20">
        <v>94.8058590830328</v>
      </c>
      <c r="AC20">
        <v>96.007863754603093</v>
      </c>
      <c r="AD20">
        <v>97.639150977548596</v>
      </c>
      <c r="AE20">
        <v>100</v>
      </c>
      <c r="AF20">
        <v>100.708489256992</v>
      </c>
    </row>
    <row r="21" spans="1:32" x14ac:dyDescent="0.3">
      <c r="A21" t="s">
        <v>122</v>
      </c>
      <c r="B21" t="s">
        <v>335</v>
      </c>
      <c r="C21" t="s">
        <v>297</v>
      </c>
      <c r="D21" t="s">
        <v>336</v>
      </c>
      <c r="E21" t="s">
        <v>298</v>
      </c>
      <c r="F21">
        <v>95.063895462546995</v>
      </c>
      <c r="G21">
        <v>95.168443672197995</v>
      </c>
      <c r="H21">
        <v>96.824872004799602</v>
      </c>
      <c r="I21">
        <v>97.108089282275202</v>
      </c>
      <c r="J21">
        <v>96.539928580245402</v>
      </c>
      <c r="K21">
        <v>96.048136703015899</v>
      </c>
      <c r="L21">
        <v>94.829347375524307</v>
      </c>
      <c r="M21">
        <v>93.061336397189095</v>
      </c>
      <c r="N21">
        <v>91.676905232274905</v>
      </c>
      <c r="O21">
        <v>90.666474029761801</v>
      </c>
      <c r="P21">
        <v>90.132478915346894</v>
      </c>
      <c r="Q21">
        <v>90.101176420225997</v>
      </c>
      <c r="R21">
        <v>89.939838793351299</v>
      </c>
      <c r="S21">
        <v>91.010326668337299</v>
      </c>
      <c r="T21">
        <v>90.856664036575694</v>
      </c>
      <c r="U21">
        <v>89.481028015956099</v>
      </c>
      <c r="V21">
        <v>89.235779898567799</v>
      </c>
      <c r="W21">
        <v>89.023802061476601</v>
      </c>
      <c r="X21">
        <v>89.139354696169093</v>
      </c>
      <c r="Y21">
        <v>91.648697577253103</v>
      </c>
      <c r="Z21">
        <v>93.121006758748607</v>
      </c>
      <c r="AA21">
        <v>93.609895700995594</v>
      </c>
      <c r="AB21">
        <v>94.8058590830328</v>
      </c>
      <c r="AC21">
        <v>96.007863754603207</v>
      </c>
      <c r="AD21">
        <v>97.639150977548596</v>
      </c>
      <c r="AE21">
        <v>100</v>
      </c>
      <c r="AF21">
        <v>100.708489256992</v>
      </c>
    </row>
    <row r="22" spans="1:32" x14ac:dyDescent="0.3">
      <c r="A22" t="s">
        <v>122</v>
      </c>
      <c r="B22" t="s">
        <v>337</v>
      </c>
      <c r="C22" t="s">
        <v>297</v>
      </c>
      <c r="D22" t="s">
        <v>338</v>
      </c>
      <c r="E22" t="s">
        <v>298</v>
      </c>
      <c r="F22">
        <v>95.063895462546995</v>
      </c>
      <c r="G22">
        <v>95.168443672197995</v>
      </c>
      <c r="H22">
        <v>96.824872004799602</v>
      </c>
      <c r="I22">
        <v>97.108089282275202</v>
      </c>
      <c r="J22">
        <v>96.539928580245402</v>
      </c>
      <c r="K22">
        <v>96.048136703015899</v>
      </c>
      <c r="L22">
        <v>94.829347375524307</v>
      </c>
      <c r="M22">
        <v>93.061336397189095</v>
      </c>
      <c r="N22">
        <v>91.676905232275004</v>
      </c>
      <c r="O22">
        <v>90.666474029761801</v>
      </c>
      <c r="P22">
        <v>90.132478915346894</v>
      </c>
      <c r="Q22">
        <v>90.101176420225997</v>
      </c>
      <c r="R22">
        <v>89.939838793351299</v>
      </c>
      <c r="S22">
        <v>91.010326668337299</v>
      </c>
      <c r="T22">
        <v>90.856664036575694</v>
      </c>
      <c r="U22">
        <v>89.481028015956099</v>
      </c>
      <c r="V22">
        <v>89.235779898567799</v>
      </c>
      <c r="W22">
        <v>89.023802061476601</v>
      </c>
      <c r="X22">
        <v>89.139354696169093</v>
      </c>
      <c r="Y22">
        <v>91.648697577253202</v>
      </c>
      <c r="Z22">
        <v>93.121006758748607</v>
      </c>
      <c r="AA22">
        <v>93.609895700995494</v>
      </c>
      <c r="AB22">
        <v>94.8058590830328</v>
      </c>
      <c r="AC22">
        <v>96.007863754603207</v>
      </c>
      <c r="AD22">
        <v>97.639150977548596</v>
      </c>
      <c r="AE22">
        <v>100</v>
      </c>
      <c r="AF22">
        <v>100.708489256992</v>
      </c>
    </row>
    <row r="23" spans="1:32" x14ac:dyDescent="0.3">
      <c r="A23" t="s">
        <v>122</v>
      </c>
      <c r="B23" t="s">
        <v>339</v>
      </c>
      <c r="C23" t="s">
        <v>297</v>
      </c>
      <c r="D23" t="s">
        <v>340</v>
      </c>
      <c r="E23" t="s">
        <v>298</v>
      </c>
      <c r="F23">
        <v>95.063895462546995</v>
      </c>
      <c r="G23">
        <v>95.168443672197995</v>
      </c>
      <c r="H23">
        <v>96.824872004799602</v>
      </c>
      <c r="I23">
        <v>97.108089282275202</v>
      </c>
      <c r="J23">
        <v>96.539928580245402</v>
      </c>
      <c r="K23">
        <v>96.0481367030158</v>
      </c>
      <c r="L23">
        <v>94.829347375524307</v>
      </c>
      <c r="M23">
        <v>93.061336397189095</v>
      </c>
      <c r="N23">
        <v>91.676905232274905</v>
      </c>
      <c r="O23">
        <v>90.666474029761801</v>
      </c>
      <c r="P23">
        <v>90.132478915346894</v>
      </c>
      <c r="Q23">
        <v>90.101176420225997</v>
      </c>
      <c r="R23">
        <v>89.939838793351299</v>
      </c>
      <c r="S23">
        <v>91.0103266683372</v>
      </c>
      <c r="T23">
        <v>90.856664036575694</v>
      </c>
      <c r="U23">
        <v>89.481028015956099</v>
      </c>
      <c r="V23">
        <v>89.235779898567799</v>
      </c>
      <c r="W23">
        <v>89.023802061476601</v>
      </c>
      <c r="X23">
        <v>89.139354696169093</v>
      </c>
      <c r="Y23">
        <v>91.648697577253103</v>
      </c>
      <c r="Z23">
        <v>93.121006758748507</v>
      </c>
      <c r="AA23">
        <v>93.609895700995494</v>
      </c>
      <c r="AB23">
        <v>94.8058590830328</v>
      </c>
      <c r="AC23">
        <v>96.007863754603093</v>
      </c>
      <c r="AD23">
        <v>97.639150977548596</v>
      </c>
      <c r="AE23">
        <v>100</v>
      </c>
      <c r="AF23">
        <v>100.708489256991</v>
      </c>
    </row>
    <row r="24" spans="1:32" x14ac:dyDescent="0.3">
      <c r="A24" t="s">
        <v>122</v>
      </c>
      <c r="B24" t="s">
        <v>341</v>
      </c>
      <c r="C24" t="s">
        <v>297</v>
      </c>
      <c r="D24" t="s">
        <v>342</v>
      </c>
      <c r="E24" t="s">
        <v>298</v>
      </c>
      <c r="F24">
        <v>95.063895462546995</v>
      </c>
      <c r="G24">
        <v>95.168443672197995</v>
      </c>
      <c r="H24">
        <v>96.824872004799602</v>
      </c>
      <c r="I24">
        <v>97.108089282275202</v>
      </c>
      <c r="J24">
        <v>96.539928580245402</v>
      </c>
      <c r="K24">
        <v>96.048136703015899</v>
      </c>
      <c r="L24">
        <v>94.829347375524307</v>
      </c>
      <c r="M24">
        <v>93.061336397189095</v>
      </c>
      <c r="N24">
        <v>91.676905232274905</v>
      </c>
      <c r="O24">
        <v>90.666474029761801</v>
      </c>
      <c r="P24">
        <v>90.132478915346894</v>
      </c>
      <c r="Q24">
        <v>90.101176420225997</v>
      </c>
      <c r="R24">
        <v>89.939838793351299</v>
      </c>
      <c r="S24">
        <v>91.010326668337299</v>
      </c>
      <c r="T24">
        <v>90.856664036575694</v>
      </c>
      <c r="U24">
        <v>89.481028015956099</v>
      </c>
      <c r="V24">
        <v>89.235779898567799</v>
      </c>
      <c r="W24">
        <v>89.023802061476601</v>
      </c>
      <c r="X24">
        <v>89.139354696169093</v>
      </c>
      <c r="Y24">
        <v>91.648697577253103</v>
      </c>
      <c r="Z24">
        <v>93.121006758748507</v>
      </c>
      <c r="AA24">
        <v>93.609895700995494</v>
      </c>
      <c r="AB24">
        <v>94.8058590830328</v>
      </c>
      <c r="AC24">
        <v>96.007863754603093</v>
      </c>
      <c r="AD24">
        <v>97.639150977548596</v>
      </c>
      <c r="AE24">
        <v>100</v>
      </c>
      <c r="AF24">
        <v>100.708489256992</v>
      </c>
    </row>
    <row r="25" spans="1:32" x14ac:dyDescent="0.3">
      <c r="A25" t="s">
        <v>122</v>
      </c>
      <c r="B25" t="s">
        <v>343</v>
      </c>
      <c r="C25" t="s">
        <v>297</v>
      </c>
      <c r="D25" t="s">
        <v>344</v>
      </c>
      <c r="E25" t="s">
        <v>298</v>
      </c>
      <c r="F25">
        <v>95.063895462546995</v>
      </c>
      <c r="G25">
        <v>95.168443672197995</v>
      </c>
      <c r="H25">
        <v>96.824872004799602</v>
      </c>
      <c r="I25">
        <v>97.108089282275202</v>
      </c>
      <c r="J25">
        <v>96.539928580245402</v>
      </c>
      <c r="K25">
        <v>96.048136703015899</v>
      </c>
      <c r="L25">
        <v>94.829347375524307</v>
      </c>
      <c r="M25">
        <v>93.061336397189095</v>
      </c>
      <c r="N25">
        <v>91.676905232274905</v>
      </c>
      <c r="O25">
        <v>90.666474029761801</v>
      </c>
      <c r="P25">
        <v>90.132478915346894</v>
      </c>
      <c r="Q25">
        <v>90.101176420225997</v>
      </c>
      <c r="R25">
        <v>89.939838793351299</v>
      </c>
      <c r="S25">
        <v>91.010326668337299</v>
      </c>
      <c r="T25">
        <v>90.856664036575694</v>
      </c>
      <c r="U25">
        <v>89.481028015956099</v>
      </c>
      <c r="V25">
        <v>89.235779898567799</v>
      </c>
      <c r="W25">
        <v>89.023802061476601</v>
      </c>
      <c r="X25">
        <v>89.139354696169093</v>
      </c>
      <c r="Y25">
        <v>91.648697577253103</v>
      </c>
      <c r="Z25">
        <v>93.121006758748507</v>
      </c>
      <c r="AA25">
        <v>93.609895700995494</v>
      </c>
      <c r="AB25">
        <v>94.8058590830328</v>
      </c>
      <c r="AC25">
        <v>96.007863754603093</v>
      </c>
      <c r="AD25">
        <v>97.639150977548596</v>
      </c>
      <c r="AE25">
        <v>100</v>
      </c>
      <c r="AF25">
        <v>100.708489256991</v>
      </c>
    </row>
    <row r="26" spans="1:32" x14ac:dyDescent="0.3">
      <c r="A26" t="s">
        <v>122</v>
      </c>
      <c r="B26" t="s">
        <v>345</v>
      </c>
      <c r="C26" t="s">
        <v>297</v>
      </c>
      <c r="D26" t="s">
        <v>346</v>
      </c>
      <c r="E26" t="s">
        <v>298</v>
      </c>
      <c r="F26">
        <v>95.063895462546995</v>
      </c>
      <c r="G26">
        <v>95.168443672197995</v>
      </c>
      <c r="H26">
        <v>96.824872004799602</v>
      </c>
      <c r="I26">
        <v>97.108089282275202</v>
      </c>
      <c r="J26">
        <v>96.539928580245402</v>
      </c>
      <c r="K26">
        <v>96.048136703015899</v>
      </c>
      <c r="L26">
        <v>94.829347375524307</v>
      </c>
      <c r="M26">
        <v>93.061336397189095</v>
      </c>
      <c r="N26">
        <v>91.676905232274905</v>
      </c>
      <c r="O26">
        <v>90.666474029761801</v>
      </c>
      <c r="P26">
        <v>90.132478915346894</v>
      </c>
      <c r="Q26">
        <v>90.101176420225997</v>
      </c>
      <c r="R26">
        <v>89.939838793351299</v>
      </c>
      <c r="S26">
        <v>91.010326668337299</v>
      </c>
      <c r="T26">
        <v>90.856664036575694</v>
      </c>
      <c r="U26">
        <v>89.481028015956099</v>
      </c>
      <c r="V26">
        <v>89.235779898567898</v>
      </c>
      <c r="W26">
        <v>89.023802061476601</v>
      </c>
      <c r="X26">
        <v>89.139354696169093</v>
      </c>
      <c r="Y26">
        <v>91.648697577253103</v>
      </c>
      <c r="Z26">
        <v>93.121006758748507</v>
      </c>
      <c r="AA26">
        <v>93.609895700995494</v>
      </c>
      <c r="AB26">
        <v>94.8058590830328</v>
      </c>
      <c r="AC26">
        <v>96.007863754603093</v>
      </c>
      <c r="AD26">
        <v>97.639150977548596</v>
      </c>
      <c r="AE26">
        <v>100</v>
      </c>
      <c r="AF26">
        <v>100.708489256992</v>
      </c>
    </row>
    <row r="27" spans="1:32" x14ac:dyDescent="0.3">
      <c r="A27" t="s">
        <v>122</v>
      </c>
      <c r="B27" t="s">
        <v>347</v>
      </c>
      <c r="C27" t="s">
        <v>297</v>
      </c>
      <c r="D27" t="s">
        <v>348</v>
      </c>
      <c r="E27" t="s">
        <v>298</v>
      </c>
      <c r="F27">
        <v>95.063895462546995</v>
      </c>
      <c r="G27">
        <v>95.168443672197995</v>
      </c>
      <c r="H27">
        <v>96.824872004799602</v>
      </c>
      <c r="I27">
        <v>97.108089282275202</v>
      </c>
      <c r="J27">
        <v>96.539928580245402</v>
      </c>
      <c r="K27">
        <v>96.048136703015899</v>
      </c>
      <c r="L27">
        <v>94.829347375524307</v>
      </c>
      <c r="M27">
        <v>93.061336397189095</v>
      </c>
      <c r="N27">
        <v>91.676905232274905</v>
      </c>
      <c r="O27">
        <v>90.666474029761801</v>
      </c>
      <c r="P27">
        <v>90.132478915346894</v>
      </c>
      <c r="Q27">
        <v>90.101176420225997</v>
      </c>
      <c r="R27">
        <v>89.939838793351299</v>
      </c>
      <c r="S27">
        <v>91.010326668337299</v>
      </c>
      <c r="T27">
        <v>90.856664036575694</v>
      </c>
      <c r="U27">
        <v>89.481028015956099</v>
      </c>
      <c r="V27">
        <v>89.235779898567799</v>
      </c>
      <c r="W27">
        <v>89.023802061476601</v>
      </c>
      <c r="X27">
        <v>89.139354696169093</v>
      </c>
      <c r="Y27">
        <v>91.648697577253103</v>
      </c>
      <c r="Z27">
        <v>93.121006758748507</v>
      </c>
      <c r="AA27">
        <v>93.609895700995494</v>
      </c>
      <c r="AB27">
        <v>94.8058590830328</v>
      </c>
      <c r="AC27">
        <v>96.007863754603093</v>
      </c>
      <c r="AD27">
        <v>97.639150977548496</v>
      </c>
      <c r="AE27">
        <v>100</v>
      </c>
      <c r="AF27">
        <v>100.708489256992</v>
      </c>
    </row>
    <row r="28" spans="1:32" x14ac:dyDescent="0.3">
      <c r="A28" t="s">
        <v>122</v>
      </c>
      <c r="B28" t="s">
        <v>349</v>
      </c>
      <c r="C28" t="s">
        <v>297</v>
      </c>
      <c r="D28" t="s">
        <v>350</v>
      </c>
      <c r="E28" t="s">
        <v>298</v>
      </c>
      <c r="F28">
        <v>95.063895462546995</v>
      </c>
      <c r="G28">
        <v>95.168443672197995</v>
      </c>
      <c r="H28">
        <v>96.824872004799602</v>
      </c>
      <c r="I28">
        <v>97.108089282275202</v>
      </c>
      <c r="J28">
        <v>96.539928580245402</v>
      </c>
      <c r="K28">
        <v>96.048136703015899</v>
      </c>
      <c r="L28">
        <v>94.829347375524307</v>
      </c>
      <c r="M28">
        <v>93.061336397189095</v>
      </c>
      <c r="N28">
        <v>91.676905232274905</v>
      </c>
      <c r="O28">
        <v>90.666474029761702</v>
      </c>
      <c r="P28">
        <v>90.132478915346894</v>
      </c>
      <c r="Q28">
        <v>90.101176420225997</v>
      </c>
      <c r="R28">
        <v>89.939838793351299</v>
      </c>
      <c r="S28">
        <v>91.010326668337299</v>
      </c>
      <c r="T28">
        <v>90.856664036575694</v>
      </c>
      <c r="U28">
        <v>89.481028015956099</v>
      </c>
      <c r="V28">
        <v>89.235779898567799</v>
      </c>
      <c r="W28">
        <v>89.023802061476601</v>
      </c>
      <c r="X28">
        <v>89.139354696169093</v>
      </c>
      <c r="Y28">
        <v>91.648697577253103</v>
      </c>
      <c r="Z28">
        <v>93.121006758748507</v>
      </c>
      <c r="AA28">
        <v>93.609895700995494</v>
      </c>
      <c r="AB28">
        <v>94.8058590830328</v>
      </c>
      <c r="AC28">
        <v>96.007863754603093</v>
      </c>
      <c r="AD28">
        <v>97.639150977548596</v>
      </c>
      <c r="AE28">
        <v>100</v>
      </c>
      <c r="AF28">
        <v>100.708489256992</v>
      </c>
    </row>
    <row r="29" spans="1:32" x14ac:dyDescent="0.3">
      <c r="A29" t="s">
        <v>122</v>
      </c>
      <c r="B29" t="s">
        <v>351</v>
      </c>
      <c r="C29" t="s">
        <v>297</v>
      </c>
      <c r="D29" t="s">
        <v>352</v>
      </c>
      <c r="E29" t="s">
        <v>298</v>
      </c>
      <c r="F29">
        <v>95.063895462546995</v>
      </c>
      <c r="G29">
        <v>95.168443672197995</v>
      </c>
      <c r="H29">
        <v>96.824872004799602</v>
      </c>
      <c r="I29">
        <v>97.108089282275202</v>
      </c>
      <c r="J29">
        <v>96.539928580245402</v>
      </c>
      <c r="K29">
        <v>96.048136703015899</v>
      </c>
      <c r="L29">
        <v>94.829347375524307</v>
      </c>
      <c r="M29">
        <v>93.061336397189095</v>
      </c>
      <c r="N29">
        <v>91.676905232274905</v>
      </c>
      <c r="O29">
        <v>90.666474029761801</v>
      </c>
      <c r="P29">
        <v>90.132478915346894</v>
      </c>
      <c r="Q29">
        <v>90.101176420225997</v>
      </c>
      <c r="R29">
        <v>89.939838793351299</v>
      </c>
      <c r="S29">
        <v>91.010326668337299</v>
      </c>
      <c r="T29">
        <v>90.856664036575694</v>
      </c>
      <c r="U29">
        <v>89.481028015956099</v>
      </c>
      <c r="V29">
        <v>89.235779898567799</v>
      </c>
      <c r="W29">
        <v>89.023802061476601</v>
      </c>
      <c r="X29">
        <v>89.139354696169093</v>
      </c>
      <c r="Y29">
        <v>91.648697577253103</v>
      </c>
      <c r="Z29">
        <v>93.121006758748507</v>
      </c>
      <c r="AA29">
        <v>93.609895700995494</v>
      </c>
      <c r="AB29">
        <v>94.8058590830328</v>
      </c>
      <c r="AC29">
        <v>96.007863754603093</v>
      </c>
      <c r="AD29">
        <v>97.639150977548596</v>
      </c>
      <c r="AE29">
        <v>100</v>
      </c>
      <c r="AF29">
        <v>100.708489256992</v>
      </c>
    </row>
    <row r="30" spans="1:32" x14ac:dyDescent="0.3">
      <c r="A30" t="s">
        <v>122</v>
      </c>
      <c r="B30" t="s">
        <v>353</v>
      </c>
      <c r="C30" t="s">
        <v>297</v>
      </c>
      <c r="D30" t="s">
        <v>354</v>
      </c>
      <c r="E30" t="s">
        <v>298</v>
      </c>
      <c r="F30">
        <v>95.063895462546995</v>
      </c>
      <c r="G30">
        <v>95.168443672197995</v>
      </c>
      <c r="H30">
        <v>96.824872004799602</v>
      </c>
      <c r="I30">
        <v>97.108089282275202</v>
      </c>
      <c r="J30">
        <v>96.539928580245402</v>
      </c>
      <c r="K30">
        <v>96.048136703015899</v>
      </c>
      <c r="L30">
        <v>94.829347375524307</v>
      </c>
      <c r="M30">
        <v>93.061336397189095</v>
      </c>
      <c r="N30">
        <v>91.676905232274905</v>
      </c>
      <c r="O30">
        <v>90.666474029761801</v>
      </c>
      <c r="P30">
        <v>90.132478915346894</v>
      </c>
      <c r="Q30">
        <v>90.101176420225997</v>
      </c>
      <c r="R30">
        <v>89.939838793351299</v>
      </c>
      <c r="S30">
        <v>91.010326668337299</v>
      </c>
      <c r="T30">
        <v>90.856664036575694</v>
      </c>
      <c r="U30">
        <v>89.481028015956099</v>
      </c>
      <c r="V30">
        <v>89.235779898567799</v>
      </c>
      <c r="W30">
        <v>89.023802061476601</v>
      </c>
      <c r="X30">
        <v>89.139354696169093</v>
      </c>
      <c r="Y30">
        <v>91.648697577253103</v>
      </c>
      <c r="Z30">
        <v>93.121006758748507</v>
      </c>
      <c r="AA30">
        <v>93.609895700995494</v>
      </c>
      <c r="AB30">
        <v>94.8058590830328</v>
      </c>
      <c r="AC30">
        <v>96.007863754603093</v>
      </c>
      <c r="AD30">
        <v>97.639150977548596</v>
      </c>
      <c r="AE30">
        <v>100</v>
      </c>
      <c r="AF30">
        <v>100.708489256992</v>
      </c>
    </row>
    <row r="31" spans="1:32" x14ac:dyDescent="0.3">
      <c r="A31" t="s">
        <v>122</v>
      </c>
      <c r="B31" t="s">
        <v>355</v>
      </c>
      <c r="C31" t="s">
        <v>297</v>
      </c>
      <c r="D31" t="s">
        <v>356</v>
      </c>
      <c r="E31" t="s">
        <v>298</v>
      </c>
      <c r="F31">
        <v>95.063895462546995</v>
      </c>
      <c r="G31">
        <v>95.168443672197995</v>
      </c>
      <c r="H31">
        <v>96.824872004799602</v>
      </c>
      <c r="I31">
        <v>97.108089282275202</v>
      </c>
      <c r="J31">
        <v>96.539928580245402</v>
      </c>
      <c r="K31">
        <v>96.048136703015899</v>
      </c>
      <c r="L31">
        <v>94.829347375524307</v>
      </c>
      <c r="M31">
        <v>93.061336397189095</v>
      </c>
      <c r="N31">
        <v>91.676905232274905</v>
      </c>
      <c r="O31">
        <v>90.666474029761801</v>
      </c>
      <c r="P31">
        <v>90.132478915346894</v>
      </c>
      <c r="Q31">
        <v>90.101176420225997</v>
      </c>
      <c r="R31">
        <v>89.939838793351299</v>
      </c>
      <c r="S31">
        <v>91.010326668337299</v>
      </c>
      <c r="T31">
        <v>90.856664036575694</v>
      </c>
      <c r="U31">
        <v>89.481028015956099</v>
      </c>
      <c r="V31">
        <v>89.235779898567799</v>
      </c>
      <c r="W31">
        <v>89.023802061476601</v>
      </c>
      <c r="X31">
        <v>89.139354696169093</v>
      </c>
      <c r="Y31">
        <v>91.648697577253103</v>
      </c>
      <c r="Z31">
        <v>93.121006758748507</v>
      </c>
      <c r="AA31">
        <v>93.609895700995494</v>
      </c>
      <c r="AB31">
        <v>94.8058590830328</v>
      </c>
      <c r="AC31">
        <v>96.007863754603093</v>
      </c>
      <c r="AD31">
        <v>97.639150977548596</v>
      </c>
      <c r="AE31">
        <v>100</v>
      </c>
      <c r="AF31">
        <v>100.708489256992</v>
      </c>
    </row>
    <row r="32" spans="1:32" x14ac:dyDescent="0.3">
      <c r="A32" t="s">
        <v>122</v>
      </c>
      <c r="B32" t="s">
        <v>357</v>
      </c>
      <c r="C32" t="s">
        <v>297</v>
      </c>
      <c r="D32" t="s">
        <v>358</v>
      </c>
      <c r="E32" t="s">
        <v>298</v>
      </c>
      <c r="F32">
        <v>95.063895462546995</v>
      </c>
      <c r="G32">
        <v>95.168443672197995</v>
      </c>
      <c r="H32">
        <v>96.824872004799602</v>
      </c>
      <c r="I32">
        <v>97.108089282275202</v>
      </c>
      <c r="J32">
        <v>96.539928580245402</v>
      </c>
      <c r="K32">
        <v>96.048136703015899</v>
      </c>
      <c r="L32">
        <v>94.829347375524307</v>
      </c>
      <c r="M32">
        <v>93.061336397189095</v>
      </c>
      <c r="N32">
        <v>91.676905232274905</v>
      </c>
      <c r="O32">
        <v>90.666474029761801</v>
      </c>
      <c r="P32">
        <v>90.132478915346894</v>
      </c>
      <c r="Q32">
        <v>90.101176420225997</v>
      </c>
      <c r="R32">
        <v>89.939838793351299</v>
      </c>
      <c r="S32">
        <v>91.010326668337299</v>
      </c>
      <c r="T32">
        <v>90.856664036575694</v>
      </c>
      <c r="U32">
        <v>89.481028015956099</v>
      </c>
      <c r="V32">
        <v>89.235779898567799</v>
      </c>
      <c r="W32">
        <v>89.023802061476601</v>
      </c>
      <c r="X32">
        <v>89.139354696169093</v>
      </c>
      <c r="Y32">
        <v>91.648697577253103</v>
      </c>
      <c r="Z32">
        <v>93.121006758748507</v>
      </c>
      <c r="AA32">
        <v>93.609895700995494</v>
      </c>
      <c r="AB32">
        <v>94.8058590830328</v>
      </c>
      <c r="AC32">
        <v>96.007863754603093</v>
      </c>
      <c r="AD32">
        <v>97.639150977548596</v>
      </c>
      <c r="AE32">
        <v>100</v>
      </c>
      <c r="AF32">
        <v>100.708489256992</v>
      </c>
    </row>
    <row r="33" spans="1:32" x14ac:dyDescent="0.3">
      <c r="A33" t="s">
        <v>122</v>
      </c>
      <c r="B33" t="s">
        <v>359</v>
      </c>
      <c r="C33" t="s">
        <v>297</v>
      </c>
      <c r="D33" t="s">
        <v>360</v>
      </c>
      <c r="E33" t="s">
        <v>298</v>
      </c>
      <c r="F33">
        <v>95.063895462546995</v>
      </c>
      <c r="G33">
        <v>95.168443672197995</v>
      </c>
      <c r="H33">
        <v>96.824872004799602</v>
      </c>
      <c r="I33">
        <v>97.108089282275202</v>
      </c>
      <c r="J33">
        <v>96.539928580245402</v>
      </c>
      <c r="K33">
        <v>96.048136703015899</v>
      </c>
      <c r="L33">
        <v>94.829347375524307</v>
      </c>
      <c r="M33">
        <v>93.061336397189095</v>
      </c>
      <c r="N33">
        <v>91.676905232274905</v>
      </c>
      <c r="O33">
        <v>90.666474029761801</v>
      </c>
      <c r="P33">
        <v>90.132478915346894</v>
      </c>
      <c r="Q33">
        <v>90.101176420225997</v>
      </c>
      <c r="R33">
        <v>89.939838793351299</v>
      </c>
      <c r="S33">
        <v>91.010326668337299</v>
      </c>
      <c r="T33">
        <v>90.856664036575694</v>
      </c>
      <c r="U33">
        <v>89.481028015956099</v>
      </c>
      <c r="V33">
        <v>89.235779898567799</v>
      </c>
      <c r="W33">
        <v>89.023802061476601</v>
      </c>
      <c r="X33">
        <v>89.139354696169093</v>
      </c>
      <c r="Y33">
        <v>91.648697577253103</v>
      </c>
      <c r="Z33">
        <v>93.121006758748607</v>
      </c>
      <c r="AA33">
        <v>93.609895700995494</v>
      </c>
      <c r="AB33">
        <v>94.8058590830328</v>
      </c>
      <c r="AC33">
        <v>96.007863754603093</v>
      </c>
      <c r="AD33">
        <v>97.639150977548596</v>
      </c>
      <c r="AE33">
        <v>100</v>
      </c>
      <c r="AF33">
        <v>100.708489256992</v>
      </c>
    </row>
    <row r="34" spans="1:32" x14ac:dyDescent="0.3">
      <c r="A34" t="s">
        <v>122</v>
      </c>
      <c r="B34" t="s">
        <v>361</v>
      </c>
      <c r="C34" t="s">
        <v>297</v>
      </c>
      <c r="D34" t="s">
        <v>362</v>
      </c>
      <c r="E34" t="s">
        <v>298</v>
      </c>
      <c r="F34">
        <v>95.063895462546995</v>
      </c>
      <c r="G34">
        <v>95.168443672197995</v>
      </c>
      <c r="H34">
        <v>96.824872004799602</v>
      </c>
      <c r="I34">
        <v>97.108089282275202</v>
      </c>
      <c r="J34">
        <v>96.539928580245402</v>
      </c>
      <c r="K34">
        <v>96.048136703015899</v>
      </c>
      <c r="L34">
        <v>94.829347375524307</v>
      </c>
      <c r="M34">
        <v>93.061336397189095</v>
      </c>
      <c r="N34">
        <v>91.676905232274905</v>
      </c>
      <c r="O34">
        <v>90.666474029761801</v>
      </c>
      <c r="P34">
        <v>90.132478915346894</v>
      </c>
      <c r="Q34">
        <v>90.101176420225997</v>
      </c>
      <c r="R34">
        <v>89.939838793351299</v>
      </c>
      <c r="S34">
        <v>91.010326668337299</v>
      </c>
      <c r="T34">
        <v>90.856664036575694</v>
      </c>
      <c r="U34">
        <v>89.481028015956099</v>
      </c>
      <c r="V34">
        <v>89.235779898567799</v>
      </c>
      <c r="W34">
        <v>89.023802061476601</v>
      </c>
      <c r="X34">
        <v>89.139354696169093</v>
      </c>
      <c r="Y34">
        <v>91.648697577253103</v>
      </c>
      <c r="Z34">
        <v>93.121006758748507</v>
      </c>
      <c r="AA34">
        <v>93.609895700995494</v>
      </c>
      <c r="AB34">
        <v>94.8058590830328</v>
      </c>
      <c r="AC34">
        <v>96.007863754603093</v>
      </c>
      <c r="AD34">
        <v>97.639150977548596</v>
      </c>
      <c r="AE34">
        <v>100</v>
      </c>
      <c r="AF34">
        <v>100.708489256992</v>
      </c>
    </row>
    <row r="35" spans="1:32" x14ac:dyDescent="0.3">
      <c r="A35" t="s">
        <v>122</v>
      </c>
      <c r="B35" t="s">
        <v>363</v>
      </c>
      <c r="C35" t="s">
        <v>297</v>
      </c>
      <c r="D35" t="s">
        <v>364</v>
      </c>
      <c r="E35" t="s">
        <v>298</v>
      </c>
      <c r="F35">
        <v>95.063895462546995</v>
      </c>
      <c r="G35">
        <v>95.168443672197995</v>
      </c>
      <c r="H35">
        <v>96.824872004799602</v>
      </c>
      <c r="I35">
        <v>97.108089282275202</v>
      </c>
      <c r="J35">
        <v>96.539928580245402</v>
      </c>
      <c r="K35">
        <v>96.048136703015899</v>
      </c>
      <c r="L35">
        <v>94.829347375524307</v>
      </c>
      <c r="M35">
        <v>93.061336397189095</v>
      </c>
      <c r="N35">
        <v>91.676905232274905</v>
      </c>
      <c r="O35">
        <v>90.666474029761702</v>
      </c>
      <c r="P35">
        <v>90.132478915346894</v>
      </c>
      <c r="Q35">
        <v>90.101176420225997</v>
      </c>
      <c r="R35">
        <v>89.939838793351299</v>
      </c>
      <c r="S35">
        <v>91.010326668337299</v>
      </c>
      <c r="T35">
        <v>90.856664036575694</v>
      </c>
      <c r="U35">
        <v>89.481028015956099</v>
      </c>
      <c r="V35">
        <v>89.235779898567799</v>
      </c>
      <c r="W35">
        <v>89.023802061476601</v>
      </c>
      <c r="X35">
        <v>89.139354696169093</v>
      </c>
      <c r="Y35">
        <v>91.648697577253103</v>
      </c>
      <c r="Z35">
        <v>93.121006758748607</v>
      </c>
      <c r="AA35">
        <v>93.609895700995494</v>
      </c>
      <c r="AB35">
        <v>94.8058590830328</v>
      </c>
      <c r="AC35">
        <v>96.007863754603093</v>
      </c>
      <c r="AD35">
        <v>97.639150977548596</v>
      </c>
      <c r="AE35">
        <v>100</v>
      </c>
      <c r="AF35">
        <v>100.708489256992</v>
      </c>
    </row>
    <row r="36" spans="1:32" x14ac:dyDescent="0.3">
      <c r="A36" t="s">
        <v>122</v>
      </c>
      <c r="B36" t="s">
        <v>365</v>
      </c>
      <c r="C36" t="s">
        <v>297</v>
      </c>
      <c r="D36" t="s">
        <v>366</v>
      </c>
      <c r="E36" t="s">
        <v>298</v>
      </c>
      <c r="F36">
        <v>95.063895462546995</v>
      </c>
      <c r="G36">
        <v>95.168443672197995</v>
      </c>
      <c r="H36">
        <v>96.824872004799602</v>
      </c>
      <c r="I36">
        <v>97.108089282275202</v>
      </c>
      <c r="J36">
        <v>96.539928580245402</v>
      </c>
      <c r="K36">
        <v>96.0481367030158</v>
      </c>
      <c r="L36">
        <v>94.829347375524307</v>
      </c>
      <c r="M36">
        <v>93.061336397189095</v>
      </c>
      <c r="N36">
        <v>91.676905232274905</v>
      </c>
      <c r="O36">
        <v>90.666474029761702</v>
      </c>
      <c r="P36">
        <v>90.132478915346894</v>
      </c>
      <c r="Q36">
        <v>90.101176420225897</v>
      </c>
      <c r="R36">
        <v>89.939838793351299</v>
      </c>
      <c r="S36">
        <v>91.010326668337299</v>
      </c>
      <c r="T36">
        <v>90.856664036575694</v>
      </c>
      <c r="U36">
        <v>89.481028015956099</v>
      </c>
      <c r="V36">
        <v>89.235779898567799</v>
      </c>
      <c r="W36">
        <v>89.023802061476601</v>
      </c>
      <c r="X36">
        <v>89.139354696169093</v>
      </c>
      <c r="Y36">
        <v>91.648697577253103</v>
      </c>
      <c r="Z36">
        <v>93.121006758748507</v>
      </c>
      <c r="AA36">
        <v>93.609895700995494</v>
      </c>
      <c r="AB36">
        <v>94.8058590830328</v>
      </c>
      <c r="AC36">
        <v>96.007863754603093</v>
      </c>
      <c r="AD36">
        <v>97.639150977548496</v>
      </c>
      <c r="AE36">
        <v>100</v>
      </c>
      <c r="AF36">
        <v>100.708489256992</v>
      </c>
    </row>
    <row r="37" spans="1:32" x14ac:dyDescent="0.3">
      <c r="A37" t="s">
        <v>122</v>
      </c>
      <c r="B37" t="s">
        <v>367</v>
      </c>
      <c r="C37" t="s">
        <v>297</v>
      </c>
      <c r="D37" t="s">
        <v>368</v>
      </c>
      <c r="E37" t="s">
        <v>298</v>
      </c>
      <c r="F37">
        <v>95.063895462546995</v>
      </c>
      <c r="G37">
        <v>95.168443672197995</v>
      </c>
      <c r="H37">
        <v>96.824872004799602</v>
      </c>
      <c r="I37">
        <v>97.108089282275202</v>
      </c>
      <c r="J37">
        <v>96.539928580245402</v>
      </c>
      <c r="K37">
        <v>96.048136703015899</v>
      </c>
      <c r="L37">
        <v>94.829347375524307</v>
      </c>
      <c r="M37">
        <v>93.061336397189095</v>
      </c>
      <c r="N37">
        <v>91.676905232274905</v>
      </c>
      <c r="O37">
        <v>90.666474029761801</v>
      </c>
      <c r="P37">
        <v>90.132478915346894</v>
      </c>
      <c r="Q37">
        <v>90.101176420225997</v>
      </c>
      <c r="R37">
        <v>89.939838793351299</v>
      </c>
      <c r="S37">
        <v>91.010326668337299</v>
      </c>
      <c r="T37">
        <v>90.856664036575694</v>
      </c>
      <c r="U37">
        <v>89.481028015956099</v>
      </c>
      <c r="V37">
        <v>89.235779898567799</v>
      </c>
      <c r="W37">
        <v>89.023802061476601</v>
      </c>
      <c r="X37">
        <v>89.139354696169093</v>
      </c>
      <c r="Y37">
        <v>91.648697577253103</v>
      </c>
      <c r="Z37">
        <v>93.121006758748507</v>
      </c>
      <c r="AA37">
        <v>93.609895700995494</v>
      </c>
      <c r="AB37">
        <v>94.8058590830328</v>
      </c>
      <c r="AC37">
        <v>96.007863754603093</v>
      </c>
      <c r="AD37">
        <v>97.639150977548596</v>
      </c>
      <c r="AE37">
        <v>100</v>
      </c>
      <c r="AF37">
        <v>100.708489256992</v>
      </c>
    </row>
    <row r="38" spans="1:32" x14ac:dyDescent="0.3">
      <c r="A38" t="s">
        <v>122</v>
      </c>
      <c r="B38" t="s">
        <v>369</v>
      </c>
      <c r="C38" t="s">
        <v>297</v>
      </c>
      <c r="D38" t="s">
        <v>370</v>
      </c>
      <c r="E38" t="s">
        <v>298</v>
      </c>
      <c r="F38">
        <v>95.063895462546995</v>
      </c>
      <c r="G38">
        <v>95.168443672197995</v>
      </c>
      <c r="H38">
        <v>96.824872004799602</v>
      </c>
      <c r="I38">
        <v>97.108089282275202</v>
      </c>
      <c r="J38">
        <v>96.539928580245402</v>
      </c>
      <c r="K38">
        <v>96.048136703015899</v>
      </c>
      <c r="L38">
        <v>94.829347375524307</v>
      </c>
      <c r="M38">
        <v>93.061336397189095</v>
      </c>
      <c r="N38">
        <v>91.676905232274905</v>
      </c>
      <c r="O38">
        <v>90.666474029761801</v>
      </c>
      <c r="P38">
        <v>90.132478915346894</v>
      </c>
      <c r="Q38">
        <v>90.101176420225997</v>
      </c>
      <c r="R38">
        <v>89.939838793351299</v>
      </c>
      <c r="S38">
        <v>91.010326668337299</v>
      </c>
      <c r="T38">
        <v>90.856664036575694</v>
      </c>
      <c r="U38">
        <v>89.481028015956099</v>
      </c>
      <c r="V38">
        <v>89.235779898567799</v>
      </c>
      <c r="W38">
        <v>89.023802061476601</v>
      </c>
      <c r="X38">
        <v>89.139354696169093</v>
      </c>
      <c r="Y38">
        <v>91.648697577253103</v>
      </c>
      <c r="Z38">
        <v>93.121006758748607</v>
      </c>
      <c r="AA38">
        <v>93.609895700995494</v>
      </c>
      <c r="AB38">
        <v>94.8058590830328</v>
      </c>
      <c r="AC38">
        <v>96.007863754603093</v>
      </c>
      <c r="AD38">
        <v>97.639150977548596</v>
      </c>
      <c r="AE38">
        <v>100</v>
      </c>
      <c r="AF38">
        <v>100.708489256992</v>
      </c>
    </row>
    <row r="39" spans="1:32" x14ac:dyDescent="0.3">
      <c r="A39" t="s">
        <v>122</v>
      </c>
      <c r="B39" t="s">
        <v>371</v>
      </c>
      <c r="C39" t="s">
        <v>297</v>
      </c>
      <c r="D39" t="s">
        <v>372</v>
      </c>
      <c r="E39" t="s">
        <v>298</v>
      </c>
      <c r="F39">
        <v>95.063895462546995</v>
      </c>
      <c r="G39">
        <v>95.168443672197995</v>
      </c>
      <c r="H39">
        <v>96.824872004799602</v>
      </c>
      <c r="I39">
        <v>97.108089282275202</v>
      </c>
      <c r="J39">
        <v>96.539928580245402</v>
      </c>
      <c r="K39">
        <v>96.048136703015899</v>
      </c>
      <c r="L39">
        <v>94.829347375524307</v>
      </c>
      <c r="M39">
        <v>93.061336397189095</v>
      </c>
      <c r="N39">
        <v>91.676905232274905</v>
      </c>
      <c r="O39">
        <v>90.666474029761801</v>
      </c>
      <c r="P39">
        <v>90.132478915346894</v>
      </c>
      <c r="Q39">
        <v>90.101176420225997</v>
      </c>
      <c r="R39">
        <v>89.939838793351299</v>
      </c>
      <c r="S39">
        <v>91.010326668337299</v>
      </c>
      <c r="T39">
        <v>90.856664036575694</v>
      </c>
      <c r="U39">
        <v>89.481028015956099</v>
      </c>
      <c r="V39">
        <v>89.235779898567799</v>
      </c>
      <c r="W39">
        <v>89.023802061476601</v>
      </c>
      <c r="X39">
        <v>89.139354696169093</v>
      </c>
      <c r="Y39">
        <v>91.648697577253103</v>
      </c>
      <c r="Z39">
        <v>93.121006758748607</v>
      </c>
      <c r="AA39">
        <v>93.609895700995494</v>
      </c>
      <c r="AB39">
        <v>94.8058590830328</v>
      </c>
      <c r="AC39">
        <v>96.007863754603093</v>
      </c>
      <c r="AD39">
        <v>97.639150977548596</v>
      </c>
      <c r="AE39">
        <v>100</v>
      </c>
      <c r="AF39">
        <v>100.708489256992</v>
      </c>
    </row>
    <row r="40" spans="1:32" x14ac:dyDescent="0.3">
      <c r="A40" t="s">
        <v>122</v>
      </c>
      <c r="B40" t="s">
        <v>373</v>
      </c>
      <c r="C40" t="s">
        <v>297</v>
      </c>
      <c r="D40" t="s">
        <v>374</v>
      </c>
      <c r="E40" t="s">
        <v>298</v>
      </c>
      <c r="F40">
        <v>95.063895462546995</v>
      </c>
      <c r="G40">
        <v>95.168443672197995</v>
      </c>
      <c r="H40">
        <v>96.824872004799602</v>
      </c>
      <c r="I40">
        <v>97.108089282275202</v>
      </c>
      <c r="J40">
        <v>96.539928580245402</v>
      </c>
      <c r="K40">
        <v>96.048136703015899</v>
      </c>
      <c r="L40">
        <v>94.829347375524307</v>
      </c>
      <c r="M40">
        <v>93.061336397189095</v>
      </c>
      <c r="N40">
        <v>91.676905232274905</v>
      </c>
      <c r="O40">
        <v>90.666474029761801</v>
      </c>
      <c r="P40">
        <v>90.132478915346894</v>
      </c>
      <c r="Q40">
        <v>90.101176420225997</v>
      </c>
      <c r="R40">
        <v>89.939838793351299</v>
      </c>
      <c r="S40">
        <v>91.010326668337299</v>
      </c>
      <c r="T40">
        <v>90.856664036575694</v>
      </c>
      <c r="U40">
        <v>89.481028015956099</v>
      </c>
      <c r="V40">
        <v>89.235779898567799</v>
      </c>
      <c r="W40">
        <v>89.023802061476601</v>
      </c>
      <c r="X40">
        <v>89.139354696169093</v>
      </c>
      <c r="Y40">
        <v>91.648697577253103</v>
      </c>
      <c r="Z40">
        <v>93.121006758748507</v>
      </c>
      <c r="AA40">
        <v>93.609895700995494</v>
      </c>
      <c r="AB40">
        <v>94.8058590830328</v>
      </c>
      <c r="AC40">
        <v>96.007863754603093</v>
      </c>
      <c r="AD40">
        <v>97.639150977548596</v>
      </c>
      <c r="AE40">
        <v>100</v>
      </c>
      <c r="AF40">
        <v>100.708489256991</v>
      </c>
    </row>
    <row r="41" spans="1:32" x14ac:dyDescent="0.3">
      <c r="A41" t="s">
        <v>122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122</v>
      </c>
      <c r="B43" t="s">
        <v>379</v>
      </c>
      <c r="C43" t="s">
        <v>297</v>
      </c>
      <c r="D43" t="s">
        <v>380</v>
      </c>
      <c r="E43" t="s">
        <v>298</v>
      </c>
      <c r="F43">
        <v>95.063895462546995</v>
      </c>
      <c r="G43">
        <v>95.168443672197995</v>
      </c>
      <c r="H43">
        <v>96.824872004799602</v>
      </c>
      <c r="I43">
        <v>97.108089282275202</v>
      </c>
      <c r="J43">
        <v>96.539928580245402</v>
      </c>
      <c r="K43">
        <v>96.048136703015899</v>
      </c>
      <c r="L43">
        <v>94.829347375524307</v>
      </c>
      <c r="M43">
        <v>93.061336397189095</v>
      </c>
      <c r="N43">
        <v>91.676905232275004</v>
      </c>
      <c r="O43">
        <v>90.666474029761801</v>
      </c>
      <c r="P43">
        <v>90.132478915346894</v>
      </c>
      <c r="Q43">
        <v>90.101176420225997</v>
      </c>
      <c r="R43">
        <v>89.939838793351299</v>
      </c>
      <c r="S43">
        <v>91.010326668337299</v>
      </c>
      <c r="T43">
        <v>90.856664036575694</v>
      </c>
      <c r="U43">
        <v>89.481028015956099</v>
      </c>
      <c r="V43">
        <v>89.235779898567799</v>
      </c>
      <c r="W43">
        <v>89.023802061476601</v>
      </c>
      <c r="X43">
        <v>89.139354696169093</v>
      </c>
      <c r="Y43">
        <v>91.648697577253103</v>
      </c>
      <c r="Z43">
        <v>93.121006758748507</v>
      </c>
      <c r="AA43">
        <v>93.609895700995494</v>
      </c>
      <c r="AB43">
        <v>94.8058590830328</v>
      </c>
      <c r="AC43">
        <v>96.007863754603093</v>
      </c>
      <c r="AD43">
        <v>97.639150977548596</v>
      </c>
      <c r="AE43">
        <v>100</v>
      </c>
      <c r="AF43">
        <v>100.708489256992</v>
      </c>
    </row>
    <row r="44" spans="1:32" x14ac:dyDescent="0.3">
      <c r="A44" t="s">
        <v>122</v>
      </c>
      <c r="B44" t="s">
        <v>381</v>
      </c>
      <c r="C44" t="s">
        <v>297</v>
      </c>
      <c r="D44" t="s">
        <v>382</v>
      </c>
      <c r="E44" t="s">
        <v>298</v>
      </c>
      <c r="F44">
        <v>95.063895462546995</v>
      </c>
      <c r="G44">
        <v>95.168443672198094</v>
      </c>
      <c r="H44">
        <v>96.824872004799602</v>
      </c>
      <c r="I44">
        <v>97.108089282275202</v>
      </c>
      <c r="J44">
        <v>96.539928580245402</v>
      </c>
      <c r="K44">
        <v>96.048136703015899</v>
      </c>
      <c r="L44">
        <v>94.829347375524307</v>
      </c>
      <c r="M44">
        <v>93.061336397189095</v>
      </c>
      <c r="N44">
        <v>91.676905232274905</v>
      </c>
      <c r="O44">
        <v>90.666474029761801</v>
      </c>
      <c r="P44">
        <v>90.132478915346894</v>
      </c>
      <c r="Q44">
        <v>90.101176420225997</v>
      </c>
      <c r="R44">
        <v>89.939838793351299</v>
      </c>
      <c r="S44">
        <v>91.010326668337299</v>
      </c>
      <c r="T44">
        <v>90.856664036575594</v>
      </c>
      <c r="U44">
        <v>89.481028015956099</v>
      </c>
      <c r="V44">
        <v>89.235779898567898</v>
      </c>
      <c r="W44">
        <v>89.023802061476502</v>
      </c>
      <c r="X44">
        <v>89.139354696169093</v>
      </c>
      <c r="Y44">
        <v>91.648697577253202</v>
      </c>
      <c r="Z44">
        <v>93.121006758748607</v>
      </c>
      <c r="AA44">
        <v>93.609895700995395</v>
      </c>
      <c r="AB44">
        <v>94.8058590830329</v>
      </c>
      <c r="AC44">
        <v>96.007863754603207</v>
      </c>
      <c r="AD44">
        <v>97.639150977548596</v>
      </c>
      <c r="AE44">
        <v>100</v>
      </c>
      <c r="AF44">
        <v>100.708489256992</v>
      </c>
    </row>
    <row r="45" spans="1:32" x14ac:dyDescent="0.3">
      <c r="A45" t="s">
        <v>122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122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122</v>
      </c>
      <c r="B47" t="s">
        <v>387</v>
      </c>
      <c r="C47" t="s">
        <v>297</v>
      </c>
      <c r="D47" t="s">
        <v>388</v>
      </c>
      <c r="E47" t="s">
        <v>298</v>
      </c>
      <c r="F47">
        <v>95.063895462546995</v>
      </c>
      <c r="G47">
        <v>95.168443672197995</v>
      </c>
      <c r="H47">
        <v>96.824872004799602</v>
      </c>
      <c r="I47">
        <v>97.108089282275202</v>
      </c>
      <c r="J47">
        <v>96.539928580245402</v>
      </c>
      <c r="K47">
        <v>96.048136703015899</v>
      </c>
      <c r="L47">
        <v>94.829347375524307</v>
      </c>
      <c r="M47">
        <v>93.061336397189095</v>
      </c>
      <c r="N47">
        <v>91.676905232274905</v>
      </c>
      <c r="O47">
        <v>90.666474029761801</v>
      </c>
      <c r="P47">
        <v>90.132478915346894</v>
      </c>
      <c r="Q47">
        <v>90.101176420225997</v>
      </c>
      <c r="R47">
        <v>89.939838793351299</v>
      </c>
      <c r="S47">
        <v>91.010326668337299</v>
      </c>
      <c r="T47">
        <v>90.856664036575694</v>
      </c>
      <c r="U47">
        <v>89.481028015956099</v>
      </c>
      <c r="V47">
        <v>89.235779898567799</v>
      </c>
      <c r="W47">
        <v>89.023802061476601</v>
      </c>
      <c r="X47">
        <v>89.139354696169093</v>
      </c>
      <c r="Y47">
        <v>91.648697577253103</v>
      </c>
      <c r="Z47">
        <v>93.121006758748607</v>
      </c>
      <c r="AA47">
        <v>93.609895700995494</v>
      </c>
      <c r="AB47">
        <v>94.8058590830328</v>
      </c>
      <c r="AC47">
        <v>96.007863754603093</v>
      </c>
      <c r="AD47">
        <v>97.639150977548596</v>
      </c>
      <c r="AE47">
        <v>100</v>
      </c>
      <c r="AF47">
        <v>100.708489256992</v>
      </c>
    </row>
    <row r="48" spans="1:32" x14ac:dyDescent="0.3">
      <c r="A48" t="s">
        <v>122</v>
      </c>
      <c r="B48" t="s">
        <v>389</v>
      </c>
      <c r="C48" t="s">
        <v>297</v>
      </c>
      <c r="D48" t="s">
        <v>390</v>
      </c>
      <c r="E48" t="s">
        <v>298</v>
      </c>
      <c r="F48">
        <v>95.063895462546995</v>
      </c>
      <c r="G48">
        <v>95.168443672197995</v>
      </c>
      <c r="H48">
        <v>96.824872004799602</v>
      </c>
      <c r="I48">
        <v>97.108089282275202</v>
      </c>
      <c r="J48">
        <v>96.539928580245402</v>
      </c>
      <c r="K48">
        <v>96.048136703015899</v>
      </c>
      <c r="L48">
        <v>94.829347375524307</v>
      </c>
      <c r="M48">
        <v>93.061336397189095</v>
      </c>
      <c r="N48">
        <v>91.676905232274905</v>
      </c>
      <c r="O48">
        <v>90.666474029761801</v>
      </c>
      <c r="P48">
        <v>90.132478915346894</v>
      </c>
      <c r="Q48">
        <v>90.101176420225997</v>
      </c>
      <c r="R48">
        <v>89.939838793351299</v>
      </c>
      <c r="S48">
        <v>91.0103266683372</v>
      </c>
      <c r="T48">
        <v>90.856664036575694</v>
      </c>
      <c r="U48">
        <v>89.481028015956099</v>
      </c>
      <c r="V48">
        <v>89.235779898567799</v>
      </c>
      <c r="W48">
        <v>89.023802061476502</v>
      </c>
      <c r="X48">
        <v>89.139354696169093</v>
      </c>
      <c r="Y48">
        <v>91.648697577253103</v>
      </c>
      <c r="Z48">
        <v>93.121006758748507</v>
      </c>
      <c r="AA48">
        <v>93.609895700995494</v>
      </c>
      <c r="AB48">
        <v>94.8058590830328</v>
      </c>
      <c r="AC48">
        <v>96.007863754603093</v>
      </c>
      <c r="AD48">
        <v>97.639150977548496</v>
      </c>
      <c r="AE48">
        <v>100</v>
      </c>
      <c r="AF48">
        <v>100.708489256992</v>
      </c>
    </row>
    <row r="49" spans="1:32" x14ac:dyDescent="0.3">
      <c r="A49" t="s">
        <v>122</v>
      </c>
      <c r="B49" t="s">
        <v>391</v>
      </c>
      <c r="C49" t="s">
        <v>297</v>
      </c>
      <c r="D49" t="s">
        <v>392</v>
      </c>
      <c r="E49" t="s">
        <v>298</v>
      </c>
      <c r="F49">
        <v>95.063895462546995</v>
      </c>
      <c r="G49">
        <v>95.168443672197995</v>
      </c>
      <c r="H49">
        <v>96.824872004799602</v>
      </c>
      <c r="I49">
        <v>97.108089282275202</v>
      </c>
      <c r="J49">
        <v>96.539928580245402</v>
      </c>
      <c r="K49">
        <v>96.048136703015899</v>
      </c>
      <c r="L49">
        <v>94.829347375524307</v>
      </c>
      <c r="M49">
        <v>93.061336397189095</v>
      </c>
      <c r="N49">
        <v>91.676905232274905</v>
      </c>
      <c r="O49">
        <v>90.666474029761801</v>
      </c>
      <c r="P49">
        <v>90.132478915346894</v>
      </c>
      <c r="Q49">
        <v>90.101176420225997</v>
      </c>
      <c r="R49">
        <v>89.939838793351299</v>
      </c>
      <c r="S49">
        <v>91.010326668337299</v>
      </c>
      <c r="T49">
        <v>90.856664036575694</v>
      </c>
      <c r="U49">
        <v>89.481028015956099</v>
      </c>
      <c r="V49">
        <v>89.235779898567799</v>
      </c>
      <c r="W49">
        <v>89.023802061476601</v>
      </c>
      <c r="X49">
        <v>89.139354696169093</v>
      </c>
      <c r="Y49">
        <v>91.648697577253103</v>
      </c>
      <c r="Z49">
        <v>93.121006758748507</v>
      </c>
      <c r="AA49">
        <v>93.609895700995494</v>
      </c>
      <c r="AB49">
        <v>94.8058590830328</v>
      </c>
      <c r="AC49">
        <v>96.007863754603093</v>
      </c>
      <c r="AD49">
        <v>97.639150977548496</v>
      </c>
      <c r="AE49">
        <v>100</v>
      </c>
      <c r="AF49">
        <v>100.708489256992</v>
      </c>
    </row>
    <row r="50" spans="1:32" x14ac:dyDescent="0.3">
      <c r="A50" t="s">
        <v>122</v>
      </c>
      <c r="B50" t="s">
        <v>393</v>
      </c>
      <c r="C50" t="s">
        <v>297</v>
      </c>
      <c r="D50" t="s">
        <v>394</v>
      </c>
      <c r="E50" t="s">
        <v>298</v>
      </c>
      <c r="F50">
        <v>95.063895462546995</v>
      </c>
      <c r="G50">
        <v>95.168443672197995</v>
      </c>
      <c r="H50">
        <v>96.824872004799602</v>
      </c>
      <c r="I50">
        <v>97.108089282275202</v>
      </c>
      <c r="J50">
        <v>96.539928580245402</v>
      </c>
      <c r="K50">
        <v>96.048136703015899</v>
      </c>
      <c r="L50">
        <v>94.829347375524307</v>
      </c>
      <c r="M50">
        <v>93.061336397189095</v>
      </c>
      <c r="N50">
        <v>91.676905232274905</v>
      </c>
      <c r="O50">
        <v>90.666474029761801</v>
      </c>
      <c r="P50">
        <v>90.132478915346894</v>
      </c>
      <c r="Q50">
        <v>90.101176420225997</v>
      </c>
      <c r="R50">
        <v>89.939838793351299</v>
      </c>
      <c r="S50">
        <v>91.0103266683372</v>
      </c>
      <c r="T50">
        <v>90.856664036575694</v>
      </c>
      <c r="U50">
        <v>89.481028015956099</v>
      </c>
      <c r="V50">
        <v>89.235779898567799</v>
      </c>
      <c r="W50">
        <v>89.023802061476502</v>
      </c>
      <c r="X50">
        <v>89.139354696169093</v>
      </c>
      <c r="Y50">
        <v>91.648697577253103</v>
      </c>
      <c r="Z50">
        <v>93.121006758748507</v>
      </c>
      <c r="AA50">
        <v>93.609895700995494</v>
      </c>
      <c r="AB50">
        <v>94.8058590830328</v>
      </c>
      <c r="AC50">
        <v>96.007863754603093</v>
      </c>
      <c r="AD50">
        <v>97.639150977548596</v>
      </c>
      <c r="AE50">
        <v>100</v>
      </c>
      <c r="AF50">
        <v>100.708489256992</v>
      </c>
    </row>
    <row r="51" spans="1:32" x14ac:dyDescent="0.3">
      <c r="A51" t="s">
        <v>122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122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122</v>
      </c>
      <c r="B53" t="s">
        <v>399</v>
      </c>
      <c r="C53" t="s">
        <v>297</v>
      </c>
      <c r="D53" t="s">
        <v>400</v>
      </c>
      <c r="E53" t="s">
        <v>298</v>
      </c>
      <c r="F53">
        <v>95.063895462546995</v>
      </c>
      <c r="G53">
        <v>95.168443672197995</v>
      </c>
      <c r="H53">
        <v>96.824872004799602</v>
      </c>
      <c r="I53">
        <v>97.108089282275202</v>
      </c>
      <c r="J53">
        <v>96.539928580245402</v>
      </c>
      <c r="K53">
        <v>96.048136703015899</v>
      </c>
      <c r="L53">
        <v>94.829347375524307</v>
      </c>
      <c r="M53">
        <v>93.061336397189095</v>
      </c>
      <c r="N53">
        <v>91.676905232274905</v>
      </c>
      <c r="O53">
        <v>90.666474029761801</v>
      </c>
      <c r="P53">
        <v>90.132478915346894</v>
      </c>
      <c r="Q53">
        <v>90.101176420225997</v>
      </c>
      <c r="R53">
        <v>89.939838793351299</v>
      </c>
      <c r="S53">
        <v>91.0103266683372</v>
      </c>
      <c r="T53">
        <v>90.856664036575694</v>
      </c>
      <c r="U53">
        <v>89.481028015956099</v>
      </c>
      <c r="V53">
        <v>89.235779898567799</v>
      </c>
      <c r="W53">
        <v>89.023802061476601</v>
      </c>
      <c r="X53">
        <v>89.139354696169093</v>
      </c>
      <c r="Y53">
        <v>91.648697577253103</v>
      </c>
      <c r="Z53">
        <v>93.121006758748607</v>
      </c>
      <c r="AA53">
        <v>93.609895700995494</v>
      </c>
      <c r="AB53">
        <v>94.8058590830328</v>
      </c>
      <c r="AC53">
        <v>96.007863754603093</v>
      </c>
      <c r="AD53">
        <v>97.639150977548596</v>
      </c>
      <c r="AE53">
        <v>100</v>
      </c>
      <c r="AF53">
        <v>100.708489256992</v>
      </c>
    </row>
    <row r="54" spans="1:32" x14ac:dyDescent="0.3">
      <c r="A54" t="s">
        <v>122</v>
      </c>
      <c r="B54" t="s">
        <v>401</v>
      </c>
      <c r="C54" t="s">
        <v>297</v>
      </c>
      <c r="D54" t="s">
        <v>402</v>
      </c>
      <c r="E54" t="s">
        <v>298</v>
      </c>
      <c r="F54">
        <v>95.063895462546995</v>
      </c>
      <c r="G54">
        <v>95.168443672197995</v>
      </c>
      <c r="H54">
        <v>96.824872004799602</v>
      </c>
      <c r="I54">
        <v>97.108089282275202</v>
      </c>
      <c r="J54">
        <v>96.539928580245402</v>
      </c>
      <c r="K54">
        <v>96.048136703015899</v>
      </c>
      <c r="L54">
        <v>94.829347375524307</v>
      </c>
      <c r="M54">
        <v>93.061336397189095</v>
      </c>
      <c r="N54">
        <v>91.676905232274905</v>
      </c>
      <c r="O54">
        <v>90.666474029761801</v>
      </c>
      <c r="P54">
        <v>90.132478915346894</v>
      </c>
      <c r="Q54">
        <v>90.101176420225997</v>
      </c>
      <c r="R54">
        <v>89.939838793351299</v>
      </c>
      <c r="S54">
        <v>91.010326668337299</v>
      </c>
      <c r="T54">
        <v>90.856664036575694</v>
      </c>
      <c r="U54">
        <v>89.481028015956099</v>
      </c>
      <c r="V54">
        <v>89.235779898567799</v>
      </c>
      <c r="W54">
        <v>89.023802061476601</v>
      </c>
      <c r="X54">
        <v>89.139354696169093</v>
      </c>
      <c r="Y54">
        <v>91.648697577253103</v>
      </c>
      <c r="Z54">
        <v>93.121006758748507</v>
      </c>
      <c r="AA54">
        <v>93.609895700995494</v>
      </c>
      <c r="AB54">
        <v>94.8058590830328</v>
      </c>
      <c r="AC54">
        <v>96.007863754603093</v>
      </c>
      <c r="AD54">
        <v>97.639150977548596</v>
      </c>
      <c r="AE54">
        <v>100</v>
      </c>
      <c r="AF54">
        <v>100.708489256992</v>
      </c>
    </row>
    <row r="55" spans="1:32" x14ac:dyDescent="0.3">
      <c r="A55" t="s">
        <v>122</v>
      </c>
      <c r="B55" t="s">
        <v>403</v>
      </c>
      <c r="C55" t="s">
        <v>297</v>
      </c>
      <c r="D55" t="s">
        <v>404</v>
      </c>
      <c r="E55" t="s">
        <v>298</v>
      </c>
      <c r="F55">
        <v>95.063895462546995</v>
      </c>
      <c r="G55">
        <v>95.168443672197995</v>
      </c>
      <c r="H55">
        <v>96.824872004799602</v>
      </c>
      <c r="I55">
        <v>97.108089282275202</v>
      </c>
      <c r="J55">
        <v>96.539928580245402</v>
      </c>
      <c r="K55">
        <v>96.048136703015899</v>
      </c>
      <c r="L55">
        <v>94.829347375524307</v>
      </c>
      <c r="M55">
        <v>93.061336397189095</v>
      </c>
      <c r="N55">
        <v>91.676905232274905</v>
      </c>
      <c r="O55">
        <v>90.666474029761801</v>
      </c>
      <c r="P55">
        <v>90.132478915346894</v>
      </c>
      <c r="Q55">
        <v>90.101176420225997</v>
      </c>
      <c r="R55">
        <v>89.939838793351299</v>
      </c>
      <c r="S55">
        <v>91.010326668337299</v>
      </c>
      <c r="T55">
        <v>90.856664036575694</v>
      </c>
      <c r="U55">
        <v>89.481028015956099</v>
      </c>
      <c r="V55">
        <v>89.235779898567898</v>
      </c>
      <c r="W55">
        <v>89.023802061476601</v>
      </c>
      <c r="X55">
        <v>89.139354696169093</v>
      </c>
      <c r="Y55">
        <v>91.648697577253103</v>
      </c>
      <c r="Z55">
        <v>93.121006758748607</v>
      </c>
      <c r="AA55">
        <v>93.609895700995494</v>
      </c>
      <c r="AB55">
        <v>94.8058590830328</v>
      </c>
      <c r="AC55">
        <v>96.007863754603093</v>
      </c>
      <c r="AD55">
        <v>97.639150977548596</v>
      </c>
      <c r="AE55">
        <v>100</v>
      </c>
      <c r="AF55">
        <v>100.708489256992</v>
      </c>
    </row>
    <row r="56" spans="1:32" x14ac:dyDescent="0.3">
      <c r="A56" t="s">
        <v>122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122</v>
      </c>
      <c r="B57" t="s">
        <v>407</v>
      </c>
      <c r="C57" t="s">
        <v>297</v>
      </c>
      <c r="D57" t="s">
        <v>408</v>
      </c>
      <c r="E57" t="s">
        <v>298</v>
      </c>
      <c r="F57">
        <v>95.063895462546995</v>
      </c>
      <c r="G57">
        <v>95.168443672197995</v>
      </c>
      <c r="H57">
        <v>96.824872004799602</v>
      </c>
      <c r="I57">
        <v>97.108089282275202</v>
      </c>
      <c r="J57">
        <v>96.539928580245402</v>
      </c>
      <c r="K57">
        <v>96.048136703015899</v>
      </c>
      <c r="L57">
        <v>94.829347375524307</v>
      </c>
      <c r="M57">
        <v>93.061336397189095</v>
      </c>
      <c r="N57">
        <v>91.676905232274905</v>
      </c>
      <c r="O57">
        <v>90.666474029761801</v>
      </c>
      <c r="P57">
        <v>90.132478915346894</v>
      </c>
      <c r="Q57">
        <v>90.101176420225997</v>
      </c>
      <c r="R57">
        <v>89.939838793351299</v>
      </c>
      <c r="S57">
        <v>91.010326668337299</v>
      </c>
      <c r="T57">
        <v>90.856664036575594</v>
      </c>
      <c r="U57">
        <v>89.481028015956099</v>
      </c>
      <c r="V57">
        <v>89.235779898567898</v>
      </c>
      <c r="W57">
        <v>89.023802061476502</v>
      </c>
      <c r="X57">
        <v>89.139354696169093</v>
      </c>
      <c r="Y57">
        <v>91.648697577253103</v>
      </c>
      <c r="Z57">
        <v>93.121006758748507</v>
      </c>
      <c r="AA57">
        <v>93.609895700995494</v>
      </c>
      <c r="AB57">
        <v>94.8058590830328</v>
      </c>
      <c r="AC57">
        <v>96.007863754603093</v>
      </c>
      <c r="AD57">
        <v>97.639150977548596</v>
      </c>
      <c r="AE57">
        <v>100</v>
      </c>
      <c r="AF57">
        <v>100.708489256992</v>
      </c>
    </row>
    <row r="58" spans="1:32" x14ac:dyDescent="0.3">
      <c r="A58" t="s">
        <v>122</v>
      </c>
      <c r="B58" t="s">
        <v>409</v>
      </c>
      <c r="C58" t="s">
        <v>297</v>
      </c>
      <c r="D58" t="s">
        <v>410</v>
      </c>
      <c r="E58" t="s">
        <v>298</v>
      </c>
      <c r="F58">
        <v>95.063895462546995</v>
      </c>
      <c r="G58">
        <v>95.168443672197995</v>
      </c>
      <c r="H58">
        <v>96.824872004799602</v>
      </c>
      <c r="I58">
        <v>97.108089282275202</v>
      </c>
      <c r="J58">
        <v>96.539928580245402</v>
      </c>
      <c r="K58">
        <v>96.048136703015899</v>
      </c>
      <c r="L58">
        <v>94.829347375524307</v>
      </c>
      <c r="M58">
        <v>93.061336397189095</v>
      </c>
      <c r="N58">
        <v>91.676905232274905</v>
      </c>
      <c r="O58">
        <v>90.666474029761702</v>
      </c>
      <c r="P58">
        <v>90.132478915346894</v>
      </c>
      <c r="Q58">
        <v>90.101176420225997</v>
      </c>
      <c r="R58">
        <v>89.939838793351299</v>
      </c>
      <c r="S58">
        <v>91.010326668337299</v>
      </c>
      <c r="T58">
        <v>90.856664036575594</v>
      </c>
      <c r="U58">
        <v>89.481028015956099</v>
      </c>
      <c r="V58">
        <v>89.235779898567898</v>
      </c>
      <c r="W58">
        <v>89.023802061476502</v>
      </c>
      <c r="X58">
        <v>89.139354696169093</v>
      </c>
      <c r="Y58">
        <v>91.648697577253103</v>
      </c>
      <c r="Z58">
        <v>93.121006758748507</v>
      </c>
      <c r="AA58">
        <v>93.609895700995494</v>
      </c>
      <c r="AB58">
        <v>94.8058590830328</v>
      </c>
      <c r="AC58">
        <v>96.007863754603093</v>
      </c>
      <c r="AD58">
        <v>97.639150977548596</v>
      </c>
      <c r="AE58">
        <v>100</v>
      </c>
      <c r="AF58">
        <v>100.708489256991</v>
      </c>
    </row>
    <row r="59" spans="1:32" x14ac:dyDescent="0.3">
      <c r="A59" t="s">
        <v>122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124</v>
      </c>
      <c r="B3" t="s">
        <v>299</v>
      </c>
      <c r="C3" t="s">
        <v>297</v>
      </c>
      <c r="D3" t="s">
        <v>300</v>
      </c>
      <c r="E3" t="s">
        <v>298</v>
      </c>
      <c r="F3">
        <v>104.351246389897</v>
      </c>
      <c r="G3">
        <v>105.49303392226101</v>
      </c>
      <c r="H3">
        <v>107.339073726026</v>
      </c>
      <c r="I3">
        <v>107.834080792816</v>
      </c>
      <c r="J3">
        <v>106.58893698733</v>
      </c>
      <c r="K3">
        <v>106.07685085733399</v>
      </c>
      <c r="L3">
        <v>106.423190420403</v>
      </c>
      <c r="M3">
        <v>105.992884576352</v>
      </c>
      <c r="N3">
        <v>103.78680512925899</v>
      </c>
      <c r="O3">
        <v>103.068422556027</v>
      </c>
      <c r="P3">
        <v>102.86623628857301</v>
      </c>
      <c r="Q3">
        <v>102.73457385794001</v>
      </c>
      <c r="R3">
        <v>102.114532590397</v>
      </c>
      <c r="S3">
        <v>101.970003517553</v>
      </c>
      <c r="T3">
        <v>98.889632194704305</v>
      </c>
      <c r="U3">
        <v>97.894963137253995</v>
      </c>
      <c r="V3">
        <v>97.385155979780095</v>
      </c>
      <c r="W3">
        <v>96.522036810218694</v>
      </c>
      <c r="X3">
        <v>96.078539676886606</v>
      </c>
      <c r="Y3">
        <v>98.140469599440706</v>
      </c>
      <c r="Z3">
        <v>98.873187063582193</v>
      </c>
      <c r="AA3">
        <v>98.867479033083299</v>
      </c>
      <c r="AB3">
        <v>99.3316091535185</v>
      </c>
      <c r="AC3">
        <v>100.120199643379</v>
      </c>
      <c r="AD3">
        <v>100.325207068078</v>
      </c>
      <c r="AE3">
        <v>100</v>
      </c>
      <c r="AF3">
        <v>101.01814409596101</v>
      </c>
    </row>
    <row r="4" spans="1:32" x14ac:dyDescent="0.3">
      <c r="A4" t="s">
        <v>124</v>
      </c>
      <c r="B4" t="s">
        <v>301</v>
      </c>
      <c r="C4" t="s">
        <v>297</v>
      </c>
      <c r="D4" t="s">
        <v>302</v>
      </c>
      <c r="E4" t="s">
        <v>298</v>
      </c>
      <c r="F4">
        <v>104.351246389897</v>
      </c>
      <c r="G4">
        <v>105.49303392226101</v>
      </c>
      <c r="H4">
        <v>107.339073726026</v>
      </c>
      <c r="I4">
        <v>107.834080792816</v>
      </c>
      <c r="J4">
        <v>106.58893698733</v>
      </c>
      <c r="K4">
        <v>106.07685085733399</v>
      </c>
      <c r="L4">
        <v>106.423190420403</v>
      </c>
      <c r="M4">
        <v>105.992884576352</v>
      </c>
      <c r="N4">
        <v>103.78680512925899</v>
      </c>
      <c r="O4">
        <v>103.068422556027</v>
      </c>
      <c r="P4">
        <v>102.86623628857301</v>
      </c>
      <c r="Q4">
        <v>102.73457385794001</v>
      </c>
      <c r="R4">
        <v>102.114532590397</v>
      </c>
      <c r="S4">
        <v>101.970003517553</v>
      </c>
      <c r="T4">
        <v>98.889632194704305</v>
      </c>
      <c r="U4">
        <v>97.894963137254095</v>
      </c>
      <c r="V4">
        <v>97.385155979780095</v>
      </c>
      <c r="W4">
        <v>96.522036810218694</v>
      </c>
      <c r="X4">
        <v>96.078539676886606</v>
      </c>
      <c r="Y4">
        <v>98.140469599440706</v>
      </c>
      <c r="Z4">
        <v>98.873187063582193</v>
      </c>
      <c r="AA4">
        <v>98.867479033083299</v>
      </c>
      <c r="AB4">
        <v>99.331609153518599</v>
      </c>
      <c r="AC4">
        <v>100.120199643379</v>
      </c>
      <c r="AD4">
        <v>100.325207068078</v>
      </c>
      <c r="AE4">
        <v>100</v>
      </c>
      <c r="AF4">
        <v>101.01814409596101</v>
      </c>
    </row>
    <row r="5" spans="1:32" x14ac:dyDescent="0.3">
      <c r="A5" t="s">
        <v>124</v>
      </c>
      <c r="B5" t="s">
        <v>303</v>
      </c>
      <c r="C5" t="s">
        <v>297</v>
      </c>
      <c r="D5" t="s">
        <v>304</v>
      </c>
      <c r="E5" t="s">
        <v>298</v>
      </c>
      <c r="F5">
        <v>104.351246389897</v>
      </c>
      <c r="G5">
        <v>105.49303392226101</v>
      </c>
      <c r="H5">
        <v>107.339073726026</v>
      </c>
      <c r="I5">
        <v>107.834080792816</v>
      </c>
      <c r="J5">
        <v>106.58893698733</v>
      </c>
      <c r="K5">
        <v>106.07685085733399</v>
      </c>
      <c r="L5">
        <v>106.423190420403</v>
      </c>
      <c r="M5">
        <v>105.992884576352</v>
      </c>
      <c r="N5">
        <v>103.78680512925899</v>
      </c>
      <c r="O5">
        <v>103.068422556027</v>
      </c>
      <c r="P5">
        <v>102.86623628857301</v>
      </c>
      <c r="Q5">
        <v>102.73457385794001</v>
      </c>
      <c r="R5">
        <v>102.114532590397</v>
      </c>
      <c r="S5">
        <v>101.970003517553</v>
      </c>
      <c r="T5">
        <v>98.889632194704305</v>
      </c>
      <c r="U5">
        <v>97.894963137253995</v>
      </c>
      <c r="V5">
        <v>97.385155979780095</v>
      </c>
      <c r="W5">
        <v>96.522036810218694</v>
      </c>
      <c r="X5">
        <v>96.078539676886606</v>
      </c>
      <c r="Y5">
        <v>98.140469599440706</v>
      </c>
      <c r="Z5">
        <v>98.873187063582193</v>
      </c>
      <c r="AA5">
        <v>98.867479033083299</v>
      </c>
      <c r="AB5">
        <v>99.331609153518599</v>
      </c>
      <c r="AC5">
        <v>100.120199643379</v>
      </c>
      <c r="AD5">
        <v>100.325207068078</v>
      </c>
      <c r="AE5">
        <v>100</v>
      </c>
      <c r="AF5">
        <v>101.01814409596101</v>
      </c>
    </row>
    <row r="6" spans="1:32" x14ac:dyDescent="0.3">
      <c r="A6" t="s">
        <v>124</v>
      </c>
      <c r="B6" t="s">
        <v>305</v>
      </c>
      <c r="C6" t="s">
        <v>297</v>
      </c>
      <c r="D6" t="s">
        <v>306</v>
      </c>
      <c r="E6" t="s">
        <v>298</v>
      </c>
      <c r="F6">
        <v>104.351246389897</v>
      </c>
      <c r="G6">
        <v>105.49303392226101</v>
      </c>
      <c r="H6">
        <v>107.339073726026</v>
      </c>
      <c r="I6">
        <v>107.834080792816</v>
      </c>
      <c r="J6">
        <v>106.58893698733</v>
      </c>
      <c r="K6">
        <v>106.07685085733399</v>
      </c>
      <c r="L6">
        <v>106.423190420403</v>
      </c>
      <c r="M6">
        <v>105.992884576352</v>
      </c>
      <c r="N6">
        <v>103.78680512925899</v>
      </c>
      <c r="O6">
        <v>103.068422556027</v>
      </c>
      <c r="P6">
        <v>102.86623628857301</v>
      </c>
      <c r="Q6">
        <v>102.73457385794001</v>
      </c>
      <c r="R6">
        <v>102.114532590397</v>
      </c>
      <c r="S6">
        <v>101.970003517553</v>
      </c>
      <c r="T6">
        <v>98.889632194704305</v>
      </c>
      <c r="U6">
        <v>97.894963137253995</v>
      </c>
      <c r="V6">
        <v>97.385155979780095</v>
      </c>
      <c r="W6">
        <v>96.522036810218694</v>
      </c>
      <c r="X6">
        <v>96.078539676886507</v>
      </c>
      <c r="Y6">
        <v>98.140469599440706</v>
      </c>
      <c r="Z6">
        <v>98.873187063582094</v>
      </c>
      <c r="AA6">
        <v>98.867479033083299</v>
      </c>
      <c r="AB6">
        <v>99.3316091535185</v>
      </c>
      <c r="AC6">
        <v>100.120199643379</v>
      </c>
      <c r="AD6">
        <v>100.325207068078</v>
      </c>
      <c r="AE6">
        <v>100</v>
      </c>
      <c r="AF6">
        <v>101.01814409596101</v>
      </c>
    </row>
    <row r="7" spans="1:32" x14ac:dyDescent="0.3">
      <c r="A7" t="s">
        <v>124</v>
      </c>
      <c r="B7" t="s">
        <v>307</v>
      </c>
      <c r="C7" t="s">
        <v>297</v>
      </c>
      <c r="D7" t="s">
        <v>308</v>
      </c>
      <c r="E7" t="s">
        <v>298</v>
      </c>
      <c r="F7">
        <v>104.351246389897</v>
      </c>
      <c r="G7">
        <v>105.49303392226101</v>
      </c>
      <c r="H7">
        <v>107.339073726026</v>
      </c>
      <c r="I7">
        <v>107.834080792816</v>
      </c>
      <c r="J7">
        <v>106.58893698733</v>
      </c>
      <c r="K7">
        <v>106.07685085733399</v>
      </c>
      <c r="L7">
        <v>106.423190420403</v>
      </c>
      <c r="M7">
        <v>105.992884576352</v>
      </c>
      <c r="N7">
        <v>103.78680512925899</v>
      </c>
      <c r="O7">
        <v>103.068422556027</v>
      </c>
      <c r="P7">
        <v>102.86623628857301</v>
      </c>
      <c r="Q7">
        <v>102.73457385794001</v>
      </c>
      <c r="R7">
        <v>102.114532590397</v>
      </c>
      <c r="S7">
        <v>101.970003517553</v>
      </c>
      <c r="T7">
        <v>98.889632194704305</v>
      </c>
      <c r="U7">
        <v>97.894963137253995</v>
      </c>
      <c r="V7">
        <v>97.385155979780095</v>
      </c>
      <c r="W7">
        <v>96.522036810218694</v>
      </c>
      <c r="X7">
        <v>96.078539676886606</v>
      </c>
      <c r="Y7">
        <v>98.140469599440706</v>
      </c>
      <c r="Z7">
        <v>98.873187063582193</v>
      </c>
      <c r="AA7">
        <v>98.867479033083299</v>
      </c>
      <c r="AB7">
        <v>99.3316091535185</v>
      </c>
      <c r="AC7">
        <v>100.120199643379</v>
      </c>
      <c r="AD7">
        <v>100.325207068078</v>
      </c>
      <c r="AE7">
        <v>100</v>
      </c>
      <c r="AF7">
        <v>101.01814409596101</v>
      </c>
    </row>
    <row r="8" spans="1:32" x14ac:dyDescent="0.3">
      <c r="A8" t="s">
        <v>124</v>
      </c>
      <c r="B8" t="s">
        <v>309</v>
      </c>
      <c r="C8" t="s">
        <v>297</v>
      </c>
      <c r="D8" t="s">
        <v>310</v>
      </c>
      <c r="E8" t="s">
        <v>298</v>
      </c>
      <c r="F8">
        <v>104.351246389897</v>
      </c>
      <c r="G8">
        <v>105.49303392226101</v>
      </c>
      <c r="H8">
        <v>107.339073726026</v>
      </c>
      <c r="I8">
        <v>107.834080792816</v>
      </c>
      <c r="J8">
        <v>106.58893698733</v>
      </c>
      <c r="K8">
        <v>106.07685085733399</v>
      </c>
      <c r="L8">
        <v>106.423190420403</v>
      </c>
      <c r="M8">
        <v>105.992884576352</v>
      </c>
      <c r="N8">
        <v>103.78680512925899</v>
      </c>
      <c r="O8">
        <v>103.068422556027</v>
      </c>
      <c r="P8">
        <v>102.86623628857301</v>
      </c>
      <c r="Q8">
        <v>102.73457385794001</v>
      </c>
      <c r="R8">
        <v>102.114532590397</v>
      </c>
      <c r="S8">
        <v>101.970003517553</v>
      </c>
      <c r="T8">
        <v>98.889632194704305</v>
      </c>
      <c r="U8">
        <v>97.894963137253995</v>
      </c>
      <c r="V8">
        <v>97.385155979780095</v>
      </c>
      <c r="W8">
        <v>96.522036810218694</v>
      </c>
      <c r="X8">
        <v>96.078539676886606</v>
      </c>
      <c r="Y8">
        <v>98.140469599440706</v>
      </c>
      <c r="Z8">
        <v>98.873187063582094</v>
      </c>
      <c r="AA8">
        <v>98.867479033083299</v>
      </c>
      <c r="AB8">
        <v>99.3316091535185</v>
      </c>
      <c r="AC8">
        <v>100.120199643379</v>
      </c>
      <c r="AD8">
        <v>100.325207068078</v>
      </c>
      <c r="AE8">
        <v>100</v>
      </c>
      <c r="AF8">
        <v>101.01814409596101</v>
      </c>
    </row>
    <row r="9" spans="1:32" x14ac:dyDescent="0.3">
      <c r="A9" t="s">
        <v>124</v>
      </c>
      <c r="B9" t="s">
        <v>311</v>
      </c>
      <c r="C9" t="s">
        <v>297</v>
      </c>
      <c r="D9" t="s">
        <v>312</v>
      </c>
      <c r="E9" t="s">
        <v>298</v>
      </c>
      <c r="F9">
        <v>104.351246389897</v>
      </c>
      <c r="G9">
        <v>105.49303392226101</v>
      </c>
      <c r="H9">
        <v>107.339073726026</v>
      </c>
      <c r="I9">
        <v>107.834080792816</v>
      </c>
      <c r="J9">
        <v>106.58893698733</v>
      </c>
      <c r="K9">
        <v>106.07685085733399</v>
      </c>
      <c r="L9">
        <v>106.423190420403</v>
      </c>
      <c r="M9">
        <v>105.992884576352</v>
      </c>
      <c r="N9">
        <v>103.78680512925899</v>
      </c>
      <c r="O9">
        <v>103.068422556027</v>
      </c>
      <c r="P9">
        <v>102.86623628857301</v>
      </c>
      <c r="Q9">
        <v>102.73457385794001</v>
      </c>
      <c r="R9">
        <v>102.114532590397</v>
      </c>
      <c r="S9">
        <v>101.970003517553</v>
      </c>
      <c r="T9">
        <v>98.889632194704305</v>
      </c>
      <c r="U9">
        <v>97.894963137253995</v>
      </c>
      <c r="V9">
        <v>97.385155979780095</v>
      </c>
      <c r="W9">
        <v>96.522036810218694</v>
      </c>
      <c r="X9">
        <v>96.078539676886606</v>
      </c>
      <c r="Y9">
        <v>98.140469599440706</v>
      </c>
      <c r="Z9">
        <v>98.873187063582094</v>
      </c>
      <c r="AA9">
        <v>98.867479033083299</v>
      </c>
      <c r="AB9">
        <v>99.3316091535185</v>
      </c>
      <c r="AC9">
        <v>100.120199643379</v>
      </c>
      <c r="AD9">
        <v>100.325207068078</v>
      </c>
      <c r="AE9">
        <v>100</v>
      </c>
      <c r="AF9">
        <v>101.01814409596101</v>
      </c>
    </row>
    <row r="10" spans="1:32" x14ac:dyDescent="0.3">
      <c r="A10" t="s">
        <v>124</v>
      </c>
      <c r="B10" t="s">
        <v>313</v>
      </c>
      <c r="C10" t="s">
        <v>297</v>
      </c>
      <c r="D10" t="s">
        <v>314</v>
      </c>
      <c r="E10" t="s">
        <v>298</v>
      </c>
      <c r="F10">
        <v>104.351246389897</v>
      </c>
      <c r="G10">
        <v>105.49303392226101</v>
      </c>
      <c r="H10">
        <v>107.339073726026</v>
      </c>
      <c r="I10">
        <v>107.834080792816</v>
      </c>
      <c r="J10">
        <v>106.58893698733</v>
      </c>
      <c r="K10">
        <v>106.07685085733399</v>
      </c>
      <c r="L10">
        <v>106.423190420403</v>
      </c>
      <c r="M10">
        <v>105.992884576352</v>
      </c>
      <c r="N10">
        <v>103.78680512925899</v>
      </c>
      <c r="O10">
        <v>103.068422556027</v>
      </c>
      <c r="P10">
        <v>102.86623628857301</v>
      </c>
      <c r="Q10">
        <v>102.73457385794001</v>
      </c>
      <c r="R10">
        <v>102.114532590397</v>
      </c>
      <c r="S10">
        <v>101.970003517553</v>
      </c>
      <c r="T10">
        <v>98.889632194704305</v>
      </c>
      <c r="U10">
        <v>97.894963137253995</v>
      </c>
      <c r="V10">
        <v>97.385155979780095</v>
      </c>
      <c r="W10">
        <v>96.522036810218694</v>
      </c>
      <c r="X10">
        <v>96.078539676886606</v>
      </c>
      <c r="Y10">
        <v>98.140469599440706</v>
      </c>
      <c r="Z10">
        <v>98.873187063582094</v>
      </c>
      <c r="AA10">
        <v>98.867479033083299</v>
      </c>
      <c r="AB10">
        <v>99.3316091535185</v>
      </c>
      <c r="AC10">
        <v>100.120199643379</v>
      </c>
      <c r="AD10">
        <v>100.325207068078</v>
      </c>
      <c r="AE10">
        <v>100</v>
      </c>
      <c r="AF10">
        <v>101.01814409596101</v>
      </c>
    </row>
    <row r="11" spans="1:32" x14ac:dyDescent="0.3">
      <c r="A11" t="s">
        <v>124</v>
      </c>
      <c r="B11" t="s">
        <v>315</v>
      </c>
      <c r="C11" t="s">
        <v>297</v>
      </c>
      <c r="D11" t="s">
        <v>316</v>
      </c>
      <c r="E11" t="s">
        <v>298</v>
      </c>
      <c r="F11">
        <v>104.351246389897</v>
      </c>
      <c r="G11">
        <v>105.49303392226101</v>
      </c>
      <c r="H11">
        <v>107.339073726026</v>
      </c>
      <c r="I11">
        <v>107.834080792816</v>
      </c>
      <c r="J11">
        <v>106.58893698733</v>
      </c>
      <c r="K11">
        <v>106.07685085733399</v>
      </c>
      <c r="L11">
        <v>106.423190420403</v>
      </c>
      <c r="M11">
        <v>105.992884576352</v>
      </c>
      <c r="N11">
        <v>103.78680512925899</v>
      </c>
      <c r="O11">
        <v>103.068422556027</v>
      </c>
      <c r="P11">
        <v>102.86623628857301</v>
      </c>
      <c r="Q11">
        <v>102.73457385794001</v>
      </c>
      <c r="R11">
        <v>102.114532590397</v>
      </c>
      <c r="S11">
        <v>101.970003517553</v>
      </c>
      <c r="T11">
        <v>98.889632194704305</v>
      </c>
      <c r="U11">
        <v>97.894963137253995</v>
      </c>
      <c r="V11">
        <v>97.385155979779995</v>
      </c>
      <c r="W11">
        <v>96.522036810218694</v>
      </c>
      <c r="X11">
        <v>96.078539676886606</v>
      </c>
      <c r="Y11">
        <v>98.140469599440706</v>
      </c>
      <c r="Z11">
        <v>98.873187063582094</v>
      </c>
      <c r="AA11">
        <v>98.867479033083299</v>
      </c>
      <c r="AB11">
        <v>99.3316091535185</v>
      </c>
      <c r="AC11">
        <v>100.120199643379</v>
      </c>
      <c r="AD11">
        <v>100.325207068078</v>
      </c>
      <c r="AE11">
        <v>100</v>
      </c>
      <c r="AF11">
        <v>101.01814409596101</v>
      </c>
    </row>
    <row r="12" spans="1:32" x14ac:dyDescent="0.3">
      <c r="A12" t="s">
        <v>124</v>
      </c>
      <c r="B12" t="s">
        <v>317</v>
      </c>
      <c r="C12" t="s">
        <v>297</v>
      </c>
      <c r="D12" t="s">
        <v>318</v>
      </c>
      <c r="E12" t="s">
        <v>298</v>
      </c>
      <c r="F12">
        <v>104.351246389897</v>
      </c>
      <c r="G12">
        <v>105.49303392226101</v>
      </c>
      <c r="H12">
        <v>107.339073726026</v>
      </c>
      <c r="I12">
        <v>107.834080792816</v>
      </c>
      <c r="J12">
        <v>106.58893698733</v>
      </c>
      <c r="K12">
        <v>106.07685085733399</v>
      </c>
      <c r="L12">
        <v>106.423190420403</v>
      </c>
      <c r="M12">
        <v>105.992884576352</v>
      </c>
      <c r="N12">
        <v>103.78680512925899</v>
      </c>
      <c r="O12">
        <v>103.068422556027</v>
      </c>
      <c r="P12">
        <v>102.86623628857301</v>
      </c>
      <c r="Q12">
        <v>102.73457385794001</v>
      </c>
      <c r="R12">
        <v>102.114532590397</v>
      </c>
      <c r="S12">
        <v>101.970003517553</v>
      </c>
      <c r="T12">
        <v>98.889632194704305</v>
      </c>
      <c r="U12">
        <v>97.894963137253995</v>
      </c>
      <c r="V12">
        <v>97.385155979779995</v>
      </c>
      <c r="W12">
        <v>96.522036810218694</v>
      </c>
      <c r="X12">
        <v>96.078539676886507</v>
      </c>
      <c r="Y12">
        <v>98.140469599440706</v>
      </c>
      <c r="Z12">
        <v>98.873187063582094</v>
      </c>
      <c r="AA12">
        <v>98.8674790330832</v>
      </c>
      <c r="AB12">
        <v>99.3316091535185</v>
      </c>
      <c r="AC12">
        <v>100.120199643379</v>
      </c>
      <c r="AD12">
        <v>100.325207068078</v>
      </c>
      <c r="AE12">
        <v>100</v>
      </c>
      <c r="AF12">
        <v>101.01814409596101</v>
      </c>
    </row>
    <row r="13" spans="1:32" x14ac:dyDescent="0.3">
      <c r="A13" t="s">
        <v>124</v>
      </c>
      <c r="B13" t="s">
        <v>319</v>
      </c>
      <c r="C13" t="s">
        <v>297</v>
      </c>
      <c r="D13" t="s">
        <v>320</v>
      </c>
      <c r="E13" t="s">
        <v>298</v>
      </c>
      <c r="F13">
        <v>104.351246389897</v>
      </c>
      <c r="G13">
        <v>105.49303392226101</v>
      </c>
      <c r="H13">
        <v>107.339073726026</v>
      </c>
      <c r="I13">
        <v>107.834080792816</v>
      </c>
      <c r="J13">
        <v>106.58893698733</v>
      </c>
      <c r="K13">
        <v>106.07685085733399</v>
      </c>
      <c r="L13">
        <v>106.423190420403</v>
      </c>
      <c r="M13">
        <v>105.992884576352</v>
      </c>
      <c r="N13">
        <v>103.78680512925899</v>
      </c>
      <c r="O13">
        <v>103.068422556027</v>
      </c>
      <c r="P13">
        <v>102.86623628857301</v>
      </c>
      <c r="Q13">
        <v>102.73457385794001</v>
      </c>
      <c r="R13">
        <v>102.114532590397</v>
      </c>
      <c r="S13">
        <v>101.970003517553</v>
      </c>
      <c r="T13">
        <v>98.889632194704305</v>
      </c>
      <c r="U13">
        <v>97.894963137253995</v>
      </c>
      <c r="V13">
        <v>97.385155979779995</v>
      </c>
      <c r="W13">
        <v>96.522036810218694</v>
      </c>
      <c r="X13">
        <v>96.078539676886507</v>
      </c>
      <c r="Y13">
        <v>98.140469599440706</v>
      </c>
      <c r="Z13">
        <v>98.873187063582094</v>
      </c>
      <c r="AA13">
        <v>98.8674790330832</v>
      </c>
      <c r="AB13">
        <v>99.3316091535185</v>
      </c>
      <c r="AC13">
        <v>100.120199643379</v>
      </c>
      <c r="AD13">
        <v>100.325207068078</v>
      </c>
      <c r="AE13">
        <v>100</v>
      </c>
      <c r="AF13">
        <v>101.01814409596101</v>
      </c>
    </row>
    <row r="14" spans="1:32" x14ac:dyDescent="0.3">
      <c r="A14" t="s">
        <v>124</v>
      </c>
      <c r="B14" t="s">
        <v>321</v>
      </c>
      <c r="C14" t="s">
        <v>297</v>
      </c>
      <c r="D14" t="s">
        <v>322</v>
      </c>
      <c r="E14" t="s">
        <v>298</v>
      </c>
      <c r="F14">
        <v>104.351246389897</v>
      </c>
      <c r="G14">
        <v>105.49303392226101</v>
      </c>
      <c r="H14">
        <v>107.339073726026</v>
      </c>
      <c r="I14">
        <v>107.834080792816</v>
      </c>
      <c r="J14">
        <v>106.58893698733</v>
      </c>
      <c r="K14">
        <v>106.07685085733399</v>
      </c>
      <c r="L14">
        <v>106.423190420403</v>
      </c>
      <c r="M14">
        <v>105.992884576352</v>
      </c>
      <c r="N14">
        <v>103.78680512925899</v>
      </c>
      <c r="O14">
        <v>103.068422556027</v>
      </c>
      <c r="P14">
        <v>102.86623628857301</v>
      </c>
      <c r="Q14">
        <v>102.73457385794001</v>
      </c>
      <c r="R14">
        <v>102.114532590397</v>
      </c>
      <c r="S14">
        <v>101.970003517553</v>
      </c>
      <c r="T14">
        <v>98.889632194704305</v>
      </c>
      <c r="U14">
        <v>97.894963137253995</v>
      </c>
      <c r="V14">
        <v>97.385155979780095</v>
      </c>
      <c r="W14">
        <v>96.522036810218694</v>
      </c>
      <c r="X14">
        <v>96.078539676886606</v>
      </c>
      <c r="Y14">
        <v>98.140469599440706</v>
      </c>
      <c r="Z14">
        <v>98.873187063582094</v>
      </c>
      <c r="AA14">
        <v>98.8674790330832</v>
      </c>
      <c r="AB14">
        <v>99.3316091535185</v>
      </c>
      <c r="AC14">
        <v>100.120199643379</v>
      </c>
      <c r="AD14">
        <v>100.325207068078</v>
      </c>
      <c r="AE14">
        <v>100</v>
      </c>
      <c r="AF14">
        <v>101.01814409596101</v>
      </c>
    </row>
    <row r="15" spans="1:32" x14ac:dyDescent="0.3">
      <c r="A15" t="s">
        <v>124</v>
      </c>
      <c r="B15" t="s">
        <v>323</v>
      </c>
      <c r="C15" t="s">
        <v>297</v>
      </c>
      <c r="D15" t="s">
        <v>324</v>
      </c>
      <c r="E15" t="s">
        <v>298</v>
      </c>
      <c r="F15">
        <v>104.351246389897</v>
      </c>
      <c r="G15">
        <v>105.49303392226101</v>
      </c>
      <c r="H15">
        <v>107.339073726026</v>
      </c>
      <c r="I15">
        <v>107.834080792816</v>
      </c>
      <c r="J15">
        <v>106.58893698733</v>
      </c>
      <c r="K15">
        <v>106.07685085733399</v>
      </c>
      <c r="L15">
        <v>106.423190420403</v>
      </c>
      <c r="M15">
        <v>105.992884576352</v>
      </c>
      <c r="N15">
        <v>103.78680512925899</v>
      </c>
      <c r="O15">
        <v>103.068422556027</v>
      </c>
      <c r="P15">
        <v>102.86623628857301</v>
      </c>
      <c r="Q15">
        <v>102.73457385794001</v>
      </c>
      <c r="R15">
        <v>102.114532590397</v>
      </c>
      <c r="S15">
        <v>101.970003517553</v>
      </c>
      <c r="T15">
        <v>98.889632194704305</v>
      </c>
      <c r="U15">
        <v>97.894963137253995</v>
      </c>
      <c r="V15">
        <v>97.385155979780095</v>
      </c>
      <c r="W15">
        <v>96.522036810218694</v>
      </c>
      <c r="X15">
        <v>96.078539676886507</v>
      </c>
      <c r="Y15">
        <v>98.140469599440706</v>
      </c>
      <c r="Z15">
        <v>98.873187063582094</v>
      </c>
      <c r="AA15">
        <v>98.867479033083299</v>
      </c>
      <c r="AB15">
        <v>99.3316091535185</v>
      </c>
      <c r="AC15">
        <v>100.120199643379</v>
      </c>
      <c r="AD15">
        <v>100.325207068078</v>
      </c>
      <c r="AE15">
        <v>100</v>
      </c>
      <c r="AF15">
        <v>101.01814409596101</v>
      </c>
    </row>
    <row r="16" spans="1:32" x14ac:dyDescent="0.3">
      <c r="A16" t="s">
        <v>124</v>
      </c>
      <c r="B16" t="s">
        <v>325</v>
      </c>
      <c r="C16" t="s">
        <v>297</v>
      </c>
      <c r="D16" t="s">
        <v>326</v>
      </c>
      <c r="E16" t="s">
        <v>298</v>
      </c>
      <c r="F16">
        <v>104.351246389897</v>
      </c>
      <c r="G16">
        <v>105.49303392226101</v>
      </c>
      <c r="H16">
        <v>107.339073726026</v>
      </c>
      <c r="I16">
        <v>107.834080792816</v>
      </c>
      <c r="J16">
        <v>106.58893698733</v>
      </c>
      <c r="K16">
        <v>106.07685085733399</v>
      </c>
      <c r="L16">
        <v>106.423190420403</v>
      </c>
      <c r="M16">
        <v>105.992884576352</v>
      </c>
      <c r="N16">
        <v>103.78680512925899</v>
      </c>
      <c r="O16">
        <v>103.068422556027</v>
      </c>
      <c r="P16">
        <v>102.86623628857301</v>
      </c>
      <c r="Q16">
        <v>102.73457385794001</v>
      </c>
      <c r="R16">
        <v>102.114532590397</v>
      </c>
      <c r="S16">
        <v>101.970003517553</v>
      </c>
      <c r="T16">
        <v>98.889632194704305</v>
      </c>
      <c r="U16">
        <v>97.894963137253995</v>
      </c>
      <c r="V16">
        <v>97.385155979779995</v>
      </c>
      <c r="W16">
        <v>96.522036810218694</v>
      </c>
      <c r="X16">
        <v>96.078539676886507</v>
      </c>
      <c r="Y16">
        <v>98.140469599440706</v>
      </c>
      <c r="Z16">
        <v>98.873187063582094</v>
      </c>
      <c r="AA16">
        <v>98.867479033083299</v>
      </c>
      <c r="AB16">
        <v>99.3316091535185</v>
      </c>
      <c r="AC16">
        <v>100.120199643379</v>
      </c>
      <c r="AD16">
        <v>100.325207068078</v>
      </c>
      <c r="AE16">
        <v>100</v>
      </c>
      <c r="AF16">
        <v>101.01814409596101</v>
      </c>
    </row>
    <row r="17" spans="1:32" x14ac:dyDescent="0.3">
      <c r="A17" t="s">
        <v>124</v>
      </c>
      <c r="B17" t="s">
        <v>327</v>
      </c>
      <c r="C17" t="s">
        <v>297</v>
      </c>
      <c r="D17" t="s">
        <v>328</v>
      </c>
      <c r="E17" t="s">
        <v>298</v>
      </c>
      <c r="F17">
        <v>104.351246389897</v>
      </c>
      <c r="G17">
        <v>105.49303392226101</v>
      </c>
      <c r="H17">
        <v>107.339073726026</v>
      </c>
      <c r="I17">
        <v>107.834080792816</v>
      </c>
      <c r="J17">
        <v>106.58893698733</v>
      </c>
      <c r="K17">
        <v>106.07685085733399</v>
      </c>
      <c r="L17">
        <v>106.423190420403</v>
      </c>
      <c r="M17">
        <v>105.992884576352</v>
      </c>
      <c r="N17">
        <v>103.78680512925899</v>
      </c>
      <c r="O17">
        <v>103.068422556027</v>
      </c>
      <c r="P17">
        <v>102.86623628857301</v>
      </c>
      <c r="Q17">
        <v>102.73457385794001</v>
      </c>
      <c r="R17">
        <v>102.114532590397</v>
      </c>
      <c r="S17">
        <v>101.970003517553</v>
      </c>
      <c r="T17">
        <v>98.889632194704305</v>
      </c>
      <c r="U17">
        <v>97.894963137253995</v>
      </c>
      <c r="V17">
        <v>97.385155979779995</v>
      </c>
      <c r="W17">
        <v>96.522036810218694</v>
      </c>
      <c r="X17">
        <v>96.078539676886606</v>
      </c>
      <c r="Y17">
        <v>98.140469599440706</v>
      </c>
      <c r="Z17">
        <v>98.873187063582094</v>
      </c>
      <c r="AA17">
        <v>98.867479033083299</v>
      </c>
      <c r="AB17">
        <v>99.3316091535185</v>
      </c>
      <c r="AC17">
        <v>100.120199643379</v>
      </c>
      <c r="AD17">
        <v>100.325207068078</v>
      </c>
      <c r="AE17">
        <v>100</v>
      </c>
      <c r="AF17">
        <v>101.01814409596101</v>
      </c>
    </row>
    <row r="18" spans="1:32" x14ac:dyDescent="0.3">
      <c r="A18" t="s">
        <v>124</v>
      </c>
      <c r="B18" t="s">
        <v>329</v>
      </c>
      <c r="C18" t="s">
        <v>297</v>
      </c>
      <c r="D18" t="s">
        <v>330</v>
      </c>
      <c r="E18" t="s">
        <v>298</v>
      </c>
      <c r="F18">
        <v>104.351246389897</v>
      </c>
      <c r="G18">
        <v>105.49303392226101</v>
      </c>
      <c r="H18">
        <v>107.339073726026</v>
      </c>
      <c r="I18">
        <v>107.834080792816</v>
      </c>
      <c r="J18">
        <v>106.58893698733</v>
      </c>
      <c r="K18">
        <v>106.07685085733399</v>
      </c>
      <c r="L18">
        <v>106.423190420403</v>
      </c>
      <c r="M18">
        <v>105.992884576352</v>
      </c>
      <c r="N18">
        <v>103.78680512925899</v>
      </c>
      <c r="O18">
        <v>103.068422556027</v>
      </c>
      <c r="P18">
        <v>102.86623628857301</v>
      </c>
      <c r="Q18">
        <v>102.73457385794001</v>
      </c>
      <c r="R18">
        <v>102.114532590397</v>
      </c>
      <c r="S18">
        <v>101.970003517553</v>
      </c>
      <c r="T18">
        <v>98.889632194704305</v>
      </c>
      <c r="U18">
        <v>97.894963137253995</v>
      </c>
      <c r="V18">
        <v>97.385155979780095</v>
      </c>
      <c r="W18">
        <v>96.522036810218694</v>
      </c>
      <c r="X18">
        <v>96.078539676886606</v>
      </c>
      <c r="Y18">
        <v>98.140469599440706</v>
      </c>
      <c r="Z18">
        <v>98.873187063582193</v>
      </c>
      <c r="AA18">
        <v>98.867479033083299</v>
      </c>
      <c r="AB18">
        <v>99.3316091535185</v>
      </c>
      <c r="AC18">
        <v>100.120199643379</v>
      </c>
      <c r="AD18">
        <v>100.325207068078</v>
      </c>
      <c r="AE18">
        <v>100</v>
      </c>
      <c r="AF18">
        <v>101.01814409596101</v>
      </c>
    </row>
    <row r="19" spans="1:32" x14ac:dyDescent="0.3">
      <c r="A19" t="s">
        <v>124</v>
      </c>
      <c r="B19" t="s">
        <v>331</v>
      </c>
      <c r="C19" t="s">
        <v>297</v>
      </c>
      <c r="D19" t="s">
        <v>332</v>
      </c>
      <c r="E19" t="s">
        <v>298</v>
      </c>
      <c r="F19">
        <v>104.351246389897</v>
      </c>
      <c r="G19">
        <v>105.49303392226101</v>
      </c>
      <c r="H19">
        <v>107.339073726026</v>
      </c>
      <c r="I19">
        <v>107.834080792816</v>
      </c>
      <c r="J19">
        <v>106.58893698733</v>
      </c>
      <c r="K19">
        <v>106.07685085733399</v>
      </c>
      <c r="L19">
        <v>106.423190420403</v>
      </c>
      <c r="M19">
        <v>105.992884576352</v>
      </c>
      <c r="N19">
        <v>103.78680512925899</v>
      </c>
      <c r="O19">
        <v>103.068422556027</v>
      </c>
      <c r="P19">
        <v>102.86623628857301</v>
      </c>
      <c r="Q19">
        <v>102.73457385794001</v>
      </c>
      <c r="R19">
        <v>102.114532590397</v>
      </c>
      <c r="S19">
        <v>101.970003517553</v>
      </c>
      <c r="T19">
        <v>98.889632194704305</v>
      </c>
      <c r="U19">
        <v>97.894963137253995</v>
      </c>
      <c r="V19">
        <v>97.385155979780095</v>
      </c>
      <c r="W19">
        <v>96.522036810218694</v>
      </c>
      <c r="X19">
        <v>96.078539676886606</v>
      </c>
      <c r="Y19">
        <v>98.140469599440706</v>
      </c>
      <c r="Z19">
        <v>98.873187063582193</v>
      </c>
      <c r="AA19">
        <v>98.867479033083299</v>
      </c>
      <c r="AB19">
        <v>99.3316091535185</v>
      </c>
      <c r="AC19">
        <v>100.120199643379</v>
      </c>
      <c r="AD19">
        <v>100.325207068078</v>
      </c>
      <c r="AE19">
        <v>100</v>
      </c>
      <c r="AF19">
        <v>101.01814409596101</v>
      </c>
    </row>
    <row r="20" spans="1:32" x14ac:dyDescent="0.3">
      <c r="A20" t="s">
        <v>124</v>
      </c>
      <c r="B20" t="s">
        <v>333</v>
      </c>
      <c r="C20" t="s">
        <v>297</v>
      </c>
      <c r="D20" t="s">
        <v>334</v>
      </c>
      <c r="E20" t="s">
        <v>298</v>
      </c>
      <c r="F20">
        <v>104.351246389897</v>
      </c>
      <c r="G20">
        <v>105.49303392226101</v>
      </c>
      <c r="H20">
        <v>107.339073726026</v>
      </c>
      <c r="I20">
        <v>107.834080792816</v>
      </c>
      <c r="J20">
        <v>106.58893698733</v>
      </c>
      <c r="K20">
        <v>106.07685085733399</v>
      </c>
      <c r="L20">
        <v>106.423190420403</v>
      </c>
      <c r="M20">
        <v>105.992884576352</v>
      </c>
      <c r="N20">
        <v>103.78680512925899</v>
      </c>
      <c r="O20">
        <v>103.068422556027</v>
      </c>
      <c r="P20">
        <v>102.86623628857301</v>
      </c>
      <c r="Q20">
        <v>102.73457385794001</v>
      </c>
      <c r="R20">
        <v>102.114532590397</v>
      </c>
      <c r="S20">
        <v>101.970003517553</v>
      </c>
      <c r="T20">
        <v>98.889632194704305</v>
      </c>
      <c r="U20">
        <v>97.894963137253995</v>
      </c>
      <c r="V20">
        <v>97.385155979779995</v>
      </c>
      <c r="W20">
        <v>96.522036810218694</v>
      </c>
      <c r="X20">
        <v>96.078539676886507</v>
      </c>
      <c r="Y20">
        <v>98.140469599440706</v>
      </c>
      <c r="Z20">
        <v>98.873187063582094</v>
      </c>
      <c r="AA20">
        <v>98.8674790330832</v>
      </c>
      <c r="AB20">
        <v>99.3316091535185</v>
      </c>
      <c r="AC20">
        <v>100.120199643379</v>
      </c>
      <c r="AD20">
        <v>100.325207068078</v>
      </c>
      <c r="AE20">
        <v>100</v>
      </c>
      <c r="AF20">
        <v>101.01814409596101</v>
      </c>
    </row>
    <row r="21" spans="1:32" x14ac:dyDescent="0.3">
      <c r="A21" t="s">
        <v>124</v>
      </c>
      <c r="B21" t="s">
        <v>335</v>
      </c>
      <c r="C21" t="s">
        <v>297</v>
      </c>
      <c r="D21" t="s">
        <v>336</v>
      </c>
      <c r="E21" t="s">
        <v>298</v>
      </c>
      <c r="F21">
        <v>104.351246389897</v>
      </c>
      <c r="G21">
        <v>105.49303392226101</v>
      </c>
      <c r="H21">
        <v>107.339073726026</v>
      </c>
      <c r="I21">
        <v>107.834080792816</v>
      </c>
      <c r="J21">
        <v>106.58893698733</v>
      </c>
      <c r="K21">
        <v>106.07685085733399</v>
      </c>
      <c r="L21">
        <v>106.423190420403</v>
      </c>
      <c r="M21">
        <v>105.992884576352</v>
      </c>
      <c r="N21">
        <v>103.78680512925899</v>
      </c>
      <c r="O21">
        <v>103.068422556027</v>
      </c>
      <c r="P21">
        <v>102.86623628857301</v>
      </c>
      <c r="Q21">
        <v>102.73457385794001</v>
      </c>
      <c r="R21">
        <v>102.114532590397</v>
      </c>
      <c r="S21">
        <v>101.970003517553</v>
      </c>
      <c r="T21">
        <v>98.889632194704305</v>
      </c>
      <c r="U21">
        <v>97.894963137253995</v>
      </c>
      <c r="V21">
        <v>97.385155979780095</v>
      </c>
      <c r="W21">
        <v>96.522036810218694</v>
      </c>
      <c r="X21">
        <v>96.078539676886606</v>
      </c>
      <c r="Y21">
        <v>98.140469599440706</v>
      </c>
      <c r="Z21">
        <v>98.873187063582193</v>
      </c>
      <c r="AA21">
        <v>98.867479033083299</v>
      </c>
      <c r="AB21">
        <v>99.3316091535185</v>
      </c>
      <c r="AC21">
        <v>100.120199643379</v>
      </c>
      <c r="AD21">
        <v>100.325207068078</v>
      </c>
      <c r="AE21">
        <v>100</v>
      </c>
      <c r="AF21">
        <v>101.01814409596101</v>
      </c>
    </row>
    <row r="22" spans="1:32" x14ac:dyDescent="0.3">
      <c r="A22" t="s">
        <v>124</v>
      </c>
      <c r="B22" t="s">
        <v>337</v>
      </c>
      <c r="C22" t="s">
        <v>297</v>
      </c>
      <c r="D22" t="s">
        <v>338</v>
      </c>
      <c r="E22" t="s">
        <v>298</v>
      </c>
      <c r="F22">
        <v>104.351246389897</v>
      </c>
      <c r="G22">
        <v>105.49303392226101</v>
      </c>
      <c r="H22">
        <v>107.339073726026</v>
      </c>
      <c r="I22">
        <v>107.834080792816</v>
      </c>
      <c r="J22">
        <v>106.58893698733</v>
      </c>
      <c r="K22">
        <v>106.07685085733399</v>
      </c>
      <c r="L22">
        <v>106.423190420403</v>
      </c>
      <c r="M22">
        <v>105.992884576352</v>
      </c>
      <c r="N22">
        <v>103.78680512925899</v>
      </c>
      <c r="O22">
        <v>103.068422556027</v>
      </c>
      <c r="P22">
        <v>102.86623628857301</v>
      </c>
      <c r="Q22">
        <v>102.73457385794001</v>
      </c>
      <c r="R22">
        <v>102.114532590397</v>
      </c>
      <c r="S22">
        <v>101.970003517553</v>
      </c>
      <c r="T22">
        <v>98.889632194704305</v>
      </c>
      <c r="U22">
        <v>97.894963137253995</v>
      </c>
      <c r="V22">
        <v>97.385155979779995</v>
      </c>
      <c r="W22">
        <v>96.522036810218694</v>
      </c>
      <c r="X22">
        <v>96.078539676886507</v>
      </c>
      <c r="Y22">
        <v>98.140469599440706</v>
      </c>
      <c r="Z22">
        <v>98.873187063582094</v>
      </c>
      <c r="AA22">
        <v>98.867479033083299</v>
      </c>
      <c r="AB22">
        <v>99.3316091535185</v>
      </c>
      <c r="AC22">
        <v>100.120199643379</v>
      </c>
      <c r="AD22">
        <v>100.325207068078</v>
      </c>
      <c r="AE22">
        <v>100</v>
      </c>
      <c r="AF22">
        <v>101.01814409596101</v>
      </c>
    </row>
    <row r="23" spans="1:32" x14ac:dyDescent="0.3">
      <c r="A23" t="s">
        <v>124</v>
      </c>
      <c r="B23" t="s">
        <v>339</v>
      </c>
      <c r="C23" t="s">
        <v>297</v>
      </c>
      <c r="D23" t="s">
        <v>340</v>
      </c>
      <c r="E23" t="s">
        <v>298</v>
      </c>
      <c r="F23">
        <v>104.351246389897</v>
      </c>
      <c r="G23">
        <v>105.49303392226101</v>
      </c>
      <c r="H23">
        <v>107.339073726026</v>
      </c>
      <c r="I23">
        <v>107.834080792816</v>
      </c>
      <c r="J23">
        <v>106.58893698733</v>
      </c>
      <c r="K23">
        <v>106.07685085733399</v>
      </c>
      <c r="L23">
        <v>106.423190420403</v>
      </c>
      <c r="M23">
        <v>105.992884576352</v>
      </c>
      <c r="N23">
        <v>103.78680512925899</v>
      </c>
      <c r="O23">
        <v>103.068422556027</v>
      </c>
      <c r="P23">
        <v>102.86623628857301</v>
      </c>
      <c r="Q23">
        <v>102.73457385794001</v>
      </c>
      <c r="R23">
        <v>102.114532590397</v>
      </c>
      <c r="S23">
        <v>101.970003517553</v>
      </c>
      <c r="T23">
        <v>98.889632194704305</v>
      </c>
      <c r="U23">
        <v>97.894963137253995</v>
      </c>
      <c r="V23">
        <v>97.385155979780095</v>
      </c>
      <c r="W23">
        <v>96.522036810218694</v>
      </c>
      <c r="X23">
        <v>96.078539676886606</v>
      </c>
      <c r="Y23">
        <v>98.140469599440706</v>
      </c>
      <c r="Z23">
        <v>98.873187063582094</v>
      </c>
      <c r="AA23">
        <v>98.867479033083299</v>
      </c>
      <c r="AB23">
        <v>99.3316091535185</v>
      </c>
      <c r="AC23">
        <v>100.120199643379</v>
      </c>
      <c r="AD23">
        <v>100.325207068078</v>
      </c>
      <c r="AE23">
        <v>100</v>
      </c>
      <c r="AF23">
        <v>101.01814409596101</v>
      </c>
    </row>
    <row r="24" spans="1:32" x14ac:dyDescent="0.3">
      <c r="A24" t="s">
        <v>124</v>
      </c>
      <c r="B24" t="s">
        <v>341</v>
      </c>
      <c r="C24" t="s">
        <v>297</v>
      </c>
      <c r="D24" t="s">
        <v>342</v>
      </c>
      <c r="E24" t="s">
        <v>298</v>
      </c>
      <c r="F24">
        <v>104.351246389897</v>
      </c>
      <c r="G24">
        <v>105.49303392226101</v>
      </c>
      <c r="H24">
        <v>107.339073726026</v>
      </c>
      <c r="I24">
        <v>107.834080792816</v>
      </c>
      <c r="J24">
        <v>106.58893698733</v>
      </c>
      <c r="K24">
        <v>106.07685085733399</v>
      </c>
      <c r="L24">
        <v>106.423190420403</v>
      </c>
      <c r="M24">
        <v>105.992884576352</v>
      </c>
      <c r="N24">
        <v>103.78680512925899</v>
      </c>
      <c r="O24">
        <v>103.068422556027</v>
      </c>
      <c r="P24">
        <v>102.86623628857301</v>
      </c>
      <c r="Q24">
        <v>102.73457385794001</v>
      </c>
      <c r="R24">
        <v>102.114532590397</v>
      </c>
      <c r="S24">
        <v>101.970003517553</v>
      </c>
      <c r="T24">
        <v>98.889632194704305</v>
      </c>
      <c r="U24">
        <v>97.894963137253995</v>
      </c>
      <c r="V24">
        <v>97.385155979779995</v>
      </c>
      <c r="W24">
        <v>96.522036810218694</v>
      </c>
      <c r="X24">
        <v>96.078539676886507</v>
      </c>
      <c r="Y24">
        <v>98.140469599440706</v>
      </c>
      <c r="Z24">
        <v>98.873187063582094</v>
      </c>
      <c r="AA24">
        <v>98.867479033083299</v>
      </c>
      <c r="AB24">
        <v>99.3316091535185</v>
      </c>
      <c r="AC24">
        <v>100.120199643379</v>
      </c>
      <c r="AD24">
        <v>100.325207068078</v>
      </c>
      <c r="AE24">
        <v>100</v>
      </c>
      <c r="AF24">
        <v>101.01814409596101</v>
      </c>
    </row>
    <row r="25" spans="1:32" x14ac:dyDescent="0.3">
      <c r="A25" t="s">
        <v>124</v>
      </c>
      <c r="B25" t="s">
        <v>343</v>
      </c>
      <c r="C25" t="s">
        <v>297</v>
      </c>
      <c r="D25" t="s">
        <v>344</v>
      </c>
      <c r="E25" t="s">
        <v>298</v>
      </c>
      <c r="F25">
        <v>104.351246389897</v>
      </c>
      <c r="G25">
        <v>105.49303392226101</v>
      </c>
      <c r="H25">
        <v>107.339073726026</v>
      </c>
      <c r="I25">
        <v>107.834080792816</v>
      </c>
      <c r="J25">
        <v>106.58893698733</v>
      </c>
      <c r="K25">
        <v>106.07685085733399</v>
      </c>
      <c r="L25">
        <v>106.423190420403</v>
      </c>
      <c r="M25">
        <v>105.992884576352</v>
      </c>
      <c r="N25">
        <v>103.78680512925899</v>
      </c>
      <c r="O25">
        <v>103.068422556027</v>
      </c>
      <c r="P25">
        <v>102.86623628857301</v>
      </c>
      <c r="Q25">
        <v>102.73457385794001</v>
      </c>
      <c r="R25">
        <v>102.114532590397</v>
      </c>
      <c r="S25">
        <v>101.970003517553</v>
      </c>
      <c r="T25">
        <v>98.889632194704305</v>
      </c>
      <c r="U25">
        <v>97.894963137253995</v>
      </c>
      <c r="V25">
        <v>97.385155979779995</v>
      </c>
      <c r="W25">
        <v>96.522036810218694</v>
      </c>
      <c r="X25">
        <v>96.078539676886606</v>
      </c>
      <c r="Y25">
        <v>98.140469599440706</v>
      </c>
      <c r="Z25">
        <v>98.873187063582193</v>
      </c>
      <c r="AA25">
        <v>98.867479033083299</v>
      </c>
      <c r="AB25">
        <v>99.3316091535185</v>
      </c>
      <c r="AC25">
        <v>100.120199643379</v>
      </c>
      <c r="AD25">
        <v>100.325207068078</v>
      </c>
      <c r="AE25">
        <v>100</v>
      </c>
      <c r="AF25">
        <v>101.01814409596101</v>
      </c>
    </row>
    <row r="26" spans="1:32" x14ac:dyDescent="0.3">
      <c r="A26" t="s">
        <v>124</v>
      </c>
      <c r="B26" t="s">
        <v>345</v>
      </c>
      <c r="C26" t="s">
        <v>297</v>
      </c>
      <c r="D26" t="s">
        <v>346</v>
      </c>
      <c r="E26" t="s">
        <v>298</v>
      </c>
      <c r="F26">
        <v>104.351246389897</v>
      </c>
      <c r="G26">
        <v>105.49303392226101</v>
      </c>
      <c r="H26">
        <v>107.339073726026</v>
      </c>
      <c r="I26">
        <v>107.834080792816</v>
      </c>
      <c r="J26">
        <v>106.58893698733</v>
      </c>
      <c r="K26">
        <v>106.07685085733399</v>
      </c>
      <c r="L26">
        <v>106.423190420403</v>
      </c>
      <c r="M26">
        <v>105.992884576352</v>
      </c>
      <c r="N26">
        <v>103.78680512925899</v>
      </c>
      <c r="O26">
        <v>103.068422556027</v>
      </c>
      <c r="P26">
        <v>102.86623628857301</v>
      </c>
      <c r="Q26">
        <v>102.73457385794001</v>
      </c>
      <c r="R26">
        <v>102.114532590397</v>
      </c>
      <c r="S26">
        <v>101.970003517553</v>
      </c>
      <c r="T26">
        <v>98.889632194704305</v>
      </c>
      <c r="U26">
        <v>97.894963137253995</v>
      </c>
      <c r="V26">
        <v>97.385155979780095</v>
      </c>
      <c r="W26">
        <v>96.522036810218694</v>
      </c>
      <c r="X26">
        <v>96.078539676886606</v>
      </c>
      <c r="Y26">
        <v>98.140469599440706</v>
      </c>
      <c r="Z26">
        <v>98.873187063582094</v>
      </c>
      <c r="AA26">
        <v>98.867479033083299</v>
      </c>
      <c r="AB26">
        <v>99.3316091535185</v>
      </c>
      <c r="AC26">
        <v>100.120199643379</v>
      </c>
      <c r="AD26">
        <v>100.325207068078</v>
      </c>
      <c r="AE26">
        <v>100</v>
      </c>
      <c r="AF26">
        <v>101.01814409596101</v>
      </c>
    </row>
    <row r="27" spans="1:32" x14ac:dyDescent="0.3">
      <c r="A27" t="s">
        <v>124</v>
      </c>
      <c r="B27" t="s">
        <v>347</v>
      </c>
      <c r="C27" t="s">
        <v>297</v>
      </c>
      <c r="D27" t="s">
        <v>348</v>
      </c>
      <c r="E27" t="s">
        <v>298</v>
      </c>
      <c r="F27">
        <v>104.351246389897</v>
      </c>
      <c r="G27">
        <v>105.49303392226101</v>
      </c>
      <c r="H27">
        <v>107.339073726026</v>
      </c>
      <c r="I27">
        <v>107.834080792816</v>
      </c>
      <c r="J27">
        <v>106.58893698733</v>
      </c>
      <c r="K27">
        <v>106.07685085733399</v>
      </c>
      <c r="L27">
        <v>106.423190420403</v>
      </c>
      <c r="M27">
        <v>105.992884576352</v>
      </c>
      <c r="N27">
        <v>103.78680512925899</v>
      </c>
      <c r="O27">
        <v>103.068422556027</v>
      </c>
      <c r="P27">
        <v>102.86623628857301</v>
      </c>
      <c r="Q27">
        <v>102.73457385794001</v>
      </c>
      <c r="R27">
        <v>102.114532590397</v>
      </c>
      <c r="S27">
        <v>101.970003517553</v>
      </c>
      <c r="T27">
        <v>98.889632194704305</v>
      </c>
      <c r="U27">
        <v>97.894963137253995</v>
      </c>
      <c r="V27">
        <v>97.385155979780095</v>
      </c>
      <c r="W27">
        <v>96.522036810218694</v>
      </c>
      <c r="X27">
        <v>96.078539676886606</v>
      </c>
      <c r="Y27">
        <v>98.140469599440706</v>
      </c>
      <c r="Z27">
        <v>98.873187063582094</v>
      </c>
      <c r="AA27">
        <v>98.867479033083299</v>
      </c>
      <c r="AB27">
        <v>99.3316091535185</v>
      </c>
      <c r="AC27">
        <v>100.120199643379</v>
      </c>
      <c r="AD27">
        <v>100.325207068078</v>
      </c>
      <c r="AE27">
        <v>100</v>
      </c>
      <c r="AF27">
        <v>101.01814409596101</v>
      </c>
    </row>
    <row r="28" spans="1:32" x14ac:dyDescent="0.3">
      <c r="A28" t="s">
        <v>124</v>
      </c>
      <c r="B28" t="s">
        <v>349</v>
      </c>
      <c r="C28" t="s">
        <v>297</v>
      </c>
      <c r="D28" t="s">
        <v>350</v>
      </c>
      <c r="E28" t="s">
        <v>298</v>
      </c>
      <c r="F28">
        <v>104.351246389897</v>
      </c>
      <c r="G28">
        <v>105.49303392226101</v>
      </c>
      <c r="H28">
        <v>107.339073726026</v>
      </c>
      <c r="I28">
        <v>107.834080792816</v>
      </c>
      <c r="J28">
        <v>106.58893698733</v>
      </c>
      <c r="K28">
        <v>106.07685085733399</v>
      </c>
      <c r="L28">
        <v>106.423190420403</v>
      </c>
      <c r="M28">
        <v>105.992884576352</v>
      </c>
      <c r="N28">
        <v>103.78680512925899</v>
      </c>
      <c r="O28">
        <v>103.068422556027</v>
      </c>
      <c r="P28">
        <v>102.86623628857301</v>
      </c>
      <c r="Q28">
        <v>102.73457385794001</v>
      </c>
      <c r="R28">
        <v>102.114532590397</v>
      </c>
      <c r="S28">
        <v>101.970003517553</v>
      </c>
      <c r="T28">
        <v>98.889632194704305</v>
      </c>
      <c r="U28">
        <v>97.894963137253995</v>
      </c>
      <c r="V28">
        <v>97.385155979780095</v>
      </c>
      <c r="W28">
        <v>96.522036810218694</v>
      </c>
      <c r="X28">
        <v>96.078539676886507</v>
      </c>
      <c r="Y28">
        <v>98.140469599440706</v>
      </c>
      <c r="Z28">
        <v>98.873187063582094</v>
      </c>
      <c r="AA28">
        <v>98.867479033083299</v>
      </c>
      <c r="AB28">
        <v>99.3316091535185</v>
      </c>
      <c r="AC28">
        <v>100.120199643379</v>
      </c>
      <c r="AD28">
        <v>100.325207068078</v>
      </c>
      <c r="AE28">
        <v>100</v>
      </c>
      <c r="AF28">
        <v>101.01814409596101</v>
      </c>
    </row>
    <row r="29" spans="1:32" x14ac:dyDescent="0.3">
      <c r="A29" t="s">
        <v>124</v>
      </c>
      <c r="B29" t="s">
        <v>351</v>
      </c>
      <c r="C29" t="s">
        <v>297</v>
      </c>
      <c r="D29" t="s">
        <v>352</v>
      </c>
      <c r="E29" t="s">
        <v>298</v>
      </c>
      <c r="F29">
        <v>104.351246389897</v>
      </c>
      <c r="G29">
        <v>105.49303392226101</v>
      </c>
      <c r="H29">
        <v>107.339073726026</v>
      </c>
      <c r="I29">
        <v>107.834080792816</v>
      </c>
      <c r="J29">
        <v>106.58893698733</v>
      </c>
      <c r="K29">
        <v>106.07685085733399</v>
      </c>
      <c r="L29">
        <v>106.423190420403</v>
      </c>
      <c r="M29">
        <v>105.992884576352</v>
      </c>
      <c r="N29">
        <v>103.78680512925899</v>
      </c>
      <c r="O29">
        <v>103.068422556027</v>
      </c>
      <c r="P29">
        <v>102.86623628857301</v>
      </c>
      <c r="Q29">
        <v>102.73457385794001</v>
      </c>
      <c r="R29">
        <v>102.114532590397</v>
      </c>
      <c r="S29">
        <v>101.970003517553</v>
      </c>
      <c r="T29">
        <v>98.889632194704305</v>
      </c>
      <c r="U29">
        <v>97.894963137253995</v>
      </c>
      <c r="V29">
        <v>97.385155979780095</v>
      </c>
      <c r="W29">
        <v>96.522036810218694</v>
      </c>
      <c r="X29">
        <v>96.078539676886606</v>
      </c>
      <c r="Y29">
        <v>98.140469599440706</v>
      </c>
      <c r="Z29">
        <v>98.873187063582094</v>
      </c>
      <c r="AA29">
        <v>98.867479033083299</v>
      </c>
      <c r="AB29">
        <v>99.3316091535185</v>
      </c>
      <c r="AC29">
        <v>100.120199643379</v>
      </c>
      <c r="AD29">
        <v>100.325207068078</v>
      </c>
      <c r="AE29">
        <v>100</v>
      </c>
      <c r="AF29">
        <v>101.01814409596101</v>
      </c>
    </row>
    <row r="30" spans="1:32" x14ac:dyDescent="0.3">
      <c r="A30" t="s">
        <v>124</v>
      </c>
      <c r="B30" t="s">
        <v>353</v>
      </c>
      <c r="C30" t="s">
        <v>297</v>
      </c>
      <c r="D30" t="s">
        <v>354</v>
      </c>
      <c r="E30" t="s">
        <v>298</v>
      </c>
      <c r="F30">
        <v>104.351246389897</v>
      </c>
      <c r="G30">
        <v>105.49303392226101</v>
      </c>
      <c r="H30">
        <v>107.339073726026</v>
      </c>
      <c r="I30">
        <v>107.834080792816</v>
      </c>
      <c r="J30">
        <v>106.58893698733</v>
      </c>
      <c r="K30">
        <v>106.07685085733399</v>
      </c>
      <c r="L30">
        <v>106.423190420403</v>
      </c>
      <c r="M30">
        <v>105.992884576352</v>
      </c>
      <c r="N30">
        <v>103.78680512925899</v>
      </c>
      <c r="O30">
        <v>103.068422556027</v>
      </c>
      <c r="P30">
        <v>102.86623628857301</v>
      </c>
      <c r="Q30">
        <v>102.73457385794001</v>
      </c>
      <c r="R30">
        <v>102.114532590397</v>
      </c>
      <c r="S30">
        <v>101.970003517553</v>
      </c>
      <c r="T30">
        <v>98.889632194704305</v>
      </c>
      <c r="U30">
        <v>97.894963137253995</v>
      </c>
      <c r="V30">
        <v>97.385155979779995</v>
      </c>
      <c r="W30">
        <v>96.522036810218694</v>
      </c>
      <c r="X30">
        <v>96.078539676886606</v>
      </c>
      <c r="Y30">
        <v>98.140469599440706</v>
      </c>
      <c r="Z30">
        <v>98.873187063582193</v>
      </c>
      <c r="AA30">
        <v>98.867479033083299</v>
      </c>
      <c r="AB30">
        <v>99.3316091535185</v>
      </c>
      <c r="AC30">
        <v>100.120199643379</v>
      </c>
      <c r="AD30">
        <v>100.325207068078</v>
      </c>
      <c r="AE30">
        <v>100</v>
      </c>
      <c r="AF30">
        <v>101.01814409596101</v>
      </c>
    </row>
    <row r="31" spans="1:32" x14ac:dyDescent="0.3">
      <c r="A31" t="s">
        <v>124</v>
      </c>
      <c r="B31" t="s">
        <v>355</v>
      </c>
      <c r="C31" t="s">
        <v>297</v>
      </c>
      <c r="D31" t="s">
        <v>356</v>
      </c>
      <c r="E31" t="s">
        <v>298</v>
      </c>
      <c r="F31">
        <v>104.351246389897</v>
      </c>
      <c r="G31">
        <v>105.49303392226101</v>
      </c>
      <c r="H31">
        <v>107.339073726026</v>
      </c>
      <c r="I31">
        <v>107.834080792816</v>
      </c>
      <c r="J31">
        <v>106.58893698733</v>
      </c>
      <c r="K31">
        <v>106.07685085733399</v>
      </c>
      <c r="L31">
        <v>106.423190420403</v>
      </c>
      <c r="M31">
        <v>105.992884576352</v>
      </c>
      <c r="N31">
        <v>103.78680512925899</v>
      </c>
      <c r="O31">
        <v>103.068422556027</v>
      </c>
      <c r="P31">
        <v>102.86623628857301</v>
      </c>
      <c r="Q31">
        <v>102.73457385794001</v>
      </c>
      <c r="R31">
        <v>102.114532590397</v>
      </c>
      <c r="S31">
        <v>101.970003517553</v>
      </c>
      <c r="T31">
        <v>98.889632194704305</v>
      </c>
      <c r="U31">
        <v>97.894963137253995</v>
      </c>
      <c r="V31">
        <v>97.385155979780095</v>
      </c>
      <c r="W31">
        <v>96.522036810218694</v>
      </c>
      <c r="X31">
        <v>96.078539676886507</v>
      </c>
      <c r="Y31">
        <v>98.140469599440706</v>
      </c>
      <c r="Z31">
        <v>98.873187063582193</v>
      </c>
      <c r="AA31">
        <v>98.867479033083299</v>
      </c>
      <c r="AB31">
        <v>99.3316091535185</v>
      </c>
      <c r="AC31">
        <v>100.120199643379</v>
      </c>
      <c r="AD31">
        <v>100.325207068078</v>
      </c>
      <c r="AE31">
        <v>100</v>
      </c>
      <c r="AF31">
        <v>101.01814409596101</v>
      </c>
    </row>
    <row r="32" spans="1:32" x14ac:dyDescent="0.3">
      <c r="A32" t="s">
        <v>124</v>
      </c>
      <c r="B32" t="s">
        <v>357</v>
      </c>
      <c r="C32" t="s">
        <v>297</v>
      </c>
      <c r="D32" t="s">
        <v>358</v>
      </c>
      <c r="E32" t="s">
        <v>298</v>
      </c>
      <c r="F32">
        <v>104.351246389897</v>
      </c>
      <c r="G32">
        <v>105.49303392226101</v>
      </c>
      <c r="H32">
        <v>107.339073726026</v>
      </c>
      <c r="I32">
        <v>107.834080792816</v>
      </c>
      <c r="J32">
        <v>106.58893698733</v>
      </c>
      <c r="K32">
        <v>106.07685085733399</v>
      </c>
      <c r="L32">
        <v>106.423190420403</v>
      </c>
      <c r="M32">
        <v>105.992884576352</v>
      </c>
      <c r="N32">
        <v>103.78680512925899</v>
      </c>
      <c r="O32">
        <v>103.068422556027</v>
      </c>
      <c r="P32">
        <v>102.86623628857301</v>
      </c>
      <c r="Q32">
        <v>102.73457385794001</v>
      </c>
      <c r="R32">
        <v>102.114532590397</v>
      </c>
      <c r="S32">
        <v>101.970003517553</v>
      </c>
      <c r="T32">
        <v>98.889632194704305</v>
      </c>
      <c r="U32">
        <v>97.894963137253995</v>
      </c>
      <c r="V32">
        <v>97.385155979779995</v>
      </c>
      <c r="W32">
        <v>96.522036810218694</v>
      </c>
      <c r="X32">
        <v>96.078539676886606</v>
      </c>
      <c r="Y32">
        <v>98.140469599440706</v>
      </c>
      <c r="Z32">
        <v>98.873187063582193</v>
      </c>
      <c r="AA32">
        <v>98.867479033083299</v>
      </c>
      <c r="AB32">
        <v>99.3316091535185</v>
      </c>
      <c r="AC32">
        <v>100.120199643379</v>
      </c>
      <c r="AD32">
        <v>100.325207068078</v>
      </c>
      <c r="AE32">
        <v>100</v>
      </c>
      <c r="AF32">
        <v>101.01814409596101</v>
      </c>
    </row>
    <row r="33" spans="1:32" x14ac:dyDescent="0.3">
      <c r="A33" t="s">
        <v>124</v>
      </c>
      <c r="B33" t="s">
        <v>359</v>
      </c>
      <c r="C33" t="s">
        <v>297</v>
      </c>
      <c r="D33" t="s">
        <v>360</v>
      </c>
      <c r="E33" t="s">
        <v>298</v>
      </c>
      <c r="F33">
        <v>104.351246389897</v>
      </c>
      <c r="G33">
        <v>105.49303392226101</v>
      </c>
      <c r="H33">
        <v>107.339073726026</v>
      </c>
      <c r="I33">
        <v>107.834080792816</v>
      </c>
      <c r="J33">
        <v>106.58893698733</v>
      </c>
      <c r="K33">
        <v>106.07685085733399</v>
      </c>
      <c r="L33">
        <v>106.423190420403</v>
      </c>
      <c r="M33">
        <v>105.992884576352</v>
      </c>
      <c r="N33">
        <v>103.78680512925899</v>
      </c>
      <c r="O33">
        <v>103.068422556027</v>
      </c>
      <c r="P33">
        <v>102.86623628857301</v>
      </c>
      <c r="Q33">
        <v>102.73457385794001</v>
      </c>
      <c r="R33">
        <v>102.114532590397</v>
      </c>
      <c r="S33">
        <v>101.970003517553</v>
      </c>
      <c r="T33">
        <v>98.889632194704305</v>
      </c>
      <c r="U33">
        <v>97.894963137253995</v>
      </c>
      <c r="V33">
        <v>97.385155979780095</v>
      </c>
      <c r="W33">
        <v>96.522036810218694</v>
      </c>
      <c r="X33">
        <v>96.078539676886507</v>
      </c>
      <c r="Y33">
        <v>98.140469599440706</v>
      </c>
      <c r="Z33">
        <v>98.873187063582193</v>
      </c>
      <c r="AA33">
        <v>98.867479033083299</v>
      </c>
      <c r="AB33">
        <v>99.3316091535185</v>
      </c>
      <c r="AC33">
        <v>100.120199643379</v>
      </c>
      <c r="AD33">
        <v>100.325207068078</v>
      </c>
      <c r="AE33">
        <v>100</v>
      </c>
      <c r="AF33">
        <v>101.01814409596101</v>
      </c>
    </row>
    <row r="34" spans="1:32" x14ac:dyDescent="0.3">
      <c r="A34" t="s">
        <v>124</v>
      </c>
      <c r="B34" t="s">
        <v>361</v>
      </c>
      <c r="C34" t="s">
        <v>297</v>
      </c>
      <c r="D34" t="s">
        <v>362</v>
      </c>
      <c r="E34" t="s">
        <v>298</v>
      </c>
      <c r="F34">
        <v>104.351246389897</v>
      </c>
      <c r="G34">
        <v>105.49303392226101</v>
      </c>
      <c r="H34">
        <v>107.339073726026</v>
      </c>
      <c r="I34">
        <v>107.834080792816</v>
      </c>
      <c r="J34">
        <v>106.58893698733</v>
      </c>
      <c r="K34">
        <v>106.07685085733399</v>
      </c>
      <c r="L34">
        <v>106.423190420403</v>
      </c>
      <c r="M34">
        <v>105.992884576352</v>
      </c>
      <c r="N34">
        <v>103.78680512925899</v>
      </c>
      <c r="O34">
        <v>103.068422556027</v>
      </c>
      <c r="P34">
        <v>102.86623628857301</v>
      </c>
      <c r="Q34">
        <v>102.73457385794001</v>
      </c>
      <c r="R34">
        <v>102.114532590397</v>
      </c>
      <c r="S34">
        <v>101.970003517553</v>
      </c>
      <c r="T34">
        <v>98.889632194704305</v>
      </c>
      <c r="U34">
        <v>97.894963137253995</v>
      </c>
      <c r="V34">
        <v>97.385155979780095</v>
      </c>
      <c r="W34">
        <v>96.522036810218694</v>
      </c>
      <c r="X34">
        <v>96.078539676886507</v>
      </c>
      <c r="Y34">
        <v>98.140469599440706</v>
      </c>
      <c r="Z34">
        <v>98.873187063582094</v>
      </c>
      <c r="AA34">
        <v>98.867479033083299</v>
      </c>
      <c r="AB34">
        <v>99.3316091535185</v>
      </c>
      <c r="AC34">
        <v>100.120199643379</v>
      </c>
      <c r="AD34">
        <v>100.325207068078</v>
      </c>
      <c r="AE34">
        <v>100</v>
      </c>
      <c r="AF34">
        <v>101.01814409596101</v>
      </c>
    </row>
    <row r="35" spans="1:32" x14ac:dyDescent="0.3">
      <c r="A35" t="s">
        <v>124</v>
      </c>
      <c r="B35" t="s">
        <v>363</v>
      </c>
      <c r="C35" t="s">
        <v>297</v>
      </c>
      <c r="D35" t="s">
        <v>364</v>
      </c>
      <c r="E35" t="s">
        <v>298</v>
      </c>
      <c r="F35">
        <v>104.351246389897</v>
      </c>
      <c r="G35">
        <v>105.49303392226101</v>
      </c>
      <c r="H35">
        <v>107.339073726026</v>
      </c>
      <c r="I35">
        <v>107.834080792816</v>
      </c>
      <c r="J35">
        <v>106.58893698733</v>
      </c>
      <c r="K35">
        <v>106.07685085733399</v>
      </c>
      <c r="L35">
        <v>106.423190420403</v>
      </c>
      <c r="M35">
        <v>105.992884576352</v>
      </c>
      <c r="N35">
        <v>103.78680512925899</v>
      </c>
      <c r="O35">
        <v>103.068422556027</v>
      </c>
      <c r="P35">
        <v>102.86623628857301</v>
      </c>
      <c r="Q35">
        <v>102.73457385794001</v>
      </c>
      <c r="R35">
        <v>102.114532590397</v>
      </c>
      <c r="S35">
        <v>101.970003517553</v>
      </c>
      <c r="T35">
        <v>98.889632194704305</v>
      </c>
      <c r="U35">
        <v>97.894963137253995</v>
      </c>
      <c r="V35">
        <v>97.385155979780095</v>
      </c>
      <c r="W35">
        <v>96.522036810218694</v>
      </c>
      <c r="X35">
        <v>96.078539676886606</v>
      </c>
      <c r="Y35">
        <v>98.140469599440706</v>
      </c>
      <c r="Z35">
        <v>98.873187063582193</v>
      </c>
      <c r="AA35">
        <v>98.867479033083299</v>
      </c>
      <c r="AB35">
        <v>99.331609153518599</v>
      </c>
      <c r="AC35">
        <v>100.120199643379</v>
      </c>
      <c r="AD35">
        <v>100.325207068078</v>
      </c>
      <c r="AE35">
        <v>100</v>
      </c>
      <c r="AF35">
        <v>101.01814409596101</v>
      </c>
    </row>
    <row r="36" spans="1:32" x14ac:dyDescent="0.3">
      <c r="A36" t="s">
        <v>124</v>
      </c>
      <c r="B36" t="s">
        <v>365</v>
      </c>
      <c r="C36" t="s">
        <v>297</v>
      </c>
      <c r="D36" t="s">
        <v>366</v>
      </c>
      <c r="E36" t="s">
        <v>298</v>
      </c>
      <c r="F36">
        <v>104.351246389897</v>
      </c>
      <c r="G36">
        <v>105.49303392226101</v>
      </c>
      <c r="H36">
        <v>107.339073726026</v>
      </c>
      <c r="I36">
        <v>107.834080792816</v>
      </c>
      <c r="J36">
        <v>106.58893698733</v>
      </c>
      <c r="K36">
        <v>106.07685085733399</v>
      </c>
      <c r="L36">
        <v>106.423190420403</v>
      </c>
      <c r="M36">
        <v>105.992884576352</v>
      </c>
      <c r="N36">
        <v>103.78680512925899</v>
      </c>
      <c r="O36">
        <v>103.068422556027</v>
      </c>
      <c r="P36">
        <v>102.86623628857301</v>
      </c>
      <c r="Q36">
        <v>102.73457385794001</v>
      </c>
      <c r="R36">
        <v>102.114532590397</v>
      </c>
      <c r="S36">
        <v>101.970003517553</v>
      </c>
      <c r="T36">
        <v>98.889632194704305</v>
      </c>
      <c r="U36">
        <v>97.894963137253995</v>
      </c>
      <c r="V36">
        <v>97.385155979780095</v>
      </c>
      <c r="W36">
        <v>96.522036810218694</v>
      </c>
      <c r="X36">
        <v>96.078539676886606</v>
      </c>
      <c r="Y36">
        <v>98.140469599440706</v>
      </c>
      <c r="Z36">
        <v>98.873187063582094</v>
      </c>
      <c r="AA36">
        <v>98.867479033083299</v>
      </c>
      <c r="AB36">
        <v>99.3316091535185</v>
      </c>
      <c r="AC36">
        <v>100.120199643379</v>
      </c>
      <c r="AD36">
        <v>100.325207068078</v>
      </c>
      <c r="AE36">
        <v>100</v>
      </c>
      <c r="AF36">
        <v>101.01814409596101</v>
      </c>
    </row>
    <row r="37" spans="1:32" x14ac:dyDescent="0.3">
      <c r="A37" t="s">
        <v>124</v>
      </c>
      <c r="B37" t="s">
        <v>367</v>
      </c>
      <c r="C37" t="s">
        <v>297</v>
      </c>
      <c r="D37" t="s">
        <v>368</v>
      </c>
      <c r="E37" t="s">
        <v>298</v>
      </c>
      <c r="F37">
        <v>104.351246389897</v>
      </c>
      <c r="G37">
        <v>105.49303392226101</v>
      </c>
      <c r="H37">
        <v>107.339073726026</v>
      </c>
      <c r="I37">
        <v>107.834080792816</v>
      </c>
      <c r="J37">
        <v>106.58893698733</v>
      </c>
      <c r="K37">
        <v>106.07685085733399</v>
      </c>
      <c r="L37">
        <v>106.423190420403</v>
      </c>
      <c r="M37">
        <v>105.992884576352</v>
      </c>
      <c r="N37">
        <v>103.78680512925899</v>
      </c>
      <c r="O37">
        <v>103.068422556027</v>
      </c>
      <c r="P37">
        <v>102.86623628857301</v>
      </c>
      <c r="Q37">
        <v>102.73457385794001</v>
      </c>
      <c r="R37">
        <v>102.114532590397</v>
      </c>
      <c r="S37">
        <v>101.970003517553</v>
      </c>
      <c r="T37">
        <v>98.889632194704305</v>
      </c>
      <c r="U37">
        <v>97.894963137253995</v>
      </c>
      <c r="V37">
        <v>97.385155979780095</v>
      </c>
      <c r="W37">
        <v>96.522036810218694</v>
      </c>
      <c r="X37">
        <v>96.078539676886507</v>
      </c>
      <c r="Y37">
        <v>98.140469599440706</v>
      </c>
      <c r="Z37">
        <v>98.873187063582193</v>
      </c>
      <c r="AA37">
        <v>98.867479033083299</v>
      </c>
      <c r="AB37">
        <v>99.3316091535185</v>
      </c>
      <c r="AC37">
        <v>100.120199643379</v>
      </c>
      <c r="AD37">
        <v>100.325207068078</v>
      </c>
      <c r="AE37">
        <v>100</v>
      </c>
      <c r="AF37">
        <v>101.01814409596101</v>
      </c>
    </row>
    <row r="38" spans="1:32" x14ac:dyDescent="0.3">
      <c r="A38" t="s">
        <v>124</v>
      </c>
      <c r="B38" t="s">
        <v>369</v>
      </c>
      <c r="C38" t="s">
        <v>297</v>
      </c>
      <c r="D38" t="s">
        <v>370</v>
      </c>
      <c r="E38" t="s">
        <v>298</v>
      </c>
      <c r="F38">
        <v>104.351246389897</v>
      </c>
      <c r="G38">
        <v>105.49303392226101</v>
      </c>
      <c r="H38">
        <v>107.339073726026</v>
      </c>
      <c r="I38">
        <v>107.834080792816</v>
      </c>
      <c r="J38">
        <v>106.58893698733</v>
      </c>
      <c r="K38">
        <v>106.07685085733399</v>
      </c>
      <c r="L38">
        <v>106.423190420403</v>
      </c>
      <c r="M38">
        <v>105.992884576352</v>
      </c>
      <c r="N38">
        <v>103.78680512925899</v>
      </c>
      <c r="O38">
        <v>103.068422556027</v>
      </c>
      <c r="P38">
        <v>102.86623628857301</v>
      </c>
      <c r="Q38">
        <v>102.73457385794001</v>
      </c>
      <c r="R38">
        <v>102.114532590397</v>
      </c>
      <c r="S38">
        <v>101.970003517553</v>
      </c>
      <c r="T38">
        <v>98.889632194704305</v>
      </c>
      <c r="U38">
        <v>97.894963137253995</v>
      </c>
      <c r="V38">
        <v>97.385155979779995</v>
      </c>
      <c r="W38">
        <v>96.522036810218694</v>
      </c>
      <c r="X38">
        <v>96.078539676886606</v>
      </c>
      <c r="Y38">
        <v>98.140469599440706</v>
      </c>
      <c r="Z38">
        <v>98.873187063582094</v>
      </c>
      <c r="AA38">
        <v>98.867479033083299</v>
      </c>
      <c r="AB38">
        <v>99.3316091535185</v>
      </c>
      <c r="AC38">
        <v>100.120199643379</v>
      </c>
      <c r="AD38">
        <v>100.325207068078</v>
      </c>
      <c r="AE38">
        <v>100</v>
      </c>
      <c r="AF38">
        <v>101.01814409596101</v>
      </c>
    </row>
    <row r="39" spans="1:32" x14ac:dyDescent="0.3">
      <c r="A39" t="s">
        <v>124</v>
      </c>
      <c r="B39" t="s">
        <v>371</v>
      </c>
      <c r="C39" t="s">
        <v>297</v>
      </c>
      <c r="D39" t="s">
        <v>372</v>
      </c>
      <c r="E39" t="s">
        <v>298</v>
      </c>
      <c r="F39">
        <v>104.351246389897</v>
      </c>
      <c r="G39">
        <v>105.49303392226101</v>
      </c>
      <c r="H39">
        <v>107.339073726026</v>
      </c>
      <c r="I39">
        <v>107.834080792816</v>
      </c>
      <c r="J39">
        <v>106.58893698733</v>
      </c>
      <c r="K39">
        <v>106.07685085733399</v>
      </c>
      <c r="L39">
        <v>106.423190420403</v>
      </c>
      <c r="M39">
        <v>105.992884576352</v>
      </c>
      <c r="N39">
        <v>103.78680512925899</v>
      </c>
      <c r="O39">
        <v>103.068422556027</v>
      </c>
      <c r="P39">
        <v>102.86623628857301</v>
      </c>
      <c r="Q39">
        <v>102.73457385794001</v>
      </c>
      <c r="R39">
        <v>102.114532590397</v>
      </c>
      <c r="S39">
        <v>101.970003517553</v>
      </c>
      <c r="T39">
        <v>98.889632194704305</v>
      </c>
      <c r="U39">
        <v>97.894963137253995</v>
      </c>
      <c r="V39">
        <v>97.385155979779995</v>
      </c>
      <c r="W39">
        <v>96.522036810218694</v>
      </c>
      <c r="X39">
        <v>96.078539676886606</v>
      </c>
      <c r="Y39">
        <v>98.140469599440706</v>
      </c>
      <c r="Z39">
        <v>98.873187063582094</v>
      </c>
      <c r="AA39">
        <v>98.867479033083299</v>
      </c>
      <c r="AB39">
        <v>99.3316091535185</v>
      </c>
      <c r="AC39">
        <v>100.120199643379</v>
      </c>
      <c r="AD39">
        <v>100.325207068078</v>
      </c>
      <c r="AE39">
        <v>100</v>
      </c>
      <c r="AF39">
        <v>101.01814409596101</v>
      </c>
    </row>
    <row r="40" spans="1:32" x14ac:dyDescent="0.3">
      <c r="A40" t="s">
        <v>124</v>
      </c>
      <c r="B40" t="s">
        <v>373</v>
      </c>
      <c r="C40" t="s">
        <v>297</v>
      </c>
      <c r="D40" t="s">
        <v>374</v>
      </c>
      <c r="E40" t="s">
        <v>298</v>
      </c>
      <c r="F40">
        <v>104.351246389897</v>
      </c>
      <c r="G40">
        <v>105.49303392226101</v>
      </c>
      <c r="H40">
        <v>107.339073726026</v>
      </c>
      <c r="I40">
        <v>107.834080792816</v>
      </c>
      <c r="J40">
        <v>106.58893698733</v>
      </c>
      <c r="K40">
        <v>106.07685085733399</v>
      </c>
      <c r="L40">
        <v>106.423190420403</v>
      </c>
      <c r="M40">
        <v>105.992884576352</v>
      </c>
      <c r="N40">
        <v>103.78680512925899</v>
      </c>
      <c r="O40">
        <v>103.068422556027</v>
      </c>
      <c r="P40">
        <v>102.86623628857301</v>
      </c>
      <c r="Q40">
        <v>102.73457385794001</v>
      </c>
      <c r="R40">
        <v>102.114532590397</v>
      </c>
      <c r="S40">
        <v>101.970003517553</v>
      </c>
      <c r="T40">
        <v>98.889632194704305</v>
      </c>
      <c r="U40">
        <v>97.894963137253995</v>
      </c>
      <c r="V40">
        <v>97.385155979779995</v>
      </c>
      <c r="W40">
        <v>96.522036810218694</v>
      </c>
      <c r="X40">
        <v>96.078539676886606</v>
      </c>
      <c r="Y40">
        <v>98.140469599440706</v>
      </c>
      <c r="Z40">
        <v>98.873187063582094</v>
      </c>
      <c r="AA40">
        <v>98.867479033083299</v>
      </c>
      <c r="AB40">
        <v>99.3316091535185</v>
      </c>
      <c r="AC40">
        <v>100.120199643379</v>
      </c>
      <c r="AD40">
        <v>100.325207068078</v>
      </c>
      <c r="AE40">
        <v>100</v>
      </c>
      <c r="AF40">
        <v>101.01814409596101</v>
      </c>
    </row>
    <row r="41" spans="1:32" x14ac:dyDescent="0.3">
      <c r="A41" t="s">
        <v>124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124</v>
      </c>
      <c r="B43" t="s">
        <v>379</v>
      </c>
      <c r="C43" t="s">
        <v>297</v>
      </c>
      <c r="D43" t="s">
        <v>380</v>
      </c>
      <c r="E43" t="s">
        <v>298</v>
      </c>
      <c r="F43">
        <v>104.351246389897</v>
      </c>
      <c r="G43">
        <v>105.49303392226101</v>
      </c>
      <c r="H43">
        <v>107.339073726026</v>
      </c>
      <c r="I43">
        <v>107.834080792816</v>
      </c>
      <c r="J43">
        <v>106.58893698733</v>
      </c>
      <c r="K43">
        <v>106.07685085733399</v>
      </c>
      <c r="L43">
        <v>106.423190420403</v>
      </c>
      <c r="M43">
        <v>105.992884576352</v>
      </c>
      <c r="N43">
        <v>103.78680512925899</v>
      </c>
      <c r="O43">
        <v>103.068422556027</v>
      </c>
      <c r="P43">
        <v>102.86623628857301</v>
      </c>
      <c r="Q43">
        <v>102.73457385794001</v>
      </c>
      <c r="R43">
        <v>102.114532590397</v>
      </c>
      <c r="S43">
        <v>101.970003517553</v>
      </c>
      <c r="T43">
        <v>98.889632194704305</v>
      </c>
      <c r="U43">
        <v>97.894963137253995</v>
      </c>
      <c r="V43">
        <v>97.385155979780095</v>
      </c>
      <c r="W43">
        <v>96.522036810218694</v>
      </c>
      <c r="X43">
        <v>96.078539676886606</v>
      </c>
      <c r="Y43">
        <v>98.140469599440706</v>
      </c>
      <c r="Z43">
        <v>98.873187063582094</v>
      </c>
      <c r="AA43">
        <v>98.867479033083299</v>
      </c>
      <c r="AB43">
        <v>99.3316091535185</v>
      </c>
      <c r="AC43">
        <v>100.120199643379</v>
      </c>
      <c r="AD43">
        <v>100.325207068078</v>
      </c>
      <c r="AE43">
        <v>100</v>
      </c>
      <c r="AF43">
        <v>101.01814409596101</v>
      </c>
    </row>
    <row r="44" spans="1:32" x14ac:dyDescent="0.3">
      <c r="A44" t="s">
        <v>124</v>
      </c>
      <c r="B44" t="s">
        <v>381</v>
      </c>
      <c r="C44" t="s">
        <v>297</v>
      </c>
      <c r="D44" t="s">
        <v>382</v>
      </c>
      <c r="E44" t="s">
        <v>298</v>
      </c>
      <c r="F44">
        <v>104.351246389897</v>
      </c>
      <c r="G44">
        <v>105.49303392226101</v>
      </c>
      <c r="H44">
        <v>107.339073726026</v>
      </c>
      <c r="I44">
        <v>107.834080792816</v>
      </c>
      <c r="J44">
        <v>106.58893698733</v>
      </c>
      <c r="K44">
        <v>106.07685085733399</v>
      </c>
      <c r="L44">
        <v>106.423190420403</v>
      </c>
      <c r="M44">
        <v>105.992884576352</v>
      </c>
      <c r="N44">
        <v>103.78680512925899</v>
      </c>
      <c r="O44">
        <v>103.068422556027</v>
      </c>
      <c r="P44">
        <v>102.86623628857301</v>
      </c>
      <c r="Q44">
        <v>102.73457385794001</v>
      </c>
      <c r="R44">
        <v>102.114532590397</v>
      </c>
      <c r="S44">
        <v>101.970003517553</v>
      </c>
      <c r="T44">
        <v>98.889632194704305</v>
      </c>
      <c r="U44">
        <v>97.894963137253995</v>
      </c>
      <c r="V44">
        <v>97.385155979779995</v>
      </c>
      <c r="W44">
        <v>96.522036810218694</v>
      </c>
      <c r="X44">
        <v>96.078539676886606</v>
      </c>
      <c r="Y44">
        <v>98.140469599440806</v>
      </c>
      <c r="Z44">
        <v>98.873187063582193</v>
      </c>
      <c r="AA44">
        <v>98.867479033083299</v>
      </c>
      <c r="AB44">
        <v>99.331609153518599</v>
      </c>
      <c r="AC44">
        <v>100.120199643379</v>
      </c>
      <c r="AD44">
        <v>100.325207068078</v>
      </c>
      <c r="AE44">
        <v>100</v>
      </c>
      <c r="AF44">
        <v>101.01814409596101</v>
      </c>
    </row>
    <row r="45" spans="1:32" x14ac:dyDescent="0.3">
      <c r="A45" t="s">
        <v>124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124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124</v>
      </c>
      <c r="B47" t="s">
        <v>387</v>
      </c>
      <c r="C47" t="s">
        <v>297</v>
      </c>
      <c r="D47" t="s">
        <v>388</v>
      </c>
      <c r="E47" t="s">
        <v>298</v>
      </c>
      <c r="F47">
        <v>104.351246389897</v>
      </c>
      <c r="G47">
        <v>105.49303392226101</v>
      </c>
      <c r="H47">
        <v>107.339073726026</v>
      </c>
      <c r="I47">
        <v>107.834080792816</v>
      </c>
      <c r="J47">
        <v>106.58893698733</v>
      </c>
      <c r="K47">
        <v>106.07685085733399</v>
      </c>
      <c r="L47">
        <v>106.423190420403</v>
      </c>
      <c r="M47">
        <v>105.992884576352</v>
      </c>
      <c r="N47">
        <v>103.78680512925899</v>
      </c>
      <c r="O47">
        <v>103.068422556027</v>
      </c>
      <c r="P47">
        <v>102.86623628857301</v>
      </c>
      <c r="Q47">
        <v>102.73457385794001</v>
      </c>
      <c r="R47">
        <v>102.114532590397</v>
      </c>
      <c r="S47">
        <v>101.970003517553</v>
      </c>
      <c r="T47">
        <v>98.889632194704305</v>
      </c>
      <c r="U47">
        <v>97.894963137253995</v>
      </c>
      <c r="V47">
        <v>97.385155979779995</v>
      </c>
      <c r="W47">
        <v>96.522036810218694</v>
      </c>
      <c r="X47">
        <v>96.078539676886606</v>
      </c>
      <c r="Y47">
        <v>98.140469599440706</v>
      </c>
      <c r="Z47">
        <v>98.873187063582094</v>
      </c>
      <c r="AA47">
        <v>98.867479033083299</v>
      </c>
      <c r="AB47">
        <v>99.3316091535185</v>
      </c>
      <c r="AC47">
        <v>100.120199643379</v>
      </c>
      <c r="AD47">
        <v>100.325207068078</v>
      </c>
      <c r="AE47">
        <v>100</v>
      </c>
      <c r="AF47">
        <v>101.01814409596101</v>
      </c>
    </row>
    <row r="48" spans="1:32" x14ac:dyDescent="0.3">
      <c r="A48" t="s">
        <v>124</v>
      </c>
      <c r="B48" t="s">
        <v>389</v>
      </c>
      <c r="C48" t="s">
        <v>297</v>
      </c>
      <c r="D48" t="s">
        <v>390</v>
      </c>
      <c r="E48" t="s">
        <v>298</v>
      </c>
      <c r="F48">
        <v>104.351246389897</v>
      </c>
      <c r="G48">
        <v>105.49303392226101</v>
      </c>
      <c r="H48">
        <v>107.339073726026</v>
      </c>
      <c r="I48">
        <v>107.834080792816</v>
      </c>
      <c r="J48">
        <v>106.58893698733</v>
      </c>
      <c r="K48">
        <v>106.07685085733399</v>
      </c>
      <c r="L48">
        <v>106.423190420403</v>
      </c>
      <c r="M48">
        <v>105.992884576352</v>
      </c>
      <c r="N48">
        <v>103.78680512925899</v>
      </c>
      <c r="O48">
        <v>103.068422556027</v>
      </c>
      <c r="P48">
        <v>102.86623628857301</v>
      </c>
      <c r="Q48">
        <v>102.73457385794001</v>
      </c>
      <c r="R48">
        <v>102.114532590397</v>
      </c>
      <c r="S48">
        <v>101.970003517553</v>
      </c>
      <c r="T48">
        <v>98.889632194704305</v>
      </c>
      <c r="U48">
        <v>97.894963137253995</v>
      </c>
      <c r="V48">
        <v>97.385155979780095</v>
      </c>
      <c r="W48">
        <v>96.522036810218694</v>
      </c>
      <c r="X48">
        <v>96.078539676886507</v>
      </c>
      <c r="Y48">
        <v>98.140469599440706</v>
      </c>
      <c r="Z48">
        <v>98.873187063582193</v>
      </c>
      <c r="AA48">
        <v>98.867479033083299</v>
      </c>
      <c r="AB48">
        <v>99.3316091535185</v>
      </c>
      <c r="AC48">
        <v>100.120199643379</v>
      </c>
      <c r="AD48">
        <v>100.325207068078</v>
      </c>
      <c r="AE48">
        <v>100</v>
      </c>
      <c r="AF48">
        <v>101.01814409596101</v>
      </c>
    </row>
    <row r="49" spans="1:32" x14ac:dyDescent="0.3">
      <c r="A49" t="s">
        <v>124</v>
      </c>
      <c r="B49" t="s">
        <v>391</v>
      </c>
      <c r="C49" t="s">
        <v>297</v>
      </c>
      <c r="D49" t="s">
        <v>392</v>
      </c>
      <c r="E49" t="s">
        <v>298</v>
      </c>
      <c r="F49">
        <v>104.351246389897</v>
      </c>
      <c r="G49">
        <v>105.49303392226101</v>
      </c>
      <c r="H49">
        <v>107.339073726026</v>
      </c>
      <c r="I49">
        <v>107.834080792816</v>
      </c>
      <c r="J49">
        <v>106.58893698733</v>
      </c>
      <c r="K49">
        <v>106.07685085733399</v>
      </c>
      <c r="L49">
        <v>106.423190420403</v>
      </c>
      <c r="M49">
        <v>105.992884576352</v>
      </c>
      <c r="N49">
        <v>103.78680512925899</v>
      </c>
      <c r="O49">
        <v>103.068422556027</v>
      </c>
      <c r="P49">
        <v>102.86623628857301</v>
      </c>
      <c r="Q49">
        <v>102.73457385794001</v>
      </c>
      <c r="R49">
        <v>102.114532590397</v>
      </c>
      <c r="S49">
        <v>101.970003517553</v>
      </c>
      <c r="T49">
        <v>98.889632194704305</v>
      </c>
      <c r="U49">
        <v>97.894963137253995</v>
      </c>
      <c r="V49">
        <v>97.385155979780095</v>
      </c>
      <c r="W49">
        <v>96.522036810218694</v>
      </c>
      <c r="X49">
        <v>96.078539676886606</v>
      </c>
      <c r="Y49">
        <v>98.140469599440706</v>
      </c>
      <c r="Z49">
        <v>98.873187063582094</v>
      </c>
      <c r="AA49">
        <v>98.867479033083299</v>
      </c>
      <c r="AB49">
        <v>99.3316091535185</v>
      </c>
      <c r="AC49">
        <v>100.120199643379</v>
      </c>
      <c r="AD49">
        <v>100.325207068078</v>
      </c>
      <c r="AE49">
        <v>100</v>
      </c>
      <c r="AF49">
        <v>101.01814409596101</v>
      </c>
    </row>
    <row r="50" spans="1:32" x14ac:dyDescent="0.3">
      <c r="A50" t="s">
        <v>124</v>
      </c>
      <c r="B50" t="s">
        <v>393</v>
      </c>
      <c r="C50" t="s">
        <v>297</v>
      </c>
      <c r="D50" t="s">
        <v>394</v>
      </c>
      <c r="E50" t="s">
        <v>298</v>
      </c>
      <c r="F50">
        <v>104.351246389897</v>
      </c>
      <c r="G50">
        <v>105.49303392226101</v>
      </c>
      <c r="H50">
        <v>107.339073726026</v>
      </c>
      <c r="I50">
        <v>107.834080792816</v>
      </c>
      <c r="J50">
        <v>106.58893698733</v>
      </c>
      <c r="K50">
        <v>106.07685085733399</v>
      </c>
      <c r="L50">
        <v>106.423190420403</v>
      </c>
      <c r="M50">
        <v>105.992884576352</v>
      </c>
      <c r="N50">
        <v>103.78680512925899</v>
      </c>
      <c r="O50">
        <v>103.068422556027</v>
      </c>
      <c r="P50">
        <v>102.86623628857301</v>
      </c>
      <c r="Q50">
        <v>102.73457385794001</v>
      </c>
      <c r="R50">
        <v>102.114532590397</v>
      </c>
      <c r="S50">
        <v>101.970003517553</v>
      </c>
      <c r="T50">
        <v>98.889632194704305</v>
      </c>
      <c r="U50">
        <v>97.894963137253995</v>
      </c>
      <c r="V50">
        <v>97.385155979779995</v>
      </c>
      <c r="W50">
        <v>96.522036810218694</v>
      </c>
      <c r="X50">
        <v>96.078539676886606</v>
      </c>
      <c r="Y50">
        <v>98.140469599440706</v>
      </c>
      <c r="Z50">
        <v>98.873187063582193</v>
      </c>
      <c r="AA50">
        <v>98.867479033083299</v>
      </c>
      <c r="AB50">
        <v>99.3316091535185</v>
      </c>
      <c r="AC50">
        <v>100.120199643379</v>
      </c>
      <c r="AD50">
        <v>100.325207068078</v>
      </c>
      <c r="AE50">
        <v>100</v>
      </c>
      <c r="AF50">
        <v>101.01814409596101</v>
      </c>
    </row>
    <row r="51" spans="1:32" x14ac:dyDescent="0.3">
      <c r="A51" t="s">
        <v>124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124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124</v>
      </c>
      <c r="B53" t="s">
        <v>399</v>
      </c>
      <c r="C53" t="s">
        <v>297</v>
      </c>
      <c r="D53" t="s">
        <v>400</v>
      </c>
      <c r="E53" t="s">
        <v>298</v>
      </c>
      <c r="F53">
        <v>104.351246389897</v>
      </c>
      <c r="G53">
        <v>105.49303392226101</v>
      </c>
      <c r="H53">
        <v>107.339073726026</v>
      </c>
      <c r="I53">
        <v>107.834080792816</v>
      </c>
      <c r="J53">
        <v>106.58893698733</v>
      </c>
      <c r="K53">
        <v>106.07685085733399</v>
      </c>
      <c r="L53">
        <v>106.423190420403</v>
      </c>
      <c r="M53">
        <v>105.992884576352</v>
      </c>
      <c r="N53">
        <v>103.78680512925899</v>
      </c>
      <c r="O53">
        <v>103.068422556027</v>
      </c>
      <c r="P53">
        <v>102.86623628857301</v>
      </c>
      <c r="Q53">
        <v>102.73457385794001</v>
      </c>
      <c r="R53">
        <v>102.114532590397</v>
      </c>
      <c r="S53">
        <v>101.970003517553</v>
      </c>
      <c r="T53">
        <v>98.889632194704305</v>
      </c>
      <c r="U53">
        <v>97.894963137253995</v>
      </c>
      <c r="V53">
        <v>97.385155979779995</v>
      </c>
      <c r="W53">
        <v>96.522036810218694</v>
      </c>
      <c r="X53">
        <v>96.078539676886606</v>
      </c>
      <c r="Y53">
        <v>98.140469599440706</v>
      </c>
      <c r="Z53">
        <v>98.873187063582094</v>
      </c>
      <c r="AA53">
        <v>98.867479033083299</v>
      </c>
      <c r="AB53">
        <v>99.3316091535185</v>
      </c>
      <c r="AC53">
        <v>100.120199643379</v>
      </c>
      <c r="AD53">
        <v>100.325207068078</v>
      </c>
      <c r="AE53">
        <v>100</v>
      </c>
      <c r="AF53">
        <v>101.01814409596101</v>
      </c>
    </row>
    <row r="54" spans="1:32" x14ac:dyDescent="0.3">
      <c r="A54" t="s">
        <v>124</v>
      </c>
      <c r="B54" t="s">
        <v>401</v>
      </c>
      <c r="C54" t="s">
        <v>297</v>
      </c>
      <c r="D54" t="s">
        <v>402</v>
      </c>
      <c r="E54" t="s">
        <v>298</v>
      </c>
      <c r="F54">
        <v>104.351246389897</v>
      </c>
      <c r="G54">
        <v>105.49303392226101</v>
      </c>
      <c r="H54">
        <v>107.339073726026</v>
      </c>
      <c r="I54">
        <v>107.834080792816</v>
      </c>
      <c r="J54">
        <v>106.58893698733</v>
      </c>
      <c r="K54">
        <v>106.07685085733399</v>
      </c>
      <c r="L54">
        <v>106.423190420403</v>
      </c>
      <c r="M54">
        <v>105.992884576352</v>
      </c>
      <c r="N54">
        <v>103.78680512925899</v>
      </c>
      <c r="O54">
        <v>103.068422556027</v>
      </c>
      <c r="P54">
        <v>102.86623628857301</v>
      </c>
      <c r="Q54">
        <v>102.73457385794001</v>
      </c>
      <c r="R54">
        <v>102.114532590397</v>
      </c>
      <c r="S54">
        <v>101.970003517553</v>
      </c>
      <c r="T54">
        <v>98.889632194704305</v>
      </c>
      <c r="U54">
        <v>97.894963137253995</v>
      </c>
      <c r="V54">
        <v>97.385155979780095</v>
      </c>
      <c r="W54">
        <v>96.522036810218694</v>
      </c>
      <c r="X54">
        <v>96.078539676886507</v>
      </c>
      <c r="Y54">
        <v>98.140469599440706</v>
      </c>
      <c r="Z54">
        <v>98.873187063582094</v>
      </c>
      <c r="AA54">
        <v>98.867479033083299</v>
      </c>
      <c r="AB54">
        <v>99.3316091535185</v>
      </c>
      <c r="AC54">
        <v>100.120199643379</v>
      </c>
      <c r="AD54">
        <v>100.325207068078</v>
      </c>
      <c r="AE54">
        <v>100</v>
      </c>
      <c r="AF54">
        <v>101.01814409596101</v>
      </c>
    </row>
    <row r="55" spans="1:32" x14ac:dyDescent="0.3">
      <c r="A55" t="s">
        <v>124</v>
      </c>
      <c r="B55" t="s">
        <v>403</v>
      </c>
      <c r="C55" t="s">
        <v>297</v>
      </c>
      <c r="D55" t="s">
        <v>404</v>
      </c>
      <c r="E55" t="s">
        <v>298</v>
      </c>
      <c r="F55">
        <v>104.351246389897</v>
      </c>
      <c r="G55">
        <v>105.49303392226101</v>
      </c>
      <c r="H55">
        <v>107.339073726026</v>
      </c>
      <c r="I55">
        <v>107.834080792816</v>
      </c>
      <c r="J55">
        <v>106.58893698733</v>
      </c>
      <c r="K55">
        <v>106.07685085733399</v>
      </c>
      <c r="L55">
        <v>106.423190420403</v>
      </c>
      <c r="M55">
        <v>105.992884576352</v>
      </c>
      <c r="N55">
        <v>103.78680512925899</v>
      </c>
      <c r="O55">
        <v>103.068422556027</v>
      </c>
      <c r="P55">
        <v>102.86623628857301</v>
      </c>
      <c r="Q55">
        <v>102.73457385794001</v>
      </c>
      <c r="R55">
        <v>102.114532590397</v>
      </c>
      <c r="S55">
        <v>101.970003517553</v>
      </c>
      <c r="T55">
        <v>98.889632194704305</v>
      </c>
      <c r="U55">
        <v>97.894963137253995</v>
      </c>
      <c r="V55">
        <v>97.385155979780095</v>
      </c>
      <c r="W55">
        <v>96.522036810218694</v>
      </c>
      <c r="X55">
        <v>96.078539676886507</v>
      </c>
      <c r="Y55">
        <v>98.140469599440706</v>
      </c>
      <c r="Z55">
        <v>98.873187063582193</v>
      </c>
      <c r="AA55">
        <v>98.867479033083299</v>
      </c>
      <c r="AB55">
        <v>99.3316091535185</v>
      </c>
      <c r="AC55">
        <v>100.120199643379</v>
      </c>
      <c r="AD55">
        <v>100.325207068078</v>
      </c>
      <c r="AE55">
        <v>100</v>
      </c>
      <c r="AF55">
        <v>101.01814409596101</v>
      </c>
    </row>
    <row r="56" spans="1:32" x14ac:dyDescent="0.3">
      <c r="A56" t="s">
        <v>124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124</v>
      </c>
      <c r="B57" t="s">
        <v>407</v>
      </c>
      <c r="C57" t="s">
        <v>297</v>
      </c>
      <c r="D57" t="s">
        <v>408</v>
      </c>
      <c r="E57" t="s">
        <v>298</v>
      </c>
      <c r="F57">
        <v>104.351246389897</v>
      </c>
      <c r="G57">
        <v>105.49303392226101</v>
      </c>
      <c r="H57">
        <v>107.339073726026</v>
      </c>
      <c r="I57">
        <v>107.834080792816</v>
      </c>
      <c r="J57">
        <v>106.58893698733</v>
      </c>
      <c r="K57">
        <v>106.07685085733399</v>
      </c>
      <c r="L57">
        <v>106.423190420403</v>
      </c>
      <c r="M57">
        <v>105.992884576352</v>
      </c>
      <c r="N57">
        <v>103.78680512925899</v>
      </c>
      <c r="O57">
        <v>103.068422556027</v>
      </c>
      <c r="P57">
        <v>102.86623628857301</v>
      </c>
      <c r="Q57">
        <v>102.73457385794001</v>
      </c>
      <c r="R57">
        <v>102.114532590397</v>
      </c>
      <c r="S57">
        <v>101.970003517553</v>
      </c>
      <c r="T57">
        <v>98.889632194704305</v>
      </c>
      <c r="U57">
        <v>97.894963137253995</v>
      </c>
      <c r="V57">
        <v>97.385155979779995</v>
      </c>
      <c r="W57">
        <v>96.522036810218694</v>
      </c>
      <c r="X57">
        <v>96.078539676886606</v>
      </c>
      <c r="Y57">
        <v>98.140469599440706</v>
      </c>
      <c r="Z57">
        <v>98.873187063582193</v>
      </c>
      <c r="AA57">
        <v>98.867479033083299</v>
      </c>
      <c r="AB57">
        <v>99.331609153518599</v>
      </c>
      <c r="AC57">
        <v>100.120199643379</v>
      </c>
      <c r="AD57">
        <v>100.325207068078</v>
      </c>
      <c r="AE57">
        <v>100</v>
      </c>
      <c r="AF57">
        <v>101.01814409596101</v>
      </c>
    </row>
    <row r="58" spans="1:32" x14ac:dyDescent="0.3">
      <c r="A58" t="s">
        <v>124</v>
      </c>
      <c r="B58" t="s">
        <v>409</v>
      </c>
      <c r="C58" t="s">
        <v>297</v>
      </c>
      <c r="D58" t="s">
        <v>410</v>
      </c>
      <c r="E58" t="s">
        <v>298</v>
      </c>
      <c r="F58">
        <v>104.351246389897</v>
      </c>
      <c r="G58">
        <v>105.49303392226101</v>
      </c>
      <c r="H58">
        <v>107.339073726026</v>
      </c>
      <c r="I58">
        <v>107.834080792816</v>
      </c>
      <c r="J58">
        <v>106.58893698733</v>
      </c>
      <c r="K58">
        <v>106.07685085733399</v>
      </c>
      <c r="L58">
        <v>106.423190420403</v>
      </c>
      <c r="M58">
        <v>105.992884576352</v>
      </c>
      <c r="N58">
        <v>103.78680512925899</v>
      </c>
      <c r="O58">
        <v>103.068422556027</v>
      </c>
      <c r="P58">
        <v>102.86623628857301</v>
      </c>
      <c r="Q58">
        <v>102.73457385794001</v>
      </c>
      <c r="R58">
        <v>102.114532590397</v>
      </c>
      <c r="S58">
        <v>101.970003517553</v>
      </c>
      <c r="T58">
        <v>98.889632194704305</v>
      </c>
      <c r="U58">
        <v>97.894963137253995</v>
      </c>
      <c r="V58">
        <v>97.385155979779995</v>
      </c>
      <c r="W58">
        <v>96.522036810218694</v>
      </c>
      <c r="X58">
        <v>96.078539676886606</v>
      </c>
      <c r="Y58">
        <v>98.140469599440706</v>
      </c>
      <c r="Z58">
        <v>98.873187063582193</v>
      </c>
      <c r="AA58">
        <v>98.867479033083299</v>
      </c>
      <c r="AB58">
        <v>99.331609153518599</v>
      </c>
      <c r="AC58">
        <v>100.120199643379</v>
      </c>
      <c r="AD58">
        <v>100.325207068078</v>
      </c>
      <c r="AE58">
        <v>100</v>
      </c>
      <c r="AF58">
        <v>101.01814409596101</v>
      </c>
    </row>
    <row r="59" spans="1:32" x14ac:dyDescent="0.3">
      <c r="A59" t="s">
        <v>124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126</v>
      </c>
      <c r="B2" t="s">
        <v>295</v>
      </c>
      <c r="C2" t="s">
        <v>297</v>
      </c>
      <c r="D2" t="s">
        <v>296</v>
      </c>
      <c r="E2" t="s">
        <v>298</v>
      </c>
      <c r="F2">
        <v>95.386867632294596</v>
      </c>
      <c r="G2">
        <v>95.574511175819893</v>
      </c>
      <c r="H2">
        <v>97.310743417471002</v>
      </c>
      <c r="I2">
        <v>97.568032605351604</v>
      </c>
      <c r="J2">
        <v>97.021588255363795</v>
      </c>
      <c r="K2">
        <v>96.650874099072098</v>
      </c>
      <c r="L2">
        <v>95.523166906817494</v>
      </c>
      <c r="M2">
        <v>93.666842600996404</v>
      </c>
      <c r="N2">
        <v>92.271818339923499</v>
      </c>
      <c r="O2">
        <v>91.294595818608101</v>
      </c>
      <c r="P2">
        <v>90.7949414123362</v>
      </c>
      <c r="Q2">
        <v>90.727416114187307</v>
      </c>
      <c r="R2">
        <v>90.544232631069207</v>
      </c>
      <c r="S2">
        <v>91.479975139369202</v>
      </c>
      <c r="T2">
        <v>91.1926788120997</v>
      </c>
      <c r="U2">
        <v>89.825479035963895</v>
      </c>
      <c r="V2">
        <v>89.607343006767493</v>
      </c>
      <c r="W2">
        <v>89.428356668408</v>
      </c>
      <c r="X2">
        <v>89.576411257244303</v>
      </c>
      <c r="Y2">
        <v>92.090075363808097</v>
      </c>
      <c r="Z2">
        <v>93.531588967558207</v>
      </c>
      <c r="AA2">
        <v>94.027146271798401</v>
      </c>
      <c r="AB2">
        <v>95.228982906781994</v>
      </c>
      <c r="AC2">
        <v>96.454714009665494</v>
      </c>
      <c r="AD2">
        <v>98.067374606678896</v>
      </c>
      <c r="AE2">
        <v>100</v>
      </c>
      <c r="AF2">
        <v>100.95031986250601</v>
      </c>
    </row>
    <row r="3" spans="1:32" x14ac:dyDescent="0.3">
      <c r="A3" t="s">
        <v>126</v>
      </c>
      <c r="B3" t="s">
        <v>299</v>
      </c>
      <c r="C3" t="s">
        <v>297</v>
      </c>
      <c r="D3" t="s">
        <v>300</v>
      </c>
      <c r="E3" t="s">
        <v>298</v>
      </c>
      <c r="F3">
        <v>99.146747843306699</v>
      </c>
      <c r="G3">
        <v>99.875478153209897</v>
      </c>
      <c r="H3">
        <v>102.016474105944</v>
      </c>
      <c r="I3">
        <v>102.08239352598601</v>
      </c>
      <c r="J3">
        <v>101.53752575287</v>
      </c>
      <c r="K3">
        <v>101.71742916571399</v>
      </c>
      <c r="L3">
        <v>101.245040719797</v>
      </c>
      <c r="M3">
        <v>99.397037053419595</v>
      </c>
      <c r="N3">
        <v>98.193597168055703</v>
      </c>
      <c r="O3">
        <v>97.790382294410904</v>
      </c>
      <c r="P3">
        <v>98.0646992306839</v>
      </c>
      <c r="Q3">
        <v>98.186970100929997</v>
      </c>
      <c r="R3">
        <v>97.921544465568005</v>
      </c>
      <c r="S3">
        <v>97.283240787069104</v>
      </c>
      <c r="T3">
        <v>94.6772898766</v>
      </c>
      <c r="U3">
        <v>93.689894618179906</v>
      </c>
      <c r="V3">
        <v>93.676217047357298</v>
      </c>
      <c r="W3">
        <v>93.656174604505793</v>
      </c>
      <c r="X3">
        <v>93.820603008060402</v>
      </c>
      <c r="Y3">
        <v>96.099123528954095</v>
      </c>
      <c r="Z3">
        <v>97.0143127184419</v>
      </c>
      <c r="AA3">
        <v>97.389358296509599</v>
      </c>
      <c r="AB3">
        <v>98.334778322968404</v>
      </c>
      <c r="AC3">
        <v>99.557983063393607</v>
      </c>
      <c r="AD3">
        <v>100.61864992271801</v>
      </c>
      <c r="AE3">
        <v>100</v>
      </c>
      <c r="AF3">
        <v>102.07235433086301</v>
      </c>
    </row>
    <row r="4" spans="1:32" x14ac:dyDescent="0.3">
      <c r="A4" t="s">
        <v>126</v>
      </c>
      <c r="B4" t="s">
        <v>301</v>
      </c>
      <c r="C4" t="s">
        <v>297</v>
      </c>
      <c r="D4" t="s">
        <v>302</v>
      </c>
      <c r="E4" t="s">
        <v>298</v>
      </c>
      <c r="F4">
        <v>99.097240348640497</v>
      </c>
      <c r="G4">
        <v>100.408357770306</v>
      </c>
      <c r="H4">
        <v>102.92467646410999</v>
      </c>
      <c r="I4">
        <v>102.95813565454</v>
      </c>
      <c r="J4">
        <v>102.464120575495</v>
      </c>
      <c r="K4">
        <v>103.028463948111</v>
      </c>
      <c r="L4">
        <v>102.795284808265</v>
      </c>
      <c r="M4">
        <v>100.827332208447</v>
      </c>
      <c r="N4">
        <v>99.799012011849996</v>
      </c>
      <c r="O4">
        <v>99.350226204439707</v>
      </c>
      <c r="P4">
        <v>99.024315919435196</v>
      </c>
      <c r="Q4">
        <v>98.705766422476302</v>
      </c>
      <c r="R4">
        <v>98.386046914016902</v>
      </c>
      <c r="S4">
        <v>97.637569250349401</v>
      </c>
      <c r="T4">
        <v>94.818977929526099</v>
      </c>
      <c r="U4">
        <v>93.599053617439395</v>
      </c>
      <c r="V4">
        <v>93.895819505393007</v>
      </c>
      <c r="W4">
        <v>94.095650540866998</v>
      </c>
      <c r="X4">
        <v>94.477685390275298</v>
      </c>
      <c r="Y4">
        <v>96.851640807505802</v>
      </c>
      <c r="Z4">
        <v>97.8577743372784</v>
      </c>
      <c r="AA4">
        <v>98.333044804420695</v>
      </c>
      <c r="AB4">
        <v>99.487938117099503</v>
      </c>
      <c r="AC4">
        <v>100.869388632698</v>
      </c>
      <c r="AD4">
        <v>102.20525576571499</v>
      </c>
      <c r="AE4">
        <v>100</v>
      </c>
      <c r="AF4">
        <v>103.472223842208</v>
      </c>
    </row>
    <row r="5" spans="1:32" x14ac:dyDescent="0.3">
      <c r="A5" t="s">
        <v>126</v>
      </c>
      <c r="B5" t="s">
        <v>303</v>
      </c>
      <c r="C5" t="s">
        <v>297</v>
      </c>
      <c r="D5" t="s">
        <v>304</v>
      </c>
      <c r="E5" t="s">
        <v>298</v>
      </c>
      <c r="F5">
        <v>99.431720121478605</v>
      </c>
      <c r="G5">
        <v>100.711555100723</v>
      </c>
      <c r="H5">
        <v>103.16832716233</v>
      </c>
      <c r="I5">
        <v>103.107574267104</v>
      </c>
      <c r="J5">
        <v>102.619772863073</v>
      </c>
      <c r="K5">
        <v>103.24743457767001</v>
      </c>
      <c r="L5">
        <v>102.967157834696</v>
      </c>
      <c r="M5">
        <v>100.61993276042701</v>
      </c>
      <c r="N5">
        <v>99.928284184782001</v>
      </c>
      <c r="O5">
        <v>99.402018485853901</v>
      </c>
      <c r="P5">
        <v>99.082461110094997</v>
      </c>
      <c r="Q5">
        <v>98.815669381123499</v>
      </c>
      <c r="R5">
        <v>98.502425829463604</v>
      </c>
      <c r="S5">
        <v>97.744371915976004</v>
      </c>
      <c r="T5">
        <v>94.748077244056404</v>
      </c>
      <c r="U5">
        <v>93.585177181691606</v>
      </c>
      <c r="V5">
        <v>93.943145294039994</v>
      </c>
      <c r="W5">
        <v>94.306254418888599</v>
      </c>
      <c r="X5">
        <v>94.783471009314695</v>
      </c>
      <c r="Y5">
        <v>97.179231258341503</v>
      </c>
      <c r="Z5">
        <v>98.188223340316299</v>
      </c>
      <c r="AA5">
        <v>98.704744874731901</v>
      </c>
      <c r="AB5">
        <v>99.893187781467901</v>
      </c>
      <c r="AC5">
        <v>101.30222072606</v>
      </c>
      <c r="AD5">
        <v>102.62186600573401</v>
      </c>
      <c r="AE5">
        <v>100</v>
      </c>
      <c r="AF5">
        <v>103.77454964728901</v>
      </c>
    </row>
    <row r="6" spans="1:32" x14ac:dyDescent="0.3">
      <c r="A6" t="s">
        <v>126</v>
      </c>
      <c r="B6" t="s">
        <v>305</v>
      </c>
      <c r="C6" t="s">
        <v>297</v>
      </c>
      <c r="D6" t="s">
        <v>306</v>
      </c>
      <c r="E6" t="s">
        <v>298</v>
      </c>
      <c r="F6">
        <v>97.523534481452401</v>
      </c>
      <c r="G6">
        <v>98.473947691270496</v>
      </c>
      <c r="H6">
        <v>100.75109134412401</v>
      </c>
      <c r="I6">
        <v>100.918104126399</v>
      </c>
      <c r="J6">
        <v>100.297013543497</v>
      </c>
      <c r="K6">
        <v>100.307443241827</v>
      </c>
      <c r="L6">
        <v>99.659844771590997</v>
      </c>
      <c r="M6">
        <v>98.053167592999401</v>
      </c>
      <c r="N6">
        <v>96.8346897097815</v>
      </c>
      <c r="O6">
        <v>96.229049792986402</v>
      </c>
      <c r="P6">
        <v>96.112209141393507</v>
      </c>
      <c r="Q6">
        <v>95.937064287419005</v>
      </c>
      <c r="R6">
        <v>95.605670865788994</v>
      </c>
      <c r="S6">
        <v>95.563901095415403</v>
      </c>
      <c r="T6">
        <v>93.915804178380796</v>
      </c>
      <c r="U6">
        <v>92.7738457981891</v>
      </c>
      <c r="V6">
        <v>92.624181102652003</v>
      </c>
      <c r="W6">
        <v>92.471804893624906</v>
      </c>
      <c r="X6">
        <v>92.547238491444702</v>
      </c>
      <c r="Y6">
        <v>94.894231784171595</v>
      </c>
      <c r="Z6">
        <v>96.024530127355206</v>
      </c>
      <c r="AA6">
        <v>96.453834104083299</v>
      </c>
      <c r="AB6">
        <v>97.545920493070795</v>
      </c>
      <c r="AC6">
        <v>98.800988774470994</v>
      </c>
      <c r="AD6">
        <v>100.152534214151</v>
      </c>
      <c r="AE6">
        <v>100</v>
      </c>
      <c r="AF6">
        <v>102.16582928661001</v>
      </c>
    </row>
    <row r="7" spans="1:32" x14ac:dyDescent="0.3">
      <c r="A7" t="s">
        <v>126</v>
      </c>
      <c r="B7" t="s">
        <v>307</v>
      </c>
      <c r="C7" t="s">
        <v>297</v>
      </c>
      <c r="D7" t="s">
        <v>308</v>
      </c>
      <c r="E7" t="s">
        <v>298</v>
      </c>
      <c r="F7">
        <v>97.3087747493027</v>
      </c>
      <c r="G7">
        <v>98.304233107072704</v>
      </c>
      <c r="H7">
        <v>100.568185484672</v>
      </c>
      <c r="I7">
        <v>100.756072448285</v>
      </c>
      <c r="J7">
        <v>100.119443488467</v>
      </c>
      <c r="K7">
        <v>100.25179320366701</v>
      </c>
      <c r="L7">
        <v>99.719793442585797</v>
      </c>
      <c r="M7">
        <v>97.974937193434002</v>
      </c>
      <c r="N7">
        <v>96.699466149457507</v>
      </c>
      <c r="O7">
        <v>96.321801538383198</v>
      </c>
      <c r="P7">
        <v>95.8352959256068</v>
      </c>
      <c r="Q7">
        <v>95.719087652894899</v>
      </c>
      <c r="R7">
        <v>95.275863984451405</v>
      </c>
      <c r="S7">
        <v>95.080036617078505</v>
      </c>
      <c r="T7">
        <v>93.165640806020093</v>
      </c>
      <c r="U7">
        <v>91.973396945456599</v>
      </c>
      <c r="V7">
        <v>92.042685510434694</v>
      </c>
      <c r="W7">
        <v>91.942990350835302</v>
      </c>
      <c r="X7">
        <v>92.089924761167495</v>
      </c>
      <c r="Y7">
        <v>94.467759793289602</v>
      </c>
      <c r="Z7">
        <v>95.654626547989395</v>
      </c>
      <c r="AA7">
        <v>96.082161339738903</v>
      </c>
      <c r="AB7">
        <v>97.183686828437999</v>
      </c>
      <c r="AC7">
        <v>98.428980945365396</v>
      </c>
      <c r="AD7">
        <v>99.8124973117461</v>
      </c>
      <c r="AE7">
        <v>100</v>
      </c>
      <c r="AF7">
        <v>101.847661041355</v>
      </c>
    </row>
    <row r="8" spans="1:32" x14ac:dyDescent="0.3">
      <c r="A8" t="s">
        <v>126</v>
      </c>
      <c r="B8" t="s">
        <v>309</v>
      </c>
      <c r="C8" t="s">
        <v>297</v>
      </c>
      <c r="D8" t="s">
        <v>310</v>
      </c>
      <c r="E8" t="s">
        <v>298</v>
      </c>
      <c r="F8">
        <v>95.779070898171099</v>
      </c>
      <c r="G8">
        <v>96.135641334369694</v>
      </c>
      <c r="H8">
        <v>97.996520290494104</v>
      </c>
      <c r="I8">
        <v>98.433239126585505</v>
      </c>
      <c r="J8">
        <v>97.917548643872394</v>
      </c>
      <c r="K8">
        <v>97.996628177724901</v>
      </c>
      <c r="L8">
        <v>97.371200154291301</v>
      </c>
      <c r="M8">
        <v>95.500189346786996</v>
      </c>
      <c r="N8">
        <v>94.045603527150007</v>
      </c>
      <c r="O8">
        <v>93.4865842432134</v>
      </c>
      <c r="P8">
        <v>92.917176644972898</v>
      </c>
      <c r="Q8">
        <v>92.502824316572202</v>
      </c>
      <c r="R8">
        <v>92.831386876586805</v>
      </c>
      <c r="S8">
        <v>92.617894454582</v>
      </c>
      <c r="T8">
        <v>91.286706689780303</v>
      </c>
      <c r="U8">
        <v>90.273840364419897</v>
      </c>
      <c r="V8">
        <v>90.342867603486894</v>
      </c>
      <c r="W8">
        <v>90.129076023911907</v>
      </c>
      <c r="X8">
        <v>90.188352741140093</v>
      </c>
      <c r="Y8">
        <v>92.568041997777499</v>
      </c>
      <c r="Z8">
        <v>93.984267488335604</v>
      </c>
      <c r="AA8">
        <v>94.412568146789994</v>
      </c>
      <c r="AB8">
        <v>95.511543970188001</v>
      </c>
      <c r="AC8">
        <v>96.755112651925501</v>
      </c>
      <c r="AD8">
        <v>98.418626056676501</v>
      </c>
      <c r="AE8">
        <v>100</v>
      </c>
      <c r="AF8">
        <v>100.801969086236</v>
      </c>
    </row>
    <row r="9" spans="1:32" x14ac:dyDescent="0.3">
      <c r="A9" t="s">
        <v>126</v>
      </c>
      <c r="B9" t="s">
        <v>311</v>
      </c>
      <c r="C9" t="s">
        <v>297</v>
      </c>
      <c r="D9" t="s">
        <v>312</v>
      </c>
      <c r="E9" t="s">
        <v>298</v>
      </c>
      <c r="F9">
        <v>99.896972591307801</v>
      </c>
      <c r="G9">
        <v>101.733249959293</v>
      </c>
      <c r="H9">
        <v>104.654719195493</v>
      </c>
      <c r="I9">
        <v>104.56062978843801</v>
      </c>
      <c r="J9">
        <v>104.230999872385</v>
      </c>
      <c r="K9">
        <v>105.29207190769399</v>
      </c>
      <c r="L9">
        <v>105.402890047572</v>
      </c>
      <c r="M9">
        <v>103.313011884348</v>
      </c>
      <c r="N9">
        <v>102.32365323738701</v>
      </c>
      <c r="O9">
        <v>102.050501139484</v>
      </c>
      <c r="P9">
        <v>101.83200009396499</v>
      </c>
      <c r="Q9">
        <v>101.212793878074</v>
      </c>
      <c r="R9">
        <v>100.93341826124799</v>
      </c>
      <c r="S9">
        <v>99.432938773510301</v>
      </c>
      <c r="T9">
        <v>95.512471981208193</v>
      </c>
      <c r="U9">
        <v>94.378688339803603</v>
      </c>
      <c r="V9">
        <v>95.0043557960161</v>
      </c>
      <c r="W9">
        <v>95.624777863554201</v>
      </c>
      <c r="X9">
        <v>96.262768612230701</v>
      </c>
      <c r="Y9">
        <v>98.647680087918403</v>
      </c>
      <c r="Z9">
        <v>99.505958407310104</v>
      </c>
      <c r="AA9">
        <v>100.052143335759</v>
      </c>
      <c r="AB9">
        <v>101.290974281746</v>
      </c>
      <c r="AC9">
        <v>102.81165724931699</v>
      </c>
      <c r="AD9">
        <v>104.130675586358</v>
      </c>
      <c r="AE9">
        <v>100</v>
      </c>
      <c r="AF9">
        <v>104.812877857381</v>
      </c>
    </row>
    <row r="10" spans="1:32" x14ac:dyDescent="0.3">
      <c r="A10" t="s">
        <v>126</v>
      </c>
      <c r="B10" t="s">
        <v>313</v>
      </c>
      <c r="C10" t="s">
        <v>297</v>
      </c>
      <c r="D10" t="s">
        <v>314</v>
      </c>
      <c r="E10" t="s">
        <v>298</v>
      </c>
      <c r="F10">
        <v>99.986410016261203</v>
      </c>
      <c r="G10">
        <v>101.88476597707</v>
      </c>
      <c r="H10">
        <v>104.848083427289</v>
      </c>
      <c r="I10">
        <v>104.738221222335</v>
      </c>
      <c r="J10">
        <v>104.404448994265</v>
      </c>
      <c r="K10">
        <v>105.520258265541</v>
      </c>
      <c r="L10">
        <v>105.62601226186899</v>
      </c>
      <c r="M10">
        <v>103.48186267593</v>
      </c>
      <c r="N10">
        <v>102.55352154866701</v>
      </c>
      <c r="O10">
        <v>102.297321036732</v>
      </c>
      <c r="P10">
        <v>102.098190468645</v>
      </c>
      <c r="Q10">
        <v>101.46283760925</v>
      </c>
      <c r="R10">
        <v>101.173307884764</v>
      </c>
      <c r="S10">
        <v>99.614625415753096</v>
      </c>
      <c r="T10">
        <v>95.601239855911501</v>
      </c>
      <c r="U10">
        <v>94.434991642168498</v>
      </c>
      <c r="V10">
        <v>95.109535631888406</v>
      </c>
      <c r="W10">
        <v>95.784342562661607</v>
      </c>
      <c r="X10">
        <v>96.477316318284807</v>
      </c>
      <c r="Y10">
        <v>98.869003537310505</v>
      </c>
      <c r="Z10">
        <v>99.716668072907694</v>
      </c>
      <c r="AA10">
        <v>100.28275667619501</v>
      </c>
      <c r="AB10">
        <v>101.54010422498</v>
      </c>
      <c r="AC10">
        <v>103.089056052503</v>
      </c>
      <c r="AD10">
        <v>104.396004923238</v>
      </c>
      <c r="AE10">
        <v>100</v>
      </c>
      <c r="AF10">
        <v>105.006380935694</v>
      </c>
    </row>
    <row r="11" spans="1:32" x14ac:dyDescent="0.3">
      <c r="A11" t="s">
        <v>126</v>
      </c>
      <c r="B11" t="s">
        <v>315</v>
      </c>
      <c r="C11" t="s">
        <v>297</v>
      </c>
      <c r="D11" t="s">
        <v>316</v>
      </c>
      <c r="E11" t="s">
        <v>298</v>
      </c>
      <c r="F11">
        <v>100.016853095155</v>
      </c>
      <c r="G11">
        <v>102.005504618724</v>
      </c>
      <c r="H11">
        <v>105.031188454773</v>
      </c>
      <c r="I11">
        <v>104.90159969347199</v>
      </c>
      <c r="J11">
        <v>104.56318882231599</v>
      </c>
      <c r="K11">
        <v>105.75346384805501</v>
      </c>
      <c r="L11">
        <v>105.85279606155299</v>
      </c>
      <c r="M11">
        <v>103.63941187373</v>
      </c>
      <c r="N11">
        <v>102.790387969669</v>
      </c>
      <c r="O11">
        <v>102.55600147435599</v>
      </c>
      <c r="P11">
        <v>102.382578729608</v>
      </c>
      <c r="Q11">
        <v>101.723389425585</v>
      </c>
      <c r="R11">
        <v>101.424246234211</v>
      </c>
      <c r="S11">
        <v>99.793057453671395</v>
      </c>
      <c r="T11">
        <v>95.687077602064804</v>
      </c>
      <c r="U11">
        <v>94.501552941420599</v>
      </c>
      <c r="V11">
        <v>95.217601614380996</v>
      </c>
      <c r="W11">
        <v>95.9478529938402</v>
      </c>
      <c r="X11">
        <v>96.694992528067701</v>
      </c>
      <c r="Y11">
        <v>99.093938161464493</v>
      </c>
      <c r="Z11">
        <v>99.930857421762198</v>
      </c>
      <c r="AA11">
        <v>100.517636213714</v>
      </c>
      <c r="AB11">
        <v>101.79447249872</v>
      </c>
      <c r="AC11">
        <v>103.37253057818501</v>
      </c>
      <c r="AD11">
        <v>104.671215221762</v>
      </c>
      <c r="AE11">
        <v>100</v>
      </c>
      <c r="AF11">
        <v>105.201936411164</v>
      </c>
    </row>
    <row r="12" spans="1:32" x14ac:dyDescent="0.3">
      <c r="A12" t="s">
        <v>126</v>
      </c>
      <c r="B12" t="s">
        <v>317</v>
      </c>
      <c r="C12" t="s">
        <v>297</v>
      </c>
      <c r="D12" t="s">
        <v>318</v>
      </c>
      <c r="E12" t="s">
        <v>298</v>
      </c>
      <c r="F12">
        <v>98.216637467008994</v>
      </c>
      <c r="G12">
        <v>99.113825892157607</v>
      </c>
      <c r="H12">
        <v>101.310105478464</v>
      </c>
      <c r="I12">
        <v>101.380568011959</v>
      </c>
      <c r="J12">
        <v>100.79778604999601</v>
      </c>
      <c r="K12">
        <v>100.967802341531</v>
      </c>
      <c r="L12">
        <v>100.413375400107</v>
      </c>
      <c r="M12">
        <v>98.545135891928396</v>
      </c>
      <c r="N12">
        <v>97.460596444877893</v>
      </c>
      <c r="O12">
        <v>96.920079159726697</v>
      </c>
      <c r="P12">
        <v>96.826881265687405</v>
      </c>
      <c r="Q12">
        <v>96.501941871304695</v>
      </c>
      <c r="R12">
        <v>96.095769714012704</v>
      </c>
      <c r="S12">
        <v>95.914716314351793</v>
      </c>
      <c r="T12">
        <v>93.884118073156998</v>
      </c>
      <c r="U12">
        <v>92.642604016726807</v>
      </c>
      <c r="V12">
        <v>92.774109654715602</v>
      </c>
      <c r="W12">
        <v>92.8025607737912</v>
      </c>
      <c r="X12">
        <v>93.000655060914895</v>
      </c>
      <c r="Y12">
        <v>95.369355165738497</v>
      </c>
      <c r="Z12">
        <v>96.446233990538104</v>
      </c>
      <c r="AA12">
        <v>96.845533506424005</v>
      </c>
      <c r="AB12">
        <v>97.924254490634397</v>
      </c>
      <c r="AC12">
        <v>99.2281587218922</v>
      </c>
      <c r="AD12">
        <v>100.620558661657</v>
      </c>
      <c r="AE12">
        <v>100</v>
      </c>
      <c r="AF12">
        <v>102.55518049334199</v>
      </c>
    </row>
    <row r="13" spans="1:32" x14ac:dyDescent="0.3">
      <c r="A13" t="s">
        <v>126</v>
      </c>
      <c r="B13" t="s">
        <v>319</v>
      </c>
      <c r="C13" t="s">
        <v>297</v>
      </c>
      <c r="D13" t="s">
        <v>320</v>
      </c>
      <c r="E13" t="s">
        <v>298</v>
      </c>
      <c r="F13">
        <v>96.9614860934349</v>
      </c>
      <c r="G13">
        <v>97.790990480885597</v>
      </c>
      <c r="H13">
        <v>99.866305518042907</v>
      </c>
      <c r="I13">
        <v>100.000401809422</v>
      </c>
      <c r="J13">
        <v>99.382758809441995</v>
      </c>
      <c r="K13">
        <v>99.451465288442506</v>
      </c>
      <c r="L13">
        <v>98.760426963788703</v>
      </c>
      <c r="M13">
        <v>97.108117420258694</v>
      </c>
      <c r="N13">
        <v>95.869154063080103</v>
      </c>
      <c r="O13">
        <v>95.316202289513299</v>
      </c>
      <c r="P13">
        <v>95.009638421317504</v>
      </c>
      <c r="Q13">
        <v>94.842019178796505</v>
      </c>
      <c r="R13">
        <v>94.505987279197896</v>
      </c>
      <c r="S13">
        <v>94.364054131294694</v>
      </c>
      <c r="T13">
        <v>92.715458097298097</v>
      </c>
      <c r="U13">
        <v>91.530521100539403</v>
      </c>
      <c r="V13">
        <v>91.550014356965804</v>
      </c>
      <c r="W13">
        <v>91.324286186311696</v>
      </c>
      <c r="X13">
        <v>91.454065757689506</v>
      </c>
      <c r="Y13">
        <v>93.828654402570706</v>
      </c>
      <c r="Z13">
        <v>94.953194416759899</v>
      </c>
      <c r="AA13">
        <v>95.316199011588594</v>
      </c>
      <c r="AB13">
        <v>96.351030307810802</v>
      </c>
      <c r="AC13">
        <v>97.579843119530395</v>
      </c>
      <c r="AD13">
        <v>99.023661955865606</v>
      </c>
      <c r="AE13">
        <v>100</v>
      </c>
      <c r="AF13">
        <v>101.367435157996</v>
      </c>
    </row>
    <row r="14" spans="1:32" x14ac:dyDescent="0.3">
      <c r="A14" t="s">
        <v>126</v>
      </c>
      <c r="B14" t="s">
        <v>321</v>
      </c>
      <c r="C14" t="s">
        <v>297</v>
      </c>
      <c r="D14" t="s">
        <v>322</v>
      </c>
      <c r="E14" t="s">
        <v>298</v>
      </c>
      <c r="F14">
        <v>99.014978658660993</v>
      </c>
      <c r="G14">
        <v>100.55273585208801</v>
      </c>
      <c r="H14">
        <v>103.253877756916</v>
      </c>
      <c r="I14">
        <v>103.310607178453</v>
      </c>
      <c r="J14">
        <v>102.87470903643801</v>
      </c>
      <c r="K14">
        <v>103.486120280704</v>
      </c>
      <c r="L14">
        <v>103.395565711788</v>
      </c>
      <c r="M14">
        <v>101.541648822364</v>
      </c>
      <c r="N14">
        <v>100.418181563101</v>
      </c>
      <c r="O14">
        <v>99.864605193722994</v>
      </c>
      <c r="P14">
        <v>99.089633754008602</v>
      </c>
      <c r="Q14">
        <v>98.866501382824097</v>
      </c>
      <c r="R14">
        <v>98.921851147231393</v>
      </c>
      <c r="S14">
        <v>98.222084829493397</v>
      </c>
      <c r="T14">
        <v>95.309218427993102</v>
      </c>
      <c r="U14">
        <v>94.068630557405498</v>
      </c>
      <c r="V14">
        <v>94.325933616499796</v>
      </c>
      <c r="W14">
        <v>94.405288367452599</v>
      </c>
      <c r="X14">
        <v>94.697445818999498</v>
      </c>
      <c r="Y14">
        <v>97.068553280697998</v>
      </c>
      <c r="Z14">
        <v>98.0501589944692</v>
      </c>
      <c r="AA14">
        <v>98.488767212384303</v>
      </c>
      <c r="AB14">
        <v>99.596695872096902</v>
      </c>
      <c r="AC14">
        <v>100.933213613435</v>
      </c>
      <c r="AD14">
        <v>102.18022140816601</v>
      </c>
      <c r="AE14">
        <v>100</v>
      </c>
      <c r="AF14">
        <v>103.42903762001001</v>
      </c>
    </row>
    <row r="15" spans="1:32" x14ac:dyDescent="0.3">
      <c r="A15" t="s">
        <v>126</v>
      </c>
      <c r="B15" t="s">
        <v>323</v>
      </c>
      <c r="C15" t="s">
        <v>297</v>
      </c>
      <c r="D15" t="s">
        <v>324</v>
      </c>
      <c r="E15" t="s">
        <v>298</v>
      </c>
      <c r="F15">
        <v>99.154623333276604</v>
      </c>
      <c r="G15">
        <v>100.679890988525</v>
      </c>
      <c r="H15">
        <v>103.38387912347</v>
      </c>
      <c r="I15">
        <v>103.442764740633</v>
      </c>
      <c r="J15">
        <v>103.01687686028799</v>
      </c>
      <c r="K15">
        <v>103.62515322556401</v>
      </c>
      <c r="L15">
        <v>103.52636319281</v>
      </c>
      <c r="M15">
        <v>101.696092736792</v>
      </c>
      <c r="N15">
        <v>100.559873848864</v>
      </c>
      <c r="O15">
        <v>99.998937046392697</v>
      </c>
      <c r="P15">
        <v>99.228418828964806</v>
      </c>
      <c r="Q15">
        <v>99.051063629070995</v>
      </c>
      <c r="R15">
        <v>99.0786727661051</v>
      </c>
      <c r="S15">
        <v>98.374515089653002</v>
      </c>
      <c r="T15">
        <v>95.421536883597398</v>
      </c>
      <c r="U15">
        <v>94.157622836719796</v>
      </c>
      <c r="V15">
        <v>94.423716277750898</v>
      </c>
      <c r="W15">
        <v>94.509496344640695</v>
      </c>
      <c r="X15">
        <v>94.825468317497595</v>
      </c>
      <c r="Y15">
        <v>97.190629096072399</v>
      </c>
      <c r="Z15">
        <v>98.164372990219306</v>
      </c>
      <c r="AA15">
        <v>98.609772411428807</v>
      </c>
      <c r="AB15">
        <v>99.7239485644577</v>
      </c>
      <c r="AC15">
        <v>101.07478315578101</v>
      </c>
      <c r="AD15">
        <v>102.32926773135701</v>
      </c>
      <c r="AE15">
        <v>100</v>
      </c>
      <c r="AF15">
        <v>103.531378176648</v>
      </c>
    </row>
    <row r="16" spans="1:32" x14ac:dyDescent="0.3">
      <c r="A16" t="s">
        <v>126</v>
      </c>
      <c r="B16" t="s">
        <v>325</v>
      </c>
      <c r="C16" t="s">
        <v>297</v>
      </c>
      <c r="D16" t="s">
        <v>326</v>
      </c>
      <c r="E16" t="s">
        <v>298</v>
      </c>
      <c r="F16">
        <v>99.372297509394102</v>
      </c>
      <c r="G16">
        <v>100.870826073975</v>
      </c>
      <c r="H16">
        <v>103.57977396361601</v>
      </c>
      <c r="I16">
        <v>103.644024202998</v>
      </c>
      <c r="J16">
        <v>103.24269091716199</v>
      </c>
      <c r="K16">
        <v>103.8424293945</v>
      </c>
      <c r="L16">
        <v>103.722791138556</v>
      </c>
      <c r="M16">
        <v>101.945572786863</v>
      </c>
      <c r="N16">
        <v>100.78570307406299</v>
      </c>
      <c r="O16">
        <v>100.20738870087899</v>
      </c>
      <c r="P16">
        <v>99.443655714705798</v>
      </c>
      <c r="Q16">
        <v>99.352702051296006</v>
      </c>
      <c r="R16">
        <v>99.329657511256798</v>
      </c>
      <c r="S16">
        <v>98.618439106775199</v>
      </c>
      <c r="T16">
        <v>95.584865496886906</v>
      </c>
      <c r="U16">
        <v>94.278641342928694</v>
      </c>
      <c r="V16">
        <v>94.561961643818606</v>
      </c>
      <c r="W16">
        <v>94.659970240700403</v>
      </c>
      <c r="X16">
        <v>95.011704164855502</v>
      </c>
      <c r="Y16">
        <v>97.368068849568004</v>
      </c>
      <c r="Z16">
        <v>98.329886537933405</v>
      </c>
      <c r="AA16">
        <v>98.785517101139305</v>
      </c>
      <c r="AB16">
        <v>99.909170410516197</v>
      </c>
      <c r="AC16">
        <v>101.280035463902</v>
      </c>
      <c r="AD16">
        <v>102.544893113998</v>
      </c>
      <c r="AE16">
        <v>100</v>
      </c>
      <c r="AF16">
        <v>103.677727213906</v>
      </c>
    </row>
    <row r="17" spans="1:32" x14ac:dyDescent="0.3">
      <c r="A17" t="s">
        <v>126</v>
      </c>
      <c r="B17" t="s">
        <v>327</v>
      </c>
      <c r="C17" t="s">
        <v>297</v>
      </c>
      <c r="D17" t="s">
        <v>328</v>
      </c>
      <c r="E17" t="s">
        <v>298</v>
      </c>
      <c r="F17">
        <v>98.193370381617399</v>
      </c>
      <c r="G17">
        <v>99.278389485959394</v>
      </c>
      <c r="H17">
        <v>101.469351557671</v>
      </c>
      <c r="I17">
        <v>101.550504838392</v>
      </c>
      <c r="J17">
        <v>100.993436786557</v>
      </c>
      <c r="K17">
        <v>101.260539248215</v>
      </c>
      <c r="L17">
        <v>100.87330396265899</v>
      </c>
      <c r="M17">
        <v>99.139451606337104</v>
      </c>
      <c r="N17">
        <v>98.001995198624201</v>
      </c>
      <c r="O17">
        <v>97.5043974623932</v>
      </c>
      <c r="P17">
        <v>97.215234576311005</v>
      </c>
      <c r="Q17">
        <v>96.9109513608784</v>
      </c>
      <c r="R17">
        <v>96.402763685292499</v>
      </c>
      <c r="S17">
        <v>96.049561587773695</v>
      </c>
      <c r="T17">
        <v>93.9156073124541</v>
      </c>
      <c r="U17">
        <v>92.533893032132198</v>
      </c>
      <c r="V17">
        <v>92.747653034569097</v>
      </c>
      <c r="W17">
        <v>92.655614024564201</v>
      </c>
      <c r="X17">
        <v>92.8490094954211</v>
      </c>
      <c r="Y17">
        <v>95.215744826919405</v>
      </c>
      <c r="Z17">
        <v>96.316640637452295</v>
      </c>
      <c r="AA17">
        <v>96.743079383610393</v>
      </c>
      <c r="AB17">
        <v>97.859178295573201</v>
      </c>
      <c r="AC17">
        <v>99.130127707253493</v>
      </c>
      <c r="AD17">
        <v>100.45045729335</v>
      </c>
      <c r="AE17">
        <v>100</v>
      </c>
      <c r="AF17">
        <v>102.206203736345</v>
      </c>
    </row>
    <row r="18" spans="1:32" x14ac:dyDescent="0.3">
      <c r="A18" t="s">
        <v>126</v>
      </c>
      <c r="B18" t="s">
        <v>329</v>
      </c>
      <c r="C18" t="s">
        <v>297</v>
      </c>
      <c r="D18" t="s">
        <v>330</v>
      </c>
      <c r="E18" t="s">
        <v>298</v>
      </c>
      <c r="F18">
        <v>100.405940362059</v>
      </c>
      <c r="G18">
        <v>101.805245434862</v>
      </c>
      <c r="H18">
        <v>104.42958102442</v>
      </c>
      <c r="I18">
        <v>104.382587651824</v>
      </c>
      <c r="J18">
        <v>103.908368749937</v>
      </c>
      <c r="K18">
        <v>104.697932007357</v>
      </c>
      <c r="L18">
        <v>104.606940809045</v>
      </c>
      <c r="M18">
        <v>102.675902599067</v>
      </c>
      <c r="N18">
        <v>101.65331763266499</v>
      </c>
      <c r="O18">
        <v>101.227057097746</v>
      </c>
      <c r="P18">
        <v>101.26218641562799</v>
      </c>
      <c r="Q18">
        <v>100.87750915405699</v>
      </c>
      <c r="R18">
        <v>100.37025412583399</v>
      </c>
      <c r="S18">
        <v>99.267379924818499</v>
      </c>
      <c r="T18">
        <v>96.286380248802104</v>
      </c>
      <c r="U18">
        <v>94.895936032295893</v>
      </c>
      <c r="V18">
        <v>95.244185383674406</v>
      </c>
      <c r="W18">
        <v>95.419149748609897</v>
      </c>
      <c r="X18">
        <v>95.878163968504694</v>
      </c>
      <c r="Y18">
        <v>98.235787614016203</v>
      </c>
      <c r="Z18">
        <v>99.119311809271096</v>
      </c>
      <c r="AA18">
        <v>99.6029583835615</v>
      </c>
      <c r="AB18">
        <v>100.760624355262</v>
      </c>
      <c r="AC18">
        <v>102.199126822957</v>
      </c>
      <c r="AD18">
        <v>103.47216519793</v>
      </c>
      <c r="AE18">
        <v>100</v>
      </c>
      <c r="AF18">
        <v>104.260552101985</v>
      </c>
    </row>
    <row r="19" spans="1:32" x14ac:dyDescent="0.3">
      <c r="A19" t="s">
        <v>126</v>
      </c>
      <c r="B19" t="s">
        <v>331</v>
      </c>
      <c r="C19" t="s">
        <v>297</v>
      </c>
      <c r="D19" t="s">
        <v>332</v>
      </c>
      <c r="E19" t="s">
        <v>298</v>
      </c>
      <c r="F19">
        <v>98.453178696958005</v>
      </c>
      <c r="G19">
        <v>99.757576142857801</v>
      </c>
      <c r="H19">
        <v>102.296460303093</v>
      </c>
      <c r="I19">
        <v>102.312476963706</v>
      </c>
      <c r="J19">
        <v>101.82332209865299</v>
      </c>
      <c r="K19">
        <v>102.408115365279</v>
      </c>
      <c r="L19">
        <v>102.106736024011</v>
      </c>
      <c r="M19">
        <v>100.132606774766</v>
      </c>
      <c r="N19">
        <v>99.226780523657297</v>
      </c>
      <c r="O19">
        <v>98.5926216117807</v>
      </c>
      <c r="P19">
        <v>98.510768434601999</v>
      </c>
      <c r="Q19">
        <v>98.072467244334206</v>
      </c>
      <c r="R19">
        <v>97.532766706258201</v>
      </c>
      <c r="S19">
        <v>96.963036039227106</v>
      </c>
      <c r="T19">
        <v>94.476710363862495</v>
      </c>
      <c r="U19">
        <v>93.272437882829905</v>
      </c>
      <c r="V19">
        <v>93.417778031134702</v>
      </c>
      <c r="W19">
        <v>93.590889894307594</v>
      </c>
      <c r="X19">
        <v>93.931567320211101</v>
      </c>
      <c r="Y19">
        <v>96.300086278532206</v>
      </c>
      <c r="Z19">
        <v>97.362668548510399</v>
      </c>
      <c r="AA19">
        <v>97.839629506393507</v>
      </c>
      <c r="AB19">
        <v>98.989281834453493</v>
      </c>
      <c r="AC19">
        <v>100.338977437578</v>
      </c>
      <c r="AD19">
        <v>101.69773303923699</v>
      </c>
      <c r="AE19">
        <v>100</v>
      </c>
      <c r="AF19">
        <v>103.145908476732</v>
      </c>
    </row>
    <row r="20" spans="1:32" x14ac:dyDescent="0.3">
      <c r="A20" t="s">
        <v>126</v>
      </c>
      <c r="B20" t="s">
        <v>333</v>
      </c>
      <c r="C20" t="s">
        <v>297</v>
      </c>
      <c r="D20" t="s">
        <v>334</v>
      </c>
      <c r="E20" t="s">
        <v>298</v>
      </c>
      <c r="F20">
        <v>101.420586664377</v>
      </c>
      <c r="G20">
        <v>103.009031318208</v>
      </c>
      <c r="H20">
        <v>105.500815058596</v>
      </c>
      <c r="I20">
        <v>105.62034461226</v>
      </c>
      <c r="J20">
        <v>104.83515205885701</v>
      </c>
      <c r="K20">
        <v>105.310498055067</v>
      </c>
      <c r="L20">
        <v>105.437140431513</v>
      </c>
      <c r="M20">
        <v>103.81068367786</v>
      </c>
      <c r="N20">
        <v>102.65456199965701</v>
      </c>
      <c r="O20">
        <v>100.795443180829</v>
      </c>
      <c r="P20">
        <v>101.603182809133</v>
      </c>
      <c r="Q20">
        <v>101.735354053112</v>
      </c>
      <c r="R20">
        <v>101.26564083972799</v>
      </c>
      <c r="S20">
        <v>100.105938304834</v>
      </c>
      <c r="T20">
        <v>96.422404180274199</v>
      </c>
      <c r="U20">
        <v>95.538646367673906</v>
      </c>
      <c r="V20">
        <v>95.574662833007594</v>
      </c>
      <c r="W20">
        <v>95.628412650320101</v>
      </c>
      <c r="X20">
        <v>95.980090850008395</v>
      </c>
      <c r="Y20">
        <v>98.2490781494826</v>
      </c>
      <c r="Z20">
        <v>99.066200010259195</v>
      </c>
      <c r="AA20">
        <v>99.536850881654303</v>
      </c>
      <c r="AB20">
        <v>100.65686025724099</v>
      </c>
      <c r="AC20">
        <v>102.076843604494</v>
      </c>
      <c r="AD20">
        <v>103.304837669111</v>
      </c>
      <c r="AE20">
        <v>100</v>
      </c>
      <c r="AF20">
        <v>104.31832882312899</v>
      </c>
    </row>
    <row r="21" spans="1:32" x14ac:dyDescent="0.3">
      <c r="A21" t="s">
        <v>126</v>
      </c>
      <c r="B21" t="s">
        <v>335</v>
      </c>
      <c r="C21" t="s">
        <v>297</v>
      </c>
      <c r="D21" t="s">
        <v>336</v>
      </c>
      <c r="E21" t="s">
        <v>298</v>
      </c>
      <c r="F21">
        <v>101.554000166257</v>
      </c>
      <c r="G21">
        <v>102.959695044421</v>
      </c>
      <c r="H21">
        <v>105.270554842785</v>
      </c>
      <c r="I21">
        <v>105.504274399241</v>
      </c>
      <c r="J21">
        <v>104.612766038543</v>
      </c>
      <c r="K21">
        <v>104.77798229248801</v>
      </c>
      <c r="L21">
        <v>104.878804628865</v>
      </c>
      <c r="M21">
        <v>103.532952727672</v>
      </c>
      <c r="N21">
        <v>102.130501544159</v>
      </c>
      <c r="O21">
        <v>100.62057306117801</v>
      </c>
      <c r="P21">
        <v>101.06814574691499</v>
      </c>
      <c r="Q21">
        <v>101.102887321987</v>
      </c>
      <c r="R21">
        <v>100.61713684889401</v>
      </c>
      <c r="S21">
        <v>99.859505592477802</v>
      </c>
      <c r="T21">
        <v>96.615415736812096</v>
      </c>
      <c r="U21">
        <v>95.691944980999494</v>
      </c>
      <c r="V21">
        <v>95.497726835319099</v>
      </c>
      <c r="W21">
        <v>95.250923632298395</v>
      </c>
      <c r="X21">
        <v>95.381780959011493</v>
      </c>
      <c r="Y21">
        <v>97.618692833608605</v>
      </c>
      <c r="Z21">
        <v>98.482403940120506</v>
      </c>
      <c r="AA21">
        <v>98.8987997653131</v>
      </c>
      <c r="AB21">
        <v>99.960257351496296</v>
      </c>
      <c r="AC21">
        <v>101.293200474849</v>
      </c>
      <c r="AD21">
        <v>102.48416927515299</v>
      </c>
      <c r="AE21">
        <v>100</v>
      </c>
      <c r="AF21">
        <v>103.63756381184</v>
      </c>
    </row>
    <row r="22" spans="1:32" x14ac:dyDescent="0.3">
      <c r="A22" t="s">
        <v>126</v>
      </c>
      <c r="B22" t="s">
        <v>337</v>
      </c>
      <c r="C22" t="s">
        <v>297</v>
      </c>
      <c r="D22" t="s">
        <v>338</v>
      </c>
      <c r="E22" t="s">
        <v>298</v>
      </c>
      <c r="F22">
        <v>102.11718086752499</v>
      </c>
      <c r="G22">
        <v>103.141138862942</v>
      </c>
      <c r="H22">
        <v>105.12769230594</v>
      </c>
      <c r="I22">
        <v>105.519600592694</v>
      </c>
      <c r="J22">
        <v>104.442792124704</v>
      </c>
      <c r="K22">
        <v>104.184009450836</v>
      </c>
      <c r="L22">
        <v>104.25058572649699</v>
      </c>
      <c r="M22">
        <v>103.29442489980001</v>
      </c>
      <c r="N22">
        <v>101.543261759826</v>
      </c>
      <c r="O22">
        <v>100.648349583013</v>
      </c>
      <c r="P22">
        <v>100.475197126434</v>
      </c>
      <c r="Q22">
        <v>100.36942825597301</v>
      </c>
      <c r="R22">
        <v>99.857841967916499</v>
      </c>
      <c r="S22">
        <v>99.605654907310395</v>
      </c>
      <c r="T22">
        <v>96.893472544394001</v>
      </c>
      <c r="U22">
        <v>95.809525403581503</v>
      </c>
      <c r="V22">
        <v>95.391443770641004</v>
      </c>
      <c r="W22">
        <v>94.831946089563999</v>
      </c>
      <c r="X22">
        <v>94.693972486904102</v>
      </c>
      <c r="Y22">
        <v>96.895553629123498</v>
      </c>
      <c r="Z22">
        <v>97.810411465108899</v>
      </c>
      <c r="AA22">
        <v>98.166802064037498</v>
      </c>
      <c r="AB22">
        <v>99.170476457778705</v>
      </c>
      <c r="AC22">
        <v>100.41844106273101</v>
      </c>
      <c r="AD22">
        <v>101.54944540075699</v>
      </c>
      <c r="AE22">
        <v>100</v>
      </c>
      <c r="AF22">
        <v>102.858442501254</v>
      </c>
    </row>
    <row r="23" spans="1:32" x14ac:dyDescent="0.3">
      <c r="A23" t="s">
        <v>126</v>
      </c>
      <c r="B23" t="s">
        <v>339</v>
      </c>
      <c r="C23" t="s">
        <v>297</v>
      </c>
      <c r="D23" t="s">
        <v>340</v>
      </c>
      <c r="E23" t="s">
        <v>298</v>
      </c>
      <c r="F23">
        <v>97.267427171526705</v>
      </c>
      <c r="G23">
        <v>97.790126525513003</v>
      </c>
      <c r="H23">
        <v>99.696909893036505</v>
      </c>
      <c r="I23">
        <v>99.9992068290085</v>
      </c>
      <c r="J23">
        <v>99.268549580384501</v>
      </c>
      <c r="K23">
        <v>98.9106432304131</v>
      </c>
      <c r="L23">
        <v>98.064785349509506</v>
      </c>
      <c r="M23">
        <v>96.509707351335294</v>
      </c>
      <c r="N23">
        <v>94.998632195659297</v>
      </c>
      <c r="O23">
        <v>94.194636433333301</v>
      </c>
      <c r="P23">
        <v>93.759109139121506</v>
      </c>
      <c r="Q23">
        <v>93.736925683529194</v>
      </c>
      <c r="R23">
        <v>93.448554943485405</v>
      </c>
      <c r="S23">
        <v>93.965052930374597</v>
      </c>
      <c r="T23">
        <v>92.887024294783501</v>
      </c>
      <c r="U23">
        <v>91.582749519882896</v>
      </c>
      <c r="V23">
        <v>91.301207845276906</v>
      </c>
      <c r="W23">
        <v>91.083322349849496</v>
      </c>
      <c r="X23">
        <v>91.139532048139301</v>
      </c>
      <c r="Y23">
        <v>93.557407659431703</v>
      </c>
      <c r="Z23">
        <v>94.805882188672797</v>
      </c>
      <c r="AA23">
        <v>95.2027021023804</v>
      </c>
      <c r="AB23">
        <v>96.2671798153537</v>
      </c>
      <c r="AC23">
        <v>97.433528379221798</v>
      </c>
      <c r="AD23">
        <v>98.810431194860001</v>
      </c>
      <c r="AE23">
        <v>100</v>
      </c>
      <c r="AF23">
        <v>101.214277460657</v>
      </c>
    </row>
    <row r="24" spans="1:32" x14ac:dyDescent="0.3">
      <c r="A24" t="s">
        <v>126</v>
      </c>
      <c r="B24" t="s">
        <v>341</v>
      </c>
      <c r="C24" t="s">
        <v>297</v>
      </c>
      <c r="D24" t="s">
        <v>342</v>
      </c>
      <c r="E24" t="s">
        <v>298</v>
      </c>
      <c r="F24">
        <v>98.796563905370903</v>
      </c>
      <c r="G24">
        <v>99.714005713212899</v>
      </c>
      <c r="H24">
        <v>101.874545623003</v>
      </c>
      <c r="I24">
        <v>102.008289265149</v>
      </c>
      <c r="J24">
        <v>101.42822106030999</v>
      </c>
      <c r="K24">
        <v>101.56486236857999</v>
      </c>
      <c r="L24">
        <v>101.03043493881501</v>
      </c>
      <c r="M24">
        <v>99.173128629591901</v>
      </c>
      <c r="N24">
        <v>98.020466197750295</v>
      </c>
      <c r="O24">
        <v>97.4168299129459</v>
      </c>
      <c r="P24">
        <v>97.082084762434604</v>
      </c>
      <c r="Q24">
        <v>96.750225219183505</v>
      </c>
      <c r="R24">
        <v>96.480615521408097</v>
      </c>
      <c r="S24">
        <v>96.266632750404796</v>
      </c>
      <c r="T24">
        <v>94.216566141504202</v>
      </c>
      <c r="U24">
        <v>92.945814341963697</v>
      </c>
      <c r="V24">
        <v>93.044406411339196</v>
      </c>
      <c r="W24">
        <v>93.085209463223094</v>
      </c>
      <c r="X24">
        <v>93.382103534032893</v>
      </c>
      <c r="Y24">
        <v>95.8329195945675</v>
      </c>
      <c r="Z24">
        <v>96.963138576531506</v>
      </c>
      <c r="AA24">
        <v>97.441423216862702</v>
      </c>
      <c r="AB24">
        <v>98.582695998788907</v>
      </c>
      <c r="AC24">
        <v>99.901073584568806</v>
      </c>
      <c r="AD24">
        <v>101.238496588728</v>
      </c>
      <c r="AE24">
        <v>100</v>
      </c>
      <c r="AF24">
        <v>102.81484878537201</v>
      </c>
    </row>
    <row r="25" spans="1:32" x14ac:dyDescent="0.3">
      <c r="A25" t="s">
        <v>126</v>
      </c>
      <c r="B25" t="s">
        <v>343</v>
      </c>
      <c r="C25" t="s">
        <v>297</v>
      </c>
      <c r="D25" t="s">
        <v>344</v>
      </c>
      <c r="E25" t="s">
        <v>298</v>
      </c>
      <c r="F25">
        <v>98.3600942306946</v>
      </c>
      <c r="G25">
        <v>99.271641437870102</v>
      </c>
      <c r="H25">
        <v>101.388227530984</v>
      </c>
      <c r="I25">
        <v>101.7170154879</v>
      </c>
      <c r="J25">
        <v>100.907043826823</v>
      </c>
      <c r="K25">
        <v>100.670580908866</v>
      </c>
      <c r="L25">
        <v>99.999595771399996</v>
      </c>
      <c r="M25">
        <v>98.415052344331002</v>
      </c>
      <c r="N25">
        <v>97.138011704729493</v>
      </c>
      <c r="O25">
        <v>96.388053048140804</v>
      </c>
      <c r="P25">
        <v>96.331244353075206</v>
      </c>
      <c r="Q25">
        <v>96.189654922214004</v>
      </c>
      <c r="R25">
        <v>95.919642531349197</v>
      </c>
      <c r="S25">
        <v>96.119404940572906</v>
      </c>
      <c r="T25">
        <v>94.4035129462941</v>
      </c>
      <c r="U25">
        <v>93.156112349379498</v>
      </c>
      <c r="V25">
        <v>93.099216711219597</v>
      </c>
      <c r="W25">
        <v>92.738861975586602</v>
      </c>
      <c r="X25">
        <v>92.7706508961125</v>
      </c>
      <c r="Y25">
        <v>95.078031397703796</v>
      </c>
      <c r="Z25">
        <v>96.169898439391304</v>
      </c>
      <c r="AA25">
        <v>96.549361069500506</v>
      </c>
      <c r="AB25">
        <v>97.608247349387199</v>
      </c>
      <c r="AC25">
        <v>98.817521666282502</v>
      </c>
      <c r="AD25">
        <v>100.087231832535</v>
      </c>
      <c r="AE25">
        <v>100</v>
      </c>
      <c r="AF25">
        <v>102.066121300093</v>
      </c>
    </row>
    <row r="26" spans="1:32" x14ac:dyDescent="0.3">
      <c r="A26" t="s">
        <v>126</v>
      </c>
      <c r="B26" t="s">
        <v>345</v>
      </c>
      <c r="C26" t="s">
        <v>297</v>
      </c>
      <c r="D26" t="s">
        <v>346</v>
      </c>
      <c r="E26" t="s">
        <v>298</v>
      </c>
      <c r="F26">
        <v>97.533965056619195</v>
      </c>
      <c r="G26">
        <v>98.165350434524896</v>
      </c>
      <c r="H26">
        <v>100.04649646282699</v>
      </c>
      <c r="I26">
        <v>100.211703434501</v>
      </c>
      <c r="J26">
        <v>99.613311652416002</v>
      </c>
      <c r="K26">
        <v>99.542965371785698</v>
      </c>
      <c r="L26">
        <v>98.882459554922306</v>
      </c>
      <c r="M26">
        <v>97.125696553441699</v>
      </c>
      <c r="N26">
        <v>95.875337768107201</v>
      </c>
      <c r="O26">
        <v>95.212634030514394</v>
      </c>
      <c r="P26">
        <v>94.771526270555597</v>
      </c>
      <c r="Q26">
        <v>94.494680035244699</v>
      </c>
      <c r="R26">
        <v>94.236925610871495</v>
      </c>
      <c r="S26">
        <v>94.381247128678595</v>
      </c>
      <c r="T26">
        <v>92.9034954886707</v>
      </c>
      <c r="U26">
        <v>91.611779439775503</v>
      </c>
      <c r="V26">
        <v>91.537707829491296</v>
      </c>
      <c r="W26">
        <v>91.428282499576795</v>
      </c>
      <c r="X26">
        <v>91.592384755459193</v>
      </c>
      <c r="Y26">
        <v>94.028881756248396</v>
      </c>
      <c r="Z26">
        <v>95.272889047958898</v>
      </c>
      <c r="AA26">
        <v>95.710793376620003</v>
      </c>
      <c r="AB26">
        <v>96.8305833995516</v>
      </c>
      <c r="AC26">
        <v>98.071886066811103</v>
      </c>
      <c r="AD26">
        <v>99.503910943221001</v>
      </c>
      <c r="AE26">
        <v>100</v>
      </c>
      <c r="AF26">
        <v>101.73385778173601</v>
      </c>
    </row>
    <row r="27" spans="1:32" x14ac:dyDescent="0.3">
      <c r="A27" t="s">
        <v>126</v>
      </c>
      <c r="B27" t="s">
        <v>347</v>
      </c>
      <c r="C27" t="s">
        <v>297</v>
      </c>
      <c r="D27" t="s">
        <v>348</v>
      </c>
      <c r="E27" t="s">
        <v>298</v>
      </c>
      <c r="F27">
        <v>99.413517746204704</v>
      </c>
      <c r="G27">
        <v>100.628476616228</v>
      </c>
      <c r="H27">
        <v>103.076260416707</v>
      </c>
      <c r="I27">
        <v>103.151987281102</v>
      </c>
      <c r="J27">
        <v>102.621823745371</v>
      </c>
      <c r="K27">
        <v>103.038666515476</v>
      </c>
      <c r="L27">
        <v>102.64760000123999</v>
      </c>
      <c r="M27">
        <v>100.69573499067</v>
      </c>
      <c r="N27">
        <v>99.674909080793</v>
      </c>
      <c r="O27">
        <v>99.153540514882806</v>
      </c>
      <c r="P27">
        <v>99.070538219406401</v>
      </c>
      <c r="Q27">
        <v>98.685564171466893</v>
      </c>
      <c r="R27">
        <v>98.366373495258699</v>
      </c>
      <c r="S27">
        <v>97.620412527343305</v>
      </c>
      <c r="T27">
        <v>94.837663830747303</v>
      </c>
      <c r="U27">
        <v>93.618522401415703</v>
      </c>
      <c r="V27">
        <v>93.930187601278604</v>
      </c>
      <c r="W27">
        <v>94.174386066310007</v>
      </c>
      <c r="X27">
        <v>94.614304381402704</v>
      </c>
      <c r="Y27">
        <v>97.056298804830107</v>
      </c>
      <c r="Z27">
        <v>98.079718825654098</v>
      </c>
      <c r="AA27">
        <v>98.589579614953607</v>
      </c>
      <c r="AB27">
        <v>99.750552621811806</v>
      </c>
      <c r="AC27">
        <v>101.12694232226499</v>
      </c>
      <c r="AD27">
        <v>102.398485897526</v>
      </c>
      <c r="AE27">
        <v>100</v>
      </c>
      <c r="AF27">
        <v>103.49077797588799</v>
      </c>
    </row>
    <row r="28" spans="1:32" x14ac:dyDescent="0.3">
      <c r="A28" t="s">
        <v>126</v>
      </c>
      <c r="B28" t="s">
        <v>349</v>
      </c>
      <c r="C28" t="s">
        <v>297</v>
      </c>
      <c r="D28" t="s">
        <v>350</v>
      </c>
      <c r="E28" t="s">
        <v>298</v>
      </c>
      <c r="F28">
        <v>98.923887359554598</v>
      </c>
      <c r="G28">
        <v>100.324549218558</v>
      </c>
      <c r="H28">
        <v>102.73325343442799</v>
      </c>
      <c r="I28">
        <v>102.89502176465599</v>
      </c>
      <c r="J28">
        <v>102.132587156296</v>
      </c>
      <c r="K28">
        <v>102.43789781664</v>
      </c>
      <c r="L28">
        <v>102.040086431318</v>
      </c>
      <c r="M28">
        <v>100.190134996929</v>
      </c>
      <c r="N28">
        <v>99.119379462984796</v>
      </c>
      <c r="O28">
        <v>98.108040456124399</v>
      </c>
      <c r="P28">
        <v>98.302307435778999</v>
      </c>
      <c r="Q28">
        <v>98.125094840364198</v>
      </c>
      <c r="R28">
        <v>97.601705962163805</v>
      </c>
      <c r="S28">
        <v>97.2235369364505</v>
      </c>
      <c r="T28">
        <v>94.751309680172497</v>
      </c>
      <c r="U28">
        <v>93.588429863499996</v>
      </c>
      <c r="V28">
        <v>93.665745007765196</v>
      </c>
      <c r="W28">
        <v>93.664235080284897</v>
      </c>
      <c r="X28">
        <v>93.937156833809496</v>
      </c>
      <c r="Y28">
        <v>96.299324282638594</v>
      </c>
      <c r="Z28">
        <v>97.327890574140099</v>
      </c>
      <c r="AA28">
        <v>97.770312047745705</v>
      </c>
      <c r="AB28">
        <v>98.871742385804495</v>
      </c>
      <c r="AC28">
        <v>100.156631243644</v>
      </c>
      <c r="AD28">
        <v>101.383806428334</v>
      </c>
      <c r="AE28">
        <v>100</v>
      </c>
      <c r="AF28">
        <v>102.73380824341299</v>
      </c>
    </row>
    <row r="29" spans="1:32" x14ac:dyDescent="0.3">
      <c r="A29" t="s">
        <v>126</v>
      </c>
      <c r="B29" t="s">
        <v>351</v>
      </c>
      <c r="C29" t="s">
        <v>297</v>
      </c>
      <c r="D29" t="s">
        <v>352</v>
      </c>
      <c r="E29" t="s">
        <v>298</v>
      </c>
      <c r="F29">
        <v>98.640336244407706</v>
      </c>
      <c r="G29">
        <v>99.822341311513298</v>
      </c>
      <c r="H29">
        <v>102.06581174485299</v>
      </c>
      <c r="I29">
        <v>102.36560555290301</v>
      </c>
      <c r="J29">
        <v>101.429933457063</v>
      </c>
      <c r="K29">
        <v>101.42086675201401</v>
      </c>
      <c r="L29">
        <v>100.85157151392301</v>
      </c>
      <c r="M29">
        <v>99.076183181668895</v>
      </c>
      <c r="N29">
        <v>97.883926959367798</v>
      </c>
      <c r="O29">
        <v>96.701769333502497</v>
      </c>
      <c r="P29">
        <v>96.900415874857401</v>
      </c>
      <c r="Q29">
        <v>96.933682269680403</v>
      </c>
      <c r="R29">
        <v>96.369360864473506</v>
      </c>
      <c r="S29">
        <v>96.347473056928393</v>
      </c>
      <c r="T29">
        <v>94.222784739229994</v>
      </c>
      <c r="U29">
        <v>93.045260361409902</v>
      </c>
      <c r="V29">
        <v>93.040771782794394</v>
      </c>
      <c r="W29">
        <v>92.950247850755304</v>
      </c>
      <c r="X29">
        <v>93.132514796278699</v>
      </c>
      <c r="Y29">
        <v>95.486291279728505</v>
      </c>
      <c r="Z29">
        <v>96.595296152224506</v>
      </c>
      <c r="AA29">
        <v>97.015174478709298</v>
      </c>
      <c r="AB29">
        <v>98.098958740373405</v>
      </c>
      <c r="AC29">
        <v>99.321505844256905</v>
      </c>
      <c r="AD29">
        <v>100.582908813023</v>
      </c>
      <c r="AE29">
        <v>100</v>
      </c>
      <c r="AF29">
        <v>102.223226645873</v>
      </c>
    </row>
    <row r="30" spans="1:32" x14ac:dyDescent="0.3">
      <c r="A30" t="s">
        <v>126</v>
      </c>
      <c r="B30" t="s">
        <v>353</v>
      </c>
      <c r="C30" t="s">
        <v>297</v>
      </c>
      <c r="D30" t="s">
        <v>354</v>
      </c>
      <c r="E30" t="s">
        <v>298</v>
      </c>
      <c r="F30">
        <v>96.9169160995135</v>
      </c>
      <c r="G30">
        <v>98.049848115998699</v>
      </c>
      <c r="H30">
        <v>100.194069992351</v>
      </c>
      <c r="I30">
        <v>100.26345448326801</v>
      </c>
      <c r="J30">
        <v>99.682498380375705</v>
      </c>
      <c r="K30">
        <v>99.994082620863793</v>
      </c>
      <c r="L30">
        <v>99.481889590336294</v>
      </c>
      <c r="M30">
        <v>97.6155882142357</v>
      </c>
      <c r="N30">
        <v>96.473299187867596</v>
      </c>
      <c r="O30">
        <v>96.002243129767393</v>
      </c>
      <c r="P30">
        <v>96.160837595107793</v>
      </c>
      <c r="Q30">
        <v>95.427893170253299</v>
      </c>
      <c r="R30">
        <v>94.991783651526205</v>
      </c>
      <c r="S30">
        <v>94.643056772591905</v>
      </c>
      <c r="T30">
        <v>92.831753346332405</v>
      </c>
      <c r="U30">
        <v>91.554330770777597</v>
      </c>
      <c r="V30">
        <v>91.493695273933994</v>
      </c>
      <c r="W30">
        <v>91.471576437492104</v>
      </c>
      <c r="X30">
        <v>91.684236550504906</v>
      </c>
      <c r="Y30">
        <v>94.116899800488795</v>
      </c>
      <c r="Z30">
        <v>95.282905273938795</v>
      </c>
      <c r="AA30">
        <v>95.729869056278403</v>
      </c>
      <c r="AB30">
        <v>96.827244898839197</v>
      </c>
      <c r="AC30">
        <v>97.973849463077997</v>
      </c>
      <c r="AD30">
        <v>99.263254893192894</v>
      </c>
      <c r="AE30">
        <v>100</v>
      </c>
      <c r="AF30">
        <v>101.13628913807599</v>
      </c>
    </row>
    <row r="31" spans="1:32" x14ac:dyDescent="0.3">
      <c r="A31" t="s">
        <v>126</v>
      </c>
      <c r="B31" t="s">
        <v>355</v>
      </c>
      <c r="C31" t="s">
        <v>297</v>
      </c>
      <c r="D31" t="s">
        <v>356</v>
      </c>
      <c r="E31" t="s">
        <v>298</v>
      </c>
      <c r="F31">
        <v>98.845561654741402</v>
      </c>
      <c r="G31">
        <v>100.555762744733</v>
      </c>
      <c r="H31">
        <v>103.21947552091601</v>
      </c>
      <c r="I31">
        <v>103.22244210587399</v>
      </c>
      <c r="J31">
        <v>102.660652816072</v>
      </c>
      <c r="K31">
        <v>103.380157267474</v>
      </c>
      <c r="L31">
        <v>103.19540250369199</v>
      </c>
      <c r="M31">
        <v>101.16460867413601</v>
      </c>
      <c r="N31">
        <v>100.411263773104</v>
      </c>
      <c r="O31">
        <v>99.746910308681095</v>
      </c>
      <c r="P31">
        <v>99.7058946649246</v>
      </c>
      <c r="Q31">
        <v>98.996439446885404</v>
      </c>
      <c r="R31">
        <v>98.676212209589394</v>
      </c>
      <c r="S31">
        <v>97.717306834382697</v>
      </c>
      <c r="T31">
        <v>94.610737914662806</v>
      </c>
      <c r="U31">
        <v>93.630317828541905</v>
      </c>
      <c r="V31">
        <v>93.995399802088102</v>
      </c>
      <c r="W31">
        <v>94.243592765691304</v>
      </c>
      <c r="X31">
        <v>94.597699018777206</v>
      </c>
      <c r="Y31">
        <v>97.014192649660103</v>
      </c>
      <c r="Z31">
        <v>98.006354554230199</v>
      </c>
      <c r="AA31">
        <v>98.496745953358896</v>
      </c>
      <c r="AB31">
        <v>99.674289614789302</v>
      </c>
      <c r="AC31">
        <v>101.018677351555</v>
      </c>
      <c r="AD31">
        <v>102.20434630603999</v>
      </c>
      <c r="AE31">
        <v>100</v>
      </c>
      <c r="AF31">
        <v>103.10279293929599</v>
      </c>
    </row>
    <row r="32" spans="1:32" x14ac:dyDescent="0.3">
      <c r="A32" t="s">
        <v>126</v>
      </c>
      <c r="B32" t="s">
        <v>357</v>
      </c>
      <c r="C32" t="s">
        <v>297</v>
      </c>
      <c r="D32" t="s">
        <v>358</v>
      </c>
      <c r="E32" t="s">
        <v>298</v>
      </c>
      <c r="F32">
        <v>100.05023263941101</v>
      </c>
      <c r="G32">
        <v>102.027306581486</v>
      </c>
      <c r="H32">
        <v>104.97766122107301</v>
      </c>
      <c r="I32">
        <v>104.894817543844</v>
      </c>
      <c r="J32">
        <v>104.438951665145</v>
      </c>
      <c r="K32">
        <v>105.599855517029</v>
      </c>
      <c r="L32">
        <v>105.644962759424</v>
      </c>
      <c r="M32">
        <v>103.46162788914501</v>
      </c>
      <c r="N32">
        <v>102.759290724957</v>
      </c>
      <c r="O32">
        <v>102.359599789646</v>
      </c>
      <c r="P32">
        <v>102.214668382398</v>
      </c>
      <c r="Q32">
        <v>101.60603223752901</v>
      </c>
      <c r="R32">
        <v>101.287879748001</v>
      </c>
      <c r="S32">
        <v>99.7932403402625</v>
      </c>
      <c r="T32">
        <v>95.964384456201401</v>
      </c>
      <c r="U32">
        <v>94.801346523968604</v>
      </c>
      <c r="V32">
        <v>95.305218647240594</v>
      </c>
      <c r="W32">
        <v>95.819334452428294</v>
      </c>
      <c r="X32">
        <v>96.474822867661501</v>
      </c>
      <c r="Y32">
        <v>98.855700427729403</v>
      </c>
      <c r="Z32">
        <v>99.700863540918604</v>
      </c>
      <c r="AA32">
        <v>100.26226252480799</v>
      </c>
      <c r="AB32">
        <v>101.489903315242</v>
      </c>
      <c r="AC32">
        <v>103.011222514919</v>
      </c>
      <c r="AD32">
        <v>104.228395711422</v>
      </c>
      <c r="AE32">
        <v>100</v>
      </c>
      <c r="AF32">
        <v>104.75220235936899</v>
      </c>
    </row>
    <row r="33" spans="1:32" x14ac:dyDescent="0.3">
      <c r="A33" t="s">
        <v>126</v>
      </c>
      <c r="B33" t="s">
        <v>359</v>
      </c>
      <c r="C33" t="s">
        <v>297</v>
      </c>
      <c r="D33" t="s">
        <v>360</v>
      </c>
      <c r="E33" t="s">
        <v>298</v>
      </c>
      <c r="F33">
        <v>100.351982617529</v>
      </c>
      <c r="G33">
        <v>101.176543511798</v>
      </c>
      <c r="H33">
        <v>103.119583076829</v>
      </c>
      <c r="I33">
        <v>103.533694624506</v>
      </c>
      <c r="J33">
        <v>102.38567484984399</v>
      </c>
      <c r="K33">
        <v>101.937524849262</v>
      </c>
      <c r="L33">
        <v>101.25099116765401</v>
      </c>
      <c r="M33">
        <v>100.65411887496199</v>
      </c>
      <c r="N33">
        <v>99.4372025901</v>
      </c>
      <c r="O33">
        <v>98.4059658885446</v>
      </c>
      <c r="P33">
        <v>98.691805696358998</v>
      </c>
      <c r="Q33">
        <v>98.698350479670793</v>
      </c>
      <c r="R33">
        <v>98.050126326864998</v>
      </c>
      <c r="S33">
        <v>98.215801277186998</v>
      </c>
      <c r="T33">
        <v>95.844601082273599</v>
      </c>
      <c r="U33">
        <v>94.742803520588794</v>
      </c>
      <c r="V33">
        <v>94.478602474303202</v>
      </c>
      <c r="W33">
        <v>93.888781846345196</v>
      </c>
      <c r="X33">
        <v>93.690984794509802</v>
      </c>
      <c r="Y33">
        <v>95.876568794015</v>
      </c>
      <c r="Z33">
        <v>96.782277015452806</v>
      </c>
      <c r="AA33">
        <v>96.942318835961899</v>
      </c>
      <c r="AB33">
        <v>97.685601346353806</v>
      </c>
      <c r="AC33">
        <v>98.701956078635007</v>
      </c>
      <c r="AD33">
        <v>99.525040060805296</v>
      </c>
      <c r="AE33">
        <v>100</v>
      </c>
      <c r="AF33">
        <v>101.21556576191701</v>
      </c>
    </row>
    <row r="34" spans="1:32" x14ac:dyDescent="0.3">
      <c r="A34" t="s">
        <v>126</v>
      </c>
      <c r="B34" t="s">
        <v>361</v>
      </c>
      <c r="C34" t="s">
        <v>297</v>
      </c>
      <c r="D34" t="s">
        <v>362</v>
      </c>
      <c r="E34" t="s">
        <v>298</v>
      </c>
      <c r="F34">
        <v>99.5775624023821</v>
      </c>
      <c r="G34">
        <v>100.806403951628</v>
      </c>
      <c r="H34">
        <v>103.23109593116</v>
      </c>
      <c r="I34">
        <v>103.348826015478</v>
      </c>
      <c r="J34">
        <v>102.776480521087</v>
      </c>
      <c r="K34">
        <v>103.34599517207199</v>
      </c>
      <c r="L34">
        <v>102.918787364864</v>
      </c>
      <c r="M34">
        <v>100.824908314629</v>
      </c>
      <c r="N34">
        <v>99.801802966683894</v>
      </c>
      <c r="O34">
        <v>99.326469931919306</v>
      </c>
      <c r="P34">
        <v>99.088968092152498</v>
      </c>
      <c r="Q34">
        <v>98.8850110706679</v>
      </c>
      <c r="R34">
        <v>98.403593813637698</v>
      </c>
      <c r="S34">
        <v>97.731536278488207</v>
      </c>
      <c r="T34">
        <v>94.782405590067</v>
      </c>
      <c r="U34">
        <v>93.561741925566807</v>
      </c>
      <c r="V34">
        <v>93.923872008600895</v>
      </c>
      <c r="W34">
        <v>94.250931728309695</v>
      </c>
      <c r="X34">
        <v>94.758228236907399</v>
      </c>
      <c r="Y34">
        <v>97.158845795200605</v>
      </c>
      <c r="Z34">
        <v>98.144578066010695</v>
      </c>
      <c r="AA34">
        <v>98.661268761048007</v>
      </c>
      <c r="AB34">
        <v>99.808464105336796</v>
      </c>
      <c r="AC34">
        <v>101.13397056141</v>
      </c>
      <c r="AD34">
        <v>102.269416044172</v>
      </c>
      <c r="AE34">
        <v>100</v>
      </c>
      <c r="AF34">
        <v>103.435404360908</v>
      </c>
    </row>
    <row r="35" spans="1:32" x14ac:dyDescent="0.3">
      <c r="A35" t="s">
        <v>126</v>
      </c>
      <c r="B35" t="s">
        <v>363</v>
      </c>
      <c r="C35" t="s">
        <v>297</v>
      </c>
      <c r="D35" t="s">
        <v>364</v>
      </c>
      <c r="E35" t="s">
        <v>298</v>
      </c>
      <c r="F35">
        <v>99.300759007799698</v>
      </c>
      <c r="G35">
        <v>100.693166517614</v>
      </c>
      <c r="H35">
        <v>103.30375459987501</v>
      </c>
      <c r="I35">
        <v>103.341396933423</v>
      </c>
      <c r="J35">
        <v>102.832253273476</v>
      </c>
      <c r="K35">
        <v>103.582958090991</v>
      </c>
      <c r="L35">
        <v>103.276436584639</v>
      </c>
      <c r="M35">
        <v>101.17371705849</v>
      </c>
      <c r="N35">
        <v>100.382639301293</v>
      </c>
      <c r="O35">
        <v>100.00281037783201</v>
      </c>
      <c r="P35">
        <v>99.852494754849403</v>
      </c>
      <c r="Q35">
        <v>99.376263860991102</v>
      </c>
      <c r="R35">
        <v>99.034618431395202</v>
      </c>
      <c r="S35">
        <v>98.121711417918604</v>
      </c>
      <c r="T35">
        <v>95.166493566227402</v>
      </c>
      <c r="U35">
        <v>93.924268538177998</v>
      </c>
      <c r="V35">
        <v>94.303170605096497</v>
      </c>
      <c r="W35">
        <v>94.583716983100402</v>
      </c>
      <c r="X35">
        <v>95.072242289910307</v>
      </c>
      <c r="Y35">
        <v>97.482502894199001</v>
      </c>
      <c r="Z35">
        <v>98.457673712631205</v>
      </c>
      <c r="AA35">
        <v>98.972395089271799</v>
      </c>
      <c r="AB35">
        <v>100.161477676997</v>
      </c>
      <c r="AC35">
        <v>101.60586213240801</v>
      </c>
      <c r="AD35">
        <v>102.916496005876</v>
      </c>
      <c r="AE35">
        <v>100</v>
      </c>
      <c r="AF35">
        <v>104.000927777594</v>
      </c>
    </row>
    <row r="36" spans="1:32" x14ac:dyDescent="0.3">
      <c r="A36" t="s">
        <v>126</v>
      </c>
      <c r="B36" t="s">
        <v>365</v>
      </c>
      <c r="C36" t="s">
        <v>297</v>
      </c>
      <c r="D36" t="s">
        <v>366</v>
      </c>
      <c r="E36" t="s">
        <v>298</v>
      </c>
      <c r="F36">
        <v>100.124974853021</v>
      </c>
      <c r="G36">
        <v>101.865325515134</v>
      </c>
      <c r="H36">
        <v>104.746978411402</v>
      </c>
      <c r="I36">
        <v>104.708143932742</v>
      </c>
      <c r="J36">
        <v>104.252201263017</v>
      </c>
      <c r="K36">
        <v>105.314237585539</v>
      </c>
      <c r="L36">
        <v>105.23498446870801</v>
      </c>
      <c r="M36">
        <v>103.011990217019</v>
      </c>
      <c r="N36">
        <v>102.315303929382</v>
      </c>
      <c r="O36">
        <v>102.03795064865599</v>
      </c>
      <c r="P36">
        <v>101.88830603206</v>
      </c>
      <c r="Q36">
        <v>101.348164719773</v>
      </c>
      <c r="R36">
        <v>101.032015265635</v>
      </c>
      <c r="S36">
        <v>99.6048908060651</v>
      </c>
      <c r="T36">
        <v>95.807963312070001</v>
      </c>
      <c r="U36">
        <v>94.605908050311399</v>
      </c>
      <c r="V36">
        <v>95.190211785158198</v>
      </c>
      <c r="W36">
        <v>95.760426348934104</v>
      </c>
      <c r="X36">
        <v>96.471016004308296</v>
      </c>
      <c r="Y36">
        <v>98.871948713743393</v>
      </c>
      <c r="Z36">
        <v>99.739304074747196</v>
      </c>
      <c r="AA36">
        <v>100.322353227015</v>
      </c>
      <c r="AB36">
        <v>101.585456468326</v>
      </c>
      <c r="AC36">
        <v>103.15579815282899</v>
      </c>
      <c r="AD36">
        <v>104.45286188504301</v>
      </c>
      <c r="AE36">
        <v>100</v>
      </c>
      <c r="AF36">
        <v>105.069017487436</v>
      </c>
    </row>
    <row r="37" spans="1:32" x14ac:dyDescent="0.3">
      <c r="A37" t="s">
        <v>126</v>
      </c>
      <c r="B37" t="s">
        <v>367</v>
      </c>
      <c r="C37" t="s">
        <v>297</v>
      </c>
      <c r="D37" t="s">
        <v>368</v>
      </c>
      <c r="E37" t="s">
        <v>298</v>
      </c>
      <c r="F37">
        <v>96.604535054849293</v>
      </c>
      <c r="G37">
        <v>97.132993096093401</v>
      </c>
      <c r="H37">
        <v>99.043637877169104</v>
      </c>
      <c r="I37">
        <v>99.276093090405894</v>
      </c>
      <c r="J37">
        <v>98.666703908623305</v>
      </c>
      <c r="K37">
        <v>98.524206822164103</v>
      </c>
      <c r="L37">
        <v>97.497874383396194</v>
      </c>
      <c r="M37">
        <v>95.708511434592396</v>
      </c>
      <c r="N37">
        <v>94.4878289969256</v>
      </c>
      <c r="O37">
        <v>93.642716353342607</v>
      </c>
      <c r="P37">
        <v>93.4529148672719</v>
      </c>
      <c r="Q37">
        <v>93.409069229870596</v>
      </c>
      <c r="R37">
        <v>93.172560728423505</v>
      </c>
      <c r="S37">
        <v>93.550089218450495</v>
      </c>
      <c r="T37">
        <v>92.533320234604702</v>
      </c>
      <c r="U37">
        <v>91.221534030261097</v>
      </c>
      <c r="V37">
        <v>91.086428421916594</v>
      </c>
      <c r="W37">
        <v>90.925876234948703</v>
      </c>
      <c r="X37">
        <v>91.089587233112297</v>
      </c>
      <c r="Y37">
        <v>93.5347123936575</v>
      </c>
      <c r="Z37">
        <v>94.8166786561696</v>
      </c>
      <c r="AA37">
        <v>95.256870009651706</v>
      </c>
      <c r="AB37">
        <v>96.373921582333594</v>
      </c>
      <c r="AC37">
        <v>97.555979596522207</v>
      </c>
      <c r="AD37">
        <v>98.981079084200402</v>
      </c>
      <c r="AE37">
        <v>100</v>
      </c>
      <c r="AF37">
        <v>101.395513032577</v>
      </c>
    </row>
    <row r="38" spans="1:32" x14ac:dyDescent="0.3">
      <c r="A38" t="s">
        <v>126</v>
      </c>
      <c r="B38" t="s">
        <v>369</v>
      </c>
      <c r="C38" t="s">
        <v>297</v>
      </c>
      <c r="D38" t="s">
        <v>370</v>
      </c>
      <c r="E38" t="s">
        <v>298</v>
      </c>
      <c r="F38">
        <v>98.915375940941004</v>
      </c>
      <c r="G38">
        <v>100.277775061458</v>
      </c>
      <c r="H38">
        <v>102.89110537767201</v>
      </c>
      <c r="I38">
        <v>102.89534506443501</v>
      </c>
      <c r="J38">
        <v>102.360700507234</v>
      </c>
      <c r="K38">
        <v>103.0869895256</v>
      </c>
      <c r="L38">
        <v>102.78779825657401</v>
      </c>
      <c r="M38">
        <v>100.726955689612</v>
      </c>
      <c r="N38">
        <v>99.964245948981699</v>
      </c>
      <c r="O38">
        <v>99.5781205104648</v>
      </c>
      <c r="P38">
        <v>99.425116073541602</v>
      </c>
      <c r="Q38">
        <v>98.889374219229794</v>
      </c>
      <c r="R38">
        <v>98.513530539090695</v>
      </c>
      <c r="S38">
        <v>97.710433449557797</v>
      </c>
      <c r="T38">
        <v>94.917833051135005</v>
      </c>
      <c r="U38">
        <v>93.686967146292702</v>
      </c>
      <c r="V38">
        <v>94.065445899209607</v>
      </c>
      <c r="W38">
        <v>94.214835952216902</v>
      </c>
      <c r="X38">
        <v>94.574862829796203</v>
      </c>
      <c r="Y38">
        <v>96.959971583147393</v>
      </c>
      <c r="Z38">
        <v>97.950891497961607</v>
      </c>
      <c r="AA38">
        <v>98.406640664869599</v>
      </c>
      <c r="AB38">
        <v>99.526700164740504</v>
      </c>
      <c r="AC38">
        <v>100.881018443261</v>
      </c>
      <c r="AD38">
        <v>102.1564800596</v>
      </c>
      <c r="AE38">
        <v>100</v>
      </c>
      <c r="AF38">
        <v>103.445793946298</v>
      </c>
    </row>
    <row r="39" spans="1:32" x14ac:dyDescent="0.3">
      <c r="A39" t="s">
        <v>126</v>
      </c>
      <c r="B39" t="s">
        <v>371</v>
      </c>
      <c r="C39" t="s">
        <v>297</v>
      </c>
      <c r="D39" t="s">
        <v>372</v>
      </c>
      <c r="E39" t="s">
        <v>298</v>
      </c>
      <c r="F39">
        <v>100.50211732075201</v>
      </c>
      <c r="G39">
        <v>102.30600599416501</v>
      </c>
      <c r="H39">
        <v>105.186771752979</v>
      </c>
      <c r="I39">
        <v>105.09496587780301</v>
      </c>
      <c r="J39">
        <v>104.61509936400201</v>
      </c>
      <c r="K39">
        <v>105.67569315611701</v>
      </c>
      <c r="L39">
        <v>105.70065510111699</v>
      </c>
      <c r="M39">
        <v>103.582412233382</v>
      </c>
      <c r="N39">
        <v>102.728651526772</v>
      </c>
      <c r="O39">
        <v>102.836547416892</v>
      </c>
      <c r="P39">
        <v>102.590708826111</v>
      </c>
      <c r="Q39">
        <v>101.618254664313</v>
      </c>
      <c r="R39">
        <v>101.26918434829</v>
      </c>
      <c r="S39">
        <v>99.860560942450505</v>
      </c>
      <c r="T39">
        <v>95.771145880124394</v>
      </c>
      <c r="U39">
        <v>94.563533113619201</v>
      </c>
      <c r="V39">
        <v>95.1854279217049</v>
      </c>
      <c r="W39">
        <v>95.837796381780905</v>
      </c>
      <c r="X39">
        <v>96.540204958445102</v>
      </c>
      <c r="Y39">
        <v>98.930327562436702</v>
      </c>
      <c r="Z39">
        <v>99.769259183711299</v>
      </c>
      <c r="AA39">
        <v>100.336267686531</v>
      </c>
      <c r="AB39">
        <v>101.570215490338</v>
      </c>
      <c r="AC39">
        <v>103.110695397718</v>
      </c>
      <c r="AD39">
        <v>104.356957021664</v>
      </c>
      <c r="AE39">
        <v>100</v>
      </c>
      <c r="AF39">
        <v>104.941998142814</v>
      </c>
    </row>
    <row r="40" spans="1:32" x14ac:dyDescent="0.3">
      <c r="A40" t="s">
        <v>126</v>
      </c>
      <c r="B40" t="s">
        <v>373</v>
      </c>
      <c r="C40" t="s">
        <v>297</v>
      </c>
      <c r="D40" t="s">
        <v>374</v>
      </c>
      <c r="E40" t="s">
        <v>298</v>
      </c>
      <c r="F40">
        <v>96.714700675104794</v>
      </c>
      <c r="G40">
        <v>97.265518232565498</v>
      </c>
      <c r="H40">
        <v>99.249480277664304</v>
      </c>
      <c r="I40">
        <v>99.483154864901095</v>
      </c>
      <c r="J40">
        <v>98.911977041039805</v>
      </c>
      <c r="K40">
        <v>98.800522542520397</v>
      </c>
      <c r="L40">
        <v>97.852127861007105</v>
      </c>
      <c r="M40">
        <v>95.968809514938997</v>
      </c>
      <c r="N40">
        <v>94.723142852936206</v>
      </c>
      <c r="O40">
        <v>93.827327952295505</v>
      </c>
      <c r="P40">
        <v>93.368127322461902</v>
      </c>
      <c r="Q40">
        <v>93.235640473222702</v>
      </c>
      <c r="R40">
        <v>93.054309177762505</v>
      </c>
      <c r="S40">
        <v>93.583703078050206</v>
      </c>
      <c r="T40">
        <v>92.4844894128438</v>
      </c>
      <c r="U40">
        <v>91.119504286630402</v>
      </c>
      <c r="V40">
        <v>91.073513305985102</v>
      </c>
      <c r="W40">
        <v>91.081613476791901</v>
      </c>
      <c r="X40">
        <v>91.343063483565302</v>
      </c>
      <c r="Y40">
        <v>93.818523137178701</v>
      </c>
      <c r="Z40">
        <v>95.098294821690502</v>
      </c>
      <c r="AA40">
        <v>95.599888652384294</v>
      </c>
      <c r="AB40">
        <v>96.790708654878102</v>
      </c>
      <c r="AC40">
        <v>98.081160749620096</v>
      </c>
      <c r="AD40">
        <v>99.596376537256504</v>
      </c>
      <c r="AE40">
        <v>100</v>
      </c>
      <c r="AF40">
        <v>101.90091398878801</v>
      </c>
    </row>
    <row r="41" spans="1:32" x14ac:dyDescent="0.3">
      <c r="A41" t="s">
        <v>126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126</v>
      </c>
      <c r="B43" t="s">
        <v>379</v>
      </c>
      <c r="C43" t="s">
        <v>297</v>
      </c>
      <c r="D43" t="s">
        <v>380</v>
      </c>
      <c r="E43" t="s">
        <v>298</v>
      </c>
      <c r="F43">
        <v>99.092512936315799</v>
      </c>
      <c r="G43">
        <v>100.060261371846</v>
      </c>
      <c r="H43">
        <v>102.31325953142699</v>
      </c>
      <c r="I43">
        <v>102.53411582563901</v>
      </c>
      <c r="J43">
        <v>101.808115653595</v>
      </c>
      <c r="K43">
        <v>101.878383809064</v>
      </c>
      <c r="L43">
        <v>101.31830778714399</v>
      </c>
      <c r="M43">
        <v>99.488941675287094</v>
      </c>
      <c r="N43">
        <v>98.333001816597402</v>
      </c>
      <c r="O43">
        <v>97.687562753764695</v>
      </c>
      <c r="P43">
        <v>97.339534216105093</v>
      </c>
      <c r="Q43">
        <v>97.051879577604396</v>
      </c>
      <c r="R43">
        <v>96.728033406287906</v>
      </c>
      <c r="S43">
        <v>96.527056706962895</v>
      </c>
      <c r="T43">
        <v>94.381170238393196</v>
      </c>
      <c r="U43">
        <v>93.067841980115006</v>
      </c>
      <c r="V43">
        <v>93.1591198094916</v>
      </c>
      <c r="W43">
        <v>93.246804062135794</v>
      </c>
      <c r="X43">
        <v>93.558981406642104</v>
      </c>
      <c r="Y43">
        <v>95.967430198699603</v>
      </c>
      <c r="Z43">
        <v>97.044050866660299</v>
      </c>
      <c r="AA43">
        <v>97.520945676307605</v>
      </c>
      <c r="AB43">
        <v>98.669828144446299</v>
      </c>
      <c r="AC43">
        <v>100.019922269449</v>
      </c>
      <c r="AD43">
        <v>101.355116765958</v>
      </c>
      <c r="AE43">
        <v>100</v>
      </c>
      <c r="AF43">
        <v>102.981241938547</v>
      </c>
    </row>
    <row r="44" spans="1:32" x14ac:dyDescent="0.3">
      <c r="A44" t="s">
        <v>126</v>
      </c>
      <c r="B44" t="s">
        <v>381</v>
      </c>
      <c r="C44" t="s">
        <v>297</v>
      </c>
      <c r="D44" t="s">
        <v>382</v>
      </c>
      <c r="E44" t="s">
        <v>298</v>
      </c>
      <c r="F44">
        <v>99.059015534543207</v>
      </c>
      <c r="G44">
        <v>100.169350323709</v>
      </c>
      <c r="H44">
        <v>102.520737876997</v>
      </c>
      <c r="I44">
        <v>102.62524383646701</v>
      </c>
      <c r="J44">
        <v>102.043426953642</v>
      </c>
      <c r="K44">
        <v>102.397984417198</v>
      </c>
      <c r="L44">
        <v>101.998520542454</v>
      </c>
      <c r="M44">
        <v>100.08390383187999</v>
      </c>
      <c r="N44">
        <v>98.982925241281706</v>
      </c>
      <c r="O44">
        <v>98.446577761596203</v>
      </c>
      <c r="P44">
        <v>98.195511042030205</v>
      </c>
      <c r="Q44">
        <v>97.870755604721893</v>
      </c>
      <c r="R44">
        <v>97.5489167753544</v>
      </c>
      <c r="S44">
        <v>97.047320310524199</v>
      </c>
      <c r="T44">
        <v>94.574518338028597</v>
      </c>
      <c r="U44">
        <v>93.333600074542005</v>
      </c>
      <c r="V44">
        <v>93.511765874620593</v>
      </c>
      <c r="W44">
        <v>93.641449706478795</v>
      </c>
      <c r="X44">
        <v>93.990299426850697</v>
      </c>
      <c r="Y44">
        <v>96.397554840549702</v>
      </c>
      <c r="Z44">
        <v>97.448736494171001</v>
      </c>
      <c r="AA44">
        <v>97.927727428714107</v>
      </c>
      <c r="AB44">
        <v>99.076535413882098</v>
      </c>
      <c r="AC44">
        <v>100.433071935624</v>
      </c>
      <c r="AD44">
        <v>101.754735376658</v>
      </c>
      <c r="AE44">
        <v>100</v>
      </c>
      <c r="AF44">
        <v>103.18555111881599</v>
      </c>
    </row>
    <row r="45" spans="1:32" x14ac:dyDescent="0.3">
      <c r="A45" t="s">
        <v>126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126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126</v>
      </c>
      <c r="B47" t="s">
        <v>387</v>
      </c>
      <c r="C47" t="s">
        <v>297</v>
      </c>
      <c r="D47" t="s">
        <v>388</v>
      </c>
      <c r="E47" t="s">
        <v>298</v>
      </c>
      <c r="F47">
        <v>97.784864461980106</v>
      </c>
      <c r="G47">
        <v>98.239860829707496</v>
      </c>
      <c r="H47">
        <v>100.028066226611</v>
      </c>
      <c r="I47">
        <v>100.34178344607299</v>
      </c>
      <c r="J47">
        <v>99.592092661374807</v>
      </c>
      <c r="K47">
        <v>99.180732169937102</v>
      </c>
      <c r="L47">
        <v>98.317253647544703</v>
      </c>
      <c r="M47">
        <v>96.688589123030297</v>
      </c>
      <c r="N47">
        <v>95.177279093063206</v>
      </c>
      <c r="O47">
        <v>94.1587075613742</v>
      </c>
      <c r="P47">
        <v>93.585734948954894</v>
      </c>
      <c r="Q47">
        <v>93.439190449237302</v>
      </c>
      <c r="R47">
        <v>93.205099983645894</v>
      </c>
      <c r="S47">
        <v>93.812326769262</v>
      </c>
      <c r="T47">
        <v>92.902237154646599</v>
      </c>
      <c r="U47">
        <v>91.558544357991394</v>
      </c>
      <c r="V47">
        <v>91.386572221690002</v>
      </c>
      <c r="W47">
        <v>91.178219137524906</v>
      </c>
      <c r="X47">
        <v>91.264477845748303</v>
      </c>
      <c r="Y47">
        <v>93.684363220681306</v>
      </c>
      <c r="Z47">
        <v>94.955834893126394</v>
      </c>
      <c r="AA47">
        <v>95.354344354245498</v>
      </c>
      <c r="AB47">
        <v>96.412541298924907</v>
      </c>
      <c r="AC47">
        <v>97.574809103233406</v>
      </c>
      <c r="AD47">
        <v>98.902785358019798</v>
      </c>
      <c r="AE47">
        <v>100</v>
      </c>
      <c r="AF47">
        <v>101.271146408441</v>
      </c>
    </row>
    <row r="48" spans="1:32" x14ac:dyDescent="0.3">
      <c r="A48" t="s">
        <v>126</v>
      </c>
      <c r="B48" t="s">
        <v>389</v>
      </c>
      <c r="C48" t="s">
        <v>297</v>
      </c>
      <c r="D48" t="s">
        <v>390</v>
      </c>
      <c r="E48" t="s">
        <v>298</v>
      </c>
      <c r="F48">
        <v>98.012633236923605</v>
      </c>
      <c r="G48">
        <v>98.559985131325604</v>
      </c>
      <c r="H48">
        <v>100.421142975758</v>
      </c>
      <c r="I48">
        <v>100.743566503823</v>
      </c>
      <c r="J48">
        <v>99.976575000049905</v>
      </c>
      <c r="K48">
        <v>99.587192855759696</v>
      </c>
      <c r="L48">
        <v>98.753637959914897</v>
      </c>
      <c r="M48">
        <v>97.148533463728995</v>
      </c>
      <c r="N48">
        <v>95.643962194022606</v>
      </c>
      <c r="O48">
        <v>94.704415293225296</v>
      </c>
      <c r="P48">
        <v>94.197446019654194</v>
      </c>
      <c r="Q48">
        <v>94.039188092815806</v>
      </c>
      <c r="R48">
        <v>93.764526401350096</v>
      </c>
      <c r="S48">
        <v>94.304989359822798</v>
      </c>
      <c r="T48">
        <v>93.206696206426798</v>
      </c>
      <c r="U48">
        <v>91.902585825050096</v>
      </c>
      <c r="V48">
        <v>91.713751882852407</v>
      </c>
      <c r="W48">
        <v>91.451548549850202</v>
      </c>
      <c r="X48">
        <v>91.516977915436897</v>
      </c>
      <c r="Y48">
        <v>93.930130647502395</v>
      </c>
      <c r="Z48">
        <v>95.182076455535494</v>
      </c>
      <c r="AA48">
        <v>95.569763580912493</v>
      </c>
      <c r="AB48">
        <v>96.602885422071495</v>
      </c>
      <c r="AC48">
        <v>97.744728278387697</v>
      </c>
      <c r="AD48">
        <v>99.021537607489606</v>
      </c>
      <c r="AE48">
        <v>100</v>
      </c>
      <c r="AF48">
        <v>101.29488105728601</v>
      </c>
    </row>
    <row r="49" spans="1:32" x14ac:dyDescent="0.3">
      <c r="A49" t="s">
        <v>126</v>
      </c>
      <c r="B49" t="s">
        <v>391</v>
      </c>
      <c r="C49" t="s">
        <v>297</v>
      </c>
      <c r="D49" t="s">
        <v>392</v>
      </c>
      <c r="E49" t="s">
        <v>298</v>
      </c>
      <c r="F49">
        <v>98.171737977176804</v>
      </c>
      <c r="G49">
        <v>98.796552232951896</v>
      </c>
      <c r="H49">
        <v>100.718587090418</v>
      </c>
      <c r="I49">
        <v>101.069185148316</v>
      </c>
      <c r="J49">
        <v>100.31300737190899</v>
      </c>
      <c r="K49">
        <v>99.970330715554596</v>
      </c>
      <c r="L49">
        <v>99.180111607156903</v>
      </c>
      <c r="M49">
        <v>97.648771220040899</v>
      </c>
      <c r="N49">
        <v>96.247668672112198</v>
      </c>
      <c r="O49">
        <v>95.486162403597604</v>
      </c>
      <c r="P49">
        <v>95.122136487682596</v>
      </c>
      <c r="Q49">
        <v>94.862227119820403</v>
      </c>
      <c r="R49">
        <v>94.548775285497101</v>
      </c>
      <c r="S49">
        <v>94.864565001683104</v>
      </c>
      <c r="T49">
        <v>93.472447790270493</v>
      </c>
      <c r="U49">
        <v>92.180326198947796</v>
      </c>
      <c r="V49">
        <v>91.9586437833986</v>
      </c>
      <c r="W49">
        <v>91.678417237324993</v>
      </c>
      <c r="X49">
        <v>91.754999595258298</v>
      </c>
      <c r="Y49">
        <v>94.166292477128806</v>
      </c>
      <c r="Z49">
        <v>95.4375825252406</v>
      </c>
      <c r="AA49">
        <v>95.879132318241702</v>
      </c>
      <c r="AB49">
        <v>96.962972850722295</v>
      </c>
      <c r="AC49">
        <v>98.128478230087296</v>
      </c>
      <c r="AD49">
        <v>99.397515608258104</v>
      </c>
      <c r="AE49">
        <v>100</v>
      </c>
      <c r="AF49">
        <v>101.601882114182</v>
      </c>
    </row>
    <row r="50" spans="1:32" x14ac:dyDescent="0.3">
      <c r="A50" t="s">
        <v>126</v>
      </c>
      <c r="B50" t="s">
        <v>393</v>
      </c>
      <c r="C50" t="s">
        <v>297</v>
      </c>
      <c r="D50" t="s">
        <v>394</v>
      </c>
      <c r="E50" t="s">
        <v>298</v>
      </c>
      <c r="F50">
        <v>98.113359697762604</v>
      </c>
      <c r="G50">
        <v>98.684354961607795</v>
      </c>
      <c r="H50">
        <v>100.56310212385</v>
      </c>
      <c r="I50">
        <v>100.869110045076</v>
      </c>
      <c r="J50">
        <v>100.076350159076</v>
      </c>
      <c r="K50">
        <v>99.670307423374396</v>
      </c>
      <c r="L50">
        <v>98.832579465913</v>
      </c>
      <c r="M50">
        <v>97.192533285900197</v>
      </c>
      <c r="N50">
        <v>95.610008472158896</v>
      </c>
      <c r="O50">
        <v>94.5894527741129</v>
      </c>
      <c r="P50">
        <v>94.012673541802997</v>
      </c>
      <c r="Q50">
        <v>93.9351748397943</v>
      </c>
      <c r="R50">
        <v>93.663331638886703</v>
      </c>
      <c r="S50">
        <v>94.316623602761595</v>
      </c>
      <c r="T50">
        <v>93.276492210088605</v>
      </c>
      <c r="U50">
        <v>91.991450500128494</v>
      </c>
      <c r="V50">
        <v>91.809769903385202</v>
      </c>
      <c r="W50">
        <v>91.515690406144302</v>
      </c>
      <c r="X50">
        <v>91.559313151144494</v>
      </c>
      <c r="Y50">
        <v>93.968430160647401</v>
      </c>
      <c r="Z50">
        <v>95.198723158698101</v>
      </c>
      <c r="AA50">
        <v>95.556479400879795</v>
      </c>
      <c r="AB50">
        <v>96.5517089353378</v>
      </c>
      <c r="AC50">
        <v>97.670268599586507</v>
      </c>
      <c r="AD50">
        <v>98.919422620304402</v>
      </c>
      <c r="AE50">
        <v>100</v>
      </c>
      <c r="AF50">
        <v>101.170709007968</v>
      </c>
    </row>
    <row r="51" spans="1:32" x14ac:dyDescent="0.3">
      <c r="A51" t="s">
        <v>126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126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126</v>
      </c>
      <c r="B53" t="s">
        <v>399</v>
      </c>
      <c r="C53" t="s">
        <v>297</v>
      </c>
      <c r="D53" t="s">
        <v>400</v>
      </c>
      <c r="E53" t="s">
        <v>298</v>
      </c>
      <c r="F53">
        <v>98.292720228202796</v>
      </c>
      <c r="G53">
        <v>99.379636193838394</v>
      </c>
      <c r="H53">
        <v>101.77868446418201</v>
      </c>
      <c r="I53">
        <v>101.88211984768699</v>
      </c>
      <c r="J53">
        <v>101.344078077283</v>
      </c>
      <c r="K53">
        <v>101.77012253711</v>
      </c>
      <c r="L53">
        <v>101.433584920817</v>
      </c>
      <c r="M53">
        <v>99.345089554174095</v>
      </c>
      <c r="N53">
        <v>98.3948129063496</v>
      </c>
      <c r="O53">
        <v>97.908567679662895</v>
      </c>
      <c r="P53">
        <v>97.576409448589899</v>
      </c>
      <c r="Q53">
        <v>97.152958217025201</v>
      </c>
      <c r="R53">
        <v>96.832867931766998</v>
      </c>
      <c r="S53">
        <v>96.402911517362696</v>
      </c>
      <c r="T53">
        <v>94.117871945735502</v>
      </c>
      <c r="U53">
        <v>92.934564647806397</v>
      </c>
      <c r="V53">
        <v>93.124276935451803</v>
      </c>
      <c r="W53">
        <v>93.199755873491597</v>
      </c>
      <c r="X53">
        <v>93.513506258961996</v>
      </c>
      <c r="Y53">
        <v>95.920281544526603</v>
      </c>
      <c r="Z53">
        <v>96.993287323060599</v>
      </c>
      <c r="AA53">
        <v>97.456087442714804</v>
      </c>
      <c r="AB53">
        <v>98.591922067208998</v>
      </c>
      <c r="AC53">
        <v>99.956047837003297</v>
      </c>
      <c r="AD53">
        <v>101.350597457495</v>
      </c>
      <c r="AE53">
        <v>100</v>
      </c>
      <c r="AF53">
        <v>103.03754702912499</v>
      </c>
    </row>
    <row r="54" spans="1:32" x14ac:dyDescent="0.3">
      <c r="A54" t="s">
        <v>126</v>
      </c>
      <c r="B54" t="s">
        <v>401</v>
      </c>
      <c r="C54" t="s">
        <v>297</v>
      </c>
      <c r="D54" t="s">
        <v>402</v>
      </c>
      <c r="E54" t="s">
        <v>298</v>
      </c>
      <c r="F54">
        <v>98.7744610248171</v>
      </c>
      <c r="G54">
        <v>99.663082550747305</v>
      </c>
      <c r="H54">
        <v>101.882682123428</v>
      </c>
      <c r="I54">
        <v>102.04881901717</v>
      </c>
      <c r="J54">
        <v>101.41748082031</v>
      </c>
      <c r="K54">
        <v>101.636261059102</v>
      </c>
      <c r="L54">
        <v>101.167030816105</v>
      </c>
      <c r="M54">
        <v>99.258449997026602</v>
      </c>
      <c r="N54">
        <v>98.126836303282005</v>
      </c>
      <c r="O54">
        <v>97.581193509686202</v>
      </c>
      <c r="P54">
        <v>97.261424285892005</v>
      </c>
      <c r="Q54">
        <v>96.951617569182602</v>
      </c>
      <c r="R54">
        <v>96.637324060663701</v>
      </c>
      <c r="S54">
        <v>96.403958417259801</v>
      </c>
      <c r="T54">
        <v>94.239789816001107</v>
      </c>
      <c r="U54">
        <v>93.032254378237496</v>
      </c>
      <c r="V54">
        <v>93.134534173911902</v>
      </c>
      <c r="W54">
        <v>93.167319961041002</v>
      </c>
      <c r="X54">
        <v>93.445667620526393</v>
      </c>
      <c r="Y54">
        <v>95.828135427197907</v>
      </c>
      <c r="Z54">
        <v>96.893712136512704</v>
      </c>
      <c r="AA54">
        <v>97.335528716719594</v>
      </c>
      <c r="AB54">
        <v>98.448765578366604</v>
      </c>
      <c r="AC54">
        <v>99.782572293221904</v>
      </c>
      <c r="AD54">
        <v>101.146875116467</v>
      </c>
      <c r="AE54">
        <v>100</v>
      </c>
      <c r="AF54">
        <v>102.87478316457</v>
      </c>
    </row>
    <row r="55" spans="1:32" x14ac:dyDescent="0.3">
      <c r="A55" t="s">
        <v>126</v>
      </c>
      <c r="B55" t="s">
        <v>403</v>
      </c>
      <c r="C55" t="s">
        <v>297</v>
      </c>
      <c r="D55" t="s">
        <v>404</v>
      </c>
      <c r="E55" t="s">
        <v>298</v>
      </c>
      <c r="F55">
        <v>99.148647997502295</v>
      </c>
      <c r="G55">
        <v>99.892011181428103</v>
      </c>
      <c r="H55">
        <v>101.97884069739101</v>
      </c>
      <c r="I55">
        <v>102.176037790167</v>
      </c>
      <c r="J55">
        <v>101.481468539776</v>
      </c>
      <c r="K55">
        <v>101.57238945581599</v>
      </c>
      <c r="L55">
        <v>101.019620876605</v>
      </c>
      <c r="M55">
        <v>99.222948943552794</v>
      </c>
      <c r="N55">
        <v>97.981979714320602</v>
      </c>
      <c r="O55">
        <v>97.405416732000901</v>
      </c>
      <c r="P55">
        <v>97.0959324772179</v>
      </c>
      <c r="Q55">
        <v>96.852792414125801</v>
      </c>
      <c r="R55">
        <v>96.544981279236893</v>
      </c>
      <c r="S55">
        <v>96.408826209679603</v>
      </c>
      <c r="T55">
        <v>94.304705172004702</v>
      </c>
      <c r="U55">
        <v>93.080531240425103</v>
      </c>
      <c r="V55">
        <v>93.139079753810094</v>
      </c>
      <c r="W55">
        <v>93.155390068360404</v>
      </c>
      <c r="X55">
        <v>93.417660215779904</v>
      </c>
      <c r="Y55">
        <v>95.788160579983895</v>
      </c>
      <c r="Z55">
        <v>96.8499375155302</v>
      </c>
      <c r="AA55">
        <v>97.280446526615094</v>
      </c>
      <c r="AB55">
        <v>98.381987322820905</v>
      </c>
      <c r="AC55">
        <v>99.6999543889428</v>
      </c>
      <c r="AD55">
        <v>101.050339052129</v>
      </c>
      <c r="AE55">
        <v>100</v>
      </c>
      <c r="AF55">
        <v>102.802231052026</v>
      </c>
    </row>
    <row r="56" spans="1:32" x14ac:dyDescent="0.3">
      <c r="A56" t="s">
        <v>126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126</v>
      </c>
      <c r="B57" t="s">
        <v>407</v>
      </c>
      <c r="C57" t="s">
        <v>297</v>
      </c>
      <c r="D57" t="s">
        <v>408</v>
      </c>
      <c r="E57" t="s">
        <v>298</v>
      </c>
      <c r="F57">
        <v>98.672644321739995</v>
      </c>
      <c r="G57">
        <v>99.669861450239594</v>
      </c>
      <c r="H57">
        <v>101.93885055396601</v>
      </c>
      <c r="I57">
        <v>102.07889337510299</v>
      </c>
      <c r="J57">
        <v>101.47953554466901</v>
      </c>
      <c r="K57">
        <v>101.71771550629001</v>
      </c>
      <c r="L57">
        <v>101.22348620629</v>
      </c>
      <c r="M57">
        <v>99.343649331725402</v>
      </c>
      <c r="N57">
        <v>98.192031485096607</v>
      </c>
      <c r="O57">
        <v>97.577612203205703</v>
      </c>
      <c r="P57">
        <v>97.298003242347704</v>
      </c>
      <c r="Q57">
        <v>97.000387451595998</v>
      </c>
      <c r="R57">
        <v>96.687188950177898</v>
      </c>
      <c r="S57">
        <v>96.379092394541701</v>
      </c>
      <c r="T57">
        <v>94.189231516499305</v>
      </c>
      <c r="U57">
        <v>92.9288024250842</v>
      </c>
      <c r="V57">
        <v>93.042882626701399</v>
      </c>
      <c r="W57">
        <v>93.113278258845</v>
      </c>
      <c r="X57">
        <v>93.420386468587097</v>
      </c>
      <c r="Y57">
        <v>95.83671023414</v>
      </c>
      <c r="Z57">
        <v>96.934175054552398</v>
      </c>
      <c r="AA57">
        <v>97.404795154678794</v>
      </c>
      <c r="AB57">
        <v>98.543816731614797</v>
      </c>
      <c r="AC57">
        <v>99.868466249156697</v>
      </c>
      <c r="AD57">
        <v>101.203522559763</v>
      </c>
      <c r="AE57">
        <v>100</v>
      </c>
      <c r="AF57">
        <v>102.82626049276099</v>
      </c>
    </row>
    <row r="58" spans="1:32" x14ac:dyDescent="0.3">
      <c r="A58" t="s">
        <v>126</v>
      </c>
      <c r="B58" t="s">
        <v>409</v>
      </c>
      <c r="C58" t="s">
        <v>297</v>
      </c>
      <c r="D58" t="s">
        <v>410</v>
      </c>
      <c r="E58" t="s">
        <v>298</v>
      </c>
      <c r="F58">
        <v>98.674551366511096</v>
      </c>
      <c r="G58">
        <v>99.674811364685198</v>
      </c>
      <c r="H58">
        <v>101.945129948673</v>
      </c>
      <c r="I58">
        <v>102.084418187103</v>
      </c>
      <c r="J58">
        <v>101.484748128129</v>
      </c>
      <c r="K58">
        <v>101.723700302656</v>
      </c>
      <c r="L58">
        <v>101.23052535791</v>
      </c>
      <c r="M58">
        <v>99.350383519472302</v>
      </c>
      <c r="N58">
        <v>98.198271775814206</v>
      </c>
      <c r="O58">
        <v>97.583595325939001</v>
      </c>
      <c r="P58">
        <v>97.302229282305504</v>
      </c>
      <c r="Q58">
        <v>97.005071123918199</v>
      </c>
      <c r="R58">
        <v>96.692031077569993</v>
      </c>
      <c r="S58">
        <v>96.384249995394896</v>
      </c>
      <c r="T58">
        <v>94.193598886329099</v>
      </c>
      <c r="U58">
        <v>92.933392255796704</v>
      </c>
      <c r="V58">
        <v>93.047425221690901</v>
      </c>
      <c r="W58">
        <v>93.117103314832093</v>
      </c>
      <c r="X58">
        <v>93.423799346098804</v>
      </c>
      <c r="Y58">
        <v>95.839915036841603</v>
      </c>
      <c r="Z58">
        <v>96.937069481019705</v>
      </c>
      <c r="AA58">
        <v>97.407470829161497</v>
      </c>
      <c r="AB58">
        <v>98.546170494871603</v>
      </c>
      <c r="AC58">
        <v>99.870648424372305</v>
      </c>
      <c r="AD58">
        <v>101.205259918961</v>
      </c>
      <c r="AE58">
        <v>100</v>
      </c>
      <c r="AF58">
        <v>102.826467617604</v>
      </c>
    </row>
    <row r="59" spans="1:32" x14ac:dyDescent="0.3">
      <c r="A59" t="s">
        <v>126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128</v>
      </c>
      <c r="B2" t="s">
        <v>295</v>
      </c>
      <c r="C2" t="s">
        <v>297</v>
      </c>
      <c r="D2" t="s">
        <v>296</v>
      </c>
      <c r="E2" t="s">
        <v>298</v>
      </c>
      <c r="F2">
        <v>95.381907361148393</v>
      </c>
      <c r="G2">
        <v>95.569393440865099</v>
      </c>
      <c r="H2">
        <v>97.3053418982892</v>
      </c>
      <c r="I2">
        <v>97.562699809869798</v>
      </c>
      <c r="J2">
        <v>97.016174853953402</v>
      </c>
      <c r="K2">
        <v>96.645047956258495</v>
      </c>
      <c r="L2">
        <v>95.517119690280694</v>
      </c>
      <c r="M2">
        <v>93.661317101829596</v>
      </c>
      <c r="N2">
        <v>92.266518761080604</v>
      </c>
      <c r="O2">
        <v>91.289365491797199</v>
      </c>
      <c r="P2">
        <v>90.7897893317719</v>
      </c>
      <c r="Q2">
        <v>90.722327286269902</v>
      </c>
      <c r="R2">
        <v>90.5391823215964</v>
      </c>
      <c r="S2">
        <v>91.475007923155204</v>
      </c>
      <c r="T2">
        <v>91.187808800833594</v>
      </c>
      <c r="U2">
        <v>89.820665434496206</v>
      </c>
      <c r="V2">
        <v>89.602530722780998</v>
      </c>
      <c r="W2">
        <v>89.423522864062406</v>
      </c>
      <c r="X2">
        <v>89.571462442735907</v>
      </c>
      <c r="Y2">
        <v>92.084942235891603</v>
      </c>
      <c r="Z2">
        <v>93.526553629973094</v>
      </c>
      <c r="AA2">
        <v>94.022055963106894</v>
      </c>
      <c r="AB2">
        <v>95.223822883502095</v>
      </c>
      <c r="AC2">
        <v>96.449309428405996</v>
      </c>
      <c r="AD2">
        <v>98.062119298222001</v>
      </c>
      <c r="AE2">
        <v>100</v>
      </c>
      <c r="AF2">
        <v>100.947993967694</v>
      </c>
    </row>
    <row r="3" spans="1:32" x14ac:dyDescent="0.3">
      <c r="A3" t="s">
        <v>128</v>
      </c>
      <c r="B3" t="s">
        <v>299</v>
      </c>
      <c r="C3" t="s">
        <v>297</v>
      </c>
      <c r="D3" t="s">
        <v>300</v>
      </c>
      <c r="E3" t="s">
        <v>298</v>
      </c>
      <c r="F3">
        <v>97.668452943060899</v>
      </c>
      <c r="G3">
        <v>98.338061231883302</v>
      </c>
      <c r="H3">
        <v>100.411368409049</v>
      </c>
      <c r="I3">
        <v>100.502807146064</v>
      </c>
      <c r="J3">
        <v>99.955020298320207</v>
      </c>
      <c r="K3">
        <v>100.063035498711</v>
      </c>
      <c r="L3">
        <v>99.444958363883799</v>
      </c>
      <c r="M3">
        <v>97.505537443916893</v>
      </c>
      <c r="N3">
        <v>96.210856930836002</v>
      </c>
      <c r="O3">
        <v>95.504199967507304</v>
      </c>
      <c r="P3">
        <v>95.394901390185296</v>
      </c>
      <c r="Q3">
        <v>95.424290375651907</v>
      </c>
      <c r="R3">
        <v>95.060274375148893</v>
      </c>
      <c r="S3">
        <v>94.951823189790602</v>
      </c>
      <c r="T3">
        <v>93.265834481561299</v>
      </c>
      <c r="U3">
        <v>92.164081673147095</v>
      </c>
      <c r="V3">
        <v>92.080551601596397</v>
      </c>
      <c r="W3">
        <v>91.962443061570895</v>
      </c>
      <c r="X3">
        <v>92.1178410849068</v>
      </c>
      <c r="Y3">
        <v>94.482774179218595</v>
      </c>
      <c r="Z3">
        <v>95.575728516688599</v>
      </c>
      <c r="AA3">
        <v>95.983356330763797</v>
      </c>
      <c r="AB3">
        <v>96.984277665317506</v>
      </c>
      <c r="AC3">
        <v>98.217471073452501</v>
      </c>
      <c r="AD3">
        <v>99.488486837041606</v>
      </c>
      <c r="AE3">
        <v>100</v>
      </c>
      <c r="AF3">
        <v>101.632880869209</v>
      </c>
    </row>
    <row r="4" spans="1:32" x14ac:dyDescent="0.3">
      <c r="A4" t="s">
        <v>128</v>
      </c>
      <c r="B4" t="s">
        <v>301</v>
      </c>
      <c r="C4" t="s">
        <v>297</v>
      </c>
      <c r="D4" t="s">
        <v>302</v>
      </c>
      <c r="E4" t="s">
        <v>298</v>
      </c>
      <c r="F4">
        <v>97.297247730034698</v>
      </c>
      <c r="G4">
        <v>98.081558131555198</v>
      </c>
      <c r="H4">
        <v>100.233704917127</v>
      </c>
      <c r="I4">
        <v>100.38420859929499</v>
      </c>
      <c r="J4">
        <v>99.848051358788993</v>
      </c>
      <c r="K4">
        <v>99.961078444172898</v>
      </c>
      <c r="L4">
        <v>99.226206210004307</v>
      </c>
      <c r="M4">
        <v>97.288043814634605</v>
      </c>
      <c r="N4">
        <v>96.078425195829297</v>
      </c>
      <c r="O4">
        <v>95.5327688615521</v>
      </c>
      <c r="P4">
        <v>95.2532456126564</v>
      </c>
      <c r="Q4">
        <v>95.090038094523393</v>
      </c>
      <c r="R4">
        <v>94.8403815121995</v>
      </c>
      <c r="S4">
        <v>94.775611051823006</v>
      </c>
      <c r="T4">
        <v>93.034214713184696</v>
      </c>
      <c r="U4">
        <v>91.742934165596594</v>
      </c>
      <c r="V4">
        <v>91.8307135601966</v>
      </c>
      <c r="W4">
        <v>91.869876472064107</v>
      </c>
      <c r="X4">
        <v>92.132402461651395</v>
      </c>
      <c r="Y4">
        <v>94.556880758331602</v>
      </c>
      <c r="Z4">
        <v>95.752041992709707</v>
      </c>
      <c r="AA4">
        <v>96.231788590615494</v>
      </c>
      <c r="AB4">
        <v>97.399111287183302</v>
      </c>
      <c r="AC4">
        <v>98.707663546267796</v>
      </c>
      <c r="AD4">
        <v>100.167560658293</v>
      </c>
      <c r="AE4">
        <v>100</v>
      </c>
      <c r="AF4">
        <v>102.26871371350801</v>
      </c>
    </row>
    <row r="5" spans="1:32" x14ac:dyDescent="0.3">
      <c r="A5" t="s">
        <v>128</v>
      </c>
      <c r="B5" t="s">
        <v>303</v>
      </c>
      <c r="C5" t="s">
        <v>297</v>
      </c>
      <c r="D5" t="s">
        <v>304</v>
      </c>
      <c r="E5" t="s">
        <v>298</v>
      </c>
      <c r="F5">
        <v>97.7656555551997</v>
      </c>
      <c r="G5">
        <v>98.631989225993607</v>
      </c>
      <c r="H5">
        <v>100.826732949053</v>
      </c>
      <c r="I5">
        <v>100.880496033542</v>
      </c>
      <c r="J5">
        <v>100.359239834067</v>
      </c>
      <c r="K5">
        <v>100.630137132361</v>
      </c>
      <c r="L5">
        <v>99.969836777375093</v>
      </c>
      <c r="M5">
        <v>97.840918753072401</v>
      </c>
      <c r="N5">
        <v>96.825048915600604</v>
      </c>
      <c r="O5">
        <v>96.285785443496806</v>
      </c>
      <c r="P5">
        <v>95.952054340011998</v>
      </c>
      <c r="Q5">
        <v>95.788971515894403</v>
      </c>
      <c r="R5">
        <v>95.525882050583107</v>
      </c>
      <c r="S5">
        <v>95.296370887305002</v>
      </c>
      <c r="T5">
        <v>93.253285195211006</v>
      </c>
      <c r="U5">
        <v>91.994967318879603</v>
      </c>
      <c r="V5">
        <v>92.161194338119003</v>
      </c>
      <c r="W5">
        <v>92.337170532984203</v>
      </c>
      <c r="X5">
        <v>92.683860857882294</v>
      </c>
      <c r="Y5">
        <v>95.113222528942202</v>
      </c>
      <c r="Z5">
        <v>96.278763734135495</v>
      </c>
      <c r="AA5">
        <v>96.784899822426993</v>
      </c>
      <c r="AB5">
        <v>97.972663502085894</v>
      </c>
      <c r="AC5">
        <v>99.308869085630903</v>
      </c>
      <c r="AD5">
        <v>100.73721632406701</v>
      </c>
      <c r="AE5">
        <v>100</v>
      </c>
      <c r="AF5">
        <v>102.621171444537</v>
      </c>
    </row>
    <row r="6" spans="1:32" x14ac:dyDescent="0.3">
      <c r="A6" t="s">
        <v>128</v>
      </c>
      <c r="B6" t="s">
        <v>305</v>
      </c>
      <c r="C6" t="s">
        <v>297</v>
      </c>
      <c r="D6" t="s">
        <v>306</v>
      </c>
      <c r="E6" t="s">
        <v>298</v>
      </c>
      <c r="F6">
        <v>96.097077888623502</v>
      </c>
      <c r="G6">
        <v>96.511776538405798</v>
      </c>
      <c r="H6">
        <v>98.402242925596497</v>
      </c>
      <c r="I6">
        <v>98.664930140086497</v>
      </c>
      <c r="J6">
        <v>98.065954169854507</v>
      </c>
      <c r="K6">
        <v>97.783846471723393</v>
      </c>
      <c r="L6">
        <v>96.742621514599605</v>
      </c>
      <c r="M6">
        <v>94.972519671453</v>
      </c>
      <c r="N6">
        <v>93.6808746330547</v>
      </c>
      <c r="O6">
        <v>92.952420003840203</v>
      </c>
      <c r="P6">
        <v>92.624994541306194</v>
      </c>
      <c r="Q6">
        <v>92.5739819078739</v>
      </c>
      <c r="R6">
        <v>92.388919468091601</v>
      </c>
      <c r="S6">
        <v>92.968187061714204</v>
      </c>
      <c r="T6">
        <v>92.1238209761799</v>
      </c>
      <c r="U6">
        <v>90.858150115803497</v>
      </c>
      <c r="V6">
        <v>90.655887885238499</v>
      </c>
      <c r="W6">
        <v>90.467478707407196</v>
      </c>
      <c r="X6">
        <v>90.560141130654401</v>
      </c>
      <c r="Y6">
        <v>92.994980508379896</v>
      </c>
      <c r="Z6">
        <v>94.316160246121001</v>
      </c>
      <c r="AA6">
        <v>94.778271670295695</v>
      </c>
      <c r="AB6">
        <v>95.929125182930207</v>
      </c>
      <c r="AC6">
        <v>97.153568310898507</v>
      </c>
      <c r="AD6">
        <v>98.663402687415996</v>
      </c>
      <c r="AE6">
        <v>100</v>
      </c>
      <c r="AF6">
        <v>101.326017073987</v>
      </c>
    </row>
    <row r="7" spans="1:32" x14ac:dyDescent="0.3">
      <c r="A7" t="s">
        <v>128</v>
      </c>
      <c r="B7" t="s">
        <v>307</v>
      </c>
      <c r="C7" t="s">
        <v>297</v>
      </c>
      <c r="D7" t="s">
        <v>308</v>
      </c>
      <c r="E7" t="s">
        <v>298</v>
      </c>
      <c r="F7">
        <v>95.9517332010616</v>
      </c>
      <c r="G7">
        <v>96.434794201817098</v>
      </c>
      <c r="H7">
        <v>98.364111959920095</v>
      </c>
      <c r="I7">
        <v>98.611023145921294</v>
      </c>
      <c r="J7">
        <v>97.993097953898996</v>
      </c>
      <c r="K7">
        <v>97.758657792565202</v>
      </c>
      <c r="L7">
        <v>96.732145635269205</v>
      </c>
      <c r="M7">
        <v>94.917500532080496</v>
      </c>
      <c r="N7">
        <v>93.609382108618505</v>
      </c>
      <c r="O7">
        <v>92.921087848241001</v>
      </c>
      <c r="P7">
        <v>92.543504270134605</v>
      </c>
      <c r="Q7">
        <v>92.494268837042398</v>
      </c>
      <c r="R7">
        <v>92.284075746594397</v>
      </c>
      <c r="S7">
        <v>92.727278002919704</v>
      </c>
      <c r="T7">
        <v>91.776777444355304</v>
      </c>
      <c r="U7">
        <v>90.480696967812605</v>
      </c>
      <c r="V7">
        <v>90.3681933418125</v>
      </c>
      <c r="W7">
        <v>90.207339224943198</v>
      </c>
      <c r="X7">
        <v>90.334382295833905</v>
      </c>
      <c r="Y7">
        <v>92.791279112937602</v>
      </c>
      <c r="Z7">
        <v>94.135306542374096</v>
      </c>
      <c r="AA7">
        <v>94.5966997468431</v>
      </c>
      <c r="AB7">
        <v>95.748745484237901</v>
      </c>
      <c r="AC7">
        <v>96.968413230404806</v>
      </c>
      <c r="AD7">
        <v>98.492606934119607</v>
      </c>
      <c r="AE7">
        <v>100</v>
      </c>
      <c r="AF7">
        <v>101.17599516728301</v>
      </c>
    </row>
    <row r="8" spans="1:32" x14ac:dyDescent="0.3">
      <c r="A8" t="s">
        <v>128</v>
      </c>
      <c r="B8" t="s">
        <v>309</v>
      </c>
      <c r="C8" t="s">
        <v>297</v>
      </c>
      <c r="D8" t="s">
        <v>310</v>
      </c>
      <c r="E8" t="s">
        <v>298</v>
      </c>
      <c r="F8">
        <v>95.529251394722394</v>
      </c>
      <c r="G8">
        <v>95.825284650019299</v>
      </c>
      <c r="H8">
        <v>97.648532847387798</v>
      </c>
      <c r="I8">
        <v>98.006314538050702</v>
      </c>
      <c r="J8">
        <v>97.478334269637102</v>
      </c>
      <c r="K8">
        <v>97.389889236459595</v>
      </c>
      <c r="L8">
        <v>96.525522240381306</v>
      </c>
      <c r="M8">
        <v>94.6518073324619</v>
      </c>
      <c r="N8">
        <v>93.247171194579195</v>
      </c>
      <c r="O8">
        <v>92.556314742345805</v>
      </c>
      <c r="P8">
        <v>92.049673541696194</v>
      </c>
      <c r="Q8">
        <v>91.756499764751197</v>
      </c>
      <c r="R8">
        <v>91.708655166297504</v>
      </c>
      <c r="S8">
        <v>92.082053401275601</v>
      </c>
      <c r="T8">
        <v>91.241008497689805</v>
      </c>
      <c r="U8">
        <v>90.007294961442</v>
      </c>
      <c r="V8">
        <v>89.929583679918395</v>
      </c>
      <c r="W8">
        <v>89.734746665014598</v>
      </c>
      <c r="X8">
        <v>89.844995522232793</v>
      </c>
      <c r="Y8">
        <v>92.265045679749505</v>
      </c>
      <c r="Z8">
        <v>93.688704198605706</v>
      </c>
      <c r="AA8">
        <v>94.141310934941203</v>
      </c>
      <c r="AB8">
        <v>95.279330653168103</v>
      </c>
      <c r="AC8">
        <v>96.501530176553302</v>
      </c>
      <c r="AD8">
        <v>98.137644479199594</v>
      </c>
      <c r="AE8">
        <v>100</v>
      </c>
      <c r="AF8">
        <v>100.81026256757001</v>
      </c>
    </row>
    <row r="9" spans="1:32" x14ac:dyDescent="0.3">
      <c r="A9" t="s">
        <v>128</v>
      </c>
      <c r="B9" t="s">
        <v>311</v>
      </c>
      <c r="C9" t="s">
        <v>297</v>
      </c>
      <c r="D9" t="s">
        <v>312</v>
      </c>
      <c r="E9" t="s">
        <v>298</v>
      </c>
      <c r="F9">
        <v>98.193574939685007</v>
      </c>
      <c r="G9">
        <v>99.498801279162507</v>
      </c>
      <c r="H9">
        <v>102.021650469535</v>
      </c>
      <c r="I9">
        <v>102.043561027762</v>
      </c>
      <c r="J9">
        <v>101.636127103015</v>
      </c>
      <c r="K9">
        <v>102.168678745197</v>
      </c>
      <c r="L9">
        <v>101.81775001407</v>
      </c>
      <c r="M9">
        <v>99.727846530261402</v>
      </c>
      <c r="N9">
        <v>98.547281377488304</v>
      </c>
      <c r="O9">
        <v>98.152379937725598</v>
      </c>
      <c r="P9">
        <v>97.908789769685399</v>
      </c>
      <c r="Q9">
        <v>97.491400200777306</v>
      </c>
      <c r="R9">
        <v>97.224972332390394</v>
      </c>
      <c r="S9">
        <v>96.559398272436496</v>
      </c>
      <c r="T9">
        <v>93.9508754164018</v>
      </c>
      <c r="U9">
        <v>92.712161012923602</v>
      </c>
      <c r="V9">
        <v>93.034517091745499</v>
      </c>
      <c r="W9">
        <v>93.385003398367004</v>
      </c>
      <c r="X9">
        <v>93.8352865656029</v>
      </c>
      <c r="Y9">
        <v>96.259462661393798</v>
      </c>
      <c r="Z9">
        <v>97.331715876505996</v>
      </c>
      <c r="AA9">
        <v>97.8591756575358</v>
      </c>
      <c r="AB9">
        <v>99.081979822842797</v>
      </c>
      <c r="AC9">
        <v>100.495778264004</v>
      </c>
      <c r="AD9">
        <v>101.91810560019699</v>
      </c>
      <c r="AE9">
        <v>100</v>
      </c>
      <c r="AF9">
        <v>103.445956393568</v>
      </c>
    </row>
    <row r="10" spans="1:32" x14ac:dyDescent="0.3">
      <c r="A10" t="s">
        <v>128</v>
      </c>
      <c r="B10" t="s">
        <v>313</v>
      </c>
      <c r="C10" t="s">
        <v>297</v>
      </c>
      <c r="D10" t="s">
        <v>314</v>
      </c>
      <c r="E10" t="s">
        <v>298</v>
      </c>
      <c r="F10">
        <v>98.498069571465507</v>
      </c>
      <c r="G10">
        <v>99.8813922137997</v>
      </c>
      <c r="H10">
        <v>102.465190598845</v>
      </c>
      <c r="I10">
        <v>102.470042504584</v>
      </c>
      <c r="J10">
        <v>102.060432278272</v>
      </c>
      <c r="K10">
        <v>102.678162934496</v>
      </c>
      <c r="L10">
        <v>102.32952114154899</v>
      </c>
      <c r="M10">
        <v>100.182661453406</v>
      </c>
      <c r="N10">
        <v>99.052973053975293</v>
      </c>
      <c r="O10">
        <v>98.682067548818296</v>
      </c>
      <c r="P10">
        <v>98.460512605717</v>
      </c>
      <c r="Q10">
        <v>98.0678986408399</v>
      </c>
      <c r="R10">
        <v>97.8126437605966</v>
      </c>
      <c r="S10">
        <v>97.030093166073598</v>
      </c>
      <c r="T10">
        <v>94.213756773994504</v>
      </c>
      <c r="U10">
        <v>92.952712121478399</v>
      </c>
      <c r="V10">
        <v>93.348965729284998</v>
      </c>
      <c r="W10">
        <v>93.776774986917999</v>
      </c>
      <c r="X10">
        <v>94.292494138930607</v>
      </c>
      <c r="Y10">
        <v>96.714288706228103</v>
      </c>
      <c r="Z10">
        <v>97.749398297873995</v>
      </c>
      <c r="AA10">
        <v>98.293724110470606</v>
      </c>
      <c r="AB10">
        <v>99.532258948644497</v>
      </c>
      <c r="AC10">
        <v>100.978444450463</v>
      </c>
      <c r="AD10">
        <v>102.379523769409</v>
      </c>
      <c r="AE10">
        <v>100</v>
      </c>
      <c r="AF10">
        <v>103.754518163307</v>
      </c>
    </row>
    <row r="11" spans="1:32" x14ac:dyDescent="0.3">
      <c r="A11" t="s">
        <v>128</v>
      </c>
      <c r="B11" t="s">
        <v>315</v>
      </c>
      <c r="C11" t="s">
        <v>297</v>
      </c>
      <c r="D11" t="s">
        <v>316</v>
      </c>
      <c r="E11" t="s">
        <v>298</v>
      </c>
      <c r="F11">
        <v>98.796364193672702</v>
      </c>
      <c r="G11">
        <v>100.30182624166299</v>
      </c>
      <c r="H11">
        <v>102.9810399444</v>
      </c>
      <c r="I11">
        <v>102.959074885973</v>
      </c>
      <c r="J11">
        <v>102.547348872691</v>
      </c>
      <c r="K11">
        <v>103.283091743265</v>
      </c>
      <c r="L11">
        <v>102.941399393212</v>
      </c>
      <c r="M11">
        <v>100.714856434306</v>
      </c>
      <c r="N11">
        <v>99.653666255731693</v>
      </c>
      <c r="O11">
        <v>99.316194361678797</v>
      </c>
      <c r="P11">
        <v>99.127584959706894</v>
      </c>
      <c r="Q11">
        <v>98.759295544292002</v>
      </c>
      <c r="R11">
        <v>98.541032923104495</v>
      </c>
      <c r="S11">
        <v>97.588123916143701</v>
      </c>
      <c r="T11">
        <v>94.511451905984998</v>
      </c>
      <c r="U11">
        <v>93.241128884813406</v>
      </c>
      <c r="V11">
        <v>93.713266320066197</v>
      </c>
      <c r="W11">
        <v>94.230324503922603</v>
      </c>
      <c r="X11">
        <v>94.819966078650594</v>
      </c>
      <c r="Y11">
        <v>97.241204107010304</v>
      </c>
      <c r="Z11">
        <v>98.232664178744201</v>
      </c>
      <c r="AA11">
        <v>98.796659863686699</v>
      </c>
      <c r="AB11">
        <v>100.053783081959</v>
      </c>
      <c r="AC11">
        <v>101.538550319062</v>
      </c>
      <c r="AD11">
        <v>102.916642833129</v>
      </c>
      <c r="AE11">
        <v>100</v>
      </c>
      <c r="AF11">
        <v>104.104365649622</v>
      </c>
    </row>
    <row r="12" spans="1:32" x14ac:dyDescent="0.3">
      <c r="A12" t="s">
        <v>128</v>
      </c>
      <c r="B12" t="s">
        <v>317</v>
      </c>
      <c r="C12" t="s">
        <v>297</v>
      </c>
      <c r="D12" t="s">
        <v>318</v>
      </c>
      <c r="E12" t="s">
        <v>298</v>
      </c>
      <c r="F12">
        <v>96.560230242461799</v>
      </c>
      <c r="G12">
        <v>97.106435986286797</v>
      </c>
      <c r="H12">
        <v>99.065748399698407</v>
      </c>
      <c r="I12">
        <v>99.243218707594494</v>
      </c>
      <c r="J12">
        <v>98.648238577982895</v>
      </c>
      <c r="K12">
        <v>98.499044854707407</v>
      </c>
      <c r="L12">
        <v>97.505398189680193</v>
      </c>
      <c r="M12">
        <v>95.6028708526527</v>
      </c>
      <c r="N12">
        <v>94.293337133023002</v>
      </c>
      <c r="O12">
        <v>93.551257485507605</v>
      </c>
      <c r="P12">
        <v>93.219628683926103</v>
      </c>
      <c r="Q12">
        <v>93.139279235081105</v>
      </c>
      <c r="R12">
        <v>92.938537598146496</v>
      </c>
      <c r="S12">
        <v>93.368495473344893</v>
      </c>
      <c r="T12">
        <v>92.314680431955196</v>
      </c>
      <c r="U12">
        <v>91.001066339231997</v>
      </c>
      <c r="V12">
        <v>90.953045378543706</v>
      </c>
      <c r="W12">
        <v>90.869167176396502</v>
      </c>
      <c r="X12">
        <v>91.0270128654237</v>
      </c>
      <c r="Y12">
        <v>93.463437318333007</v>
      </c>
      <c r="Z12">
        <v>94.721106019194295</v>
      </c>
      <c r="AA12">
        <v>95.160511580119007</v>
      </c>
      <c r="AB12">
        <v>96.285946131613599</v>
      </c>
      <c r="AC12">
        <v>97.547597423616196</v>
      </c>
      <c r="AD12">
        <v>99.056840433116406</v>
      </c>
      <c r="AE12">
        <v>100</v>
      </c>
      <c r="AF12">
        <v>101.61069460068499</v>
      </c>
    </row>
    <row r="13" spans="1:32" x14ac:dyDescent="0.3">
      <c r="A13" t="s">
        <v>128</v>
      </c>
      <c r="B13" t="s">
        <v>319</v>
      </c>
      <c r="C13" t="s">
        <v>297</v>
      </c>
      <c r="D13" t="s">
        <v>320</v>
      </c>
      <c r="E13" t="s">
        <v>298</v>
      </c>
      <c r="F13">
        <v>96.276367197609602</v>
      </c>
      <c r="G13">
        <v>96.779328877284897</v>
      </c>
      <c r="H13">
        <v>98.689953233356107</v>
      </c>
      <c r="I13">
        <v>98.892692385283596</v>
      </c>
      <c r="J13">
        <v>98.293280614813696</v>
      </c>
      <c r="K13">
        <v>98.105076045297594</v>
      </c>
      <c r="L13">
        <v>97.145965130901303</v>
      </c>
      <c r="M13">
        <v>95.387185029630203</v>
      </c>
      <c r="N13">
        <v>94.125637993354204</v>
      </c>
      <c r="O13">
        <v>93.474555391389799</v>
      </c>
      <c r="P13">
        <v>93.189263246697095</v>
      </c>
      <c r="Q13">
        <v>93.112614872291999</v>
      </c>
      <c r="R13">
        <v>92.860354439994893</v>
      </c>
      <c r="S13">
        <v>93.156374778686398</v>
      </c>
      <c r="T13">
        <v>92.046915625561297</v>
      </c>
      <c r="U13">
        <v>90.807967521426093</v>
      </c>
      <c r="V13">
        <v>90.737548567921607</v>
      </c>
      <c r="W13">
        <v>90.528737828383797</v>
      </c>
      <c r="X13">
        <v>90.645148823529894</v>
      </c>
      <c r="Y13">
        <v>93.057806211658004</v>
      </c>
      <c r="Z13">
        <v>94.2937441126994</v>
      </c>
      <c r="AA13">
        <v>94.694530597433797</v>
      </c>
      <c r="AB13">
        <v>95.777406134402597</v>
      </c>
      <c r="AC13">
        <v>97.005272494534793</v>
      </c>
      <c r="AD13">
        <v>98.5142360302345</v>
      </c>
      <c r="AE13">
        <v>100</v>
      </c>
      <c r="AF13">
        <v>101.19113292270301</v>
      </c>
    </row>
    <row r="14" spans="1:32" x14ac:dyDescent="0.3">
      <c r="A14" t="s">
        <v>128</v>
      </c>
      <c r="B14" t="s">
        <v>321</v>
      </c>
      <c r="C14" t="s">
        <v>297</v>
      </c>
      <c r="D14" t="s">
        <v>322</v>
      </c>
      <c r="E14" t="s">
        <v>298</v>
      </c>
      <c r="F14">
        <v>96.729666364150404</v>
      </c>
      <c r="G14">
        <v>97.680534907488294</v>
      </c>
      <c r="H14">
        <v>99.947225412035806</v>
      </c>
      <c r="I14">
        <v>100.103288986468</v>
      </c>
      <c r="J14">
        <v>99.599002692990993</v>
      </c>
      <c r="K14">
        <v>99.756258643719306</v>
      </c>
      <c r="L14">
        <v>99.134976385963697</v>
      </c>
      <c r="M14">
        <v>97.287129014593603</v>
      </c>
      <c r="N14">
        <v>96.074252949039902</v>
      </c>
      <c r="O14">
        <v>95.572886665892099</v>
      </c>
      <c r="P14">
        <v>95.144379731986604</v>
      </c>
      <c r="Q14">
        <v>94.914532862404897</v>
      </c>
      <c r="R14">
        <v>94.728680444554698</v>
      </c>
      <c r="S14">
        <v>94.605369542222306</v>
      </c>
      <c r="T14">
        <v>92.860431303553298</v>
      </c>
      <c r="U14">
        <v>91.565913944974298</v>
      </c>
      <c r="V14">
        <v>91.609774149666904</v>
      </c>
      <c r="W14">
        <v>91.555424598293101</v>
      </c>
      <c r="X14">
        <v>91.744939277190397</v>
      </c>
      <c r="Y14">
        <v>94.1628444265762</v>
      </c>
      <c r="Z14">
        <v>95.380940355512706</v>
      </c>
      <c r="AA14">
        <v>95.842363902626303</v>
      </c>
      <c r="AB14">
        <v>96.989239957935197</v>
      </c>
      <c r="AC14">
        <v>98.260690077348301</v>
      </c>
      <c r="AD14">
        <v>99.707612589271307</v>
      </c>
      <c r="AE14">
        <v>100</v>
      </c>
      <c r="AF14">
        <v>101.949529396321</v>
      </c>
    </row>
    <row r="15" spans="1:32" x14ac:dyDescent="0.3">
      <c r="A15" t="s">
        <v>128</v>
      </c>
      <c r="B15" t="s">
        <v>323</v>
      </c>
      <c r="C15" t="s">
        <v>297</v>
      </c>
      <c r="D15" t="s">
        <v>324</v>
      </c>
      <c r="E15" t="s">
        <v>298</v>
      </c>
      <c r="F15">
        <v>96.880922820714105</v>
      </c>
      <c r="G15">
        <v>97.813544693319898</v>
      </c>
      <c r="H15">
        <v>100.07523622019499</v>
      </c>
      <c r="I15">
        <v>100.23418619578899</v>
      </c>
      <c r="J15">
        <v>99.735855906723799</v>
      </c>
      <c r="K15">
        <v>99.882826781191397</v>
      </c>
      <c r="L15">
        <v>99.244687932209899</v>
      </c>
      <c r="M15">
        <v>97.392145211450597</v>
      </c>
      <c r="N15">
        <v>96.153304226127901</v>
      </c>
      <c r="O15">
        <v>95.630882322376493</v>
      </c>
      <c r="P15">
        <v>95.203712068046798</v>
      </c>
      <c r="Q15">
        <v>95.045554530785296</v>
      </c>
      <c r="R15">
        <v>94.861981585383305</v>
      </c>
      <c r="S15">
        <v>94.763153077873596</v>
      </c>
      <c r="T15">
        <v>92.981240385923897</v>
      </c>
      <c r="U15">
        <v>91.673716735645399</v>
      </c>
      <c r="V15">
        <v>91.729474335148097</v>
      </c>
      <c r="W15">
        <v>91.683193827884395</v>
      </c>
      <c r="X15">
        <v>91.887866925587602</v>
      </c>
      <c r="Y15">
        <v>94.301472602518103</v>
      </c>
      <c r="Z15">
        <v>95.507396525508696</v>
      </c>
      <c r="AA15">
        <v>95.971773578812105</v>
      </c>
      <c r="AB15">
        <v>97.1201795465565</v>
      </c>
      <c r="AC15">
        <v>98.400783331499895</v>
      </c>
      <c r="AD15">
        <v>99.845301412238399</v>
      </c>
      <c r="AE15">
        <v>100</v>
      </c>
      <c r="AF15">
        <v>102.05075223607599</v>
      </c>
    </row>
    <row r="16" spans="1:32" x14ac:dyDescent="0.3">
      <c r="A16" t="s">
        <v>128</v>
      </c>
      <c r="B16" t="s">
        <v>325</v>
      </c>
      <c r="C16" t="s">
        <v>297</v>
      </c>
      <c r="D16" t="s">
        <v>326</v>
      </c>
      <c r="E16" t="s">
        <v>298</v>
      </c>
      <c r="F16">
        <v>97.127975643305106</v>
      </c>
      <c r="G16">
        <v>98.023822911189399</v>
      </c>
      <c r="H16">
        <v>100.2734810611</v>
      </c>
      <c r="I16">
        <v>100.43838234742</v>
      </c>
      <c r="J16">
        <v>99.9537778505494</v>
      </c>
      <c r="K16">
        <v>100.07764788547701</v>
      </c>
      <c r="L16">
        <v>99.406790308184796</v>
      </c>
      <c r="M16">
        <v>97.546113566784101</v>
      </c>
      <c r="N16">
        <v>96.252528948594602</v>
      </c>
      <c r="O16">
        <v>95.690791310568201</v>
      </c>
      <c r="P16">
        <v>95.275741759008994</v>
      </c>
      <c r="Q16">
        <v>95.252557856909107</v>
      </c>
      <c r="R16">
        <v>95.074225005605399</v>
      </c>
      <c r="S16">
        <v>95.027912102449804</v>
      </c>
      <c r="T16">
        <v>93.169798373440599</v>
      </c>
      <c r="U16">
        <v>91.837973692771897</v>
      </c>
      <c r="V16">
        <v>91.916698895299902</v>
      </c>
      <c r="W16">
        <v>91.884108536388496</v>
      </c>
      <c r="X16">
        <v>92.112541480874796</v>
      </c>
      <c r="Y16">
        <v>94.519786798774305</v>
      </c>
      <c r="Z16">
        <v>95.705732222406297</v>
      </c>
      <c r="AA16">
        <v>96.174839835161904</v>
      </c>
      <c r="AB16">
        <v>97.325730570714896</v>
      </c>
      <c r="AC16">
        <v>98.620506074861893</v>
      </c>
      <c r="AD16">
        <v>100.06116156540099</v>
      </c>
      <c r="AE16">
        <v>100</v>
      </c>
      <c r="AF16">
        <v>102.206922208595</v>
      </c>
    </row>
    <row r="17" spans="1:32" x14ac:dyDescent="0.3">
      <c r="A17" t="s">
        <v>128</v>
      </c>
      <c r="B17" t="s">
        <v>327</v>
      </c>
      <c r="C17" t="s">
        <v>297</v>
      </c>
      <c r="D17" t="s">
        <v>328</v>
      </c>
      <c r="E17" t="s">
        <v>298</v>
      </c>
      <c r="F17">
        <v>96.683599382796899</v>
      </c>
      <c r="G17">
        <v>97.348223184840506</v>
      </c>
      <c r="H17">
        <v>99.3488068953436</v>
      </c>
      <c r="I17">
        <v>99.530979177921196</v>
      </c>
      <c r="J17">
        <v>98.939462801470199</v>
      </c>
      <c r="K17">
        <v>98.921831228504203</v>
      </c>
      <c r="L17">
        <v>98.093759558304697</v>
      </c>
      <c r="M17">
        <v>96.321651443726495</v>
      </c>
      <c r="N17">
        <v>95.068319105278505</v>
      </c>
      <c r="O17">
        <v>94.457233575465906</v>
      </c>
      <c r="P17">
        <v>94.219445298554902</v>
      </c>
      <c r="Q17">
        <v>94.068216196443302</v>
      </c>
      <c r="R17">
        <v>93.686568722665399</v>
      </c>
      <c r="S17">
        <v>93.8419281869202</v>
      </c>
      <c r="T17">
        <v>92.442226710701902</v>
      </c>
      <c r="U17">
        <v>91.067880918850804</v>
      </c>
      <c r="V17">
        <v>91.107838412572704</v>
      </c>
      <c r="W17">
        <v>90.965601883639295</v>
      </c>
      <c r="X17">
        <v>91.107151429145603</v>
      </c>
      <c r="Y17">
        <v>93.523639948454402</v>
      </c>
      <c r="Z17">
        <v>94.784698896375403</v>
      </c>
      <c r="AA17">
        <v>95.238037458294897</v>
      </c>
      <c r="AB17">
        <v>96.381718974561494</v>
      </c>
      <c r="AC17">
        <v>97.627774110665897</v>
      </c>
      <c r="AD17">
        <v>99.094882391094103</v>
      </c>
      <c r="AE17">
        <v>100</v>
      </c>
      <c r="AF17">
        <v>101.531960857125</v>
      </c>
    </row>
    <row r="18" spans="1:32" x14ac:dyDescent="0.3">
      <c r="A18" t="s">
        <v>128</v>
      </c>
      <c r="B18" t="s">
        <v>329</v>
      </c>
      <c r="C18" t="s">
        <v>297</v>
      </c>
      <c r="D18" t="s">
        <v>330</v>
      </c>
      <c r="E18" t="s">
        <v>298</v>
      </c>
      <c r="F18">
        <v>97.695917357232801</v>
      </c>
      <c r="G18">
        <v>98.308345911710106</v>
      </c>
      <c r="H18">
        <v>100.37940568618301</v>
      </c>
      <c r="I18">
        <v>100.55379326415</v>
      </c>
      <c r="J18">
        <v>100.028565637074</v>
      </c>
      <c r="K18">
        <v>100.09184242009</v>
      </c>
      <c r="L18">
        <v>99.299857480900698</v>
      </c>
      <c r="M18">
        <v>97.435172293683394</v>
      </c>
      <c r="N18">
        <v>96.268482464488898</v>
      </c>
      <c r="O18">
        <v>95.806355963947297</v>
      </c>
      <c r="P18">
        <v>95.768112948272105</v>
      </c>
      <c r="Q18">
        <v>95.611580363012493</v>
      </c>
      <c r="R18">
        <v>95.306491864726894</v>
      </c>
      <c r="S18">
        <v>95.130622849874399</v>
      </c>
      <c r="T18">
        <v>93.430024657695995</v>
      </c>
      <c r="U18">
        <v>92.050567508999407</v>
      </c>
      <c r="V18">
        <v>92.137302738916503</v>
      </c>
      <c r="W18">
        <v>92.135274224640199</v>
      </c>
      <c r="X18">
        <v>92.403839313740306</v>
      </c>
      <c r="Y18">
        <v>94.827307384101005</v>
      </c>
      <c r="Z18">
        <v>95.998291229364</v>
      </c>
      <c r="AA18">
        <v>96.483183917753394</v>
      </c>
      <c r="AB18">
        <v>97.654054335746395</v>
      </c>
      <c r="AC18">
        <v>98.977859391035693</v>
      </c>
      <c r="AD18">
        <v>100.429871911501</v>
      </c>
      <c r="AE18">
        <v>100</v>
      </c>
      <c r="AF18">
        <v>102.42868362418101</v>
      </c>
    </row>
    <row r="19" spans="1:32" x14ac:dyDescent="0.3">
      <c r="A19" t="s">
        <v>128</v>
      </c>
      <c r="B19" t="s">
        <v>331</v>
      </c>
      <c r="C19" t="s">
        <v>297</v>
      </c>
      <c r="D19" t="s">
        <v>332</v>
      </c>
      <c r="E19" t="s">
        <v>298</v>
      </c>
      <c r="F19">
        <v>96.921339870714405</v>
      </c>
      <c r="G19">
        <v>97.859507705916201</v>
      </c>
      <c r="H19">
        <v>100.12626941815699</v>
      </c>
      <c r="I19">
        <v>100.22732617034799</v>
      </c>
      <c r="J19">
        <v>99.701989280579099</v>
      </c>
      <c r="K19">
        <v>99.951563266461505</v>
      </c>
      <c r="L19">
        <v>99.313797531416199</v>
      </c>
      <c r="M19">
        <v>97.3544869914966</v>
      </c>
      <c r="N19">
        <v>96.238750223819196</v>
      </c>
      <c r="O19">
        <v>95.608946691018502</v>
      </c>
      <c r="P19">
        <v>95.442135318486805</v>
      </c>
      <c r="Q19">
        <v>95.172883389000603</v>
      </c>
      <c r="R19">
        <v>94.788207750716694</v>
      </c>
      <c r="S19">
        <v>94.666523768753805</v>
      </c>
      <c r="T19">
        <v>92.911462092230394</v>
      </c>
      <c r="U19">
        <v>91.655652224599393</v>
      </c>
      <c r="V19">
        <v>91.670673905459395</v>
      </c>
      <c r="W19">
        <v>91.709216995997707</v>
      </c>
      <c r="X19">
        <v>91.956352010785395</v>
      </c>
      <c r="Y19">
        <v>94.371487536482306</v>
      </c>
      <c r="Z19">
        <v>95.582422056946996</v>
      </c>
      <c r="AA19">
        <v>96.063095712674297</v>
      </c>
      <c r="AB19">
        <v>97.227176499373101</v>
      </c>
      <c r="AC19">
        <v>98.5196946209673</v>
      </c>
      <c r="AD19">
        <v>99.982771576630498</v>
      </c>
      <c r="AE19">
        <v>100</v>
      </c>
      <c r="AF19">
        <v>102.130402862087</v>
      </c>
    </row>
    <row r="20" spans="1:32" x14ac:dyDescent="0.3">
      <c r="A20" t="s">
        <v>128</v>
      </c>
      <c r="B20" t="s">
        <v>333</v>
      </c>
      <c r="C20" t="s">
        <v>297</v>
      </c>
      <c r="D20" t="s">
        <v>334</v>
      </c>
      <c r="E20" t="s">
        <v>298</v>
      </c>
      <c r="F20">
        <v>98.593092133783202</v>
      </c>
      <c r="G20">
        <v>99.925588772811196</v>
      </c>
      <c r="H20">
        <v>102.24798711278601</v>
      </c>
      <c r="I20">
        <v>102.41476950363101</v>
      </c>
      <c r="J20">
        <v>101.627876017459</v>
      </c>
      <c r="K20">
        <v>101.82033364548001</v>
      </c>
      <c r="L20">
        <v>101.66247131393</v>
      </c>
      <c r="M20">
        <v>100.077261707514</v>
      </c>
      <c r="N20">
        <v>98.929269510837102</v>
      </c>
      <c r="O20">
        <v>97.395524557542004</v>
      </c>
      <c r="P20">
        <v>97.824195050025907</v>
      </c>
      <c r="Q20">
        <v>97.672523578461394</v>
      </c>
      <c r="R20">
        <v>96.881696054858097</v>
      </c>
      <c r="S20">
        <v>96.333826299757007</v>
      </c>
      <c r="T20">
        <v>93.860364301911403</v>
      </c>
      <c r="U20">
        <v>92.803562739169394</v>
      </c>
      <c r="V20">
        <v>92.714834949469505</v>
      </c>
      <c r="W20">
        <v>92.652540348345994</v>
      </c>
      <c r="X20">
        <v>92.915141819443306</v>
      </c>
      <c r="Y20">
        <v>95.262392726295403</v>
      </c>
      <c r="Z20">
        <v>96.350035106189694</v>
      </c>
      <c r="AA20">
        <v>96.827939618328102</v>
      </c>
      <c r="AB20">
        <v>97.974678087648002</v>
      </c>
      <c r="AC20">
        <v>99.302907188266303</v>
      </c>
      <c r="AD20">
        <v>100.715152383646</v>
      </c>
      <c r="AE20">
        <v>100</v>
      </c>
      <c r="AF20">
        <v>102.74615554005101</v>
      </c>
    </row>
    <row r="21" spans="1:32" x14ac:dyDescent="0.3">
      <c r="A21" t="s">
        <v>128</v>
      </c>
      <c r="B21" t="s">
        <v>335</v>
      </c>
      <c r="C21" t="s">
        <v>297</v>
      </c>
      <c r="D21" t="s">
        <v>336</v>
      </c>
      <c r="E21" t="s">
        <v>298</v>
      </c>
      <c r="F21">
        <v>98.7726571443187</v>
      </c>
      <c r="G21">
        <v>99.915540519856606</v>
      </c>
      <c r="H21">
        <v>102.03765897044001</v>
      </c>
      <c r="I21">
        <v>102.262306273484</v>
      </c>
      <c r="J21">
        <v>101.356259212621</v>
      </c>
      <c r="K21">
        <v>101.201071846407</v>
      </c>
      <c r="L21">
        <v>100.83047426588899</v>
      </c>
      <c r="M21">
        <v>99.378110160383997</v>
      </c>
      <c r="N21">
        <v>98.006065659233698</v>
      </c>
      <c r="O21">
        <v>96.824403661952303</v>
      </c>
      <c r="P21">
        <v>96.853463799945203</v>
      </c>
      <c r="Q21">
        <v>96.719321701155195</v>
      </c>
      <c r="R21">
        <v>96.166071576264201</v>
      </c>
      <c r="S21">
        <v>96.007858096324398</v>
      </c>
      <c r="T21">
        <v>93.944634468949602</v>
      </c>
      <c r="U21">
        <v>92.870390338581103</v>
      </c>
      <c r="V21">
        <v>92.627282564264803</v>
      </c>
      <c r="W21">
        <v>92.3867361650166</v>
      </c>
      <c r="X21">
        <v>92.514338906230094</v>
      </c>
      <c r="Y21">
        <v>94.844576629033696</v>
      </c>
      <c r="Z21">
        <v>95.956400587634803</v>
      </c>
      <c r="AA21">
        <v>96.403452829170405</v>
      </c>
      <c r="AB21">
        <v>97.518654332635094</v>
      </c>
      <c r="AC21">
        <v>98.796003549350303</v>
      </c>
      <c r="AD21">
        <v>100.19438077529399</v>
      </c>
      <c r="AE21">
        <v>100</v>
      </c>
      <c r="AF21">
        <v>102.29348081486199</v>
      </c>
    </row>
    <row r="22" spans="1:32" x14ac:dyDescent="0.3">
      <c r="A22" t="s">
        <v>128</v>
      </c>
      <c r="B22" t="s">
        <v>337</v>
      </c>
      <c r="C22" t="s">
        <v>297</v>
      </c>
      <c r="D22" t="s">
        <v>338</v>
      </c>
      <c r="E22" t="s">
        <v>298</v>
      </c>
      <c r="F22">
        <v>99.299842504384998</v>
      </c>
      <c r="G22">
        <v>100.050799326706</v>
      </c>
      <c r="H22">
        <v>101.853090297137</v>
      </c>
      <c r="I22">
        <v>102.134337084169</v>
      </c>
      <c r="J22">
        <v>101.06506407192001</v>
      </c>
      <c r="K22">
        <v>100.532643860555</v>
      </c>
      <c r="L22">
        <v>99.9539485985661</v>
      </c>
      <c r="M22">
        <v>98.639950588875195</v>
      </c>
      <c r="N22">
        <v>97.061296082077305</v>
      </c>
      <c r="O22">
        <v>96.183269347083296</v>
      </c>
      <c r="P22">
        <v>95.798683128246296</v>
      </c>
      <c r="Q22">
        <v>95.730269102212105</v>
      </c>
      <c r="R22">
        <v>95.360422147576799</v>
      </c>
      <c r="S22">
        <v>95.652018671399503</v>
      </c>
      <c r="T22">
        <v>94.068919708504595</v>
      </c>
      <c r="U22">
        <v>92.920353082432996</v>
      </c>
      <c r="V22">
        <v>92.540411002383706</v>
      </c>
      <c r="W22">
        <v>92.116213990214703</v>
      </c>
      <c r="X22">
        <v>92.0775706610643</v>
      </c>
      <c r="Y22">
        <v>94.389246357928201</v>
      </c>
      <c r="Z22">
        <v>95.528169430992307</v>
      </c>
      <c r="AA22">
        <v>95.941343208403396</v>
      </c>
      <c r="AB22">
        <v>97.028603539151604</v>
      </c>
      <c r="AC22">
        <v>98.255141159940607</v>
      </c>
      <c r="AD22">
        <v>99.629360436280393</v>
      </c>
      <c r="AE22">
        <v>100</v>
      </c>
      <c r="AF22">
        <v>101.80107738851</v>
      </c>
    </row>
    <row r="23" spans="1:32" x14ac:dyDescent="0.3">
      <c r="A23" t="s">
        <v>128</v>
      </c>
      <c r="B23" t="s">
        <v>339</v>
      </c>
      <c r="C23" t="s">
        <v>297</v>
      </c>
      <c r="D23" t="s">
        <v>340</v>
      </c>
      <c r="E23" t="s">
        <v>298</v>
      </c>
      <c r="F23">
        <v>95.380898601256007</v>
      </c>
      <c r="G23">
        <v>95.577805257182206</v>
      </c>
      <c r="H23">
        <v>97.289557469951305</v>
      </c>
      <c r="I23">
        <v>97.583768448145705</v>
      </c>
      <c r="J23">
        <v>96.9852974701774</v>
      </c>
      <c r="K23">
        <v>96.524979248286201</v>
      </c>
      <c r="L23">
        <v>95.377258856988007</v>
      </c>
      <c r="M23">
        <v>93.646892601383101</v>
      </c>
      <c r="N23">
        <v>92.246612729536906</v>
      </c>
      <c r="O23">
        <v>91.267653610993605</v>
      </c>
      <c r="P23">
        <v>90.744590988528202</v>
      </c>
      <c r="Q23">
        <v>90.696216299767201</v>
      </c>
      <c r="R23">
        <v>90.483320026764503</v>
      </c>
      <c r="S23">
        <v>91.448647498435193</v>
      </c>
      <c r="T23">
        <v>91.135865661367603</v>
      </c>
      <c r="U23">
        <v>89.779562113647202</v>
      </c>
      <c r="V23">
        <v>89.520546116303805</v>
      </c>
      <c r="W23">
        <v>89.303275379020107</v>
      </c>
      <c r="X23">
        <v>89.410929263460503</v>
      </c>
      <c r="Y23">
        <v>91.905054972794304</v>
      </c>
      <c r="Z23">
        <v>93.339151681971103</v>
      </c>
      <c r="AA23">
        <v>93.812931068185804</v>
      </c>
      <c r="AB23">
        <v>94.982899193999899</v>
      </c>
      <c r="AC23">
        <v>96.181678263100906</v>
      </c>
      <c r="AD23">
        <v>97.782261404197996</v>
      </c>
      <c r="AE23">
        <v>100</v>
      </c>
      <c r="AF23">
        <v>100.78157496023501</v>
      </c>
    </row>
    <row r="24" spans="1:32" x14ac:dyDescent="0.3">
      <c r="A24" t="s">
        <v>128</v>
      </c>
      <c r="B24" t="s">
        <v>341</v>
      </c>
      <c r="C24" t="s">
        <v>297</v>
      </c>
      <c r="D24" t="s">
        <v>342</v>
      </c>
      <c r="E24" t="s">
        <v>298</v>
      </c>
      <c r="F24">
        <v>97.544010231401202</v>
      </c>
      <c r="G24">
        <v>98.179186893527202</v>
      </c>
      <c r="H24">
        <v>100.173839924999</v>
      </c>
      <c r="I24">
        <v>100.36064020870801</v>
      </c>
      <c r="J24">
        <v>99.780463737994793</v>
      </c>
      <c r="K24">
        <v>99.673071747978994</v>
      </c>
      <c r="L24">
        <v>98.897534024598002</v>
      </c>
      <c r="M24">
        <v>97.105693357606697</v>
      </c>
      <c r="N24">
        <v>95.9188088176289</v>
      </c>
      <c r="O24">
        <v>95.166708180388696</v>
      </c>
      <c r="P24">
        <v>94.767373689647002</v>
      </c>
      <c r="Q24">
        <v>94.544885262234899</v>
      </c>
      <c r="R24">
        <v>94.215434049288802</v>
      </c>
      <c r="S24">
        <v>94.463248078935194</v>
      </c>
      <c r="T24">
        <v>93.098966079365695</v>
      </c>
      <c r="U24">
        <v>91.791194019049598</v>
      </c>
      <c r="V24">
        <v>91.759052780175097</v>
      </c>
      <c r="W24">
        <v>91.704603735717797</v>
      </c>
      <c r="X24">
        <v>91.937451294908897</v>
      </c>
      <c r="Y24">
        <v>94.410735813795398</v>
      </c>
      <c r="Z24">
        <v>95.672497126903394</v>
      </c>
      <c r="AA24">
        <v>96.156170968644005</v>
      </c>
      <c r="AB24">
        <v>97.320933941317705</v>
      </c>
      <c r="AC24">
        <v>98.596625501309902</v>
      </c>
      <c r="AD24">
        <v>100.04582124134301</v>
      </c>
      <c r="AE24">
        <v>100</v>
      </c>
      <c r="AF24">
        <v>102.11952779413301</v>
      </c>
    </row>
    <row r="25" spans="1:32" x14ac:dyDescent="0.3">
      <c r="A25" t="s">
        <v>128</v>
      </c>
      <c r="B25" t="s">
        <v>343</v>
      </c>
      <c r="C25" t="s">
        <v>297</v>
      </c>
      <c r="D25" t="s">
        <v>344</v>
      </c>
      <c r="E25" t="s">
        <v>298</v>
      </c>
      <c r="F25">
        <v>97.428275837117894</v>
      </c>
      <c r="G25">
        <v>98.208089403396798</v>
      </c>
      <c r="H25">
        <v>100.25481490102599</v>
      </c>
      <c r="I25">
        <v>100.60794525111299</v>
      </c>
      <c r="J25">
        <v>99.846612911657601</v>
      </c>
      <c r="K25">
        <v>99.562865604348303</v>
      </c>
      <c r="L25">
        <v>98.830314539061305</v>
      </c>
      <c r="M25">
        <v>97.240643662922693</v>
      </c>
      <c r="N25">
        <v>95.967555770361798</v>
      </c>
      <c r="O25">
        <v>95.208502933024405</v>
      </c>
      <c r="P25">
        <v>95.042074783046203</v>
      </c>
      <c r="Q25">
        <v>94.933159330043694</v>
      </c>
      <c r="R25">
        <v>94.641665493748206</v>
      </c>
      <c r="S25">
        <v>94.960523135062004</v>
      </c>
      <c r="T25">
        <v>93.462416711098498</v>
      </c>
      <c r="U25">
        <v>92.203506458746006</v>
      </c>
      <c r="V25">
        <v>92.1170033893587</v>
      </c>
      <c r="W25">
        <v>91.743696998928399</v>
      </c>
      <c r="X25">
        <v>91.767002694878798</v>
      </c>
      <c r="Y25">
        <v>94.104029771123294</v>
      </c>
      <c r="Z25">
        <v>95.288546756282599</v>
      </c>
      <c r="AA25">
        <v>95.698747141973698</v>
      </c>
      <c r="AB25">
        <v>96.794197778152693</v>
      </c>
      <c r="AC25">
        <v>98.005576438238805</v>
      </c>
      <c r="AD25">
        <v>99.3835579835782</v>
      </c>
      <c r="AE25">
        <v>100</v>
      </c>
      <c r="AF25">
        <v>101.669867398778</v>
      </c>
    </row>
    <row r="26" spans="1:32" x14ac:dyDescent="0.3">
      <c r="A26" t="s">
        <v>128</v>
      </c>
      <c r="B26" t="s">
        <v>345</v>
      </c>
      <c r="C26" t="s">
        <v>297</v>
      </c>
      <c r="D26" t="s">
        <v>346</v>
      </c>
      <c r="E26" t="s">
        <v>298</v>
      </c>
      <c r="F26">
        <v>96.6764813271744</v>
      </c>
      <c r="G26">
        <v>97.097462188884805</v>
      </c>
      <c r="H26">
        <v>98.903175358114197</v>
      </c>
      <c r="I26">
        <v>99.116268635162598</v>
      </c>
      <c r="J26">
        <v>98.524135781741506</v>
      </c>
      <c r="K26">
        <v>98.265040984379198</v>
      </c>
      <c r="L26">
        <v>97.370554202052503</v>
      </c>
      <c r="M26">
        <v>95.636091625206902</v>
      </c>
      <c r="N26">
        <v>94.357037844797006</v>
      </c>
      <c r="O26">
        <v>93.529917339391602</v>
      </c>
      <c r="P26">
        <v>93.073173718142797</v>
      </c>
      <c r="Q26">
        <v>92.935322619803202</v>
      </c>
      <c r="R26">
        <v>92.659562939092297</v>
      </c>
      <c r="S26">
        <v>93.176491109458496</v>
      </c>
      <c r="T26">
        <v>92.203244092098601</v>
      </c>
      <c r="U26">
        <v>90.879935749486606</v>
      </c>
      <c r="V26">
        <v>90.744023145131905</v>
      </c>
      <c r="W26">
        <v>90.598368731944305</v>
      </c>
      <c r="X26">
        <v>90.748255683052804</v>
      </c>
      <c r="Y26">
        <v>93.209878239626804</v>
      </c>
      <c r="Z26">
        <v>94.535595305470295</v>
      </c>
      <c r="AA26">
        <v>94.994822670484993</v>
      </c>
      <c r="AB26">
        <v>96.145163611962303</v>
      </c>
      <c r="AC26">
        <v>97.371828897110802</v>
      </c>
      <c r="AD26">
        <v>98.878869066548901</v>
      </c>
      <c r="AE26">
        <v>100</v>
      </c>
      <c r="AF26">
        <v>101.38809822846601</v>
      </c>
    </row>
    <row r="27" spans="1:32" x14ac:dyDescent="0.3">
      <c r="A27" t="s">
        <v>128</v>
      </c>
      <c r="B27" t="s">
        <v>347</v>
      </c>
      <c r="C27" t="s">
        <v>297</v>
      </c>
      <c r="D27" t="s">
        <v>348</v>
      </c>
      <c r="E27" t="s">
        <v>298</v>
      </c>
      <c r="F27">
        <v>97.942337874047993</v>
      </c>
      <c r="G27">
        <v>98.8187651322948</v>
      </c>
      <c r="H27">
        <v>101.03185760216699</v>
      </c>
      <c r="I27">
        <v>101.167043910093</v>
      </c>
      <c r="J27">
        <v>100.62603703300699</v>
      </c>
      <c r="K27">
        <v>100.74049161419801</v>
      </c>
      <c r="L27">
        <v>100.118110285112</v>
      </c>
      <c r="M27">
        <v>98.280194336047103</v>
      </c>
      <c r="N27">
        <v>97.239981393675194</v>
      </c>
      <c r="O27">
        <v>96.608761771760399</v>
      </c>
      <c r="P27">
        <v>96.444024164643693</v>
      </c>
      <c r="Q27">
        <v>96.057301752344301</v>
      </c>
      <c r="R27">
        <v>95.585984930412096</v>
      </c>
      <c r="S27">
        <v>95.405183832082102</v>
      </c>
      <c r="T27">
        <v>93.545150498152694</v>
      </c>
      <c r="U27">
        <v>92.274757849500304</v>
      </c>
      <c r="V27">
        <v>92.369129478190899</v>
      </c>
      <c r="W27">
        <v>92.429017895999806</v>
      </c>
      <c r="X27">
        <v>92.745985504129607</v>
      </c>
      <c r="Y27">
        <v>95.218263227112402</v>
      </c>
      <c r="Z27">
        <v>96.426043466928505</v>
      </c>
      <c r="AA27">
        <v>96.929213702142405</v>
      </c>
      <c r="AB27">
        <v>98.107222674170899</v>
      </c>
      <c r="AC27">
        <v>99.419436342492901</v>
      </c>
      <c r="AD27">
        <v>100.829345044769</v>
      </c>
      <c r="AE27">
        <v>100</v>
      </c>
      <c r="AF27">
        <v>102.580185180551</v>
      </c>
    </row>
    <row r="28" spans="1:32" x14ac:dyDescent="0.3">
      <c r="A28" t="s">
        <v>128</v>
      </c>
      <c r="B28" t="s">
        <v>349</v>
      </c>
      <c r="C28" t="s">
        <v>297</v>
      </c>
      <c r="D28" t="s">
        <v>350</v>
      </c>
      <c r="E28" t="s">
        <v>298</v>
      </c>
      <c r="F28">
        <v>98.374468631445595</v>
      </c>
      <c r="G28">
        <v>99.655202240026398</v>
      </c>
      <c r="H28">
        <v>102.00315916701901</v>
      </c>
      <c r="I28">
        <v>102.179427222819</v>
      </c>
      <c r="J28">
        <v>101.414464407686</v>
      </c>
      <c r="K28">
        <v>101.570860170063</v>
      </c>
      <c r="L28">
        <v>101.057053985736</v>
      </c>
      <c r="M28">
        <v>99.277883973574504</v>
      </c>
      <c r="N28">
        <v>98.201358403288495</v>
      </c>
      <c r="O28">
        <v>97.210777085257405</v>
      </c>
      <c r="P28">
        <v>97.276886212982404</v>
      </c>
      <c r="Q28">
        <v>97.082259910403096</v>
      </c>
      <c r="R28">
        <v>96.562852997688495</v>
      </c>
      <c r="S28">
        <v>96.345234743781006</v>
      </c>
      <c r="T28">
        <v>94.216067005578907</v>
      </c>
      <c r="U28">
        <v>93.022969456146598</v>
      </c>
      <c r="V28">
        <v>93.061278000941897</v>
      </c>
      <c r="W28">
        <v>93.037673580670003</v>
      </c>
      <c r="X28">
        <v>93.295574488744705</v>
      </c>
      <c r="Y28">
        <v>95.669572826007098</v>
      </c>
      <c r="Z28">
        <v>96.748088510753803</v>
      </c>
      <c r="AA28">
        <v>97.196599034325303</v>
      </c>
      <c r="AB28">
        <v>98.308119608249299</v>
      </c>
      <c r="AC28">
        <v>99.582628391922</v>
      </c>
      <c r="AD28">
        <v>100.86232721369301</v>
      </c>
      <c r="AE28">
        <v>100</v>
      </c>
      <c r="AF28">
        <v>102.456966096042</v>
      </c>
    </row>
    <row r="29" spans="1:32" x14ac:dyDescent="0.3">
      <c r="A29" t="s">
        <v>128</v>
      </c>
      <c r="B29" t="s">
        <v>351</v>
      </c>
      <c r="C29" t="s">
        <v>297</v>
      </c>
      <c r="D29" t="s">
        <v>352</v>
      </c>
      <c r="E29" t="s">
        <v>298</v>
      </c>
      <c r="F29">
        <v>98.112769688631303</v>
      </c>
      <c r="G29">
        <v>99.171363691542297</v>
      </c>
      <c r="H29">
        <v>101.35654569875599</v>
      </c>
      <c r="I29">
        <v>101.66276581854601</v>
      </c>
      <c r="J29">
        <v>100.758347948855</v>
      </c>
      <c r="K29">
        <v>100.630947972027</v>
      </c>
      <c r="L29">
        <v>99.954454940702206</v>
      </c>
      <c r="M29">
        <v>98.238675147170298</v>
      </c>
      <c r="N29">
        <v>97.050995024615901</v>
      </c>
      <c r="O29">
        <v>95.926295473397104</v>
      </c>
      <c r="P29">
        <v>95.990428751871306</v>
      </c>
      <c r="Q29">
        <v>95.973148141788499</v>
      </c>
      <c r="R29">
        <v>95.434540421580394</v>
      </c>
      <c r="S29">
        <v>95.532038859373401</v>
      </c>
      <c r="T29">
        <v>93.725854839520906</v>
      </c>
      <c r="U29">
        <v>92.521898905072504</v>
      </c>
      <c r="V29">
        <v>92.486255390712998</v>
      </c>
      <c r="W29">
        <v>92.382652708502306</v>
      </c>
      <c r="X29">
        <v>92.560947954377895</v>
      </c>
      <c r="Y29">
        <v>94.9298574848237</v>
      </c>
      <c r="Z29">
        <v>96.082205379588999</v>
      </c>
      <c r="AA29">
        <v>96.511383775299805</v>
      </c>
      <c r="AB29">
        <v>97.606324668591895</v>
      </c>
      <c r="AC29">
        <v>98.825939321916394</v>
      </c>
      <c r="AD29">
        <v>100.13812627965601</v>
      </c>
      <c r="AE29">
        <v>100</v>
      </c>
      <c r="AF29">
        <v>101.997241347734</v>
      </c>
    </row>
    <row r="30" spans="1:32" x14ac:dyDescent="0.3">
      <c r="A30" t="s">
        <v>128</v>
      </c>
      <c r="B30" t="s">
        <v>353</v>
      </c>
      <c r="C30" t="s">
        <v>297</v>
      </c>
      <c r="D30" t="s">
        <v>354</v>
      </c>
      <c r="E30" t="s">
        <v>298</v>
      </c>
      <c r="F30">
        <v>96.878963151409096</v>
      </c>
      <c r="G30">
        <v>98.002994183835497</v>
      </c>
      <c r="H30">
        <v>100.14346115842</v>
      </c>
      <c r="I30">
        <v>100.214877106755</v>
      </c>
      <c r="J30">
        <v>99.631312399077899</v>
      </c>
      <c r="K30">
        <v>99.922219893673699</v>
      </c>
      <c r="L30">
        <v>99.393516976826007</v>
      </c>
      <c r="M30">
        <v>97.533949193538106</v>
      </c>
      <c r="N30">
        <v>96.390336419396206</v>
      </c>
      <c r="O30">
        <v>95.901358198932996</v>
      </c>
      <c r="P30">
        <v>96.026049326392197</v>
      </c>
      <c r="Q30">
        <v>95.309808654731597</v>
      </c>
      <c r="R30">
        <v>94.870324631775404</v>
      </c>
      <c r="S30">
        <v>94.556268033212007</v>
      </c>
      <c r="T30">
        <v>92.795635570917597</v>
      </c>
      <c r="U30">
        <v>91.515467941492105</v>
      </c>
      <c r="V30">
        <v>91.450772372548997</v>
      </c>
      <c r="W30">
        <v>91.425984252949206</v>
      </c>
      <c r="X30">
        <v>91.6355200139826</v>
      </c>
      <c r="Y30">
        <v>94.069079362555001</v>
      </c>
      <c r="Z30">
        <v>95.242356692163</v>
      </c>
      <c r="AA30">
        <v>95.690258979991697</v>
      </c>
      <c r="AB30">
        <v>96.790078258008904</v>
      </c>
      <c r="AC30">
        <v>97.937612003699002</v>
      </c>
      <c r="AD30">
        <v>99.234249980805004</v>
      </c>
      <c r="AE30">
        <v>100</v>
      </c>
      <c r="AF30">
        <v>101.14593080421</v>
      </c>
    </row>
    <row r="31" spans="1:32" x14ac:dyDescent="0.3">
      <c r="A31" t="s">
        <v>128</v>
      </c>
      <c r="B31" t="s">
        <v>355</v>
      </c>
      <c r="C31" t="s">
        <v>297</v>
      </c>
      <c r="D31" t="s">
        <v>356</v>
      </c>
      <c r="E31" t="s">
        <v>298</v>
      </c>
      <c r="F31">
        <v>98.553681227963494</v>
      </c>
      <c r="G31">
        <v>100.202358784598</v>
      </c>
      <c r="H31">
        <v>102.83113725947599</v>
      </c>
      <c r="I31">
        <v>102.84253978542201</v>
      </c>
      <c r="J31">
        <v>102.262821755098</v>
      </c>
      <c r="K31">
        <v>102.86274847934099</v>
      </c>
      <c r="L31">
        <v>102.59329870002399</v>
      </c>
      <c r="M31">
        <v>100.61051855119</v>
      </c>
      <c r="N31">
        <v>99.823740699118304</v>
      </c>
      <c r="O31">
        <v>99.126742286111494</v>
      </c>
      <c r="P31">
        <v>99.005093382539002</v>
      </c>
      <c r="Q31">
        <v>98.338941048699496</v>
      </c>
      <c r="R31">
        <v>97.990325185176602</v>
      </c>
      <c r="S31">
        <v>97.206244732841398</v>
      </c>
      <c r="T31">
        <v>94.391400238779994</v>
      </c>
      <c r="U31">
        <v>93.359317598019899</v>
      </c>
      <c r="V31">
        <v>93.671583074407394</v>
      </c>
      <c r="W31">
        <v>93.889375361708701</v>
      </c>
      <c r="X31">
        <v>94.233027533274495</v>
      </c>
      <c r="Y31">
        <v>96.652846957809004</v>
      </c>
      <c r="Z31">
        <v>97.674578358790001</v>
      </c>
      <c r="AA31">
        <v>98.165261001860898</v>
      </c>
      <c r="AB31">
        <v>99.344989734539794</v>
      </c>
      <c r="AC31">
        <v>100.67869168335299</v>
      </c>
      <c r="AD31">
        <v>101.897125977683</v>
      </c>
      <c r="AE31">
        <v>100</v>
      </c>
      <c r="AF31">
        <v>103.005298888825</v>
      </c>
    </row>
    <row r="32" spans="1:32" x14ac:dyDescent="0.3">
      <c r="A32" t="s">
        <v>128</v>
      </c>
      <c r="B32" t="s">
        <v>357</v>
      </c>
      <c r="C32" t="s">
        <v>297</v>
      </c>
      <c r="D32" t="s">
        <v>358</v>
      </c>
      <c r="E32" t="s">
        <v>298</v>
      </c>
      <c r="F32">
        <v>99.171940148520704</v>
      </c>
      <c r="G32">
        <v>100.987980461712</v>
      </c>
      <c r="H32">
        <v>103.840083572745</v>
      </c>
      <c r="I32">
        <v>103.780152691791</v>
      </c>
      <c r="J32">
        <v>103.280654382246</v>
      </c>
      <c r="K32">
        <v>104.134365910263</v>
      </c>
      <c r="L32">
        <v>103.97889824039</v>
      </c>
      <c r="M32">
        <v>101.93702596551999</v>
      </c>
      <c r="N32">
        <v>101.17338205714501</v>
      </c>
      <c r="O32">
        <v>100.621665362266</v>
      </c>
      <c r="P32">
        <v>100.319228161372</v>
      </c>
      <c r="Q32">
        <v>99.765426996312399</v>
      </c>
      <c r="R32">
        <v>99.373322309792499</v>
      </c>
      <c r="S32">
        <v>98.346398350551198</v>
      </c>
      <c r="T32">
        <v>95.243650106231499</v>
      </c>
      <c r="U32">
        <v>94.018030182041201</v>
      </c>
      <c r="V32">
        <v>94.379969093564696</v>
      </c>
      <c r="W32">
        <v>94.781011389838994</v>
      </c>
      <c r="X32">
        <v>95.362229414141595</v>
      </c>
      <c r="Y32">
        <v>97.756890172660505</v>
      </c>
      <c r="Z32">
        <v>98.694300144714603</v>
      </c>
      <c r="AA32">
        <v>99.243787127702603</v>
      </c>
      <c r="AB32">
        <v>100.46760024458401</v>
      </c>
      <c r="AC32">
        <v>101.93634924625</v>
      </c>
      <c r="AD32">
        <v>103.222249802025</v>
      </c>
      <c r="AE32">
        <v>100</v>
      </c>
      <c r="AF32">
        <v>104.13070701815199</v>
      </c>
    </row>
    <row r="33" spans="1:32" x14ac:dyDescent="0.3">
      <c r="A33" t="s">
        <v>128</v>
      </c>
      <c r="B33" t="s">
        <v>359</v>
      </c>
      <c r="C33" t="s">
        <v>297</v>
      </c>
      <c r="D33" t="s">
        <v>360</v>
      </c>
      <c r="E33" t="s">
        <v>298</v>
      </c>
      <c r="F33">
        <v>99.990364920597401</v>
      </c>
      <c r="G33">
        <v>100.785928376919</v>
      </c>
      <c r="H33">
        <v>102.701154278898</v>
      </c>
      <c r="I33">
        <v>103.09174239556</v>
      </c>
      <c r="J33">
        <v>101.940195264945</v>
      </c>
      <c r="K33">
        <v>101.451447469114</v>
      </c>
      <c r="L33">
        <v>100.724326595665</v>
      </c>
      <c r="M33">
        <v>100.125332064807</v>
      </c>
      <c r="N33">
        <v>98.9550671106675</v>
      </c>
      <c r="O33">
        <v>97.970586417896499</v>
      </c>
      <c r="P33">
        <v>98.249019506024496</v>
      </c>
      <c r="Q33">
        <v>98.215863691292995</v>
      </c>
      <c r="R33">
        <v>97.544491056900696</v>
      </c>
      <c r="S33">
        <v>97.6907772239217</v>
      </c>
      <c r="T33">
        <v>95.438418525429597</v>
      </c>
      <c r="U33">
        <v>94.303792732250997</v>
      </c>
      <c r="V33">
        <v>94.046405107351504</v>
      </c>
      <c r="W33">
        <v>93.492929611151496</v>
      </c>
      <c r="X33">
        <v>93.319553677470907</v>
      </c>
      <c r="Y33">
        <v>95.520008772505705</v>
      </c>
      <c r="Z33">
        <v>96.452786676163797</v>
      </c>
      <c r="AA33">
        <v>96.630844196230001</v>
      </c>
      <c r="AB33">
        <v>97.404385623456903</v>
      </c>
      <c r="AC33">
        <v>98.438419261350802</v>
      </c>
      <c r="AD33">
        <v>99.334268594846293</v>
      </c>
      <c r="AE33">
        <v>100</v>
      </c>
      <c r="AF33">
        <v>101.18582319894399</v>
      </c>
    </row>
    <row r="34" spans="1:32" x14ac:dyDescent="0.3">
      <c r="A34" t="s">
        <v>128</v>
      </c>
      <c r="B34" t="s">
        <v>361</v>
      </c>
      <c r="C34" t="s">
        <v>297</v>
      </c>
      <c r="D34" t="s">
        <v>362</v>
      </c>
      <c r="E34" t="s">
        <v>298</v>
      </c>
      <c r="F34">
        <v>99.099539888383504</v>
      </c>
      <c r="G34">
        <v>100.017276955646</v>
      </c>
      <c r="H34">
        <v>102.26120402270099</v>
      </c>
      <c r="I34">
        <v>102.42477653767099</v>
      </c>
      <c r="J34">
        <v>101.84927073268599</v>
      </c>
      <c r="K34">
        <v>102.083741205924</v>
      </c>
      <c r="L34">
        <v>101.480686725851</v>
      </c>
      <c r="M34">
        <v>99.527107175540607</v>
      </c>
      <c r="N34">
        <v>98.467671803872605</v>
      </c>
      <c r="O34">
        <v>97.874487256473898</v>
      </c>
      <c r="P34">
        <v>97.610967516117597</v>
      </c>
      <c r="Q34">
        <v>97.452981488327794</v>
      </c>
      <c r="R34">
        <v>96.9843190419233</v>
      </c>
      <c r="S34">
        <v>96.708213863245803</v>
      </c>
      <c r="T34">
        <v>94.393608159792095</v>
      </c>
      <c r="U34">
        <v>93.117123464112296</v>
      </c>
      <c r="V34">
        <v>93.337974523288807</v>
      </c>
      <c r="W34">
        <v>93.548400680675101</v>
      </c>
      <c r="X34">
        <v>93.988124973375093</v>
      </c>
      <c r="Y34">
        <v>96.4252991923628</v>
      </c>
      <c r="Z34">
        <v>97.505074155740303</v>
      </c>
      <c r="AA34">
        <v>98.018143740693006</v>
      </c>
      <c r="AB34">
        <v>99.176018615915396</v>
      </c>
      <c r="AC34">
        <v>100.483164496078</v>
      </c>
      <c r="AD34">
        <v>101.698095673148</v>
      </c>
      <c r="AE34">
        <v>100</v>
      </c>
      <c r="AF34">
        <v>103.080344817954</v>
      </c>
    </row>
    <row r="35" spans="1:32" x14ac:dyDescent="0.3">
      <c r="A35" t="s">
        <v>128</v>
      </c>
      <c r="B35" t="s">
        <v>363</v>
      </c>
      <c r="C35" t="s">
        <v>297</v>
      </c>
      <c r="D35" t="s">
        <v>364</v>
      </c>
      <c r="E35" t="s">
        <v>298</v>
      </c>
      <c r="F35">
        <v>97.847267616175699</v>
      </c>
      <c r="G35">
        <v>98.533928178846907</v>
      </c>
      <c r="H35">
        <v>100.136939889567</v>
      </c>
      <c r="I35">
        <v>100.50353593029</v>
      </c>
      <c r="J35">
        <v>100.06871897662499</v>
      </c>
      <c r="K35">
        <v>100.204879044385</v>
      </c>
      <c r="L35">
        <v>99.882128066228105</v>
      </c>
      <c r="M35">
        <v>98.475135342545499</v>
      </c>
      <c r="N35">
        <v>97.806689680432001</v>
      </c>
      <c r="O35">
        <v>97.443277304161398</v>
      </c>
      <c r="P35">
        <v>97.2879186744008</v>
      </c>
      <c r="Q35">
        <v>96.969526377829098</v>
      </c>
      <c r="R35">
        <v>96.647261502128899</v>
      </c>
      <c r="S35">
        <v>96.320853014823996</v>
      </c>
      <c r="T35">
        <v>94.870935679456906</v>
      </c>
      <c r="U35">
        <v>93.988522283114904</v>
      </c>
      <c r="V35">
        <v>94.228232092774704</v>
      </c>
      <c r="W35">
        <v>94.218165789928605</v>
      </c>
      <c r="X35">
        <v>94.405460319543295</v>
      </c>
      <c r="Y35">
        <v>96.421078900794299</v>
      </c>
      <c r="Z35">
        <v>97.2272700230521</v>
      </c>
      <c r="AA35">
        <v>97.570268233432301</v>
      </c>
      <c r="AB35">
        <v>98.483966200022905</v>
      </c>
      <c r="AC35">
        <v>99.5535345882885</v>
      </c>
      <c r="AD35">
        <v>100.54378457493701</v>
      </c>
      <c r="AE35">
        <v>100</v>
      </c>
      <c r="AF35">
        <v>102.028322229015</v>
      </c>
    </row>
    <row r="36" spans="1:32" x14ac:dyDescent="0.3">
      <c r="A36" t="s">
        <v>128</v>
      </c>
      <c r="B36" t="s">
        <v>365</v>
      </c>
      <c r="C36" t="s">
        <v>297</v>
      </c>
      <c r="D36" t="s">
        <v>366</v>
      </c>
      <c r="E36" t="s">
        <v>298</v>
      </c>
      <c r="F36">
        <v>98.809114480693097</v>
      </c>
      <c r="G36">
        <v>99.492523801341605</v>
      </c>
      <c r="H36">
        <v>100.763553801874</v>
      </c>
      <c r="I36">
        <v>101.156651493727</v>
      </c>
      <c r="J36">
        <v>100.78971039234</v>
      </c>
      <c r="K36">
        <v>100.912459437416</v>
      </c>
      <c r="L36">
        <v>100.81472016983</v>
      </c>
      <c r="M36">
        <v>99.779122512473094</v>
      </c>
      <c r="N36">
        <v>99.373753004192395</v>
      </c>
      <c r="O36">
        <v>99.219620834295199</v>
      </c>
      <c r="P36">
        <v>99.160091805790202</v>
      </c>
      <c r="Q36">
        <v>98.864780260700002</v>
      </c>
      <c r="R36">
        <v>98.615908591120402</v>
      </c>
      <c r="S36">
        <v>98.015029987726507</v>
      </c>
      <c r="T36">
        <v>96.599938689627606</v>
      </c>
      <c r="U36">
        <v>96.052786644817004</v>
      </c>
      <c r="V36">
        <v>96.458107354856594</v>
      </c>
      <c r="W36">
        <v>96.480188539779604</v>
      </c>
      <c r="X36">
        <v>96.656608739968405</v>
      </c>
      <c r="Y36">
        <v>98.286087100418897</v>
      </c>
      <c r="Z36">
        <v>98.742643230431</v>
      </c>
      <c r="AA36">
        <v>98.986660425896304</v>
      </c>
      <c r="AB36">
        <v>99.704877098836803</v>
      </c>
      <c r="AC36">
        <v>100.644219184813</v>
      </c>
      <c r="AD36">
        <v>101.29800383529999</v>
      </c>
      <c r="AE36">
        <v>100</v>
      </c>
      <c r="AF36">
        <v>102.14874214038601</v>
      </c>
    </row>
    <row r="37" spans="1:32" x14ac:dyDescent="0.3">
      <c r="A37" t="s">
        <v>128</v>
      </c>
      <c r="B37" t="s">
        <v>367</v>
      </c>
      <c r="C37" t="s">
        <v>297</v>
      </c>
      <c r="D37" t="s">
        <v>368</v>
      </c>
      <c r="E37" t="s">
        <v>298</v>
      </c>
      <c r="F37">
        <v>96.068977916869997</v>
      </c>
      <c r="G37">
        <v>96.546713101973495</v>
      </c>
      <c r="H37">
        <v>98.429641716949803</v>
      </c>
      <c r="I37">
        <v>98.666296382602496</v>
      </c>
      <c r="J37">
        <v>98.035041350567298</v>
      </c>
      <c r="K37">
        <v>97.778771574387804</v>
      </c>
      <c r="L37">
        <v>96.715468460548493</v>
      </c>
      <c r="M37">
        <v>94.978551967460305</v>
      </c>
      <c r="N37">
        <v>93.746722100294306</v>
      </c>
      <c r="O37">
        <v>92.852329307405697</v>
      </c>
      <c r="P37">
        <v>92.576387577489498</v>
      </c>
      <c r="Q37">
        <v>92.477832893856501</v>
      </c>
      <c r="R37">
        <v>92.196281881650194</v>
      </c>
      <c r="S37">
        <v>92.760156337548594</v>
      </c>
      <c r="T37">
        <v>91.991889957176696</v>
      </c>
      <c r="U37">
        <v>90.663704063939704</v>
      </c>
      <c r="V37">
        <v>90.500811371879706</v>
      </c>
      <c r="W37">
        <v>90.331776414226198</v>
      </c>
      <c r="X37">
        <v>90.486143646605996</v>
      </c>
      <c r="Y37">
        <v>92.939339385224699</v>
      </c>
      <c r="Z37">
        <v>94.268158614697597</v>
      </c>
      <c r="AA37">
        <v>94.723130389986196</v>
      </c>
      <c r="AB37">
        <v>95.863435815808302</v>
      </c>
      <c r="AC37">
        <v>97.055731278508603</v>
      </c>
      <c r="AD37">
        <v>98.551384524561001</v>
      </c>
      <c r="AE37">
        <v>100</v>
      </c>
      <c r="AF37">
        <v>101.183247557671</v>
      </c>
    </row>
    <row r="38" spans="1:32" x14ac:dyDescent="0.3">
      <c r="A38" t="s">
        <v>128</v>
      </c>
      <c r="B38" t="s">
        <v>369</v>
      </c>
      <c r="C38" t="s">
        <v>297</v>
      </c>
      <c r="D38" t="s">
        <v>370</v>
      </c>
      <c r="E38" t="s">
        <v>298</v>
      </c>
      <c r="F38">
        <v>97.038509416113996</v>
      </c>
      <c r="G38">
        <v>97.724235739020401</v>
      </c>
      <c r="H38">
        <v>99.893249424287106</v>
      </c>
      <c r="I38">
        <v>100.07066031706999</v>
      </c>
      <c r="J38">
        <v>99.544011992469606</v>
      </c>
      <c r="K38">
        <v>99.815122721437405</v>
      </c>
      <c r="L38">
        <v>99.190282202095105</v>
      </c>
      <c r="M38">
        <v>97.239948677301797</v>
      </c>
      <c r="N38">
        <v>96.305387328107599</v>
      </c>
      <c r="O38">
        <v>95.752941936554194</v>
      </c>
      <c r="P38">
        <v>95.490110902536301</v>
      </c>
      <c r="Q38">
        <v>95.091353189135503</v>
      </c>
      <c r="R38">
        <v>94.665780792581302</v>
      </c>
      <c r="S38">
        <v>94.526443321642603</v>
      </c>
      <c r="T38">
        <v>92.863605241856206</v>
      </c>
      <c r="U38">
        <v>91.586374603522302</v>
      </c>
      <c r="V38">
        <v>91.647543502390604</v>
      </c>
      <c r="W38">
        <v>91.616974872084199</v>
      </c>
      <c r="X38">
        <v>91.851055869151295</v>
      </c>
      <c r="Y38">
        <v>94.304725744919196</v>
      </c>
      <c r="Z38">
        <v>95.5376941242463</v>
      </c>
      <c r="AA38">
        <v>96.010009379152393</v>
      </c>
      <c r="AB38">
        <v>97.168493419823093</v>
      </c>
      <c r="AC38">
        <v>98.446995117185494</v>
      </c>
      <c r="AD38">
        <v>99.901166879730596</v>
      </c>
      <c r="AE38">
        <v>100</v>
      </c>
      <c r="AF38">
        <v>102.07710045229901</v>
      </c>
    </row>
    <row r="39" spans="1:32" x14ac:dyDescent="0.3">
      <c r="A39" t="s">
        <v>128</v>
      </c>
      <c r="B39" t="s">
        <v>371</v>
      </c>
      <c r="C39" t="s">
        <v>297</v>
      </c>
      <c r="D39" t="s">
        <v>372</v>
      </c>
      <c r="E39" t="s">
        <v>298</v>
      </c>
      <c r="F39">
        <v>104.62610164196801</v>
      </c>
      <c r="G39">
        <v>106.58296489341799</v>
      </c>
      <c r="H39">
        <v>108.321061456732</v>
      </c>
      <c r="I39">
        <v>108.008173030824</v>
      </c>
      <c r="J39">
        <v>107.498061644242</v>
      </c>
      <c r="K39">
        <v>108.25195334713401</v>
      </c>
      <c r="L39">
        <v>110.74289141600801</v>
      </c>
      <c r="M39">
        <v>111.446337922569</v>
      </c>
      <c r="N39">
        <v>111.690738363097</v>
      </c>
      <c r="O39">
        <v>112.01604489432999</v>
      </c>
      <c r="P39">
        <v>110.910314870677</v>
      </c>
      <c r="Q39">
        <v>109.495296063277</v>
      </c>
      <c r="R39">
        <v>107.985712431015</v>
      </c>
      <c r="S39">
        <v>106.598214212923</v>
      </c>
      <c r="T39">
        <v>103.135558811126</v>
      </c>
      <c r="U39">
        <v>102.130181413345</v>
      </c>
      <c r="V39">
        <v>101.413072934189</v>
      </c>
      <c r="W39">
        <v>100.115415310225</v>
      </c>
      <c r="X39">
        <v>99.0809974451318</v>
      </c>
      <c r="Y39">
        <v>100.434876214225</v>
      </c>
      <c r="Z39">
        <v>100.43473885480201</v>
      </c>
      <c r="AA39">
        <v>100.26645358998</v>
      </c>
      <c r="AB39">
        <v>100.605840512119</v>
      </c>
      <c r="AC39">
        <v>102.078625770445</v>
      </c>
      <c r="AD39">
        <v>103.253888054435</v>
      </c>
      <c r="AE39">
        <v>100</v>
      </c>
      <c r="AF39">
        <v>101.562480377055</v>
      </c>
    </row>
    <row r="40" spans="1:32" x14ac:dyDescent="0.3">
      <c r="A40" t="s">
        <v>128</v>
      </c>
      <c r="B40" t="s">
        <v>373</v>
      </c>
      <c r="C40" t="s">
        <v>297</v>
      </c>
      <c r="D40" t="s">
        <v>374</v>
      </c>
      <c r="E40" t="s">
        <v>298</v>
      </c>
      <c r="F40">
        <v>96.490145718272004</v>
      </c>
      <c r="G40">
        <v>96.943949865488307</v>
      </c>
      <c r="H40">
        <v>98.868404842611696</v>
      </c>
      <c r="I40">
        <v>99.110338355661696</v>
      </c>
      <c r="J40">
        <v>98.541038689184902</v>
      </c>
      <c r="K40">
        <v>98.357854673798499</v>
      </c>
      <c r="L40">
        <v>97.344215243710494</v>
      </c>
      <c r="M40">
        <v>95.476667752411899</v>
      </c>
      <c r="N40">
        <v>94.195182424895506</v>
      </c>
      <c r="O40">
        <v>93.271583521793303</v>
      </c>
      <c r="P40">
        <v>92.778420272886095</v>
      </c>
      <c r="Q40">
        <v>92.681739516655497</v>
      </c>
      <c r="R40">
        <v>92.480838827679406</v>
      </c>
      <c r="S40">
        <v>93.140378785916496</v>
      </c>
      <c r="T40">
        <v>92.253511799928702</v>
      </c>
      <c r="U40">
        <v>90.880153599438799</v>
      </c>
      <c r="V40">
        <v>90.795506287413104</v>
      </c>
      <c r="W40">
        <v>90.766129297374704</v>
      </c>
      <c r="X40">
        <v>91.006661162341203</v>
      </c>
      <c r="Y40">
        <v>93.488532232553894</v>
      </c>
      <c r="Z40">
        <v>94.797925249620704</v>
      </c>
      <c r="AA40">
        <v>95.297586638931804</v>
      </c>
      <c r="AB40">
        <v>96.488766752241602</v>
      </c>
      <c r="AC40">
        <v>97.766419324365998</v>
      </c>
      <c r="AD40">
        <v>99.299350144123594</v>
      </c>
      <c r="AE40">
        <v>100</v>
      </c>
      <c r="AF40">
        <v>101.726544123987</v>
      </c>
    </row>
    <row r="41" spans="1:32" x14ac:dyDescent="0.3">
      <c r="A41" t="s">
        <v>128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128</v>
      </c>
      <c r="B43" t="s">
        <v>379</v>
      </c>
      <c r="C43" t="s">
        <v>297</v>
      </c>
      <c r="D43" t="s">
        <v>380</v>
      </c>
      <c r="E43" t="s">
        <v>298</v>
      </c>
      <c r="F43">
        <v>96.504855658802597</v>
      </c>
      <c r="G43">
        <v>96.923008319415501</v>
      </c>
      <c r="H43">
        <v>98.819925346896099</v>
      </c>
      <c r="I43">
        <v>99.126650051136096</v>
      </c>
      <c r="J43">
        <v>98.511958479407298</v>
      </c>
      <c r="K43">
        <v>98.270177021898803</v>
      </c>
      <c r="L43">
        <v>97.365867472653306</v>
      </c>
      <c r="M43">
        <v>95.584596959781607</v>
      </c>
      <c r="N43">
        <v>94.352820036018997</v>
      </c>
      <c r="O43">
        <v>93.600733692274105</v>
      </c>
      <c r="P43">
        <v>93.219717145178194</v>
      </c>
      <c r="Q43">
        <v>92.952095783508796</v>
      </c>
      <c r="R43">
        <v>92.590239614913699</v>
      </c>
      <c r="S43">
        <v>93.055245161018902</v>
      </c>
      <c r="T43">
        <v>92.114181003027795</v>
      </c>
      <c r="U43">
        <v>90.765713536784702</v>
      </c>
      <c r="V43">
        <v>90.637958028649294</v>
      </c>
      <c r="W43">
        <v>90.532087401159302</v>
      </c>
      <c r="X43">
        <v>90.724363273962197</v>
      </c>
      <c r="Y43">
        <v>93.199959953451696</v>
      </c>
      <c r="Z43">
        <v>94.524675304389106</v>
      </c>
      <c r="AA43">
        <v>95.008693501327599</v>
      </c>
      <c r="AB43">
        <v>96.186875046248502</v>
      </c>
      <c r="AC43">
        <v>97.443156025611302</v>
      </c>
      <c r="AD43">
        <v>98.967054409615002</v>
      </c>
      <c r="AE43">
        <v>100</v>
      </c>
      <c r="AF43">
        <v>101.526978436831</v>
      </c>
    </row>
    <row r="44" spans="1:32" x14ac:dyDescent="0.3">
      <c r="A44" t="s">
        <v>128</v>
      </c>
      <c r="B44" t="s">
        <v>381</v>
      </c>
      <c r="C44" t="s">
        <v>297</v>
      </c>
      <c r="D44" t="s">
        <v>382</v>
      </c>
      <c r="E44" t="s">
        <v>298</v>
      </c>
      <c r="F44">
        <v>97.363394218151498</v>
      </c>
      <c r="G44">
        <v>98.008013437785493</v>
      </c>
      <c r="H44">
        <v>99.917122036565701</v>
      </c>
      <c r="I44">
        <v>100.125587041765</v>
      </c>
      <c r="J44">
        <v>99.561012629559002</v>
      </c>
      <c r="K44">
        <v>99.518566192416699</v>
      </c>
      <c r="L44">
        <v>98.917302721760194</v>
      </c>
      <c r="M44">
        <v>97.291522461818701</v>
      </c>
      <c r="N44">
        <v>96.180568901591101</v>
      </c>
      <c r="O44">
        <v>95.528031846114303</v>
      </c>
      <c r="P44">
        <v>95.195355250467301</v>
      </c>
      <c r="Q44">
        <v>95.014398659606599</v>
      </c>
      <c r="R44">
        <v>94.623620498713905</v>
      </c>
      <c r="S44">
        <v>94.736632726813696</v>
      </c>
      <c r="T44">
        <v>93.401466395328896</v>
      </c>
      <c r="U44">
        <v>92.175627064167401</v>
      </c>
      <c r="V44">
        <v>92.0772312250798</v>
      </c>
      <c r="W44">
        <v>91.9193366715526</v>
      </c>
      <c r="X44">
        <v>92.028147243099397</v>
      </c>
      <c r="Y44">
        <v>94.351176535559006</v>
      </c>
      <c r="Z44">
        <v>95.483081097266705</v>
      </c>
      <c r="AA44">
        <v>95.893795329763407</v>
      </c>
      <c r="AB44">
        <v>96.954491737944906</v>
      </c>
      <c r="AC44">
        <v>98.196273547346905</v>
      </c>
      <c r="AD44">
        <v>99.605205835662503</v>
      </c>
      <c r="AE44">
        <v>100</v>
      </c>
      <c r="AF44">
        <v>101.635960079681</v>
      </c>
    </row>
    <row r="45" spans="1:32" x14ac:dyDescent="0.3">
      <c r="A45" t="s">
        <v>128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128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128</v>
      </c>
      <c r="B47" t="s">
        <v>387</v>
      </c>
      <c r="C47" t="s">
        <v>297</v>
      </c>
      <c r="D47" t="s">
        <v>388</v>
      </c>
      <c r="E47" t="s">
        <v>298</v>
      </c>
      <c r="F47">
        <v>96.919262054668096</v>
      </c>
      <c r="G47">
        <v>97.272017053151799</v>
      </c>
      <c r="H47">
        <v>99.006267788025895</v>
      </c>
      <c r="I47">
        <v>99.329743119832401</v>
      </c>
      <c r="J47">
        <v>98.643868505003596</v>
      </c>
      <c r="K47">
        <v>98.202745432281901</v>
      </c>
      <c r="L47">
        <v>97.224764304222703</v>
      </c>
      <c r="M47">
        <v>95.552244736083594</v>
      </c>
      <c r="N47">
        <v>94.063890378678906</v>
      </c>
      <c r="O47">
        <v>93.053618863888303</v>
      </c>
      <c r="P47">
        <v>92.497449874756697</v>
      </c>
      <c r="Q47">
        <v>92.406843126058803</v>
      </c>
      <c r="R47">
        <v>92.140072002337803</v>
      </c>
      <c r="S47">
        <v>92.918365510082097</v>
      </c>
      <c r="T47">
        <v>92.264205518477794</v>
      </c>
      <c r="U47">
        <v>90.907806271893506</v>
      </c>
      <c r="V47">
        <v>90.714495796332798</v>
      </c>
      <c r="W47">
        <v>90.511913891361999</v>
      </c>
      <c r="X47">
        <v>90.623817796145801</v>
      </c>
      <c r="Y47">
        <v>93.077705951084496</v>
      </c>
      <c r="Z47">
        <v>94.3991135164094</v>
      </c>
      <c r="AA47">
        <v>94.818195214868993</v>
      </c>
      <c r="AB47">
        <v>95.898630836930494</v>
      </c>
      <c r="AC47">
        <v>97.072820672999796</v>
      </c>
      <c r="AD47">
        <v>98.489826941389197</v>
      </c>
      <c r="AE47">
        <v>100</v>
      </c>
      <c r="AF47">
        <v>101.126687619878</v>
      </c>
    </row>
    <row r="48" spans="1:32" x14ac:dyDescent="0.3">
      <c r="A48" t="s">
        <v>128</v>
      </c>
      <c r="B48" t="s">
        <v>389</v>
      </c>
      <c r="C48" t="s">
        <v>297</v>
      </c>
      <c r="D48" t="s">
        <v>390</v>
      </c>
      <c r="E48" t="s">
        <v>298</v>
      </c>
      <c r="F48">
        <v>97.467488649771894</v>
      </c>
      <c r="G48">
        <v>97.933081445564198</v>
      </c>
      <c r="H48">
        <v>99.750102103210295</v>
      </c>
      <c r="I48">
        <v>100.083905185723</v>
      </c>
      <c r="J48">
        <v>99.361635819425103</v>
      </c>
      <c r="K48">
        <v>98.949210315941301</v>
      </c>
      <c r="L48">
        <v>98.042421437314104</v>
      </c>
      <c r="M48">
        <v>96.402082029716595</v>
      </c>
      <c r="N48">
        <v>94.911563089548906</v>
      </c>
      <c r="O48">
        <v>93.968418026512694</v>
      </c>
      <c r="P48">
        <v>93.458944267320106</v>
      </c>
      <c r="Q48">
        <v>93.342237092764293</v>
      </c>
      <c r="R48">
        <v>93.047187561242197</v>
      </c>
      <c r="S48">
        <v>93.703693226389603</v>
      </c>
      <c r="T48">
        <v>92.792098358551897</v>
      </c>
      <c r="U48">
        <v>91.475334833923299</v>
      </c>
      <c r="V48">
        <v>91.279043085333498</v>
      </c>
      <c r="W48">
        <v>91.031510746993604</v>
      </c>
      <c r="X48">
        <v>91.116067318630201</v>
      </c>
      <c r="Y48">
        <v>93.548794410628304</v>
      </c>
      <c r="Z48">
        <v>94.832338819037901</v>
      </c>
      <c r="AA48">
        <v>95.233408533486795</v>
      </c>
      <c r="AB48">
        <v>96.282730513815494</v>
      </c>
      <c r="AC48">
        <v>97.434179164731503</v>
      </c>
      <c r="AD48">
        <v>98.768944378851401</v>
      </c>
      <c r="AE48">
        <v>100</v>
      </c>
      <c r="AF48">
        <v>101.213690724587</v>
      </c>
    </row>
    <row r="49" spans="1:32" x14ac:dyDescent="0.3">
      <c r="A49" t="s">
        <v>128</v>
      </c>
      <c r="B49" t="s">
        <v>391</v>
      </c>
      <c r="C49" t="s">
        <v>297</v>
      </c>
      <c r="D49" t="s">
        <v>392</v>
      </c>
      <c r="E49" t="s">
        <v>298</v>
      </c>
      <c r="F49">
        <v>97.660928656216697</v>
      </c>
      <c r="G49">
        <v>98.197780663893894</v>
      </c>
      <c r="H49">
        <v>100.082163046855</v>
      </c>
      <c r="I49">
        <v>100.44622296396101</v>
      </c>
      <c r="J49">
        <v>99.723735319865199</v>
      </c>
      <c r="K49">
        <v>99.344151892499298</v>
      </c>
      <c r="L49">
        <v>98.485827292919495</v>
      </c>
      <c r="M49">
        <v>96.9177777861279</v>
      </c>
      <c r="N49">
        <v>95.517200006940001</v>
      </c>
      <c r="O49">
        <v>94.738837953427506</v>
      </c>
      <c r="P49">
        <v>94.341768972459704</v>
      </c>
      <c r="Q49">
        <v>94.138661450158395</v>
      </c>
      <c r="R49">
        <v>93.820289838216993</v>
      </c>
      <c r="S49">
        <v>94.253664514152803</v>
      </c>
      <c r="T49">
        <v>93.051137669723005</v>
      </c>
      <c r="U49">
        <v>91.749300824896494</v>
      </c>
      <c r="V49">
        <v>91.523034265050001</v>
      </c>
      <c r="W49">
        <v>91.252479800608398</v>
      </c>
      <c r="X49">
        <v>91.336498754045707</v>
      </c>
      <c r="Y49">
        <v>93.766604132731402</v>
      </c>
      <c r="Z49">
        <v>95.069849060907799</v>
      </c>
      <c r="AA49">
        <v>95.519203131638506</v>
      </c>
      <c r="AB49">
        <v>96.618670683518502</v>
      </c>
      <c r="AC49">
        <v>97.790184675312901</v>
      </c>
      <c r="AD49">
        <v>99.112745040623196</v>
      </c>
      <c r="AE49">
        <v>100</v>
      </c>
      <c r="AF49">
        <v>101.463158214196</v>
      </c>
    </row>
    <row r="50" spans="1:32" x14ac:dyDescent="0.3">
      <c r="A50" t="s">
        <v>128</v>
      </c>
      <c r="B50" t="s">
        <v>393</v>
      </c>
      <c r="C50" t="s">
        <v>297</v>
      </c>
      <c r="D50" t="s">
        <v>394</v>
      </c>
      <c r="E50" t="s">
        <v>298</v>
      </c>
      <c r="F50">
        <v>97.891709520050199</v>
      </c>
      <c r="G50">
        <v>98.432903755930695</v>
      </c>
      <c r="H50">
        <v>100.293182311989</v>
      </c>
      <c r="I50">
        <v>100.60187038888</v>
      </c>
      <c r="J50">
        <v>99.8303391250722</v>
      </c>
      <c r="K50">
        <v>99.422867912644705</v>
      </c>
      <c r="L50">
        <v>98.565274787700005</v>
      </c>
      <c r="M50">
        <v>96.907570463744094</v>
      </c>
      <c r="N50">
        <v>95.336689396032696</v>
      </c>
      <c r="O50">
        <v>94.316928922286095</v>
      </c>
      <c r="P50">
        <v>93.737621916136007</v>
      </c>
      <c r="Q50">
        <v>93.668673795893696</v>
      </c>
      <c r="R50">
        <v>93.392255172399402</v>
      </c>
      <c r="S50">
        <v>94.079764053798598</v>
      </c>
      <c r="T50">
        <v>93.1060390008506</v>
      </c>
      <c r="U50">
        <v>91.819748569964602</v>
      </c>
      <c r="V50">
        <v>91.636492569359902</v>
      </c>
      <c r="W50">
        <v>91.347141785263204</v>
      </c>
      <c r="X50">
        <v>91.397900771275701</v>
      </c>
      <c r="Y50">
        <v>93.810396810672898</v>
      </c>
      <c r="Z50">
        <v>95.052723129863907</v>
      </c>
      <c r="AA50">
        <v>95.416633685911805</v>
      </c>
      <c r="AB50">
        <v>96.419738292000403</v>
      </c>
      <c r="AC50">
        <v>97.544015672053902</v>
      </c>
      <c r="AD50">
        <v>98.821269884252601</v>
      </c>
      <c r="AE50">
        <v>100</v>
      </c>
      <c r="AF50">
        <v>101.153978405467</v>
      </c>
    </row>
    <row r="51" spans="1:32" x14ac:dyDescent="0.3">
      <c r="A51" t="s">
        <v>128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128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128</v>
      </c>
      <c r="B53" t="s">
        <v>399</v>
      </c>
      <c r="C53" t="s">
        <v>297</v>
      </c>
      <c r="D53" t="s">
        <v>400</v>
      </c>
      <c r="E53" t="s">
        <v>298</v>
      </c>
      <c r="F53">
        <v>98.633252225908706</v>
      </c>
      <c r="G53">
        <v>99.159969361987507</v>
      </c>
      <c r="H53">
        <v>100.474634495274</v>
      </c>
      <c r="I53">
        <v>100.74753727213999</v>
      </c>
      <c r="J53">
        <v>100.259622431086</v>
      </c>
      <c r="K53">
        <v>100.295529680719</v>
      </c>
      <c r="L53">
        <v>99.970665593401193</v>
      </c>
      <c r="M53">
        <v>98.777347399192905</v>
      </c>
      <c r="N53">
        <v>98.130485471649394</v>
      </c>
      <c r="O53">
        <v>97.800657831011804</v>
      </c>
      <c r="P53">
        <v>97.631189729086202</v>
      </c>
      <c r="Q53">
        <v>97.398635077424998</v>
      </c>
      <c r="R53">
        <v>97.162728658354396</v>
      </c>
      <c r="S53">
        <v>96.977310503960993</v>
      </c>
      <c r="T53">
        <v>95.886533433221999</v>
      </c>
      <c r="U53">
        <v>95.209925325857697</v>
      </c>
      <c r="V53">
        <v>95.515482122321004</v>
      </c>
      <c r="W53">
        <v>95.417214825561103</v>
      </c>
      <c r="X53">
        <v>95.518873090642401</v>
      </c>
      <c r="Y53">
        <v>97.251086288884395</v>
      </c>
      <c r="Z53">
        <v>97.862156798272096</v>
      </c>
      <c r="AA53">
        <v>98.078267525404797</v>
      </c>
      <c r="AB53">
        <v>98.753113008999094</v>
      </c>
      <c r="AC53">
        <v>99.557583239460101</v>
      </c>
      <c r="AD53">
        <v>100.109837013967</v>
      </c>
      <c r="AE53">
        <v>100</v>
      </c>
      <c r="AF53">
        <v>100.92563995969</v>
      </c>
    </row>
    <row r="54" spans="1:32" x14ac:dyDescent="0.3">
      <c r="A54" t="s">
        <v>128</v>
      </c>
      <c r="B54" t="s">
        <v>401</v>
      </c>
      <c r="C54" t="s">
        <v>297</v>
      </c>
      <c r="D54" t="s">
        <v>402</v>
      </c>
      <c r="E54" t="s">
        <v>298</v>
      </c>
      <c r="F54">
        <v>97.948749449936898</v>
      </c>
      <c r="G54">
        <v>98.497975459024005</v>
      </c>
      <c r="H54">
        <v>100.128358289164</v>
      </c>
      <c r="I54">
        <v>100.426054217554</v>
      </c>
      <c r="J54">
        <v>99.871845509526494</v>
      </c>
      <c r="K54">
        <v>99.829164247742597</v>
      </c>
      <c r="L54">
        <v>99.222000413150695</v>
      </c>
      <c r="M54">
        <v>97.681660525230896</v>
      </c>
      <c r="N54">
        <v>96.660989346212602</v>
      </c>
      <c r="O54">
        <v>96.0761227987864</v>
      </c>
      <c r="P54">
        <v>95.760312974196296</v>
      </c>
      <c r="Q54">
        <v>95.582761337193503</v>
      </c>
      <c r="R54">
        <v>95.3031984836486</v>
      </c>
      <c r="S54">
        <v>95.460324972500501</v>
      </c>
      <c r="T54">
        <v>94.263697178115194</v>
      </c>
      <c r="U54">
        <v>93.207720478639402</v>
      </c>
      <c r="V54">
        <v>93.259763057659995</v>
      </c>
      <c r="W54">
        <v>93.209067991691995</v>
      </c>
      <c r="X54">
        <v>93.415402530019307</v>
      </c>
      <c r="Y54">
        <v>95.574718836438393</v>
      </c>
      <c r="Z54">
        <v>96.517672425954004</v>
      </c>
      <c r="AA54">
        <v>96.856079943245206</v>
      </c>
      <c r="AB54">
        <v>97.774871514696898</v>
      </c>
      <c r="AC54">
        <v>98.824683144134198</v>
      </c>
      <c r="AD54">
        <v>99.866843057427502</v>
      </c>
      <c r="AE54">
        <v>100</v>
      </c>
      <c r="AF54">
        <v>101.43956273890301</v>
      </c>
    </row>
    <row r="55" spans="1:32" x14ac:dyDescent="0.3">
      <c r="A55" t="s">
        <v>128</v>
      </c>
      <c r="B55" t="s">
        <v>403</v>
      </c>
      <c r="C55" t="s">
        <v>297</v>
      </c>
      <c r="D55" t="s">
        <v>404</v>
      </c>
      <c r="E55" t="s">
        <v>298</v>
      </c>
      <c r="F55">
        <v>97.512481246249706</v>
      </c>
      <c r="G55">
        <v>98.058162506501006</v>
      </c>
      <c r="H55">
        <v>99.953160545930402</v>
      </c>
      <c r="I55">
        <v>100.16104962260999</v>
      </c>
      <c r="J55">
        <v>99.485821552744198</v>
      </c>
      <c r="K55">
        <v>99.327603495503197</v>
      </c>
      <c r="L55">
        <v>98.494704176099702</v>
      </c>
      <c r="M55">
        <v>96.664425802657306</v>
      </c>
      <c r="N55">
        <v>95.3695122903857</v>
      </c>
      <c r="O55">
        <v>94.614600145403102</v>
      </c>
      <c r="P55">
        <v>94.211405450554494</v>
      </c>
      <c r="Q55">
        <v>94.079529641739597</v>
      </c>
      <c r="R55">
        <v>93.783697662702295</v>
      </c>
      <c r="S55">
        <v>94.157795441653107</v>
      </c>
      <c r="T55">
        <v>92.890897886895502</v>
      </c>
      <c r="U55">
        <v>91.601748843446202</v>
      </c>
      <c r="V55">
        <v>91.528632940023698</v>
      </c>
      <c r="W55">
        <v>91.457993778428204</v>
      </c>
      <c r="X55">
        <v>91.682375844502303</v>
      </c>
      <c r="Y55">
        <v>94.117260981785194</v>
      </c>
      <c r="Z55">
        <v>95.318104831977294</v>
      </c>
      <c r="AA55">
        <v>95.765419684059594</v>
      </c>
      <c r="AB55">
        <v>96.894451243140793</v>
      </c>
      <c r="AC55">
        <v>98.174148330023996</v>
      </c>
      <c r="AD55">
        <v>99.6332630734953</v>
      </c>
      <c r="AE55">
        <v>100</v>
      </c>
      <c r="AF55">
        <v>101.944642433261</v>
      </c>
    </row>
    <row r="56" spans="1:32" x14ac:dyDescent="0.3">
      <c r="A56" t="s">
        <v>128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128</v>
      </c>
      <c r="B57" t="s">
        <v>407</v>
      </c>
      <c r="C57" t="s">
        <v>297</v>
      </c>
      <c r="D57" t="s">
        <v>408</v>
      </c>
      <c r="E57" t="s">
        <v>298</v>
      </c>
      <c r="F57">
        <v>97.319451316048699</v>
      </c>
      <c r="G57">
        <v>97.938997217402004</v>
      </c>
      <c r="H57">
        <v>99.842866927013702</v>
      </c>
      <c r="I57">
        <v>100.062698653642</v>
      </c>
      <c r="J57">
        <v>99.487850743954297</v>
      </c>
      <c r="K57">
        <v>99.410549700870305</v>
      </c>
      <c r="L57">
        <v>98.763110479649498</v>
      </c>
      <c r="M57">
        <v>97.120920739505095</v>
      </c>
      <c r="N57">
        <v>95.972843767875204</v>
      </c>
      <c r="O57">
        <v>95.277158636188602</v>
      </c>
      <c r="P57">
        <v>94.926782727786005</v>
      </c>
      <c r="Q57">
        <v>94.754693097096094</v>
      </c>
      <c r="R57">
        <v>94.379263355598397</v>
      </c>
      <c r="S57">
        <v>94.563736279231193</v>
      </c>
      <c r="T57">
        <v>93.288093351878899</v>
      </c>
      <c r="U57">
        <v>92.044795426279194</v>
      </c>
      <c r="V57">
        <v>91.939785854064496</v>
      </c>
      <c r="W57">
        <v>91.783921611472294</v>
      </c>
      <c r="X57">
        <v>91.9014691348562</v>
      </c>
      <c r="Y57">
        <v>94.243767592433002</v>
      </c>
      <c r="Z57">
        <v>95.397509228883905</v>
      </c>
      <c r="AA57">
        <v>95.812870589354404</v>
      </c>
      <c r="AB57">
        <v>96.880427436235607</v>
      </c>
      <c r="AC57">
        <v>98.117962229510795</v>
      </c>
      <c r="AD57">
        <v>99.529063262003206</v>
      </c>
      <c r="AE57">
        <v>100</v>
      </c>
      <c r="AF57">
        <v>101.611604368239</v>
      </c>
    </row>
    <row r="58" spans="1:32" x14ac:dyDescent="0.3">
      <c r="A58" t="s">
        <v>128</v>
      </c>
      <c r="B58" t="s">
        <v>409</v>
      </c>
      <c r="C58" t="s">
        <v>297</v>
      </c>
      <c r="D58" t="s">
        <v>410</v>
      </c>
      <c r="E58" t="s">
        <v>298</v>
      </c>
      <c r="F58">
        <v>97.321369187319803</v>
      </c>
      <c r="G58">
        <v>97.941878757021101</v>
      </c>
      <c r="H58">
        <v>99.846327037700803</v>
      </c>
      <c r="I58">
        <v>100.066064348477</v>
      </c>
      <c r="J58">
        <v>99.491265052332196</v>
      </c>
      <c r="K58">
        <v>99.414494911119803</v>
      </c>
      <c r="L58">
        <v>98.768272927549006</v>
      </c>
      <c r="M58">
        <v>97.12706543502</v>
      </c>
      <c r="N58">
        <v>95.978627876035702</v>
      </c>
      <c r="O58">
        <v>95.283184560253204</v>
      </c>
      <c r="P58">
        <v>94.931614681657194</v>
      </c>
      <c r="Q58">
        <v>94.760579793742806</v>
      </c>
      <c r="R58">
        <v>94.386018083551903</v>
      </c>
      <c r="S58">
        <v>94.569746746461306</v>
      </c>
      <c r="T58">
        <v>93.292385034627003</v>
      </c>
      <c r="U58">
        <v>92.049733073842802</v>
      </c>
      <c r="V58">
        <v>91.944908039502806</v>
      </c>
      <c r="W58">
        <v>91.788150622180794</v>
      </c>
      <c r="X58">
        <v>91.904770722193803</v>
      </c>
      <c r="Y58">
        <v>94.246343402868604</v>
      </c>
      <c r="Z58">
        <v>95.399505331556597</v>
      </c>
      <c r="AA58">
        <v>95.814595245726807</v>
      </c>
      <c r="AB58">
        <v>96.881747310195394</v>
      </c>
      <c r="AC58">
        <v>98.119088774885796</v>
      </c>
      <c r="AD58">
        <v>99.529784012582098</v>
      </c>
      <c r="AE58">
        <v>100</v>
      </c>
      <c r="AF58">
        <v>101.611105971114</v>
      </c>
    </row>
    <row r="59" spans="1:32" x14ac:dyDescent="0.3">
      <c r="A59" t="s">
        <v>128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130</v>
      </c>
      <c r="B2" t="s">
        <v>295</v>
      </c>
      <c r="C2" t="s">
        <v>297</v>
      </c>
      <c r="D2" t="s">
        <v>296</v>
      </c>
      <c r="E2" t="s">
        <v>298</v>
      </c>
      <c r="F2">
        <v>96.945655264421006</v>
      </c>
      <c r="G2">
        <v>96.8338694568383</v>
      </c>
      <c r="H2">
        <v>98.968838386423599</v>
      </c>
      <c r="I2">
        <v>100.663527317684</v>
      </c>
      <c r="J2">
        <v>101.07192221566601</v>
      </c>
      <c r="K2">
        <v>101.22150275907001</v>
      </c>
      <c r="L2">
        <v>100.26267247024499</v>
      </c>
      <c r="M2">
        <v>99.009937605365906</v>
      </c>
      <c r="N2">
        <v>95.776425774572104</v>
      </c>
      <c r="O2">
        <v>95.299727372078394</v>
      </c>
      <c r="P2">
        <v>95.161374537564896</v>
      </c>
      <c r="Q2">
        <v>96.189271164688407</v>
      </c>
      <c r="R2">
        <v>96.681992260551397</v>
      </c>
      <c r="S2">
        <v>97.891689956116707</v>
      </c>
      <c r="T2">
        <v>94.952573836965897</v>
      </c>
      <c r="U2">
        <v>94.483175073706093</v>
      </c>
      <c r="V2">
        <v>93.943064315575697</v>
      </c>
      <c r="W2">
        <v>93.602698792616906</v>
      </c>
      <c r="X2">
        <v>93.253002943031902</v>
      </c>
      <c r="Y2">
        <v>94.971930696111698</v>
      </c>
      <c r="Z2">
        <v>95.375894697061796</v>
      </c>
      <c r="AA2">
        <v>96.280827782615106</v>
      </c>
      <c r="AB2">
        <v>97.216780201025898</v>
      </c>
      <c r="AC2">
        <v>98.645283862668407</v>
      </c>
      <c r="AD2">
        <v>99.429714467314298</v>
      </c>
      <c r="AE2">
        <v>100</v>
      </c>
      <c r="AF2">
        <v>102.22682484412201</v>
      </c>
    </row>
    <row r="3" spans="1:32" x14ac:dyDescent="0.3">
      <c r="A3" t="s">
        <v>130</v>
      </c>
      <c r="B3" t="s">
        <v>299</v>
      </c>
      <c r="C3" t="s">
        <v>297</v>
      </c>
      <c r="D3" t="s">
        <v>300</v>
      </c>
      <c r="E3" t="s">
        <v>298</v>
      </c>
      <c r="F3">
        <v>94.743441381194202</v>
      </c>
      <c r="G3">
        <v>95.1891350251652</v>
      </c>
      <c r="H3">
        <v>96.497685497110993</v>
      </c>
      <c r="I3">
        <v>96.353836231318795</v>
      </c>
      <c r="J3">
        <v>96.030484612276894</v>
      </c>
      <c r="K3">
        <v>96.310369944441803</v>
      </c>
      <c r="L3">
        <v>95.704704342135202</v>
      </c>
      <c r="M3">
        <v>95.430621145192902</v>
      </c>
      <c r="N3">
        <v>95.222903156634899</v>
      </c>
      <c r="O3">
        <v>95.370493789563696</v>
      </c>
      <c r="P3">
        <v>95.6304333427139</v>
      </c>
      <c r="Q3">
        <v>96.950748247077598</v>
      </c>
      <c r="R3">
        <v>97.2823386554672</v>
      </c>
      <c r="S3">
        <v>98.621427713954304</v>
      </c>
      <c r="T3">
        <v>95.038979010783194</v>
      </c>
      <c r="U3">
        <v>95.494925298744704</v>
      </c>
      <c r="V3">
        <v>95.371974455521396</v>
      </c>
      <c r="W3">
        <v>95.203650610421704</v>
      </c>
      <c r="X3">
        <v>95.010730488768502</v>
      </c>
      <c r="Y3">
        <v>96.538076683306002</v>
      </c>
      <c r="Z3">
        <v>96.740985661036206</v>
      </c>
      <c r="AA3">
        <v>96.576464771008403</v>
      </c>
      <c r="AB3">
        <v>97.672437574738296</v>
      </c>
      <c r="AC3">
        <v>99.1695392630877</v>
      </c>
      <c r="AD3">
        <v>99.768157600281796</v>
      </c>
      <c r="AE3">
        <v>100</v>
      </c>
      <c r="AF3">
        <v>101.99613873343201</v>
      </c>
    </row>
    <row r="4" spans="1:32" x14ac:dyDescent="0.3">
      <c r="A4" t="s">
        <v>130</v>
      </c>
      <c r="B4" t="s">
        <v>301</v>
      </c>
      <c r="C4" t="s">
        <v>297</v>
      </c>
      <c r="D4" t="s">
        <v>302</v>
      </c>
      <c r="E4" t="s">
        <v>298</v>
      </c>
      <c r="F4">
        <v>96.237927900200702</v>
      </c>
      <c r="G4">
        <v>96.6254071686716</v>
      </c>
      <c r="H4">
        <v>97.960612854141303</v>
      </c>
      <c r="I4">
        <v>98.023563083524706</v>
      </c>
      <c r="J4">
        <v>97.902662931471596</v>
      </c>
      <c r="K4">
        <v>98.202606939606</v>
      </c>
      <c r="L4">
        <v>97.575373174895304</v>
      </c>
      <c r="M4">
        <v>96.909087380806795</v>
      </c>
      <c r="N4">
        <v>96.569831269765004</v>
      </c>
      <c r="O4">
        <v>96.7098594097491</v>
      </c>
      <c r="P4">
        <v>97.014256080317196</v>
      </c>
      <c r="Q4">
        <v>98.205867908503905</v>
      </c>
      <c r="R4">
        <v>98.475034254966502</v>
      </c>
      <c r="S4">
        <v>99.727081954877406</v>
      </c>
      <c r="T4">
        <v>95.751680258127294</v>
      </c>
      <c r="U4">
        <v>96.609448905528595</v>
      </c>
      <c r="V4">
        <v>96.850821648413699</v>
      </c>
      <c r="W4">
        <v>96.8874554112531</v>
      </c>
      <c r="X4">
        <v>96.809106599918593</v>
      </c>
      <c r="Y4">
        <v>98.1745543383431</v>
      </c>
      <c r="Z4">
        <v>98.149759874435702</v>
      </c>
      <c r="AA4">
        <v>97.549446267194199</v>
      </c>
      <c r="AB4">
        <v>98.636609774848694</v>
      </c>
      <c r="AC4">
        <v>100.138673186348</v>
      </c>
      <c r="AD4">
        <v>100.48342331635</v>
      </c>
      <c r="AE4">
        <v>100</v>
      </c>
      <c r="AF4">
        <v>102.52801160357799</v>
      </c>
    </row>
    <row r="5" spans="1:32" x14ac:dyDescent="0.3">
      <c r="A5" t="s">
        <v>130</v>
      </c>
      <c r="B5" t="s">
        <v>303</v>
      </c>
      <c r="C5" t="s">
        <v>297</v>
      </c>
      <c r="D5" t="s">
        <v>304</v>
      </c>
      <c r="E5" t="s">
        <v>298</v>
      </c>
      <c r="F5">
        <v>95.855967153383006</v>
      </c>
      <c r="G5">
        <v>96.269945808175294</v>
      </c>
      <c r="H5">
        <v>97.742799137572305</v>
      </c>
      <c r="I5">
        <v>98.031949174874399</v>
      </c>
      <c r="J5">
        <v>97.983674723716405</v>
      </c>
      <c r="K5">
        <v>98.447024830585903</v>
      </c>
      <c r="L5">
        <v>97.869298251431104</v>
      </c>
      <c r="M5">
        <v>97.131363799490998</v>
      </c>
      <c r="N5">
        <v>96.159881709101398</v>
      </c>
      <c r="O5">
        <v>96.266806790759006</v>
      </c>
      <c r="P5">
        <v>96.521602570971694</v>
      </c>
      <c r="Q5">
        <v>97.689438774758401</v>
      </c>
      <c r="R5">
        <v>98.056148712768305</v>
      </c>
      <c r="S5">
        <v>99.321346187447901</v>
      </c>
      <c r="T5">
        <v>95.599963049542097</v>
      </c>
      <c r="U5">
        <v>96.124088119104599</v>
      </c>
      <c r="V5">
        <v>96.139994794947498</v>
      </c>
      <c r="W5">
        <v>96.056822608668398</v>
      </c>
      <c r="X5">
        <v>95.886584931518499</v>
      </c>
      <c r="Y5">
        <v>97.355208260431596</v>
      </c>
      <c r="Z5">
        <v>97.482875987899206</v>
      </c>
      <c r="AA5">
        <v>97.279384847454097</v>
      </c>
      <c r="AB5">
        <v>98.273632324980994</v>
      </c>
      <c r="AC5">
        <v>99.754778766452404</v>
      </c>
      <c r="AD5">
        <v>100.197392671789</v>
      </c>
      <c r="AE5">
        <v>100</v>
      </c>
      <c r="AF5">
        <v>102.30203341225</v>
      </c>
    </row>
    <row r="6" spans="1:32" x14ac:dyDescent="0.3">
      <c r="A6" t="s">
        <v>130</v>
      </c>
      <c r="B6" t="s">
        <v>305</v>
      </c>
      <c r="C6" t="s">
        <v>297</v>
      </c>
      <c r="D6" t="s">
        <v>306</v>
      </c>
      <c r="E6" t="s">
        <v>298</v>
      </c>
      <c r="F6">
        <v>95.972715713669203</v>
      </c>
      <c r="G6">
        <v>96.312487981594003</v>
      </c>
      <c r="H6">
        <v>97.925338066494504</v>
      </c>
      <c r="I6">
        <v>98.464852041007006</v>
      </c>
      <c r="J6">
        <v>98.604598905848803</v>
      </c>
      <c r="K6">
        <v>98.933284712713302</v>
      </c>
      <c r="L6">
        <v>98.375692441847207</v>
      </c>
      <c r="M6">
        <v>97.459219310966702</v>
      </c>
      <c r="N6">
        <v>96.297245659708807</v>
      </c>
      <c r="O6">
        <v>96.2512636455441</v>
      </c>
      <c r="P6">
        <v>96.435753840826607</v>
      </c>
      <c r="Q6">
        <v>97.603536684248994</v>
      </c>
      <c r="R6">
        <v>97.988449533558807</v>
      </c>
      <c r="S6">
        <v>99.164057437188703</v>
      </c>
      <c r="T6">
        <v>95.708405512007303</v>
      </c>
      <c r="U6">
        <v>95.915123888213202</v>
      </c>
      <c r="V6">
        <v>95.742954191188801</v>
      </c>
      <c r="W6">
        <v>95.613302242549096</v>
      </c>
      <c r="X6">
        <v>95.416662997768995</v>
      </c>
      <c r="Y6">
        <v>96.955763474013594</v>
      </c>
      <c r="Z6">
        <v>97.108893048602994</v>
      </c>
      <c r="AA6">
        <v>96.958822672749903</v>
      </c>
      <c r="AB6">
        <v>97.945720755347594</v>
      </c>
      <c r="AC6">
        <v>99.409299126804399</v>
      </c>
      <c r="AD6">
        <v>99.894674768682293</v>
      </c>
      <c r="AE6">
        <v>100</v>
      </c>
      <c r="AF6">
        <v>102.284486021739</v>
      </c>
    </row>
    <row r="7" spans="1:32" x14ac:dyDescent="0.3">
      <c r="A7" t="s">
        <v>130</v>
      </c>
      <c r="B7" t="s">
        <v>307</v>
      </c>
      <c r="C7" t="s">
        <v>297</v>
      </c>
      <c r="D7" t="s">
        <v>308</v>
      </c>
      <c r="E7" t="s">
        <v>298</v>
      </c>
      <c r="F7">
        <v>96.012733074036703</v>
      </c>
      <c r="G7">
        <v>96.284831058835394</v>
      </c>
      <c r="H7">
        <v>98.012595129959095</v>
      </c>
      <c r="I7">
        <v>98.762752439248501</v>
      </c>
      <c r="J7">
        <v>99.010680829848397</v>
      </c>
      <c r="K7">
        <v>99.469520474489499</v>
      </c>
      <c r="L7">
        <v>98.691166647366103</v>
      </c>
      <c r="M7">
        <v>97.818504918205406</v>
      </c>
      <c r="N7">
        <v>96.086828711847204</v>
      </c>
      <c r="O7">
        <v>95.939169925663407</v>
      </c>
      <c r="P7">
        <v>96.043633373520194</v>
      </c>
      <c r="Q7">
        <v>97.179415808242297</v>
      </c>
      <c r="R7">
        <v>97.643629823054894</v>
      </c>
      <c r="S7">
        <v>98.825188263978504</v>
      </c>
      <c r="T7">
        <v>95.409730728769006</v>
      </c>
      <c r="U7">
        <v>95.5044629775647</v>
      </c>
      <c r="V7">
        <v>95.268652494103705</v>
      </c>
      <c r="W7">
        <v>95.056654718686602</v>
      </c>
      <c r="X7">
        <v>94.758197390463394</v>
      </c>
      <c r="Y7">
        <v>96.368523539783297</v>
      </c>
      <c r="Z7">
        <v>96.653510499900307</v>
      </c>
      <c r="AA7">
        <v>96.889427141404298</v>
      </c>
      <c r="AB7">
        <v>97.829925710714505</v>
      </c>
      <c r="AC7">
        <v>99.280899318797495</v>
      </c>
      <c r="AD7">
        <v>99.905795231879694</v>
      </c>
      <c r="AE7">
        <v>100</v>
      </c>
      <c r="AF7">
        <v>101.959354819702</v>
      </c>
    </row>
    <row r="8" spans="1:32" x14ac:dyDescent="0.3">
      <c r="A8" t="s">
        <v>130</v>
      </c>
      <c r="B8" t="s">
        <v>309</v>
      </c>
      <c r="C8" t="s">
        <v>297</v>
      </c>
      <c r="D8" t="s">
        <v>310</v>
      </c>
      <c r="E8" t="s">
        <v>298</v>
      </c>
      <c r="F8">
        <v>95.854147089690301</v>
      </c>
      <c r="G8">
        <v>96.426741405639603</v>
      </c>
      <c r="H8">
        <v>98.155073983736898</v>
      </c>
      <c r="I8">
        <v>99.087401883169505</v>
      </c>
      <c r="J8">
        <v>99.988436873342394</v>
      </c>
      <c r="K8">
        <v>100.88794574652999</v>
      </c>
      <c r="L8">
        <v>100.082238495262</v>
      </c>
      <c r="M8">
        <v>98.977010340522497</v>
      </c>
      <c r="N8">
        <v>96.972432999766397</v>
      </c>
      <c r="O8">
        <v>96.770614751521606</v>
      </c>
      <c r="P8">
        <v>96.807780346162602</v>
      </c>
      <c r="Q8">
        <v>97.926054397039806</v>
      </c>
      <c r="R8">
        <v>98.390655950091499</v>
      </c>
      <c r="S8">
        <v>99.574344165325499</v>
      </c>
      <c r="T8">
        <v>96.141076165138401</v>
      </c>
      <c r="U8">
        <v>96.196645578643597</v>
      </c>
      <c r="V8">
        <v>95.961232241457793</v>
      </c>
      <c r="W8">
        <v>95.758443557204004</v>
      </c>
      <c r="X8">
        <v>95.501106467688501</v>
      </c>
      <c r="Y8">
        <v>97.078674930446596</v>
      </c>
      <c r="Z8">
        <v>97.356615834137202</v>
      </c>
      <c r="AA8">
        <v>97.108766819654093</v>
      </c>
      <c r="AB8">
        <v>98.150824372094206</v>
      </c>
      <c r="AC8">
        <v>99.6448693856413</v>
      </c>
      <c r="AD8">
        <v>100.11878626722</v>
      </c>
      <c r="AE8">
        <v>100</v>
      </c>
      <c r="AF8">
        <v>102.88139703689301</v>
      </c>
    </row>
    <row r="9" spans="1:32" x14ac:dyDescent="0.3">
      <c r="A9" t="s">
        <v>130</v>
      </c>
      <c r="B9" t="s">
        <v>311</v>
      </c>
      <c r="C9" t="s">
        <v>297</v>
      </c>
      <c r="D9" t="s">
        <v>312</v>
      </c>
      <c r="E9" t="s">
        <v>298</v>
      </c>
      <c r="F9">
        <v>96.490297192110702</v>
      </c>
      <c r="G9">
        <v>96.9162276821679</v>
      </c>
      <c r="H9">
        <v>98.225340574640796</v>
      </c>
      <c r="I9">
        <v>98.179078356640005</v>
      </c>
      <c r="J9">
        <v>97.932755838415702</v>
      </c>
      <c r="K9">
        <v>98.272448747134902</v>
      </c>
      <c r="L9">
        <v>97.626107844821405</v>
      </c>
      <c r="M9">
        <v>96.9814532056199</v>
      </c>
      <c r="N9">
        <v>96.872035875456405</v>
      </c>
      <c r="O9">
        <v>97.071098035038005</v>
      </c>
      <c r="P9">
        <v>97.412393431866306</v>
      </c>
      <c r="Q9">
        <v>98.622255445456801</v>
      </c>
      <c r="R9">
        <v>98.873891049950899</v>
      </c>
      <c r="S9">
        <v>100.123506673292</v>
      </c>
      <c r="T9">
        <v>96.047091799920096</v>
      </c>
      <c r="U9">
        <v>97.008843967541793</v>
      </c>
      <c r="V9">
        <v>97.317073117196102</v>
      </c>
      <c r="W9">
        <v>97.385911722762998</v>
      </c>
      <c r="X9">
        <v>97.330785027412205</v>
      </c>
      <c r="Y9">
        <v>98.667673702561601</v>
      </c>
      <c r="Z9">
        <v>98.609203063845797</v>
      </c>
      <c r="AA9">
        <v>97.777491364321904</v>
      </c>
      <c r="AB9">
        <v>98.892629822835403</v>
      </c>
      <c r="AC9">
        <v>100.413250320689</v>
      </c>
      <c r="AD9">
        <v>100.680024675968</v>
      </c>
      <c r="AE9">
        <v>100</v>
      </c>
      <c r="AF9">
        <v>102.69283581926</v>
      </c>
    </row>
    <row r="10" spans="1:32" x14ac:dyDescent="0.3">
      <c r="A10" t="s">
        <v>130</v>
      </c>
      <c r="B10" t="s">
        <v>313</v>
      </c>
      <c r="C10" t="s">
        <v>297</v>
      </c>
      <c r="D10" t="s">
        <v>314</v>
      </c>
      <c r="E10" t="s">
        <v>298</v>
      </c>
      <c r="F10">
        <v>96.484646641681195</v>
      </c>
      <c r="G10">
        <v>96.920767303202595</v>
      </c>
      <c r="H10">
        <v>98.248341315084005</v>
      </c>
      <c r="I10">
        <v>98.218263465620893</v>
      </c>
      <c r="J10">
        <v>98.049291506374701</v>
      </c>
      <c r="K10">
        <v>98.350690072272002</v>
      </c>
      <c r="L10">
        <v>97.746702290768596</v>
      </c>
      <c r="M10">
        <v>97.042491238333895</v>
      </c>
      <c r="N10">
        <v>96.870253889001205</v>
      </c>
      <c r="O10">
        <v>97.059289314580795</v>
      </c>
      <c r="P10">
        <v>97.391880832053999</v>
      </c>
      <c r="Q10">
        <v>98.595101881569207</v>
      </c>
      <c r="R10">
        <v>98.8505721388929</v>
      </c>
      <c r="S10">
        <v>100.10109971671</v>
      </c>
      <c r="T10">
        <v>96.041015726722193</v>
      </c>
      <c r="U10">
        <v>96.981230915760705</v>
      </c>
      <c r="V10">
        <v>97.285691601851099</v>
      </c>
      <c r="W10">
        <v>97.353159707750905</v>
      </c>
      <c r="X10">
        <v>97.298089324932903</v>
      </c>
      <c r="Y10">
        <v>98.634455948239705</v>
      </c>
      <c r="Z10">
        <v>98.578397801129796</v>
      </c>
      <c r="AA10">
        <v>97.752934296375898</v>
      </c>
      <c r="AB10">
        <v>98.868040994135697</v>
      </c>
      <c r="AC10">
        <v>100.39107583076</v>
      </c>
      <c r="AD10">
        <v>100.658664756151</v>
      </c>
      <c r="AE10">
        <v>100</v>
      </c>
      <c r="AF10">
        <v>102.680167969018</v>
      </c>
    </row>
    <row r="11" spans="1:32" x14ac:dyDescent="0.3">
      <c r="A11" t="s">
        <v>130</v>
      </c>
      <c r="B11" t="s">
        <v>315</v>
      </c>
      <c r="C11" t="s">
        <v>297</v>
      </c>
      <c r="D11" t="s">
        <v>316</v>
      </c>
      <c r="E11" t="s">
        <v>298</v>
      </c>
      <c r="F11">
        <v>96.498165388519496</v>
      </c>
      <c r="G11">
        <v>96.960403527341001</v>
      </c>
      <c r="H11">
        <v>98.319674145013295</v>
      </c>
      <c r="I11">
        <v>98.298627607654893</v>
      </c>
      <c r="J11">
        <v>98.290014622497395</v>
      </c>
      <c r="K11">
        <v>98.454648768933495</v>
      </c>
      <c r="L11">
        <v>97.939704462495399</v>
      </c>
      <c r="M11">
        <v>97.129238842705703</v>
      </c>
      <c r="N11">
        <v>96.864766751278196</v>
      </c>
      <c r="O11">
        <v>97.040196594652897</v>
      </c>
      <c r="P11">
        <v>97.360242060725</v>
      </c>
      <c r="Q11">
        <v>98.5530316114085</v>
      </c>
      <c r="R11">
        <v>98.814982050064998</v>
      </c>
      <c r="S11">
        <v>100.066919618927</v>
      </c>
      <c r="T11">
        <v>96.027499283113599</v>
      </c>
      <c r="U11">
        <v>96.9383183963173</v>
      </c>
      <c r="V11">
        <v>97.238238888694298</v>
      </c>
      <c r="W11">
        <v>97.303977879665894</v>
      </c>
      <c r="X11">
        <v>97.248982753465896</v>
      </c>
      <c r="Y11">
        <v>98.584384563126505</v>
      </c>
      <c r="Z11">
        <v>98.531555304020202</v>
      </c>
      <c r="AA11">
        <v>97.714633428034105</v>
      </c>
      <c r="AB11">
        <v>98.829974805211705</v>
      </c>
      <c r="AC11">
        <v>100.35683779213601</v>
      </c>
      <c r="AD11">
        <v>100.626002888766</v>
      </c>
      <c r="AE11">
        <v>100</v>
      </c>
      <c r="AF11">
        <v>102.66049386954001</v>
      </c>
    </row>
    <row r="12" spans="1:32" x14ac:dyDescent="0.3">
      <c r="A12" t="s">
        <v>130</v>
      </c>
      <c r="B12" t="s">
        <v>317</v>
      </c>
      <c r="C12" t="s">
        <v>297</v>
      </c>
      <c r="D12" t="s">
        <v>318</v>
      </c>
      <c r="E12" t="s">
        <v>298</v>
      </c>
      <c r="F12">
        <v>96.205848491559394</v>
      </c>
      <c r="G12">
        <v>96.618014795287706</v>
      </c>
      <c r="H12">
        <v>97.909184100491203</v>
      </c>
      <c r="I12">
        <v>97.829126323827595</v>
      </c>
      <c r="J12">
        <v>97.631661131249302</v>
      </c>
      <c r="K12">
        <v>97.947446879593301</v>
      </c>
      <c r="L12">
        <v>97.362173526158401</v>
      </c>
      <c r="M12">
        <v>96.777918046559705</v>
      </c>
      <c r="N12">
        <v>96.591932102753503</v>
      </c>
      <c r="O12">
        <v>96.762203187338798</v>
      </c>
      <c r="P12">
        <v>97.097897727239797</v>
      </c>
      <c r="Q12">
        <v>98.308908018945402</v>
      </c>
      <c r="R12">
        <v>98.581156190411903</v>
      </c>
      <c r="S12">
        <v>99.827068385739096</v>
      </c>
      <c r="T12">
        <v>95.798191890644404</v>
      </c>
      <c r="U12">
        <v>96.717776051998499</v>
      </c>
      <c r="V12">
        <v>96.999820978815507</v>
      </c>
      <c r="W12">
        <v>97.054257139034803</v>
      </c>
      <c r="X12">
        <v>96.989406711587606</v>
      </c>
      <c r="Y12">
        <v>98.338655071195603</v>
      </c>
      <c r="Z12">
        <v>98.293962614148398</v>
      </c>
      <c r="AA12">
        <v>97.60067364375</v>
      </c>
      <c r="AB12">
        <v>98.709009908916002</v>
      </c>
      <c r="AC12">
        <v>100.215275345557</v>
      </c>
      <c r="AD12">
        <v>100.53299350493199</v>
      </c>
      <c r="AE12">
        <v>100</v>
      </c>
      <c r="AF12">
        <v>102.595233680923</v>
      </c>
    </row>
    <row r="13" spans="1:32" x14ac:dyDescent="0.3">
      <c r="A13" t="s">
        <v>130</v>
      </c>
      <c r="B13" t="s">
        <v>319</v>
      </c>
      <c r="C13" t="s">
        <v>297</v>
      </c>
      <c r="D13" t="s">
        <v>320</v>
      </c>
      <c r="E13" t="s">
        <v>298</v>
      </c>
      <c r="F13">
        <v>95.474220534493597</v>
      </c>
      <c r="G13">
        <v>95.8292882291056</v>
      </c>
      <c r="H13">
        <v>97.158044896175298</v>
      </c>
      <c r="I13">
        <v>97.267056897890896</v>
      </c>
      <c r="J13">
        <v>97.191963657691005</v>
      </c>
      <c r="K13">
        <v>97.488490785347196</v>
      </c>
      <c r="L13">
        <v>96.985486058358802</v>
      </c>
      <c r="M13">
        <v>96.338353855623893</v>
      </c>
      <c r="N13">
        <v>95.908774330850207</v>
      </c>
      <c r="O13">
        <v>95.976572610006997</v>
      </c>
      <c r="P13">
        <v>96.259362665645696</v>
      </c>
      <c r="Q13">
        <v>97.434231542017699</v>
      </c>
      <c r="R13">
        <v>97.715538852844006</v>
      </c>
      <c r="S13">
        <v>98.9560513646544</v>
      </c>
      <c r="T13">
        <v>95.045273393289705</v>
      </c>
      <c r="U13">
        <v>95.829952782033999</v>
      </c>
      <c r="V13">
        <v>96.027271874687003</v>
      </c>
      <c r="W13">
        <v>96.036173713986898</v>
      </c>
      <c r="X13">
        <v>95.933075936924595</v>
      </c>
      <c r="Y13">
        <v>97.3189661919928</v>
      </c>
      <c r="Z13">
        <v>97.324571207979005</v>
      </c>
      <c r="AA13">
        <v>97.056027538410703</v>
      </c>
      <c r="AB13">
        <v>98.104158832920803</v>
      </c>
      <c r="AC13">
        <v>99.625706500130903</v>
      </c>
      <c r="AD13">
        <v>100.084925612848</v>
      </c>
      <c r="AE13">
        <v>100</v>
      </c>
      <c r="AF13">
        <v>102.280286080111</v>
      </c>
    </row>
    <row r="14" spans="1:32" x14ac:dyDescent="0.3">
      <c r="A14" t="s">
        <v>130</v>
      </c>
      <c r="B14" t="s">
        <v>321</v>
      </c>
      <c r="C14" t="s">
        <v>297</v>
      </c>
      <c r="D14" t="s">
        <v>322</v>
      </c>
      <c r="E14" t="s">
        <v>298</v>
      </c>
      <c r="F14">
        <v>96.481399869802203</v>
      </c>
      <c r="G14">
        <v>96.8499778167714</v>
      </c>
      <c r="H14">
        <v>98.0310232801654</v>
      </c>
      <c r="I14">
        <v>97.861991974311593</v>
      </c>
      <c r="J14">
        <v>97.507864605970397</v>
      </c>
      <c r="K14">
        <v>97.670304362713907</v>
      </c>
      <c r="L14">
        <v>97.014537731450602</v>
      </c>
      <c r="M14">
        <v>96.500550851126206</v>
      </c>
      <c r="N14">
        <v>96.706996923453104</v>
      </c>
      <c r="O14">
        <v>96.944453032936906</v>
      </c>
      <c r="P14">
        <v>97.327216299343903</v>
      </c>
      <c r="Q14">
        <v>98.540702203306395</v>
      </c>
      <c r="R14">
        <v>98.750557088071105</v>
      </c>
      <c r="S14">
        <v>100.02618123362799</v>
      </c>
      <c r="T14">
        <v>95.849204000578098</v>
      </c>
      <c r="U14">
        <v>96.997163688664799</v>
      </c>
      <c r="V14">
        <v>97.402345049731196</v>
      </c>
      <c r="W14">
        <v>97.516224077750906</v>
      </c>
      <c r="X14">
        <v>97.486921094954695</v>
      </c>
      <c r="Y14">
        <v>98.782127513726707</v>
      </c>
      <c r="Z14">
        <v>98.671409135851903</v>
      </c>
      <c r="AA14">
        <v>97.821319571072394</v>
      </c>
      <c r="AB14">
        <v>98.948310928685501</v>
      </c>
      <c r="AC14">
        <v>100.45610077552701</v>
      </c>
      <c r="AD14">
        <v>100.70667438634101</v>
      </c>
      <c r="AE14">
        <v>100</v>
      </c>
      <c r="AF14">
        <v>102.679711176973</v>
      </c>
    </row>
    <row r="15" spans="1:32" x14ac:dyDescent="0.3">
      <c r="A15" t="s">
        <v>130</v>
      </c>
      <c r="B15" t="s">
        <v>323</v>
      </c>
      <c r="C15" t="s">
        <v>297</v>
      </c>
      <c r="D15" t="s">
        <v>324</v>
      </c>
      <c r="E15" t="s">
        <v>298</v>
      </c>
      <c r="F15">
        <v>95.988538873539198</v>
      </c>
      <c r="G15">
        <v>96.368274848924599</v>
      </c>
      <c r="H15">
        <v>97.7117901969185</v>
      </c>
      <c r="I15">
        <v>97.822496894123205</v>
      </c>
      <c r="J15">
        <v>97.738838039010005</v>
      </c>
      <c r="K15">
        <v>98.020792018733502</v>
      </c>
      <c r="L15">
        <v>97.377186333300102</v>
      </c>
      <c r="M15">
        <v>96.7205050356756</v>
      </c>
      <c r="N15">
        <v>96.332763818508994</v>
      </c>
      <c r="O15">
        <v>96.451724850368294</v>
      </c>
      <c r="P15">
        <v>96.740998190775798</v>
      </c>
      <c r="Q15">
        <v>97.925580042680494</v>
      </c>
      <c r="R15">
        <v>98.206824594811707</v>
      </c>
      <c r="S15">
        <v>99.456575155905</v>
      </c>
      <c r="T15">
        <v>95.543793193294604</v>
      </c>
      <c r="U15">
        <v>96.343818379830495</v>
      </c>
      <c r="V15">
        <v>96.536685740379994</v>
      </c>
      <c r="W15">
        <v>96.549187965072093</v>
      </c>
      <c r="X15">
        <v>96.448110759842194</v>
      </c>
      <c r="Y15">
        <v>97.832615697495498</v>
      </c>
      <c r="Z15">
        <v>97.841293582820398</v>
      </c>
      <c r="AA15">
        <v>97.368629288697406</v>
      </c>
      <c r="AB15">
        <v>98.447848373472894</v>
      </c>
      <c r="AC15">
        <v>99.934300134774702</v>
      </c>
      <c r="AD15">
        <v>100.32604366474401</v>
      </c>
      <c r="AE15">
        <v>100</v>
      </c>
      <c r="AF15">
        <v>102.421084749367</v>
      </c>
    </row>
    <row r="16" spans="1:32" x14ac:dyDescent="0.3">
      <c r="A16" t="s">
        <v>130</v>
      </c>
      <c r="B16" t="s">
        <v>325</v>
      </c>
      <c r="C16" t="s">
        <v>297</v>
      </c>
      <c r="D16" t="s">
        <v>326</v>
      </c>
      <c r="E16" t="s">
        <v>298</v>
      </c>
      <c r="F16">
        <v>95.391326584874193</v>
      </c>
      <c r="G16">
        <v>95.760752832030505</v>
      </c>
      <c r="H16">
        <v>97.411950844784599</v>
      </c>
      <c r="I16">
        <v>98.070435757893307</v>
      </c>
      <c r="J16">
        <v>98.402880407190494</v>
      </c>
      <c r="K16">
        <v>98.839022225978198</v>
      </c>
      <c r="L16">
        <v>98.111711726945501</v>
      </c>
      <c r="M16">
        <v>97.211597984380504</v>
      </c>
      <c r="N16">
        <v>95.776822853137602</v>
      </c>
      <c r="O16">
        <v>95.6756636066645</v>
      </c>
      <c r="P16">
        <v>95.796918229712801</v>
      </c>
      <c r="Q16">
        <v>96.937127832182895</v>
      </c>
      <c r="R16">
        <v>97.363154444957203</v>
      </c>
      <c r="S16">
        <v>98.579208322792397</v>
      </c>
      <c r="T16">
        <v>95.125771877123498</v>
      </c>
      <c r="U16">
        <v>95.287199305527096</v>
      </c>
      <c r="V16">
        <v>95.129009812241307</v>
      </c>
      <c r="W16">
        <v>94.985489908874399</v>
      </c>
      <c r="X16">
        <v>94.785814827105398</v>
      </c>
      <c r="Y16">
        <v>96.312075428163595</v>
      </c>
      <c r="Z16">
        <v>96.493415732533904</v>
      </c>
      <c r="AA16">
        <v>96.559064964828593</v>
      </c>
      <c r="AB16">
        <v>97.565588859336103</v>
      </c>
      <c r="AC16">
        <v>99.006411316177704</v>
      </c>
      <c r="AD16">
        <v>99.541290934977994</v>
      </c>
      <c r="AE16">
        <v>100</v>
      </c>
      <c r="AF16">
        <v>102.0533038386</v>
      </c>
    </row>
    <row r="17" spans="1:32" x14ac:dyDescent="0.3">
      <c r="A17" t="s">
        <v>130</v>
      </c>
      <c r="B17" t="s">
        <v>327</v>
      </c>
      <c r="C17" t="s">
        <v>297</v>
      </c>
      <c r="D17" t="s">
        <v>328</v>
      </c>
      <c r="E17" t="s">
        <v>298</v>
      </c>
      <c r="F17">
        <v>96.175231957831897</v>
      </c>
      <c r="G17">
        <v>96.531231031322903</v>
      </c>
      <c r="H17">
        <v>97.812495539416005</v>
      </c>
      <c r="I17">
        <v>97.788836443918399</v>
      </c>
      <c r="J17">
        <v>97.519796860353097</v>
      </c>
      <c r="K17">
        <v>97.750465729994303</v>
      </c>
      <c r="L17">
        <v>97.200530581416203</v>
      </c>
      <c r="M17">
        <v>96.605874188539801</v>
      </c>
      <c r="N17">
        <v>96.4325749347298</v>
      </c>
      <c r="O17">
        <v>96.611331845218302</v>
      </c>
      <c r="P17">
        <v>96.939583358779302</v>
      </c>
      <c r="Q17">
        <v>98.132029373423507</v>
      </c>
      <c r="R17">
        <v>98.382046447057604</v>
      </c>
      <c r="S17">
        <v>99.630637140622298</v>
      </c>
      <c r="T17">
        <v>95.582374071077197</v>
      </c>
      <c r="U17">
        <v>96.536555559603997</v>
      </c>
      <c r="V17">
        <v>96.837599615691403</v>
      </c>
      <c r="W17">
        <v>96.900636674125906</v>
      </c>
      <c r="X17">
        <v>96.840817323337603</v>
      </c>
      <c r="Y17">
        <v>98.179185628034006</v>
      </c>
      <c r="Z17">
        <v>98.122472248842996</v>
      </c>
      <c r="AA17">
        <v>97.505347825304796</v>
      </c>
      <c r="AB17">
        <v>98.599096943260193</v>
      </c>
      <c r="AC17">
        <v>100.088016961414</v>
      </c>
      <c r="AD17">
        <v>100.427867083686</v>
      </c>
      <c r="AE17">
        <v>100</v>
      </c>
      <c r="AF17">
        <v>102.54527460818301</v>
      </c>
    </row>
    <row r="18" spans="1:32" x14ac:dyDescent="0.3">
      <c r="A18" t="s">
        <v>130</v>
      </c>
      <c r="B18" t="s">
        <v>329</v>
      </c>
      <c r="C18" t="s">
        <v>297</v>
      </c>
      <c r="D18" t="s">
        <v>330</v>
      </c>
      <c r="E18" t="s">
        <v>298</v>
      </c>
      <c r="F18">
        <v>96.392930792632697</v>
      </c>
      <c r="G18">
        <v>96.771468396727201</v>
      </c>
      <c r="H18">
        <v>97.993220597338293</v>
      </c>
      <c r="I18">
        <v>97.848733913384606</v>
      </c>
      <c r="J18">
        <v>97.569684709306998</v>
      </c>
      <c r="K18">
        <v>97.810904892500105</v>
      </c>
      <c r="L18">
        <v>97.172965094205907</v>
      </c>
      <c r="M18">
        <v>96.586760316810498</v>
      </c>
      <c r="N18">
        <v>96.643619791469007</v>
      </c>
      <c r="O18">
        <v>96.8715073964201</v>
      </c>
      <c r="P18">
        <v>97.241699395856401</v>
      </c>
      <c r="Q18">
        <v>98.453039476252201</v>
      </c>
      <c r="R18">
        <v>98.676641948672398</v>
      </c>
      <c r="S18">
        <v>99.947956490218502</v>
      </c>
      <c r="T18">
        <v>95.823397575564002</v>
      </c>
      <c r="U18">
        <v>96.891849243624407</v>
      </c>
      <c r="V18">
        <v>97.264442262556102</v>
      </c>
      <c r="W18">
        <v>97.3639058491474</v>
      </c>
      <c r="X18">
        <v>97.331517594324694</v>
      </c>
      <c r="Y18">
        <v>98.640443759362</v>
      </c>
      <c r="Z18">
        <v>98.540340003506103</v>
      </c>
      <c r="AA18">
        <v>97.769048702659006</v>
      </c>
      <c r="AB18">
        <v>98.878472072894795</v>
      </c>
      <c r="AC18">
        <v>100.39394516931</v>
      </c>
      <c r="AD18">
        <v>100.67340109516699</v>
      </c>
      <c r="AE18">
        <v>100</v>
      </c>
      <c r="AF18">
        <v>102.642201736526</v>
      </c>
    </row>
    <row r="19" spans="1:32" x14ac:dyDescent="0.3">
      <c r="A19" t="s">
        <v>130</v>
      </c>
      <c r="B19" t="s">
        <v>331</v>
      </c>
      <c r="C19" t="s">
        <v>297</v>
      </c>
      <c r="D19" t="s">
        <v>332</v>
      </c>
      <c r="E19" t="s">
        <v>298</v>
      </c>
      <c r="F19">
        <v>96.516597154554006</v>
      </c>
      <c r="G19">
        <v>96.882492734341</v>
      </c>
      <c r="H19">
        <v>98.504322952169005</v>
      </c>
      <c r="I19">
        <v>99.0333627393249</v>
      </c>
      <c r="J19">
        <v>99.172691817691401</v>
      </c>
      <c r="K19">
        <v>99.718584237340195</v>
      </c>
      <c r="L19">
        <v>98.890615690886094</v>
      </c>
      <c r="M19">
        <v>98.115856564346501</v>
      </c>
      <c r="N19">
        <v>96.727278326804395</v>
      </c>
      <c r="O19">
        <v>96.653872462438599</v>
      </c>
      <c r="P19">
        <v>96.823696480557103</v>
      </c>
      <c r="Q19">
        <v>97.979159683481697</v>
      </c>
      <c r="R19">
        <v>98.334034185093401</v>
      </c>
      <c r="S19">
        <v>99.5492291995822</v>
      </c>
      <c r="T19">
        <v>95.824628951052205</v>
      </c>
      <c r="U19">
        <v>96.290637421145107</v>
      </c>
      <c r="V19">
        <v>96.313315418970106</v>
      </c>
      <c r="W19">
        <v>96.234529785212004</v>
      </c>
      <c r="X19">
        <v>96.083755836952193</v>
      </c>
      <c r="Y19">
        <v>97.527406987396205</v>
      </c>
      <c r="Z19">
        <v>97.654161515915703</v>
      </c>
      <c r="AA19">
        <v>97.509216571889894</v>
      </c>
      <c r="AB19">
        <v>98.503736118071004</v>
      </c>
      <c r="AC19">
        <v>99.868901159219703</v>
      </c>
      <c r="AD19">
        <v>100.286175310749</v>
      </c>
      <c r="AE19">
        <v>100</v>
      </c>
      <c r="AF19">
        <v>102.34741215376</v>
      </c>
    </row>
    <row r="20" spans="1:32" x14ac:dyDescent="0.3">
      <c r="A20" t="s">
        <v>130</v>
      </c>
      <c r="B20" t="s">
        <v>333</v>
      </c>
      <c r="C20" t="s">
        <v>297</v>
      </c>
      <c r="D20" t="s">
        <v>334</v>
      </c>
      <c r="E20" t="s">
        <v>298</v>
      </c>
      <c r="F20">
        <v>94.733817605170699</v>
      </c>
      <c r="G20">
        <v>95.040103104673506</v>
      </c>
      <c r="H20">
        <v>96.474056839919896</v>
      </c>
      <c r="I20">
        <v>96.784558595391204</v>
      </c>
      <c r="J20">
        <v>96.477227697198003</v>
      </c>
      <c r="K20">
        <v>96.804300885282004</v>
      </c>
      <c r="L20">
        <v>96.396375034996197</v>
      </c>
      <c r="M20">
        <v>95.804043313121795</v>
      </c>
      <c r="N20">
        <v>94.9880602780201</v>
      </c>
      <c r="O20">
        <v>95.068949387585704</v>
      </c>
      <c r="P20">
        <v>95.273930371796894</v>
      </c>
      <c r="Q20">
        <v>96.416869503150807</v>
      </c>
      <c r="R20">
        <v>96.7873584929158</v>
      </c>
      <c r="S20">
        <v>97.996497924425398</v>
      </c>
      <c r="T20">
        <v>94.478575211689204</v>
      </c>
      <c r="U20">
        <v>94.8193448667204</v>
      </c>
      <c r="V20">
        <v>94.682542272745394</v>
      </c>
      <c r="W20">
        <v>94.512722607127998</v>
      </c>
      <c r="X20">
        <v>94.261412303102304</v>
      </c>
      <c r="Y20">
        <v>95.806165869065197</v>
      </c>
      <c r="Z20">
        <v>96.039896806381705</v>
      </c>
      <c r="AA20">
        <v>96.5055196841097</v>
      </c>
      <c r="AB20">
        <v>97.348928064078805</v>
      </c>
      <c r="AC20">
        <v>98.833214080183296</v>
      </c>
      <c r="AD20">
        <v>99.557451259541594</v>
      </c>
      <c r="AE20">
        <v>100</v>
      </c>
      <c r="AF20">
        <v>101.823721118028</v>
      </c>
    </row>
    <row r="21" spans="1:32" x14ac:dyDescent="0.3">
      <c r="A21" t="s">
        <v>130</v>
      </c>
      <c r="B21" t="s">
        <v>335</v>
      </c>
      <c r="C21" t="s">
        <v>297</v>
      </c>
      <c r="D21" t="s">
        <v>336</v>
      </c>
      <c r="E21" t="s">
        <v>298</v>
      </c>
      <c r="F21">
        <v>94.322458755205105</v>
      </c>
      <c r="G21">
        <v>94.689936917623498</v>
      </c>
      <c r="H21">
        <v>96.261483961525201</v>
      </c>
      <c r="I21">
        <v>96.825702546722695</v>
      </c>
      <c r="J21">
        <v>96.7180586555818</v>
      </c>
      <c r="K21">
        <v>97.172876901244805</v>
      </c>
      <c r="L21">
        <v>96.855289740959904</v>
      </c>
      <c r="M21">
        <v>96.065476079074301</v>
      </c>
      <c r="N21">
        <v>94.727715793060497</v>
      </c>
      <c r="O21">
        <v>94.695263657385397</v>
      </c>
      <c r="P21">
        <v>94.817715504324397</v>
      </c>
      <c r="Q21">
        <v>95.960884241818505</v>
      </c>
      <c r="R21">
        <v>96.395566738182595</v>
      </c>
      <c r="S21">
        <v>97.5805878858516</v>
      </c>
      <c r="T21">
        <v>94.275148597913599</v>
      </c>
      <c r="U21">
        <v>94.334884712670899</v>
      </c>
      <c r="V21">
        <v>94.048100993990801</v>
      </c>
      <c r="W21">
        <v>93.819683792859095</v>
      </c>
      <c r="X21">
        <v>93.527536077776105</v>
      </c>
      <c r="Y21">
        <v>95.121778089108702</v>
      </c>
      <c r="Z21">
        <v>95.431074531777696</v>
      </c>
      <c r="AA21">
        <v>96.144053823319794</v>
      </c>
      <c r="AB21">
        <v>96.970569449366195</v>
      </c>
      <c r="AC21">
        <v>98.459845146817599</v>
      </c>
      <c r="AD21">
        <v>99.264126924874205</v>
      </c>
      <c r="AE21">
        <v>100</v>
      </c>
      <c r="AF21">
        <v>101.564778835246</v>
      </c>
    </row>
    <row r="22" spans="1:32" x14ac:dyDescent="0.3">
      <c r="A22" t="s">
        <v>130</v>
      </c>
      <c r="B22" t="s">
        <v>337</v>
      </c>
      <c r="C22" t="s">
        <v>297</v>
      </c>
      <c r="D22" t="s">
        <v>338</v>
      </c>
      <c r="E22" t="s">
        <v>298</v>
      </c>
      <c r="F22">
        <v>96.385660862924695</v>
      </c>
      <c r="G22">
        <v>96.069372768093899</v>
      </c>
      <c r="H22">
        <v>98.4225839166307</v>
      </c>
      <c r="I22">
        <v>100.54716426585399</v>
      </c>
      <c r="J22">
        <v>101.168628946186</v>
      </c>
      <c r="K22">
        <v>101.391232260922</v>
      </c>
      <c r="L22">
        <v>100.01724141395501</v>
      </c>
      <c r="M22">
        <v>98.377519290965907</v>
      </c>
      <c r="N22">
        <v>94.519522281819505</v>
      </c>
      <c r="O22">
        <v>93.913000772532897</v>
      </c>
      <c r="P22">
        <v>93.658351079473604</v>
      </c>
      <c r="Q22">
        <v>94.689429396411697</v>
      </c>
      <c r="R22">
        <v>95.349530434693094</v>
      </c>
      <c r="S22">
        <v>96.458739480084603</v>
      </c>
      <c r="T22">
        <v>93.960735917163703</v>
      </c>
      <c r="U22">
        <v>92.968380807652807</v>
      </c>
      <c r="V22">
        <v>92.068963745865105</v>
      </c>
      <c r="W22">
        <v>91.596511079328394</v>
      </c>
      <c r="X22">
        <v>91.152852960435197</v>
      </c>
      <c r="Y22">
        <v>92.961379699499105</v>
      </c>
      <c r="Z22">
        <v>93.5526534926408</v>
      </c>
      <c r="AA22">
        <v>95.132132566683893</v>
      </c>
      <c r="AB22">
        <v>95.942508035942396</v>
      </c>
      <c r="AC22">
        <v>97.396043692820299</v>
      </c>
      <c r="AD22">
        <v>98.436681783073197</v>
      </c>
      <c r="AE22">
        <v>100</v>
      </c>
      <c r="AF22">
        <v>100.609048484567</v>
      </c>
    </row>
    <row r="23" spans="1:32" x14ac:dyDescent="0.3">
      <c r="A23" t="s">
        <v>130</v>
      </c>
      <c r="B23" t="s">
        <v>339</v>
      </c>
      <c r="C23" t="s">
        <v>297</v>
      </c>
      <c r="D23" t="s">
        <v>340</v>
      </c>
      <c r="E23" t="s">
        <v>298</v>
      </c>
      <c r="F23">
        <v>94.850555349524996</v>
      </c>
      <c r="G23">
        <v>95.099194861396001</v>
      </c>
      <c r="H23">
        <v>96.5701743714326</v>
      </c>
      <c r="I23">
        <v>97.253844520457605</v>
      </c>
      <c r="J23">
        <v>97.346579962997595</v>
      </c>
      <c r="K23">
        <v>97.823067649268296</v>
      </c>
      <c r="L23">
        <v>97.415607271386705</v>
      </c>
      <c r="M23">
        <v>96.899386777420006</v>
      </c>
      <c r="N23">
        <v>95.4935390091416</v>
      </c>
      <c r="O23">
        <v>95.4549899559415</v>
      </c>
      <c r="P23">
        <v>95.578140585142293</v>
      </c>
      <c r="Q23">
        <v>96.717135846157404</v>
      </c>
      <c r="R23">
        <v>97.174506398516201</v>
      </c>
      <c r="S23">
        <v>98.380207084959196</v>
      </c>
      <c r="T23">
        <v>95.040632883198995</v>
      </c>
      <c r="U23">
        <v>95.094089705320002</v>
      </c>
      <c r="V23">
        <v>94.798253725893701</v>
      </c>
      <c r="W23">
        <v>94.583354790727796</v>
      </c>
      <c r="X23">
        <v>94.306377854135704</v>
      </c>
      <c r="Y23">
        <v>95.885040005502603</v>
      </c>
      <c r="Z23">
        <v>96.186513102575205</v>
      </c>
      <c r="AA23">
        <v>96.6745608991464</v>
      </c>
      <c r="AB23">
        <v>97.615163469633501</v>
      </c>
      <c r="AC23">
        <v>99.038740387034295</v>
      </c>
      <c r="AD23">
        <v>99.687626082970496</v>
      </c>
      <c r="AE23">
        <v>100</v>
      </c>
      <c r="AF23">
        <v>101.773529279337</v>
      </c>
    </row>
    <row r="24" spans="1:32" x14ac:dyDescent="0.3">
      <c r="A24" t="s">
        <v>130</v>
      </c>
      <c r="B24" t="s">
        <v>341</v>
      </c>
      <c r="C24" t="s">
        <v>297</v>
      </c>
      <c r="D24" t="s">
        <v>342</v>
      </c>
      <c r="E24" t="s">
        <v>298</v>
      </c>
      <c r="F24">
        <v>96.621551061207995</v>
      </c>
      <c r="G24">
        <v>96.3632569019464</v>
      </c>
      <c r="H24">
        <v>98.645324069039901</v>
      </c>
      <c r="I24">
        <v>100.619754695978</v>
      </c>
      <c r="J24">
        <v>101.21065879803101</v>
      </c>
      <c r="K24">
        <v>101.428957943507</v>
      </c>
      <c r="L24">
        <v>100.154593694723</v>
      </c>
      <c r="M24">
        <v>98.592471663401994</v>
      </c>
      <c r="N24">
        <v>94.957606094962699</v>
      </c>
      <c r="O24">
        <v>94.432447923885306</v>
      </c>
      <c r="P24">
        <v>94.204093026633501</v>
      </c>
      <c r="Q24">
        <v>95.263965045561804</v>
      </c>
      <c r="R24">
        <v>95.915870074277095</v>
      </c>
      <c r="S24">
        <v>97.0244439951651</v>
      </c>
      <c r="T24">
        <v>94.436860502161295</v>
      </c>
      <c r="U24">
        <v>93.531734868781299</v>
      </c>
      <c r="V24">
        <v>92.673761573180997</v>
      </c>
      <c r="W24">
        <v>92.220552274690405</v>
      </c>
      <c r="X24">
        <v>91.793281880542295</v>
      </c>
      <c r="Y24">
        <v>93.593158090310794</v>
      </c>
      <c r="Z24">
        <v>94.158312523367599</v>
      </c>
      <c r="AA24">
        <v>95.572870585662201</v>
      </c>
      <c r="AB24">
        <v>96.402882970327596</v>
      </c>
      <c r="AC24">
        <v>97.840053567998297</v>
      </c>
      <c r="AD24">
        <v>98.830879337552901</v>
      </c>
      <c r="AE24">
        <v>100</v>
      </c>
      <c r="AF24">
        <v>100.83658702855</v>
      </c>
    </row>
    <row r="25" spans="1:32" x14ac:dyDescent="0.3">
      <c r="A25" t="s">
        <v>130</v>
      </c>
      <c r="B25" t="s">
        <v>343</v>
      </c>
      <c r="C25" t="s">
        <v>297</v>
      </c>
      <c r="D25" t="s">
        <v>344</v>
      </c>
      <c r="E25" t="s">
        <v>298</v>
      </c>
      <c r="F25">
        <v>98.803445582618593</v>
      </c>
      <c r="G25">
        <v>98.479223563634903</v>
      </c>
      <c r="H25">
        <v>100.891463803286</v>
      </c>
      <c r="I25">
        <v>103.069338157635</v>
      </c>
      <c r="J25">
        <v>103.70639195977699</v>
      </c>
      <c r="K25">
        <v>103.934579164151</v>
      </c>
      <c r="L25">
        <v>102.526122463601</v>
      </c>
      <c r="M25">
        <v>100.845268754668</v>
      </c>
      <c r="N25">
        <v>96.890495875191903</v>
      </c>
      <c r="O25">
        <v>96.268760085853799</v>
      </c>
      <c r="P25">
        <v>96.007722636241894</v>
      </c>
      <c r="Q25">
        <v>97.064665022349402</v>
      </c>
      <c r="R25">
        <v>97.741324355604604</v>
      </c>
      <c r="S25">
        <v>98.878357339296599</v>
      </c>
      <c r="T25">
        <v>96.317692642031602</v>
      </c>
      <c r="U25">
        <v>95.300444815089406</v>
      </c>
      <c r="V25">
        <v>94.378466338988105</v>
      </c>
      <c r="W25">
        <v>93.894162440352105</v>
      </c>
      <c r="X25">
        <v>93.439375385774696</v>
      </c>
      <c r="Y25">
        <v>95.293268087739193</v>
      </c>
      <c r="Z25">
        <v>95.899373679816705</v>
      </c>
      <c r="AA25">
        <v>96.140470843923595</v>
      </c>
      <c r="AB25">
        <v>97.194932410256001</v>
      </c>
      <c r="AC25">
        <v>98.750015633640004</v>
      </c>
      <c r="AD25">
        <v>99.4169941825688</v>
      </c>
      <c r="AE25">
        <v>100</v>
      </c>
      <c r="AF25">
        <v>102.772685369738</v>
      </c>
    </row>
    <row r="26" spans="1:32" x14ac:dyDescent="0.3">
      <c r="A26" t="s">
        <v>130</v>
      </c>
      <c r="B26" t="s">
        <v>345</v>
      </c>
      <c r="C26" t="s">
        <v>297</v>
      </c>
      <c r="D26" t="s">
        <v>346</v>
      </c>
      <c r="E26" t="s">
        <v>298</v>
      </c>
      <c r="F26">
        <v>96.935419483723805</v>
      </c>
      <c r="G26">
        <v>96.665208876181794</v>
      </c>
      <c r="H26">
        <v>98.899895302998203</v>
      </c>
      <c r="I26">
        <v>100.780676466085</v>
      </c>
      <c r="J26">
        <v>101.333342153602</v>
      </c>
      <c r="K26">
        <v>101.53750871155501</v>
      </c>
      <c r="L26">
        <v>100.286959562447</v>
      </c>
      <c r="M26">
        <v>98.813876379927393</v>
      </c>
      <c r="N26">
        <v>95.308320314581096</v>
      </c>
      <c r="O26">
        <v>94.822455637618603</v>
      </c>
      <c r="P26">
        <v>94.6114540541558</v>
      </c>
      <c r="Q26">
        <v>95.679966222834196</v>
      </c>
      <c r="R26">
        <v>96.326989324746606</v>
      </c>
      <c r="S26">
        <v>97.437731476375404</v>
      </c>
      <c r="T26">
        <v>94.788721167736895</v>
      </c>
      <c r="U26">
        <v>93.935405336491598</v>
      </c>
      <c r="V26">
        <v>93.099600451583399</v>
      </c>
      <c r="W26">
        <v>92.657147792291795</v>
      </c>
      <c r="X26">
        <v>92.241198155111803</v>
      </c>
      <c r="Y26">
        <v>94.039416214966906</v>
      </c>
      <c r="Z26">
        <v>94.586001607353893</v>
      </c>
      <c r="AA26">
        <v>95.908366681745505</v>
      </c>
      <c r="AB26">
        <v>96.747137097122504</v>
      </c>
      <c r="AC26">
        <v>98.165690440488405</v>
      </c>
      <c r="AD26">
        <v>99.124341056313497</v>
      </c>
      <c r="AE26">
        <v>100</v>
      </c>
      <c r="AF26">
        <v>100.97952734948301</v>
      </c>
    </row>
    <row r="27" spans="1:32" x14ac:dyDescent="0.3">
      <c r="A27" t="s">
        <v>130</v>
      </c>
      <c r="B27" t="s">
        <v>347</v>
      </c>
      <c r="C27" t="s">
        <v>297</v>
      </c>
      <c r="D27" t="s">
        <v>348</v>
      </c>
      <c r="E27" t="s">
        <v>298</v>
      </c>
      <c r="F27">
        <v>96.382581644253406</v>
      </c>
      <c r="G27">
        <v>96.066303653832193</v>
      </c>
      <c r="H27">
        <v>98.419439624675206</v>
      </c>
      <c r="I27">
        <v>100.543952100239</v>
      </c>
      <c r="J27">
        <v>101.16539692673</v>
      </c>
      <c r="K27">
        <v>101.38799312998999</v>
      </c>
      <c r="L27">
        <v>100.01404617770901</v>
      </c>
      <c r="M27">
        <v>98.374376438683399</v>
      </c>
      <c r="N27">
        <v>94.516502680405594</v>
      </c>
      <c r="O27">
        <v>93.910000547573404</v>
      </c>
      <c r="P27">
        <v>93.655358989770704</v>
      </c>
      <c r="Q27">
        <v>94.686404366999994</v>
      </c>
      <c r="R27">
        <v>95.346484317129693</v>
      </c>
      <c r="S27">
        <v>96.455657926781399</v>
      </c>
      <c r="T27">
        <v>93.957734167216501</v>
      </c>
      <c r="U27">
        <v>92.965410760329803</v>
      </c>
      <c r="V27">
        <v>92.066022432087905</v>
      </c>
      <c r="W27">
        <v>91.593584858927798</v>
      </c>
      <c r="X27">
        <v>91.149940913515906</v>
      </c>
      <c r="Y27">
        <v>92.958409875839394</v>
      </c>
      <c r="Z27">
        <v>93.549664779643294</v>
      </c>
      <c r="AA27">
        <v>95.129093394298494</v>
      </c>
      <c r="AB27">
        <v>95.940316519547096</v>
      </c>
      <c r="AC27">
        <v>97.394119945560007</v>
      </c>
      <c r="AD27">
        <v>98.435092812261303</v>
      </c>
      <c r="AE27">
        <v>100</v>
      </c>
      <c r="AF27">
        <v>100.608050465367</v>
      </c>
    </row>
    <row r="28" spans="1:32" x14ac:dyDescent="0.3">
      <c r="A28" t="s">
        <v>130</v>
      </c>
      <c r="B28" t="s">
        <v>349</v>
      </c>
      <c r="C28" t="s">
        <v>297</v>
      </c>
      <c r="D28" t="s">
        <v>350</v>
      </c>
      <c r="E28" t="s">
        <v>298</v>
      </c>
      <c r="F28">
        <v>96.668125555753605</v>
      </c>
      <c r="G28">
        <v>96.469037934463501</v>
      </c>
      <c r="H28">
        <v>98.732584510028701</v>
      </c>
      <c r="I28">
        <v>100.727708507825</v>
      </c>
      <c r="J28">
        <v>101.268119863517</v>
      </c>
      <c r="K28">
        <v>101.482471544677</v>
      </c>
      <c r="L28">
        <v>100.190316079681</v>
      </c>
      <c r="M28">
        <v>98.475368916705804</v>
      </c>
      <c r="N28">
        <v>94.949699904710101</v>
      </c>
      <c r="O28">
        <v>94.423158280910698</v>
      </c>
      <c r="P28">
        <v>94.226892972411207</v>
      </c>
      <c r="Q28">
        <v>95.281804389231198</v>
      </c>
      <c r="R28">
        <v>95.890693063734602</v>
      </c>
      <c r="S28">
        <v>97.005007126919807</v>
      </c>
      <c r="T28">
        <v>94.323717973652094</v>
      </c>
      <c r="U28">
        <v>93.543283471865806</v>
      </c>
      <c r="V28">
        <v>92.762328294124401</v>
      </c>
      <c r="W28">
        <v>92.367334886030903</v>
      </c>
      <c r="X28">
        <v>92.009655923187196</v>
      </c>
      <c r="Y28">
        <v>93.753663936684305</v>
      </c>
      <c r="Z28">
        <v>94.227991377466594</v>
      </c>
      <c r="AA28">
        <v>95.480756929007697</v>
      </c>
      <c r="AB28">
        <v>96.303914344648902</v>
      </c>
      <c r="AC28">
        <v>97.780021591158899</v>
      </c>
      <c r="AD28">
        <v>98.701765186482504</v>
      </c>
      <c r="AE28">
        <v>100</v>
      </c>
      <c r="AF28">
        <v>100.966054457052</v>
      </c>
    </row>
    <row r="29" spans="1:32" x14ac:dyDescent="0.3">
      <c r="A29" t="s">
        <v>130</v>
      </c>
      <c r="B29" t="s">
        <v>351</v>
      </c>
      <c r="C29" t="s">
        <v>297</v>
      </c>
      <c r="D29" t="s">
        <v>352</v>
      </c>
      <c r="E29" t="s">
        <v>298</v>
      </c>
      <c r="F29">
        <v>97.049364147306505</v>
      </c>
      <c r="G29">
        <v>96.915961417272399</v>
      </c>
      <c r="H29">
        <v>99.029026788447396</v>
      </c>
      <c r="I29">
        <v>100.83565240890699</v>
      </c>
      <c r="J29">
        <v>101.303119280457</v>
      </c>
      <c r="K29">
        <v>101.511495815774</v>
      </c>
      <c r="L29">
        <v>100.328721719844</v>
      </c>
      <c r="M29">
        <v>98.573415999081405</v>
      </c>
      <c r="N29">
        <v>95.485290902214402</v>
      </c>
      <c r="O29">
        <v>95.051256363627104</v>
      </c>
      <c r="P29">
        <v>94.916649938593693</v>
      </c>
      <c r="Q29">
        <v>95.992541102624401</v>
      </c>
      <c r="R29">
        <v>96.540443224662297</v>
      </c>
      <c r="S29">
        <v>97.664474022860006</v>
      </c>
      <c r="T29">
        <v>94.793059100592302</v>
      </c>
      <c r="U29">
        <v>94.228187679379403</v>
      </c>
      <c r="V29">
        <v>93.580357916638107</v>
      </c>
      <c r="W29">
        <v>93.270589545833005</v>
      </c>
      <c r="X29">
        <v>93.009513844967898</v>
      </c>
      <c r="Y29">
        <v>94.678929254148002</v>
      </c>
      <c r="Z29">
        <v>95.026576842959102</v>
      </c>
      <c r="AA29">
        <v>95.872709122878803</v>
      </c>
      <c r="AB29">
        <v>96.7220926915127</v>
      </c>
      <c r="AC29">
        <v>98.223629398850605</v>
      </c>
      <c r="AD29">
        <v>99.011003507925906</v>
      </c>
      <c r="AE29">
        <v>100</v>
      </c>
      <c r="AF29">
        <v>101.340091732974</v>
      </c>
    </row>
    <row r="30" spans="1:32" x14ac:dyDescent="0.3">
      <c r="A30" t="s">
        <v>130</v>
      </c>
      <c r="B30" t="s">
        <v>353</v>
      </c>
      <c r="C30" t="s">
        <v>297</v>
      </c>
      <c r="D30" t="s">
        <v>354</v>
      </c>
      <c r="E30" t="s">
        <v>298</v>
      </c>
      <c r="F30">
        <v>96.713184656053897</v>
      </c>
      <c r="G30">
        <v>96.404848639858997</v>
      </c>
      <c r="H30">
        <v>98.739167200546703</v>
      </c>
      <c r="I30">
        <v>100.842881745238</v>
      </c>
      <c r="J30">
        <v>101.42943634708099</v>
      </c>
      <c r="K30">
        <v>101.659435800183</v>
      </c>
      <c r="L30">
        <v>100.316717463407</v>
      </c>
      <c r="M30">
        <v>98.634253869390704</v>
      </c>
      <c r="N30">
        <v>94.842674966083095</v>
      </c>
      <c r="O30">
        <v>94.256346093968901</v>
      </c>
      <c r="P30">
        <v>94.017462521844905</v>
      </c>
      <c r="Q30">
        <v>95.058992803003093</v>
      </c>
      <c r="R30">
        <v>95.721916996894095</v>
      </c>
      <c r="S30">
        <v>96.833364696375298</v>
      </c>
      <c r="T30">
        <v>94.282423707328505</v>
      </c>
      <c r="U30">
        <v>93.332105383863095</v>
      </c>
      <c r="V30">
        <v>92.454313941526806</v>
      </c>
      <c r="W30">
        <v>92.001361547610301</v>
      </c>
      <c r="X30">
        <v>91.572368213877894</v>
      </c>
      <c r="Y30">
        <v>93.366980270033594</v>
      </c>
      <c r="Z30">
        <v>93.938244344305005</v>
      </c>
      <c r="AA30">
        <v>95.444763139541493</v>
      </c>
      <c r="AB30">
        <v>96.268695985938905</v>
      </c>
      <c r="AC30">
        <v>97.6903337367646</v>
      </c>
      <c r="AD30">
        <v>98.643053477695602</v>
      </c>
      <c r="AE30">
        <v>100</v>
      </c>
      <c r="AF30">
        <v>100.853907891842</v>
      </c>
    </row>
    <row r="31" spans="1:32" x14ac:dyDescent="0.3">
      <c r="A31" t="s">
        <v>130</v>
      </c>
      <c r="B31" t="s">
        <v>355</v>
      </c>
      <c r="C31" t="s">
        <v>297</v>
      </c>
      <c r="D31" t="s">
        <v>356</v>
      </c>
      <c r="E31" t="s">
        <v>298</v>
      </c>
      <c r="F31">
        <v>96.699531803240106</v>
      </c>
      <c r="G31">
        <v>96.385363071815306</v>
      </c>
      <c r="H31">
        <v>98.736455562599303</v>
      </c>
      <c r="I31">
        <v>100.857607127682</v>
      </c>
      <c r="J31">
        <v>101.476926928835</v>
      </c>
      <c r="K31">
        <v>101.689102572981</v>
      </c>
      <c r="L31">
        <v>100.316851299042</v>
      </c>
      <c r="M31">
        <v>98.647270799578607</v>
      </c>
      <c r="N31">
        <v>94.8057054100599</v>
      </c>
      <c r="O31">
        <v>94.192761136605796</v>
      </c>
      <c r="P31">
        <v>93.913667961111301</v>
      </c>
      <c r="Q31">
        <v>94.984138851333498</v>
      </c>
      <c r="R31">
        <v>95.646062869839199</v>
      </c>
      <c r="S31">
        <v>96.749075982061299</v>
      </c>
      <c r="T31">
        <v>94.200764202101595</v>
      </c>
      <c r="U31">
        <v>93.276731023598899</v>
      </c>
      <c r="V31">
        <v>92.392277781174798</v>
      </c>
      <c r="W31">
        <v>91.9316457914111</v>
      </c>
      <c r="X31">
        <v>91.506801329466001</v>
      </c>
      <c r="Y31">
        <v>93.304101735739806</v>
      </c>
      <c r="Z31">
        <v>93.876777559901001</v>
      </c>
      <c r="AA31">
        <v>95.393184154136804</v>
      </c>
      <c r="AB31">
        <v>96.209357952323103</v>
      </c>
      <c r="AC31">
        <v>97.641162811427805</v>
      </c>
      <c r="AD31">
        <v>98.6356157454601</v>
      </c>
      <c r="AE31">
        <v>100</v>
      </c>
      <c r="AF31">
        <v>100.830108736683</v>
      </c>
    </row>
    <row r="32" spans="1:32" x14ac:dyDescent="0.3">
      <c r="A32" t="s">
        <v>130</v>
      </c>
      <c r="B32" t="s">
        <v>357</v>
      </c>
      <c r="C32" t="s">
        <v>297</v>
      </c>
      <c r="D32" t="s">
        <v>358</v>
      </c>
      <c r="E32" t="s">
        <v>298</v>
      </c>
      <c r="F32">
        <v>96.233093958442097</v>
      </c>
      <c r="G32">
        <v>95.987696081495002</v>
      </c>
      <c r="H32">
        <v>98.336842648059303</v>
      </c>
      <c r="I32">
        <v>100.423067652757</v>
      </c>
      <c r="J32">
        <v>101.015623845878</v>
      </c>
      <c r="K32">
        <v>101.25363067092</v>
      </c>
      <c r="L32">
        <v>99.896464896658202</v>
      </c>
      <c r="M32">
        <v>98.274592874411596</v>
      </c>
      <c r="N32">
        <v>94.476155486836504</v>
      </c>
      <c r="O32">
        <v>93.8906372600282</v>
      </c>
      <c r="P32">
        <v>93.6480409201112</v>
      </c>
      <c r="Q32">
        <v>94.686427996441907</v>
      </c>
      <c r="R32">
        <v>95.351049629960599</v>
      </c>
      <c r="S32">
        <v>96.463534336629706</v>
      </c>
      <c r="T32">
        <v>93.962059989130097</v>
      </c>
      <c r="U32">
        <v>92.975471709193101</v>
      </c>
      <c r="V32">
        <v>92.079205164631006</v>
      </c>
      <c r="W32">
        <v>91.6085858303029</v>
      </c>
      <c r="X32">
        <v>91.165376991468307</v>
      </c>
      <c r="Y32">
        <v>92.973618634442204</v>
      </c>
      <c r="Z32">
        <v>93.562311739186498</v>
      </c>
      <c r="AA32">
        <v>95.133247893293799</v>
      </c>
      <c r="AB32">
        <v>95.945101871486301</v>
      </c>
      <c r="AC32">
        <v>97.401431360628493</v>
      </c>
      <c r="AD32">
        <v>98.4429351176734</v>
      </c>
      <c r="AE32">
        <v>100</v>
      </c>
      <c r="AF32">
        <v>100.613656717686</v>
      </c>
    </row>
    <row r="33" spans="1:32" x14ac:dyDescent="0.3">
      <c r="A33" t="s">
        <v>130</v>
      </c>
      <c r="B33" t="s">
        <v>359</v>
      </c>
      <c r="C33" t="s">
        <v>297</v>
      </c>
      <c r="D33" t="s">
        <v>360</v>
      </c>
      <c r="E33" t="s">
        <v>298</v>
      </c>
      <c r="F33">
        <v>96.382581644253406</v>
      </c>
      <c r="G33">
        <v>96.066303653832193</v>
      </c>
      <c r="H33">
        <v>98.419439624675206</v>
      </c>
      <c r="I33">
        <v>100.543952100239</v>
      </c>
      <c r="J33">
        <v>101.16539692673</v>
      </c>
      <c r="K33">
        <v>101.38799312998999</v>
      </c>
      <c r="L33">
        <v>100.01404617770901</v>
      </c>
      <c r="M33">
        <v>98.374376438683399</v>
      </c>
      <c r="N33">
        <v>94.516502680405594</v>
      </c>
      <c r="O33">
        <v>93.910000547573404</v>
      </c>
      <c r="P33">
        <v>93.655358989770704</v>
      </c>
      <c r="Q33">
        <v>94.686404366999994</v>
      </c>
      <c r="R33">
        <v>95.346484317129693</v>
      </c>
      <c r="S33">
        <v>96.455657926781399</v>
      </c>
      <c r="T33">
        <v>93.957734167216401</v>
      </c>
      <c r="U33">
        <v>92.965410760329803</v>
      </c>
      <c r="V33">
        <v>92.066022432087905</v>
      </c>
      <c r="W33">
        <v>91.593584858927798</v>
      </c>
      <c r="X33">
        <v>91.149940913515906</v>
      </c>
      <c r="Y33">
        <v>92.958409875839394</v>
      </c>
      <c r="Z33">
        <v>93.549664779643393</v>
      </c>
      <c r="AA33">
        <v>95.129093394298494</v>
      </c>
      <c r="AB33">
        <v>95.940316519547096</v>
      </c>
      <c r="AC33">
        <v>97.394119945560007</v>
      </c>
      <c r="AD33">
        <v>98.435092812261303</v>
      </c>
      <c r="AE33">
        <v>100</v>
      </c>
      <c r="AF33">
        <v>100.608050465367</v>
      </c>
    </row>
    <row r="34" spans="1:32" x14ac:dyDescent="0.3">
      <c r="A34" t="s">
        <v>130</v>
      </c>
      <c r="B34" t="s">
        <v>361</v>
      </c>
      <c r="C34" t="s">
        <v>297</v>
      </c>
      <c r="D34" t="s">
        <v>362</v>
      </c>
      <c r="E34" t="s">
        <v>298</v>
      </c>
      <c r="F34">
        <v>96.382581644253406</v>
      </c>
      <c r="G34">
        <v>96.066303653832193</v>
      </c>
      <c r="H34">
        <v>98.419439624675206</v>
      </c>
      <c r="I34">
        <v>100.543952100239</v>
      </c>
      <c r="J34">
        <v>101.16539692673</v>
      </c>
      <c r="K34">
        <v>101.38799312998999</v>
      </c>
      <c r="L34">
        <v>100.01404617770901</v>
      </c>
      <c r="M34">
        <v>98.374376438683399</v>
      </c>
      <c r="N34">
        <v>94.516502680405594</v>
      </c>
      <c r="O34">
        <v>93.910000547573404</v>
      </c>
      <c r="P34">
        <v>93.655358989770704</v>
      </c>
      <c r="Q34">
        <v>94.686404366999994</v>
      </c>
      <c r="R34">
        <v>95.346484317129693</v>
      </c>
      <c r="S34">
        <v>96.455657926781399</v>
      </c>
      <c r="T34">
        <v>93.957734167216401</v>
      </c>
      <c r="U34">
        <v>92.965410760329704</v>
      </c>
      <c r="V34">
        <v>92.066022432087905</v>
      </c>
      <c r="W34">
        <v>91.593584858927798</v>
      </c>
      <c r="X34">
        <v>91.149940913515906</v>
      </c>
      <c r="Y34">
        <v>92.958409875839394</v>
      </c>
      <c r="Z34">
        <v>93.549664779643393</v>
      </c>
      <c r="AA34">
        <v>95.129093394298494</v>
      </c>
      <c r="AB34">
        <v>95.940316519547096</v>
      </c>
      <c r="AC34">
        <v>97.394119945560007</v>
      </c>
      <c r="AD34">
        <v>98.435092812261303</v>
      </c>
      <c r="AE34">
        <v>100</v>
      </c>
      <c r="AF34">
        <v>100.608050465367</v>
      </c>
    </row>
    <row r="35" spans="1:32" x14ac:dyDescent="0.3">
      <c r="A35" t="s">
        <v>130</v>
      </c>
      <c r="B35" t="s">
        <v>363</v>
      </c>
      <c r="C35" t="s">
        <v>297</v>
      </c>
      <c r="D35" t="s">
        <v>364</v>
      </c>
      <c r="E35" t="s">
        <v>298</v>
      </c>
      <c r="F35">
        <v>96.025173840102397</v>
      </c>
      <c r="G35">
        <v>95.959990376523606</v>
      </c>
      <c r="H35">
        <v>98.040648218530507</v>
      </c>
      <c r="I35">
        <v>99.188655101109106</v>
      </c>
      <c r="J35">
        <v>99.272585659201596</v>
      </c>
      <c r="K35">
        <v>99.696125024279894</v>
      </c>
      <c r="L35">
        <v>98.825112983184496</v>
      </c>
      <c r="M35">
        <v>97.6717983450106</v>
      </c>
      <c r="N35">
        <v>94.902405485903301</v>
      </c>
      <c r="O35">
        <v>94.5411270324052</v>
      </c>
      <c r="P35">
        <v>94.497267416937206</v>
      </c>
      <c r="Q35">
        <v>95.583573495818698</v>
      </c>
      <c r="R35">
        <v>96.143095726145802</v>
      </c>
      <c r="S35">
        <v>97.268277048025396</v>
      </c>
      <c r="T35">
        <v>94.278570317495706</v>
      </c>
      <c r="U35">
        <v>93.887774800815393</v>
      </c>
      <c r="V35">
        <v>93.332229074565404</v>
      </c>
      <c r="W35">
        <v>93.002620141989695</v>
      </c>
      <c r="X35">
        <v>92.624188310360694</v>
      </c>
      <c r="Y35">
        <v>94.358994523846803</v>
      </c>
      <c r="Z35">
        <v>94.754909750703305</v>
      </c>
      <c r="AA35">
        <v>95.690012682788193</v>
      </c>
      <c r="AB35">
        <v>96.578077973318599</v>
      </c>
      <c r="AC35">
        <v>98.029165736292896</v>
      </c>
      <c r="AD35">
        <v>98.949983052957293</v>
      </c>
      <c r="AE35">
        <v>100</v>
      </c>
      <c r="AF35">
        <v>101.172463984502</v>
      </c>
    </row>
    <row r="36" spans="1:32" x14ac:dyDescent="0.3">
      <c r="A36" t="s">
        <v>130</v>
      </c>
      <c r="B36" t="s">
        <v>365</v>
      </c>
      <c r="C36" t="s">
        <v>297</v>
      </c>
      <c r="D36" t="s">
        <v>366</v>
      </c>
      <c r="E36" t="s">
        <v>298</v>
      </c>
      <c r="F36">
        <v>96.899920808794306</v>
      </c>
      <c r="G36">
        <v>96.697323756476905</v>
      </c>
      <c r="H36">
        <v>98.765745763084297</v>
      </c>
      <c r="I36">
        <v>100.329469780929</v>
      </c>
      <c r="J36">
        <v>100.51355209544199</v>
      </c>
      <c r="K36">
        <v>100.902356428391</v>
      </c>
      <c r="L36">
        <v>99.436481079169795</v>
      </c>
      <c r="M36">
        <v>97.905794114021504</v>
      </c>
      <c r="N36">
        <v>95.298058503565699</v>
      </c>
      <c r="O36">
        <v>94.942013115857094</v>
      </c>
      <c r="P36">
        <v>94.917999494011298</v>
      </c>
      <c r="Q36">
        <v>96.064335990683801</v>
      </c>
      <c r="R36">
        <v>96.581238517208206</v>
      </c>
      <c r="S36">
        <v>97.764306851672899</v>
      </c>
      <c r="T36">
        <v>94.752946638833805</v>
      </c>
      <c r="U36">
        <v>94.430064593130993</v>
      </c>
      <c r="V36">
        <v>93.9183176998894</v>
      </c>
      <c r="W36">
        <v>93.603294128607203</v>
      </c>
      <c r="X36">
        <v>93.265110949610701</v>
      </c>
      <c r="Y36">
        <v>94.964949047569604</v>
      </c>
      <c r="Z36">
        <v>95.340298948587602</v>
      </c>
      <c r="AA36">
        <v>96.200125993455998</v>
      </c>
      <c r="AB36">
        <v>97.070393726037395</v>
      </c>
      <c r="AC36">
        <v>98.5153808913375</v>
      </c>
      <c r="AD36">
        <v>99.2979005427066</v>
      </c>
      <c r="AE36">
        <v>100</v>
      </c>
      <c r="AF36">
        <v>101.472175627944</v>
      </c>
    </row>
    <row r="37" spans="1:32" x14ac:dyDescent="0.3">
      <c r="A37" t="s">
        <v>130</v>
      </c>
      <c r="B37" t="s">
        <v>367</v>
      </c>
      <c r="C37" t="s">
        <v>297</v>
      </c>
      <c r="D37" t="s">
        <v>368</v>
      </c>
      <c r="E37" t="s">
        <v>298</v>
      </c>
      <c r="F37">
        <v>96.119546739811398</v>
      </c>
      <c r="G37">
        <v>96.205892478075</v>
      </c>
      <c r="H37">
        <v>97.722258594251002</v>
      </c>
      <c r="I37">
        <v>98.264646286875404</v>
      </c>
      <c r="J37">
        <v>97.543000618819406</v>
      </c>
      <c r="K37">
        <v>97.669792096724606</v>
      </c>
      <c r="L37">
        <v>96.664078493520805</v>
      </c>
      <c r="M37">
        <v>96.260906875435595</v>
      </c>
      <c r="N37">
        <v>95.662048663521304</v>
      </c>
      <c r="O37">
        <v>95.732177243129897</v>
      </c>
      <c r="P37">
        <v>95.897953369352805</v>
      </c>
      <c r="Q37">
        <v>97.040370853178899</v>
      </c>
      <c r="R37">
        <v>97.336525869604401</v>
      </c>
      <c r="S37">
        <v>98.475174065618702</v>
      </c>
      <c r="T37">
        <v>94.474424979763498</v>
      </c>
      <c r="U37">
        <v>95.368688998601996</v>
      </c>
      <c r="V37">
        <v>95.535243215154097</v>
      </c>
      <c r="W37">
        <v>95.512734198169895</v>
      </c>
      <c r="X37">
        <v>95.333602024231595</v>
      </c>
      <c r="Y37">
        <v>96.785833845290199</v>
      </c>
      <c r="Z37">
        <v>96.832644560561803</v>
      </c>
      <c r="AA37">
        <v>96.604896199491193</v>
      </c>
      <c r="AB37">
        <v>97.691424806056403</v>
      </c>
      <c r="AC37">
        <v>99.255983536034805</v>
      </c>
      <c r="AD37">
        <v>99.788267115475307</v>
      </c>
      <c r="AE37">
        <v>100</v>
      </c>
      <c r="AF37">
        <v>102.058747885101</v>
      </c>
    </row>
    <row r="38" spans="1:32" x14ac:dyDescent="0.3">
      <c r="A38" t="s">
        <v>130</v>
      </c>
      <c r="B38" t="s">
        <v>369</v>
      </c>
      <c r="C38" t="s">
        <v>297</v>
      </c>
      <c r="D38" t="s">
        <v>370</v>
      </c>
      <c r="E38" t="s">
        <v>298</v>
      </c>
      <c r="F38">
        <v>96.066981957994798</v>
      </c>
      <c r="G38">
        <v>95.941064044304099</v>
      </c>
      <c r="H38">
        <v>98.164748900701497</v>
      </c>
      <c r="I38">
        <v>99.393633493500502</v>
      </c>
      <c r="J38">
        <v>99.939938344913799</v>
      </c>
      <c r="K38">
        <v>100.674423438159</v>
      </c>
      <c r="L38">
        <v>99.743182478666398</v>
      </c>
      <c r="M38">
        <v>98.259214972595601</v>
      </c>
      <c r="N38">
        <v>94.843685355292493</v>
      </c>
      <c r="O38">
        <v>94.326477808302002</v>
      </c>
      <c r="P38">
        <v>94.2149202091652</v>
      </c>
      <c r="Q38">
        <v>95.287366591269404</v>
      </c>
      <c r="R38">
        <v>95.898561763166896</v>
      </c>
      <c r="S38">
        <v>97.0303363592502</v>
      </c>
      <c r="T38">
        <v>94.251155834582406</v>
      </c>
      <c r="U38">
        <v>93.576976133178803</v>
      </c>
      <c r="V38">
        <v>92.8857374394278</v>
      </c>
      <c r="W38">
        <v>92.487102698510597</v>
      </c>
      <c r="X38">
        <v>92.065634721156897</v>
      </c>
      <c r="Y38">
        <v>93.851282394960506</v>
      </c>
      <c r="Z38">
        <v>94.333598044260597</v>
      </c>
      <c r="AA38">
        <v>95.5672460046829</v>
      </c>
      <c r="AB38">
        <v>96.381026155841099</v>
      </c>
      <c r="AC38">
        <v>97.7926177406693</v>
      </c>
      <c r="AD38">
        <v>98.794182372013694</v>
      </c>
      <c r="AE38">
        <v>100</v>
      </c>
      <c r="AF38">
        <v>100.96761633109899</v>
      </c>
    </row>
    <row r="39" spans="1:32" x14ac:dyDescent="0.3">
      <c r="A39" t="s">
        <v>130</v>
      </c>
      <c r="B39" t="s">
        <v>371</v>
      </c>
      <c r="C39" t="s">
        <v>297</v>
      </c>
      <c r="D39" t="s">
        <v>372</v>
      </c>
      <c r="E39" t="s">
        <v>298</v>
      </c>
      <c r="F39">
        <v>96.3984504163613</v>
      </c>
      <c r="G39">
        <v>96.083998879394301</v>
      </c>
      <c r="H39">
        <v>98.435996864685407</v>
      </c>
      <c r="I39">
        <v>100.559600951633</v>
      </c>
      <c r="J39">
        <v>101.180827766669</v>
      </c>
      <c r="K39">
        <v>101.40310730645101</v>
      </c>
      <c r="L39">
        <v>100.027380281982</v>
      </c>
      <c r="M39">
        <v>98.384098788650604</v>
      </c>
      <c r="N39">
        <v>94.533077139209993</v>
      </c>
      <c r="O39">
        <v>93.928417299630894</v>
      </c>
      <c r="P39">
        <v>93.676146546122197</v>
      </c>
      <c r="Q39">
        <v>94.708048491027796</v>
      </c>
      <c r="R39">
        <v>95.367373058840698</v>
      </c>
      <c r="S39">
        <v>96.476397678514303</v>
      </c>
      <c r="T39">
        <v>93.976252996804405</v>
      </c>
      <c r="U39">
        <v>92.986353658901507</v>
      </c>
      <c r="V39">
        <v>92.088993942957401</v>
      </c>
      <c r="W39">
        <v>91.617175153473696</v>
      </c>
      <c r="X39">
        <v>91.173964985636303</v>
      </c>
      <c r="Y39">
        <v>92.982431982051693</v>
      </c>
      <c r="Z39">
        <v>93.572363941969897</v>
      </c>
      <c r="AA39">
        <v>95.146872557697094</v>
      </c>
      <c r="AB39">
        <v>95.957753379375106</v>
      </c>
      <c r="AC39">
        <v>97.410382497992799</v>
      </c>
      <c r="AD39">
        <v>98.449592267810303</v>
      </c>
      <c r="AE39">
        <v>100</v>
      </c>
      <c r="AF39">
        <v>100.61542872715501</v>
      </c>
    </row>
    <row r="40" spans="1:32" x14ac:dyDescent="0.3">
      <c r="A40" t="s">
        <v>130</v>
      </c>
      <c r="B40" t="s">
        <v>373</v>
      </c>
      <c r="C40" t="s">
        <v>297</v>
      </c>
      <c r="D40" t="s">
        <v>374</v>
      </c>
      <c r="E40" t="s">
        <v>298</v>
      </c>
      <c r="F40">
        <v>96.382581644253406</v>
      </c>
      <c r="G40">
        <v>96.066303653832193</v>
      </c>
      <c r="H40">
        <v>98.419439624675206</v>
      </c>
      <c r="I40">
        <v>100.543952100239</v>
      </c>
      <c r="J40">
        <v>101.16539692673</v>
      </c>
      <c r="K40">
        <v>101.38799312998999</v>
      </c>
      <c r="L40">
        <v>100.01404617770901</v>
      </c>
      <c r="M40">
        <v>98.374376438683399</v>
      </c>
      <c r="N40">
        <v>94.516502680405594</v>
      </c>
      <c r="O40">
        <v>93.910000547573404</v>
      </c>
      <c r="P40">
        <v>93.655358989770704</v>
      </c>
      <c r="Q40">
        <v>94.686404366999994</v>
      </c>
      <c r="R40">
        <v>95.346484317129693</v>
      </c>
      <c r="S40">
        <v>96.455657926781399</v>
      </c>
      <c r="T40">
        <v>93.957734167216501</v>
      </c>
      <c r="U40">
        <v>92.965410760329704</v>
      </c>
      <c r="V40">
        <v>92.066022432087905</v>
      </c>
      <c r="W40">
        <v>91.593584858927798</v>
      </c>
      <c r="X40">
        <v>91.149940913515906</v>
      </c>
      <c r="Y40">
        <v>92.958409875839394</v>
      </c>
      <c r="Z40">
        <v>93.549664779643393</v>
      </c>
      <c r="AA40">
        <v>95.129093394298494</v>
      </c>
      <c r="AB40">
        <v>95.940316519547096</v>
      </c>
      <c r="AC40">
        <v>97.394119945560007</v>
      </c>
      <c r="AD40">
        <v>98.435092812261303</v>
      </c>
      <c r="AE40">
        <v>100</v>
      </c>
      <c r="AF40">
        <v>100.608050465367</v>
      </c>
    </row>
    <row r="41" spans="1:32" x14ac:dyDescent="0.3">
      <c r="A41" t="s">
        <v>130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130</v>
      </c>
      <c r="B43" t="s">
        <v>379</v>
      </c>
      <c r="C43" t="s">
        <v>297</v>
      </c>
      <c r="D43" t="s">
        <v>380</v>
      </c>
      <c r="E43" t="s">
        <v>298</v>
      </c>
      <c r="F43">
        <v>95.846042501385298</v>
      </c>
      <c r="G43">
        <v>96.128581811285301</v>
      </c>
      <c r="H43">
        <v>97.491208177396004</v>
      </c>
      <c r="I43">
        <v>97.595496686931099</v>
      </c>
      <c r="J43">
        <v>97.352457441878698</v>
      </c>
      <c r="K43">
        <v>97.485097018121394</v>
      </c>
      <c r="L43">
        <v>96.883406825404705</v>
      </c>
      <c r="M43">
        <v>96.331639562132906</v>
      </c>
      <c r="N43">
        <v>95.860514733059802</v>
      </c>
      <c r="O43">
        <v>95.982802835295104</v>
      </c>
      <c r="P43">
        <v>96.288667769174296</v>
      </c>
      <c r="Q43">
        <v>97.466605072800505</v>
      </c>
      <c r="R43">
        <v>97.7590531450074</v>
      </c>
      <c r="S43">
        <v>98.997244395420907</v>
      </c>
      <c r="T43">
        <v>95.1203501357287</v>
      </c>
      <c r="U43">
        <v>95.874672405306995</v>
      </c>
      <c r="V43">
        <v>96.049419843627803</v>
      </c>
      <c r="W43">
        <v>96.021989073828905</v>
      </c>
      <c r="X43">
        <v>95.878230694166803</v>
      </c>
      <c r="Y43">
        <v>97.308355463536898</v>
      </c>
      <c r="Z43">
        <v>97.357707483952794</v>
      </c>
      <c r="AA43">
        <v>97.179356837678796</v>
      </c>
      <c r="AB43">
        <v>98.204814883485398</v>
      </c>
      <c r="AC43">
        <v>99.700970154835602</v>
      </c>
      <c r="AD43">
        <v>100.179638694532</v>
      </c>
      <c r="AE43">
        <v>100</v>
      </c>
      <c r="AF43">
        <v>101.785437007094</v>
      </c>
    </row>
    <row r="44" spans="1:32" x14ac:dyDescent="0.3">
      <c r="A44" t="s">
        <v>130</v>
      </c>
      <c r="B44" t="s">
        <v>381</v>
      </c>
      <c r="C44" t="s">
        <v>297</v>
      </c>
      <c r="D44" t="s">
        <v>382</v>
      </c>
      <c r="E44" t="s">
        <v>298</v>
      </c>
      <c r="F44">
        <v>95.941601980025496</v>
      </c>
      <c r="G44">
        <v>96.236618258918895</v>
      </c>
      <c r="H44">
        <v>97.771006218472607</v>
      </c>
      <c r="I44">
        <v>98.278032213160799</v>
      </c>
      <c r="J44">
        <v>98.315351038726703</v>
      </c>
      <c r="K44">
        <v>98.623811196262395</v>
      </c>
      <c r="L44">
        <v>97.986454372012105</v>
      </c>
      <c r="M44">
        <v>97.194314744565901</v>
      </c>
      <c r="N44">
        <v>96.062339351393106</v>
      </c>
      <c r="O44">
        <v>96.033045382626298</v>
      </c>
      <c r="P44">
        <v>96.193614354007906</v>
      </c>
      <c r="Q44">
        <v>97.343777009493493</v>
      </c>
      <c r="R44">
        <v>97.696580215571203</v>
      </c>
      <c r="S44">
        <v>98.923475828430995</v>
      </c>
      <c r="T44">
        <v>95.325765067365793</v>
      </c>
      <c r="U44">
        <v>95.735892741165003</v>
      </c>
      <c r="V44">
        <v>95.690727673252894</v>
      </c>
      <c r="W44">
        <v>95.594567058014107</v>
      </c>
      <c r="X44">
        <v>95.419650100563302</v>
      </c>
      <c r="Y44">
        <v>96.908239508260806</v>
      </c>
      <c r="Z44">
        <v>97.035187313903194</v>
      </c>
      <c r="AA44">
        <v>96.983377115646505</v>
      </c>
      <c r="AB44">
        <v>97.995979833943494</v>
      </c>
      <c r="AC44">
        <v>99.4754035672984</v>
      </c>
      <c r="AD44">
        <v>100.01605535460401</v>
      </c>
      <c r="AE44">
        <v>100</v>
      </c>
      <c r="AF44">
        <v>102.03353234428999</v>
      </c>
    </row>
    <row r="45" spans="1:32" x14ac:dyDescent="0.3">
      <c r="A45" t="s">
        <v>130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130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130</v>
      </c>
      <c r="B47" t="s">
        <v>387</v>
      </c>
      <c r="C47" t="s">
        <v>297</v>
      </c>
      <c r="D47" t="s">
        <v>388</v>
      </c>
      <c r="E47" t="s">
        <v>298</v>
      </c>
      <c r="F47">
        <v>95.579327746460194</v>
      </c>
      <c r="G47">
        <v>95.308264676650694</v>
      </c>
      <c r="H47">
        <v>97.5752982758207</v>
      </c>
      <c r="I47">
        <v>99.4822265309421</v>
      </c>
      <c r="J47">
        <v>99.909725678520005</v>
      </c>
      <c r="K47">
        <v>99.892987953416295</v>
      </c>
      <c r="L47">
        <v>98.850193896675293</v>
      </c>
      <c r="M47">
        <v>97.321954983104803</v>
      </c>
      <c r="N47">
        <v>93.602568565167502</v>
      </c>
      <c r="O47">
        <v>92.952934014568896</v>
      </c>
      <c r="P47">
        <v>92.700778052802306</v>
      </c>
      <c r="Q47">
        <v>93.703659824038596</v>
      </c>
      <c r="R47">
        <v>94.231117501657494</v>
      </c>
      <c r="S47">
        <v>94.839751713056003</v>
      </c>
      <c r="T47">
        <v>92.149771595081504</v>
      </c>
      <c r="U47">
        <v>91.626649104891499</v>
      </c>
      <c r="V47">
        <v>90.874537279148598</v>
      </c>
      <c r="W47">
        <v>90.311683778800599</v>
      </c>
      <c r="X47">
        <v>89.610424998280195</v>
      </c>
      <c r="Y47">
        <v>91.990478773627501</v>
      </c>
      <c r="Z47">
        <v>92.800735229225495</v>
      </c>
      <c r="AA47">
        <v>94.454433596451494</v>
      </c>
      <c r="AB47">
        <v>95.513602313445702</v>
      </c>
      <c r="AC47">
        <v>97.445267900243607</v>
      </c>
      <c r="AD47">
        <v>98.541820084624604</v>
      </c>
      <c r="AE47">
        <v>100</v>
      </c>
      <c r="AF47">
        <v>101.04104184210399</v>
      </c>
    </row>
    <row r="48" spans="1:32" x14ac:dyDescent="0.3">
      <c r="A48" t="s">
        <v>130</v>
      </c>
      <c r="B48" t="s">
        <v>389</v>
      </c>
      <c r="C48" t="s">
        <v>297</v>
      </c>
      <c r="D48" t="s">
        <v>390</v>
      </c>
      <c r="E48" t="s">
        <v>298</v>
      </c>
      <c r="F48">
        <v>95.720123622504801</v>
      </c>
      <c r="G48">
        <v>96.103874279634994</v>
      </c>
      <c r="H48">
        <v>97.675882346372106</v>
      </c>
      <c r="I48">
        <v>98.151483324232998</v>
      </c>
      <c r="J48">
        <v>98.198739641638497</v>
      </c>
      <c r="K48">
        <v>98.378726722010001</v>
      </c>
      <c r="L48">
        <v>97.7825499934318</v>
      </c>
      <c r="M48">
        <v>96.871970723556601</v>
      </c>
      <c r="N48">
        <v>95.836868341751497</v>
      </c>
      <c r="O48">
        <v>95.807091394747104</v>
      </c>
      <c r="P48">
        <v>95.989770184501495</v>
      </c>
      <c r="Q48">
        <v>97.147101837668004</v>
      </c>
      <c r="R48">
        <v>97.487440471081399</v>
      </c>
      <c r="S48">
        <v>98.636538222254302</v>
      </c>
      <c r="T48">
        <v>94.938472076322995</v>
      </c>
      <c r="U48">
        <v>95.468915107171298</v>
      </c>
      <c r="V48">
        <v>95.496630514830997</v>
      </c>
      <c r="W48">
        <v>95.435878145974101</v>
      </c>
      <c r="X48">
        <v>95.281698177782999</v>
      </c>
      <c r="Y48">
        <v>96.746689706594196</v>
      </c>
      <c r="Z48">
        <v>96.888346750504297</v>
      </c>
      <c r="AA48">
        <v>96.901593722143005</v>
      </c>
      <c r="AB48">
        <v>97.984003441723104</v>
      </c>
      <c r="AC48">
        <v>99.445311525268494</v>
      </c>
      <c r="AD48">
        <v>99.976926396518394</v>
      </c>
      <c r="AE48">
        <v>100</v>
      </c>
      <c r="AF48">
        <v>102.16652477169499</v>
      </c>
    </row>
    <row r="49" spans="1:32" x14ac:dyDescent="0.3">
      <c r="A49" t="s">
        <v>130</v>
      </c>
      <c r="B49" t="s">
        <v>391</v>
      </c>
      <c r="C49" t="s">
        <v>297</v>
      </c>
      <c r="D49" t="s">
        <v>392</v>
      </c>
      <c r="E49" t="s">
        <v>298</v>
      </c>
      <c r="F49">
        <v>95.8842750540189</v>
      </c>
      <c r="G49">
        <v>96.309837100289101</v>
      </c>
      <c r="H49">
        <v>97.512282445034799</v>
      </c>
      <c r="I49">
        <v>97.306387061084095</v>
      </c>
      <c r="J49">
        <v>96.986225533091499</v>
      </c>
      <c r="K49">
        <v>97.087072387002493</v>
      </c>
      <c r="L49">
        <v>96.536325761937505</v>
      </c>
      <c r="M49">
        <v>96.067085799552501</v>
      </c>
      <c r="N49">
        <v>96.190535198823</v>
      </c>
      <c r="O49">
        <v>96.445852806760698</v>
      </c>
      <c r="P49">
        <v>96.851645317600799</v>
      </c>
      <c r="Q49">
        <v>98.085897776476898</v>
      </c>
      <c r="R49">
        <v>98.353331034368495</v>
      </c>
      <c r="S49">
        <v>99.624284066948505</v>
      </c>
      <c r="T49">
        <v>95.594030210418396</v>
      </c>
      <c r="U49">
        <v>96.543759810236196</v>
      </c>
      <c r="V49">
        <v>96.852818249000507</v>
      </c>
      <c r="W49">
        <v>96.909672541756905</v>
      </c>
      <c r="X49">
        <v>96.836481264315395</v>
      </c>
      <c r="Y49">
        <v>98.187677711311906</v>
      </c>
      <c r="Z49">
        <v>98.138936437715003</v>
      </c>
      <c r="AA49">
        <v>97.384108831283996</v>
      </c>
      <c r="AB49">
        <v>98.474868024272595</v>
      </c>
      <c r="AC49">
        <v>100.096817324009</v>
      </c>
      <c r="AD49">
        <v>100.397972120153</v>
      </c>
      <c r="AE49">
        <v>100</v>
      </c>
      <c r="AF49">
        <v>102.53231181923</v>
      </c>
    </row>
    <row r="50" spans="1:32" x14ac:dyDescent="0.3">
      <c r="A50" t="s">
        <v>130</v>
      </c>
      <c r="B50" t="s">
        <v>393</v>
      </c>
      <c r="C50" t="s">
        <v>297</v>
      </c>
      <c r="D50" t="s">
        <v>394</v>
      </c>
      <c r="E50" t="s">
        <v>298</v>
      </c>
      <c r="F50">
        <v>96.896722104974501</v>
      </c>
      <c r="G50">
        <v>96.613587890729306</v>
      </c>
      <c r="H50">
        <v>98.9425425446491</v>
      </c>
      <c r="I50">
        <v>101.000123105691</v>
      </c>
      <c r="J50">
        <v>101.661243147066</v>
      </c>
      <c r="K50">
        <v>101.85740782061301</v>
      </c>
      <c r="L50">
        <v>100.515130912077</v>
      </c>
      <c r="M50">
        <v>98.873408986666107</v>
      </c>
      <c r="N50">
        <v>95.121345407103107</v>
      </c>
      <c r="O50">
        <v>94.519684197325006</v>
      </c>
      <c r="P50">
        <v>94.285717907675405</v>
      </c>
      <c r="Q50">
        <v>95.326317006110799</v>
      </c>
      <c r="R50">
        <v>95.950189326018105</v>
      </c>
      <c r="S50">
        <v>97.068239485777696</v>
      </c>
      <c r="T50">
        <v>94.414061007813601</v>
      </c>
      <c r="U50">
        <v>93.576095479314802</v>
      </c>
      <c r="V50">
        <v>92.792261205890597</v>
      </c>
      <c r="W50">
        <v>92.359768294609097</v>
      </c>
      <c r="X50">
        <v>91.945953293501105</v>
      </c>
      <c r="Y50">
        <v>93.736836595425402</v>
      </c>
      <c r="Z50">
        <v>94.259830782382096</v>
      </c>
      <c r="AA50">
        <v>95.617772074081302</v>
      </c>
      <c r="AB50">
        <v>96.453027421075106</v>
      </c>
      <c r="AC50">
        <v>97.888332303852806</v>
      </c>
      <c r="AD50">
        <v>98.827682705300205</v>
      </c>
      <c r="AE50">
        <v>100</v>
      </c>
      <c r="AF50">
        <v>100.881048778292</v>
      </c>
    </row>
    <row r="51" spans="1:32" x14ac:dyDescent="0.3">
      <c r="A51" t="s">
        <v>130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130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130</v>
      </c>
      <c r="B53" t="s">
        <v>399</v>
      </c>
      <c r="C53" t="s">
        <v>297</v>
      </c>
      <c r="D53" t="s">
        <v>400</v>
      </c>
      <c r="E53" t="s">
        <v>298</v>
      </c>
      <c r="F53">
        <v>96.663716436908402</v>
      </c>
      <c r="G53">
        <v>96.348737978980395</v>
      </c>
      <c r="H53">
        <v>98.663970018053007</v>
      </c>
      <c r="I53">
        <v>100.749158550453</v>
      </c>
      <c r="J53">
        <v>101.369006433818</v>
      </c>
      <c r="K53">
        <v>101.274651183846</v>
      </c>
      <c r="L53">
        <v>99.867317250436301</v>
      </c>
      <c r="M53">
        <v>98.294409078215807</v>
      </c>
      <c r="N53">
        <v>94.710912050339402</v>
      </c>
      <c r="O53">
        <v>94.163677131269793</v>
      </c>
      <c r="P53">
        <v>93.950940165739695</v>
      </c>
      <c r="Q53">
        <v>94.979095466524001</v>
      </c>
      <c r="R53">
        <v>95.535046432718602</v>
      </c>
      <c r="S53">
        <v>96.641459093623297</v>
      </c>
      <c r="T53">
        <v>93.873207219674001</v>
      </c>
      <c r="U53">
        <v>93.158838779379593</v>
      </c>
      <c r="V53">
        <v>92.521124988532506</v>
      </c>
      <c r="W53">
        <v>92.1491990807299</v>
      </c>
      <c r="X53">
        <v>91.771836265409405</v>
      </c>
      <c r="Y53">
        <v>93.490168203834401</v>
      </c>
      <c r="Z53">
        <v>93.947500705431295</v>
      </c>
      <c r="AA53">
        <v>95.318094628100496</v>
      </c>
      <c r="AB53">
        <v>96.159033384252595</v>
      </c>
      <c r="AC53">
        <v>97.632179557639901</v>
      </c>
      <c r="AD53">
        <v>98.633447085167106</v>
      </c>
      <c r="AE53">
        <v>100</v>
      </c>
      <c r="AF53">
        <v>100.98660108248001</v>
      </c>
    </row>
    <row r="54" spans="1:32" x14ac:dyDescent="0.3">
      <c r="A54" t="s">
        <v>130</v>
      </c>
      <c r="B54" t="s">
        <v>401</v>
      </c>
      <c r="C54" t="s">
        <v>297</v>
      </c>
      <c r="D54" t="s">
        <v>402</v>
      </c>
      <c r="E54" t="s">
        <v>298</v>
      </c>
      <c r="F54">
        <v>96.447986171378901</v>
      </c>
      <c r="G54">
        <v>96.138017859572898</v>
      </c>
      <c r="H54">
        <v>98.469621137331899</v>
      </c>
      <c r="I54">
        <v>100.576481871331</v>
      </c>
      <c r="J54">
        <v>101.199485384548</v>
      </c>
      <c r="K54">
        <v>101.22472720690899</v>
      </c>
      <c r="L54">
        <v>99.806139041098106</v>
      </c>
      <c r="M54">
        <v>98.219479640109</v>
      </c>
      <c r="N54">
        <v>94.538566451355905</v>
      </c>
      <c r="O54">
        <v>93.968927412031306</v>
      </c>
      <c r="P54">
        <v>93.744166420382001</v>
      </c>
      <c r="Q54">
        <v>94.776140388173204</v>
      </c>
      <c r="R54">
        <v>95.385148536987501</v>
      </c>
      <c r="S54">
        <v>96.498928854237306</v>
      </c>
      <c r="T54">
        <v>93.863816908482207</v>
      </c>
      <c r="U54">
        <v>93.016968158330897</v>
      </c>
      <c r="V54">
        <v>92.245328595328303</v>
      </c>
      <c r="W54">
        <v>91.821260565061394</v>
      </c>
      <c r="X54">
        <v>91.409484096560305</v>
      </c>
      <c r="Y54">
        <v>93.177652049394993</v>
      </c>
      <c r="Z54">
        <v>93.702621215416897</v>
      </c>
      <c r="AA54">
        <v>95.178535144395994</v>
      </c>
      <c r="AB54">
        <v>96.008008128023306</v>
      </c>
      <c r="AC54">
        <v>97.475815569702803</v>
      </c>
      <c r="AD54">
        <v>98.502876065103095</v>
      </c>
      <c r="AE54">
        <v>100</v>
      </c>
      <c r="AF54">
        <v>100.7540558458</v>
      </c>
    </row>
    <row r="55" spans="1:32" x14ac:dyDescent="0.3">
      <c r="A55" t="s">
        <v>130</v>
      </c>
      <c r="B55" t="s">
        <v>403</v>
      </c>
      <c r="C55" t="s">
        <v>297</v>
      </c>
      <c r="D55" t="s">
        <v>404</v>
      </c>
      <c r="E55" t="s">
        <v>298</v>
      </c>
      <c r="F55">
        <v>96.382581644253406</v>
      </c>
      <c r="G55">
        <v>96.066303653832193</v>
      </c>
      <c r="H55">
        <v>98.419439624675206</v>
      </c>
      <c r="I55">
        <v>100.543952100239</v>
      </c>
      <c r="J55">
        <v>101.16539692673</v>
      </c>
      <c r="K55">
        <v>101.387993129991</v>
      </c>
      <c r="L55">
        <v>100.01404617770901</v>
      </c>
      <c r="M55">
        <v>98.374376438683399</v>
      </c>
      <c r="N55">
        <v>94.516502680405594</v>
      </c>
      <c r="O55">
        <v>93.910000547573404</v>
      </c>
      <c r="P55">
        <v>93.655358989770704</v>
      </c>
      <c r="Q55">
        <v>94.686404366999994</v>
      </c>
      <c r="R55">
        <v>95.346484317129693</v>
      </c>
      <c r="S55">
        <v>96.455657926781399</v>
      </c>
      <c r="T55">
        <v>93.957734167216501</v>
      </c>
      <c r="U55">
        <v>92.965410760329803</v>
      </c>
      <c r="V55">
        <v>92.066022432088005</v>
      </c>
      <c r="W55">
        <v>91.593584858927798</v>
      </c>
      <c r="X55">
        <v>91.149940913516005</v>
      </c>
      <c r="Y55">
        <v>92.958409875839493</v>
      </c>
      <c r="Z55">
        <v>93.549664779643393</v>
      </c>
      <c r="AA55">
        <v>95.129093394298494</v>
      </c>
      <c r="AB55">
        <v>95.940316519547196</v>
      </c>
      <c r="AC55">
        <v>97.394119945560007</v>
      </c>
      <c r="AD55">
        <v>98.435092812261402</v>
      </c>
      <c r="AE55">
        <v>100</v>
      </c>
      <c r="AF55">
        <v>100.608050465367</v>
      </c>
    </row>
    <row r="56" spans="1:32" x14ac:dyDescent="0.3">
      <c r="A56" t="s">
        <v>130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130</v>
      </c>
      <c r="B57" t="s">
        <v>407</v>
      </c>
      <c r="C57" t="s">
        <v>297</v>
      </c>
      <c r="D57" t="s">
        <v>408</v>
      </c>
      <c r="E57" t="s">
        <v>298</v>
      </c>
      <c r="F57">
        <v>95.912653184644199</v>
      </c>
      <c r="G57">
        <v>96.217985868596102</v>
      </c>
      <c r="H57">
        <v>97.759158549347404</v>
      </c>
      <c r="I57">
        <v>98.267215112233899</v>
      </c>
      <c r="J57">
        <v>98.308060961798404</v>
      </c>
      <c r="K57">
        <v>98.602833212650907</v>
      </c>
      <c r="L57">
        <v>97.967402471354106</v>
      </c>
      <c r="M57">
        <v>97.158453729713997</v>
      </c>
      <c r="N57">
        <v>96.029224334519199</v>
      </c>
      <c r="O57">
        <v>95.998193036254705</v>
      </c>
      <c r="P57">
        <v>96.160248503759604</v>
      </c>
      <c r="Q57">
        <v>97.311387170565098</v>
      </c>
      <c r="R57">
        <v>97.665169426761096</v>
      </c>
      <c r="S57">
        <v>98.883665821928901</v>
      </c>
      <c r="T57">
        <v>95.277822470489298</v>
      </c>
      <c r="U57">
        <v>95.694772611560794</v>
      </c>
      <c r="V57">
        <v>95.654024142516406</v>
      </c>
      <c r="W57">
        <v>95.560286036555596</v>
      </c>
      <c r="X57">
        <v>95.386854539384601</v>
      </c>
      <c r="Y57">
        <v>96.874550085780101</v>
      </c>
      <c r="Z57">
        <v>97.004537340927996</v>
      </c>
      <c r="AA57">
        <v>96.965819836588295</v>
      </c>
      <c r="AB57">
        <v>97.985962175127398</v>
      </c>
      <c r="AC57">
        <v>99.463479888254994</v>
      </c>
      <c r="AD57">
        <v>100.005464837682</v>
      </c>
      <c r="AE57">
        <v>100</v>
      </c>
      <c r="AF57">
        <v>102.040086345861</v>
      </c>
    </row>
    <row r="58" spans="1:32" x14ac:dyDescent="0.3">
      <c r="A58" t="s">
        <v>130</v>
      </c>
      <c r="B58" t="s">
        <v>409</v>
      </c>
      <c r="C58" t="s">
        <v>297</v>
      </c>
      <c r="D58" t="s">
        <v>410</v>
      </c>
      <c r="E58" t="s">
        <v>298</v>
      </c>
      <c r="F58">
        <v>95.916863482824994</v>
      </c>
      <c r="G58">
        <v>96.222199368717298</v>
      </c>
      <c r="H58">
        <v>97.763105541212596</v>
      </c>
      <c r="I58">
        <v>98.270728117967295</v>
      </c>
      <c r="J58">
        <v>98.311111348946099</v>
      </c>
      <c r="K58">
        <v>98.606046523469701</v>
      </c>
      <c r="L58">
        <v>97.970396684335299</v>
      </c>
      <c r="M58">
        <v>97.160960753045401</v>
      </c>
      <c r="N58">
        <v>96.0327831605386</v>
      </c>
      <c r="O58">
        <v>96.001817014217494</v>
      </c>
      <c r="P58">
        <v>96.164000086153905</v>
      </c>
      <c r="Q58">
        <v>97.314972203544002</v>
      </c>
      <c r="R58">
        <v>97.668163598596607</v>
      </c>
      <c r="S58">
        <v>98.886573580905804</v>
      </c>
      <c r="T58">
        <v>95.279392872278606</v>
      </c>
      <c r="U58">
        <v>95.698118990466199</v>
      </c>
      <c r="V58">
        <v>95.658565422505006</v>
      </c>
      <c r="W58">
        <v>95.565275741292595</v>
      </c>
      <c r="X58">
        <v>95.392004624811506</v>
      </c>
      <c r="Y58">
        <v>96.879269503001794</v>
      </c>
      <c r="Z58">
        <v>97.008859631082004</v>
      </c>
      <c r="AA58">
        <v>96.968711893883096</v>
      </c>
      <c r="AB58">
        <v>97.988912338292494</v>
      </c>
      <c r="AC58">
        <v>99.466190612138604</v>
      </c>
      <c r="AD58">
        <v>100.007378466025</v>
      </c>
      <c r="AE58">
        <v>100</v>
      </c>
      <c r="AF58">
        <v>102.04203446162801</v>
      </c>
    </row>
    <row r="59" spans="1:32" x14ac:dyDescent="0.3">
      <c r="A59" t="s">
        <v>130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132</v>
      </c>
      <c r="B2" t="s">
        <v>295</v>
      </c>
      <c r="C2" t="s">
        <v>297</v>
      </c>
      <c r="D2" t="s">
        <v>296</v>
      </c>
      <c r="E2" t="s">
        <v>298</v>
      </c>
      <c r="F2">
        <v>95.871502346513793</v>
      </c>
      <c r="G2">
        <v>95.959926994130001</v>
      </c>
      <c r="H2">
        <v>97.820564646456305</v>
      </c>
      <c r="I2">
        <v>98.566210113969802</v>
      </c>
      <c r="J2">
        <v>98.443702265824797</v>
      </c>
      <c r="K2">
        <v>98.164422681709993</v>
      </c>
      <c r="L2">
        <v>97.137883980913202</v>
      </c>
      <c r="M2">
        <v>95.496193032715794</v>
      </c>
      <c r="N2">
        <v>93.390362064864703</v>
      </c>
      <c r="O2">
        <v>92.566275172764705</v>
      </c>
      <c r="P2">
        <v>92.300068277537704</v>
      </c>
      <c r="Q2">
        <v>92.503321147994299</v>
      </c>
      <c r="R2">
        <v>92.512499817064906</v>
      </c>
      <c r="S2">
        <v>93.243063366593603</v>
      </c>
      <c r="T2">
        <v>92.282260324513103</v>
      </c>
      <c r="U2">
        <v>91.108489266569904</v>
      </c>
      <c r="V2">
        <v>90.831438726316605</v>
      </c>
      <c r="W2">
        <v>90.615263389291499</v>
      </c>
      <c r="X2">
        <v>90.679177016072302</v>
      </c>
      <c r="Y2">
        <v>92.979110186891901</v>
      </c>
      <c r="Z2">
        <v>94.113441015335496</v>
      </c>
      <c r="AA2">
        <v>94.727597499970102</v>
      </c>
      <c r="AB2">
        <v>95.854708972444698</v>
      </c>
      <c r="AC2">
        <v>97.147207160817601</v>
      </c>
      <c r="AD2">
        <v>98.501260790361002</v>
      </c>
      <c r="AE2">
        <v>100</v>
      </c>
      <c r="AF2">
        <v>101.36849830765701</v>
      </c>
    </row>
    <row r="3" spans="1:32" x14ac:dyDescent="0.3">
      <c r="A3" t="s">
        <v>132</v>
      </c>
      <c r="B3" t="s">
        <v>299</v>
      </c>
      <c r="C3" t="s">
        <v>297</v>
      </c>
      <c r="D3" t="s">
        <v>300</v>
      </c>
      <c r="E3" t="s">
        <v>298</v>
      </c>
      <c r="F3">
        <v>95.904249460225998</v>
      </c>
      <c r="G3">
        <v>96.353310053561501</v>
      </c>
      <c r="H3">
        <v>97.960083103385301</v>
      </c>
      <c r="I3">
        <v>97.773150505208093</v>
      </c>
      <c r="J3">
        <v>97.154787300180899</v>
      </c>
      <c r="K3">
        <v>97.370433151243404</v>
      </c>
      <c r="L3">
        <v>96.715254748541398</v>
      </c>
      <c r="M3">
        <v>96.097732701945205</v>
      </c>
      <c r="N3">
        <v>95.511281270000396</v>
      </c>
      <c r="O3">
        <v>95.255744716165594</v>
      </c>
      <c r="P3">
        <v>95.309083412712198</v>
      </c>
      <c r="Q3">
        <v>96.077755375356304</v>
      </c>
      <c r="R3">
        <v>96.098334882374502</v>
      </c>
      <c r="S3">
        <v>96.693290711413198</v>
      </c>
      <c r="T3">
        <v>94.020274336276998</v>
      </c>
      <c r="U3">
        <v>93.622398861253799</v>
      </c>
      <c r="V3">
        <v>93.591048396763398</v>
      </c>
      <c r="W3">
        <v>93.433161979134397</v>
      </c>
      <c r="X3">
        <v>93.4742510290789</v>
      </c>
      <c r="Y3">
        <v>95.382322828227203</v>
      </c>
      <c r="Z3">
        <v>96.034635684225094</v>
      </c>
      <c r="AA3">
        <v>96.181183211785296</v>
      </c>
      <c r="AB3">
        <v>97.234492252828204</v>
      </c>
      <c r="AC3">
        <v>98.578177833083402</v>
      </c>
      <c r="AD3">
        <v>99.567191192177006</v>
      </c>
      <c r="AE3">
        <v>100</v>
      </c>
      <c r="AF3">
        <v>101.767908188229</v>
      </c>
    </row>
    <row r="4" spans="1:32" x14ac:dyDescent="0.3">
      <c r="A4" t="s">
        <v>132</v>
      </c>
      <c r="B4" t="s">
        <v>301</v>
      </c>
      <c r="C4" t="s">
        <v>297</v>
      </c>
      <c r="D4" t="s">
        <v>302</v>
      </c>
      <c r="E4" t="s">
        <v>298</v>
      </c>
      <c r="F4">
        <v>96.921986674476898</v>
      </c>
      <c r="G4">
        <v>97.414682738784705</v>
      </c>
      <c r="H4">
        <v>98.951658451130101</v>
      </c>
      <c r="I4">
        <v>99.003378587821004</v>
      </c>
      <c r="J4">
        <v>98.719129097024094</v>
      </c>
      <c r="K4">
        <v>98.986371844696293</v>
      </c>
      <c r="L4">
        <v>98.318550484215194</v>
      </c>
      <c r="M4">
        <v>97.283293090776098</v>
      </c>
      <c r="N4">
        <v>96.708454028842993</v>
      </c>
      <c r="O4">
        <v>96.647673384374599</v>
      </c>
      <c r="P4">
        <v>96.792042429466804</v>
      </c>
      <c r="Q4">
        <v>97.670067057245404</v>
      </c>
      <c r="R4">
        <v>97.844499077654405</v>
      </c>
      <c r="S4">
        <v>98.823444775881498</v>
      </c>
      <c r="T4">
        <v>95.315078459839</v>
      </c>
      <c r="U4">
        <v>95.768814718014198</v>
      </c>
      <c r="V4">
        <v>96.006529362786594</v>
      </c>
      <c r="W4">
        <v>96.037104294953707</v>
      </c>
      <c r="X4">
        <v>96.025353326148107</v>
      </c>
      <c r="Y4">
        <v>97.581499141302103</v>
      </c>
      <c r="Z4">
        <v>97.776119667672802</v>
      </c>
      <c r="AA4">
        <v>97.371367174763606</v>
      </c>
      <c r="AB4">
        <v>98.469873570031197</v>
      </c>
      <c r="AC4">
        <v>99.928658324889696</v>
      </c>
      <c r="AD4">
        <v>100.468706660834</v>
      </c>
      <c r="AE4">
        <v>100</v>
      </c>
      <c r="AF4">
        <v>102.521943929343</v>
      </c>
    </row>
    <row r="5" spans="1:32" x14ac:dyDescent="0.3">
      <c r="A5" t="s">
        <v>132</v>
      </c>
      <c r="B5" t="s">
        <v>303</v>
      </c>
      <c r="C5" t="s">
        <v>297</v>
      </c>
      <c r="D5" t="s">
        <v>304</v>
      </c>
      <c r="E5" t="s">
        <v>298</v>
      </c>
      <c r="F5">
        <v>97.213775965117094</v>
      </c>
      <c r="G5">
        <v>97.890757905688702</v>
      </c>
      <c r="H5">
        <v>99.726319274854902</v>
      </c>
      <c r="I5">
        <v>99.880038175328806</v>
      </c>
      <c r="J5">
        <v>99.488821475734994</v>
      </c>
      <c r="K5">
        <v>99.864232903681696</v>
      </c>
      <c r="L5">
        <v>99.257158148238403</v>
      </c>
      <c r="M5">
        <v>97.721425173099803</v>
      </c>
      <c r="N5">
        <v>96.632996103248104</v>
      </c>
      <c r="O5">
        <v>96.385301830971002</v>
      </c>
      <c r="P5">
        <v>96.293702756100302</v>
      </c>
      <c r="Q5">
        <v>96.765222581600497</v>
      </c>
      <c r="R5">
        <v>96.8151259079021</v>
      </c>
      <c r="S5">
        <v>97.275014378983698</v>
      </c>
      <c r="T5">
        <v>94.407033605688298</v>
      </c>
      <c r="U5">
        <v>93.982194269212002</v>
      </c>
      <c r="V5">
        <v>94.117017950424994</v>
      </c>
      <c r="W5">
        <v>94.150549050773705</v>
      </c>
      <c r="X5">
        <v>94.236076517510895</v>
      </c>
      <c r="Y5">
        <v>96.223223160437499</v>
      </c>
      <c r="Z5">
        <v>96.910907050079402</v>
      </c>
      <c r="AA5">
        <v>97.092848829719998</v>
      </c>
      <c r="AB5">
        <v>98.170330839996097</v>
      </c>
      <c r="AC5">
        <v>99.567537564245896</v>
      </c>
      <c r="AD5">
        <v>100.497634204269</v>
      </c>
      <c r="AE5">
        <v>100</v>
      </c>
      <c r="AF5">
        <v>102.474504346861</v>
      </c>
    </row>
    <row r="6" spans="1:32" x14ac:dyDescent="0.3">
      <c r="A6" t="s">
        <v>132</v>
      </c>
      <c r="B6" t="s">
        <v>305</v>
      </c>
      <c r="C6" t="s">
        <v>297</v>
      </c>
      <c r="D6" t="s">
        <v>306</v>
      </c>
      <c r="E6" t="s">
        <v>298</v>
      </c>
      <c r="F6">
        <v>96.922795284986194</v>
      </c>
      <c r="G6">
        <v>97.244347613930302</v>
      </c>
      <c r="H6">
        <v>99.018914498805898</v>
      </c>
      <c r="I6">
        <v>99.310516618808904</v>
      </c>
      <c r="J6">
        <v>98.882837241336901</v>
      </c>
      <c r="K6">
        <v>98.747646148890098</v>
      </c>
      <c r="L6">
        <v>97.821101350578701</v>
      </c>
      <c r="M6">
        <v>96.322942993315195</v>
      </c>
      <c r="N6">
        <v>95.073104488162002</v>
      </c>
      <c r="O6">
        <v>94.600634597176807</v>
      </c>
      <c r="P6">
        <v>94.480771585277495</v>
      </c>
      <c r="Q6">
        <v>94.958379879650494</v>
      </c>
      <c r="R6">
        <v>95.130643551276904</v>
      </c>
      <c r="S6">
        <v>96.003575430794001</v>
      </c>
      <c r="T6">
        <v>93.948071566734299</v>
      </c>
      <c r="U6">
        <v>93.399002875630103</v>
      </c>
      <c r="V6">
        <v>93.279013085757498</v>
      </c>
      <c r="W6">
        <v>93.166296439882501</v>
      </c>
      <c r="X6">
        <v>93.110389783571307</v>
      </c>
      <c r="Y6">
        <v>95.092505607838802</v>
      </c>
      <c r="Z6">
        <v>95.772411981103303</v>
      </c>
      <c r="AA6">
        <v>95.922643823399298</v>
      </c>
      <c r="AB6">
        <v>96.972451549501798</v>
      </c>
      <c r="AC6">
        <v>98.309187630435304</v>
      </c>
      <c r="AD6">
        <v>99.251852733622997</v>
      </c>
      <c r="AE6">
        <v>100</v>
      </c>
      <c r="AF6">
        <v>101.838303341063</v>
      </c>
    </row>
    <row r="7" spans="1:32" x14ac:dyDescent="0.3">
      <c r="A7" t="s">
        <v>132</v>
      </c>
      <c r="B7" t="s">
        <v>307</v>
      </c>
      <c r="C7" t="s">
        <v>297</v>
      </c>
      <c r="D7" t="s">
        <v>308</v>
      </c>
      <c r="E7" t="s">
        <v>298</v>
      </c>
      <c r="F7">
        <v>96.459702410918297</v>
      </c>
      <c r="G7">
        <v>96.872802796783503</v>
      </c>
      <c r="H7">
        <v>98.711224653209598</v>
      </c>
      <c r="I7">
        <v>99.083499307922693</v>
      </c>
      <c r="J7">
        <v>98.691671865054104</v>
      </c>
      <c r="K7">
        <v>98.659242776184399</v>
      </c>
      <c r="L7">
        <v>97.703427532331503</v>
      </c>
      <c r="M7">
        <v>96.168699423484199</v>
      </c>
      <c r="N7">
        <v>94.727385484474993</v>
      </c>
      <c r="O7">
        <v>94.212508848766603</v>
      </c>
      <c r="P7">
        <v>94.004854592612304</v>
      </c>
      <c r="Q7">
        <v>94.420454834630306</v>
      </c>
      <c r="R7">
        <v>94.494219128859797</v>
      </c>
      <c r="S7">
        <v>95.254536142989906</v>
      </c>
      <c r="T7">
        <v>93.373952457575598</v>
      </c>
      <c r="U7">
        <v>92.721048197311404</v>
      </c>
      <c r="V7">
        <v>92.564258062231602</v>
      </c>
      <c r="W7">
        <v>92.375661480227507</v>
      </c>
      <c r="X7">
        <v>92.312943941726402</v>
      </c>
      <c r="Y7">
        <v>94.392076183841894</v>
      </c>
      <c r="Z7">
        <v>95.267707576846604</v>
      </c>
      <c r="AA7">
        <v>95.636451517153105</v>
      </c>
      <c r="AB7">
        <v>96.700501465208603</v>
      </c>
      <c r="AC7">
        <v>98.014793162065004</v>
      </c>
      <c r="AD7">
        <v>99.159717152144907</v>
      </c>
      <c r="AE7">
        <v>100</v>
      </c>
      <c r="AF7">
        <v>101.56131725693901</v>
      </c>
    </row>
    <row r="8" spans="1:32" x14ac:dyDescent="0.3">
      <c r="A8" t="s">
        <v>132</v>
      </c>
      <c r="B8" t="s">
        <v>309</v>
      </c>
      <c r="C8" t="s">
        <v>297</v>
      </c>
      <c r="D8" t="s">
        <v>310</v>
      </c>
      <c r="E8" t="s">
        <v>298</v>
      </c>
      <c r="F8">
        <v>95.549457533668999</v>
      </c>
      <c r="G8">
        <v>96.855028752428893</v>
      </c>
      <c r="H8">
        <v>98.205547995504702</v>
      </c>
      <c r="I8">
        <v>98.746282101411296</v>
      </c>
      <c r="J8">
        <v>99.293997547705899</v>
      </c>
      <c r="K8">
        <v>99.953279882036696</v>
      </c>
      <c r="L8">
        <v>99.137436859049899</v>
      </c>
      <c r="M8">
        <v>97.858033376056795</v>
      </c>
      <c r="N8">
        <v>95.991998347942598</v>
      </c>
      <c r="O8">
        <v>95.692986642416798</v>
      </c>
      <c r="P8">
        <v>95.629369387919098</v>
      </c>
      <c r="Q8">
        <v>96.484143905565901</v>
      </c>
      <c r="R8">
        <v>96.870751319166899</v>
      </c>
      <c r="S8">
        <v>97.939627059808799</v>
      </c>
      <c r="T8">
        <v>94.842140927226097</v>
      </c>
      <c r="U8">
        <v>94.643885633971806</v>
      </c>
      <c r="V8">
        <v>94.536177936775104</v>
      </c>
      <c r="W8">
        <v>94.2353008881297</v>
      </c>
      <c r="X8">
        <v>94.107680133103102</v>
      </c>
      <c r="Y8">
        <v>95.687344528454503</v>
      </c>
      <c r="Z8">
        <v>96.390158666472104</v>
      </c>
      <c r="AA8">
        <v>96.367606462239294</v>
      </c>
      <c r="AB8">
        <v>97.412632309116503</v>
      </c>
      <c r="AC8">
        <v>98.833025473287293</v>
      </c>
      <c r="AD8">
        <v>99.865670621187803</v>
      </c>
      <c r="AE8">
        <v>100</v>
      </c>
      <c r="AF8">
        <v>102.393869905087</v>
      </c>
    </row>
    <row r="9" spans="1:32" x14ac:dyDescent="0.3">
      <c r="A9" t="s">
        <v>132</v>
      </c>
      <c r="B9" t="s">
        <v>311</v>
      </c>
      <c r="C9" t="s">
        <v>297</v>
      </c>
      <c r="D9" t="s">
        <v>312</v>
      </c>
      <c r="E9" t="s">
        <v>298</v>
      </c>
      <c r="F9">
        <v>97.027370078456201</v>
      </c>
      <c r="G9">
        <v>97.660269023840499</v>
      </c>
      <c r="H9">
        <v>99.274356697024899</v>
      </c>
      <c r="I9">
        <v>99.299844318711607</v>
      </c>
      <c r="J9">
        <v>98.961493937928907</v>
      </c>
      <c r="K9">
        <v>99.482068121289501</v>
      </c>
      <c r="L9">
        <v>98.880733550984999</v>
      </c>
      <c r="M9">
        <v>97.812633437998201</v>
      </c>
      <c r="N9">
        <v>97.434772183251994</v>
      </c>
      <c r="O9">
        <v>97.470000156328297</v>
      </c>
      <c r="P9">
        <v>97.633379409756103</v>
      </c>
      <c r="Q9">
        <v>98.456273234160605</v>
      </c>
      <c r="R9">
        <v>98.598629087091993</v>
      </c>
      <c r="S9">
        <v>99.473926125929594</v>
      </c>
      <c r="T9">
        <v>95.695621381408898</v>
      </c>
      <c r="U9">
        <v>96.283291360252207</v>
      </c>
      <c r="V9">
        <v>96.593913192108303</v>
      </c>
      <c r="W9">
        <v>96.7272374823863</v>
      </c>
      <c r="X9">
        <v>96.772259270544794</v>
      </c>
      <c r="Y9">
        <v>98.284241069500794</v>
      </c>
      <c r="Z9">
        <v>98.410216431414199</v>
      </c>
      <c r="AA9">
        <v>97.830864941072406</v>
      </c>
      <c r="AB9">
        <v>98.953158804956502</v>
      </c>
      <c r="AC9">
        <v>100.432883748244</v>
      </c>
      <c r="AD9">
        <v>100.91302628243901</v>
      </c>
      <c r="AE9">
        <v>100</v>
      </c>
      <c r="AF9">
        <v>102.87069095242001</v>
      </c>
    </row>
    <row r="10" spans="1:32" x14ac:dyDescent="0.3">
      <c r="A10" t="s">
        <v>132</v>
      </c>
      <c r="B10" t="s">
        <v>313</v>
      </c>
      <c r="C10" t="s">
        <v>297</v>
      </c>
      <c r="D10" t="s">
        <v>314</v>
      </c>
      <c r="E10" t="s">
        <v>298</v>
      </c>
      <c r="F10">
        <v>97.117919872049796</v>
      </c>
      <c r="G10">
        <v>97.798135324736606</v>
      </c>
      <c r="H10">
        <v>99.446556651950701</v>
      </c>
      <c r="I10">
        <v>99.438566440991806</v>
      </c>
      <c r="J10">
        <v>99.189491275653396</v>
      </c>
      <c r="K10">
        <v>99.613460451416302</v>
      </c>
      <c r="L10">
        <v>99.088074598745706</v>
      </c>
      <c r="M10">
        <v>97.932722750780499</v>
      </c>
      <c r="N10">
        <v>97.5186810507997</v>
      </c>
      <c r="O10">
        <v>97.5532988537243</v>
      </c>
      <c r="P10">
        <v>97.708938678659905</v>
      </c>
      <c r="Q10">
        <v>98.520428469036204</v>
      </c>
      <c r="R10">
        <v>98.664653219421496</v>
      </c>
      <c r="S10">
        <v>99.505422608211802</v>
      </c>
      <c r="T10">
        <v>95.706093074498597</v>
      </c>
      <c r="U10">
        <v>96.264747140851895</v>
      </c>
      <c r="V10">
        <v>96.584671595500893</v>
      </c>
      <c r="W10">
        <v>96.728146442070994</v>
      </c>
      <c r="X10">
        <v>96.788531899444394</v>
      </c>
      <c r="Y10">
        <v>98.305200790424195</v>
      </c>
      <c r="Z10">
        <v>98.435937538838004</v>
      </c>
      <c r="AA10">
        <v>97.879224552401595</v>
      </c>
      <c r="AB10">
        <v>99.007351846627103</v>
      </c>
      <c r="AC10">
        <v>100.49381497752999</v>
      </c>
      <c r="AD10">
        <v>100.97690124119499</v>
      </c>
      <c r="AE10">
        <v>100</v>
      </c>
      <c r="AF10">
        <v>102.917288681668</v>
      </c>
    </row>
    <row r="11" spans="1:32" x14ac:dyDescent="0.3">
      <c r="A11" t="s">
        <v>132</v>
      </c>
      <c r="B11" t="s">
        <v>315</v>
      </c>
      <c r="C11" t="s">
        <v>297</v>
      </c>
      <c r="D11" t="s">
        <v>316</v>
      </c>
      <c r="E11" t="s">
        <v>298</v>
      </c>
      <c r="F11">
        <v>97.295289756478795</v>
      </c>
      <c r="G11">
        <v>98.082183291067594</v>
      </c>
      <c r="H11">
        <v>99.779643157223802</v>
      </c>
      <c r="I11">
        <v>99.672110612597905</v>
      </c>
      <c r="J11">
        <v>99.593756023066305</v>
      </c>
      <c r="K11">
        <v>99.796492119815298</v>
      </c>
      <c r="L11">
        <v>99.404300497944803</v>
      </c>
      <c r="M11">
        <v>98.105229514394196</v>
      </c>
      <c r="N11">
        <v>97.637468844998097</v>
      </c>
      <c r="O11">
        <v>97.672885842911995</v>
      </c>
      <c r="P11">
        <v>97.818460655156997</v>
      </c>
      <c r="Q11">
        <v>98.607957223118206</v>
      </c>
      <c r="R11">
        <v>98.761966403289193</v>
      </c>
      <c r="S11">
        <v>99.551271175725702</v>
      </c>
      <c r="T11">
        <v>95.723253205511796</v>
      </c>
      <c r="U11">
        <v>96.250459305222506</v>
      </c>
      <c r="V11">
        <v>96.578825701290995</v>
      </c>
      <c r="W11">
        <v>96.734802755883806</v>
      </c>
      <c r="X11">
        <v>96.814086291276993</v>
      </c>
      <c r="Y11">
        <v>98.336258693640403</v>
      </c>
      <c r="Z11">
        <v>98.473223986868206</v>
      </c>
      <c r="AA11">
        <v>97.946363630568996</v>
      </c>
      <c r="AB11">
        <v>99.083514444674094</v>
      </c>
      <c r="AC11">
        <v>100.58082454840699</v>
      </c>
      <c r="AD11">
        <v>101.069944147309</v>
      </c>
      <c r="AE11">
        <v>100</v>
      </c>
      <c r="AF11">
        <v>102.984561451803</v>
      </c>
    </row>
    <row r="12" spans="1:32" x14ac:dyDescent="0.3">
      <c r="A12" t="s">
        <v>132</v>
      </c>
      <c r="B12" t="s">
        <v>317</v>
      </c>
      <c r="C12" t="s">
        <v>297</v>
      </c>
      <c r="D12" t="s">
        <v>318</v>
      </c>
      <c r="E12" t="s">
        <v>298</v>
      </c>
      <c r="F12">
        <v>96.845294562499703</v>
      </c>
      <c r="G12">
        <v>97.284020615961794</v>
      </c>
      <c r="H12">
        <v>98.815365229151496</v>
      </c>
      <c r="I12">
        <v>98.827568312143399</v>
      </c>
      <c r="J12">
        <v>98.450826636115806</v>
      </c>
      <c r="K12">
        <v>98.595458909991294</v>
      </c>
      <c r="L12">
        <v>97.909718201548998</v>
      </c>
      <c r="M12">
        <v>96.8673354698861</v>
      </c>
      <c r="N12">
        <v>96.1897275944131</v>
      </c>
      <c r="O12">
        <v>95.927931759694204</v>
      </c>
      <c r="P12">
        <v>95.976826665058297</v>
      </c>
      <c r="Q12">
        <v>96.664907549952602</v>
      </c>
      <c r="R12">
        <v>96.798858344993505</v>
      </c>
      <c r="S12">
        <v>97.7513953623925</v>
      </c>
      <c r="T12">
        <v>94.839368428742802</v>
      </c>
      <c r="U12">
        <v>94.991219716753506</v>
      </c>
      <c r="V12">
        <v>95.172894564272298</v>
      </c>
      <c r="W12">
        <v>95.195357187612501</v>
      </c>
      <c r="X12">
        <v>95.206072197437393</v>
      </c>
      <c r="Y12">
        <v>96.933899794472794</v>
      </c>
      <c r="Z12">
        <v>97.310652769202207</v>
      </c>
      <c r="AA12">
        <v>96.974173256489806</v>
      </c>
      <c r="AB12">
        <v>98.080515124097005</v>
      </c>
      <c r="AC12">
        <v>99.498097264092905</v>
      </c>
      <c r="AD12">
        <v>100.16878233900501</v>
      </c>
      <c r="AE12">
        <v>100</v>
      </c>
      <c r="AF12">
        <v>102.436242798881</v>
      </c>
    </row>
    <row r="13" spans="1:32" x14ac:dyDescent="0.3">
      <c r="A13" t="s">
        <v>132</v>
      </c>
      <c r="B13" t="s">
        <v>319</v>
      </c>
      <c r="C13" t="s">
        <v>297</v>
      </c>
      <c r="D13" t="s">
        <v>320</v>
      </c>
      <c r="E13" t="s">
        <v>298</v>
      </c>
      <c r="F13">
        <v>96.223765532597199</v>
      </c>
      <c r="G13">
        <v>96.623223960228003</v>
      </c>
      <c r="H13">
        <v>98.203955391943396</v>
      </c>
      <c r="I13">
        <v>98.378568956844603</v>
      </c>
      <c r="J13">
        <v>98.066435863406198</v>
      </c>
      <c r="K13">
        <v>98.156834449463901</v>
      </c>
      <c r="L13">
        <v>97.539555411225194</v>
      </c>
      <c r="M13">
        <v>96.424858704889004</v>
      </c>
      <c r="N13">
        <v>95.665900203381796</v>
      </c>
      <c r="O13">
        <v>95.404643240914794</v>
      </c>
      <c r="P13">
        <v>95.469044184660206</v>
      </c>
      <c r="Q13">
        <v>96.205628468719198</v>
      </c>
      <c r="R13">
        <v>96.330066327044094</v>
      </c>
      <c r="S13">
        <v>97.250898037392702</v>
      </c>
      <c r="T13">
        <v>94.280378314113406</v>
      </c>
      <c r="U13">
        <v>94.477281423038207</v>
      </c>
      <c r="V13">
        <v>94.612730660168793</v>
      </c>
      <c r="W13">
        <v>94.489034497451101</v>
      </c>
      <c r="X13">
        <v>94.462498425232994</v>
      </c>
      <c r="Y13">
        <v>96.180925224110197</v>
      </c>
      <c r="Z13">
        <v>96.552971245106406</v>
      </c>
      <c r="AA13">
        <v>96.474582285743594</v>
      </c>
      <c r="AB13">
        <v>97.527816865289395</v>
      </c>
      <c r="AC13">
        <v>98.971749689053794</v>
      </c>
      <c r="AD13">
        <v>99.714352363734804</v>
      </c>
      <c r="AE13">
        <v>100</v>
      </c>
      <c r="AF13">
        <v>102.041255309958</v>
      </c>
    </row>
    <row r="14" spans="1:32" x14ac:dyDescent="0.3">
      <c r="A14" t="s">
        <v>132</v>
      </c>
      <c r="B14" t="s">
        <v>321</v>
      </c>
      <c r="C14" t="s">
        <v>297</v>
      </c>
      <c r="D14" t="s">
        <v>322</v>
      </c>
      <c r="E14" t="s">
        <v>298</v>
      </c>
      <c r="F14">
        <v>96.762889382971096</v>
      </c>
      <c r="G14">
        <v>97.244226089778394</v>
      </c>
      <c r="H14">
        <v>98.588142986800193</v>
      </c>
      <c r="I14">
        <v>98.429294405939402</v>
      </c>
      <c r="J14">
        <v>98.036600375654402</v>
      </c>
      <c r="K14">
        <v>98.231184713516996</v>
      </c>
      <c r="L14">
        <v>97.545116839195799</v>
      </c>
      <c r="M14">
        <v>96.779368932136407</v>
      </c>
      <c r="N14">
        <v>96.812180453863206</v>
      </c>
      <c r="O14">
        <v>96.939330068620805</v>
      </c>
      <c r="P14">
        <v>97.217370240926996</v>
      </c>
      <c r="Q14">
        <v>98.268831123273401</v>
      </c>
      <c r="R14">
        <v>98.445619812419196</v>
      </c>
      <c r="S14">
        <v>99.590973951945301</v>
      </c>
      <c r="T14">
        <v>95.637355889671298</v>
      </c>
      <c r="U14">
        <v>96.573609994387496</v>
      </c>
      <c r="V14">
        <v>96.966545297626396</v>
      </c>
      <c r="W14">
        <v>97.073780831248797</v>
      </c>
      <c r="X14">
        <v>97.058934474344994</v>
      </c>
      <c r="Y14">
        <v>98.435191467846195</v>
      </c>
      <c r="Z14">
        <v>98.435377761349699</v>
      </c>
      <c r="AA14">
        <v>97.693882803982603</v>
      </c>
      <c r="AB14">
        <v>98.8226900442057</v>
      </c>
      <c r="AC14">
        <v>100.306250362097</v>
      </c>
      <c r="AD14">
        <v>100.65648511791299</v>
      </c>
      <c r="AE14">
        <v>100</v>
      </c>
      <c r="AF14">
        <v>102.64910970496901</v>
      </c>
    </row>
    <row r="15" spans="1:32" x14ac:dyDescent="0.3">
      <c r="A15" t="s">
        <v>132</v>
      </c>
      <c r="B15" t="s">
        <v>323</v>
      </c>
      <c r="C15" t="s">
        <v>297</v>
      </c>
      <c r="D15" t="s">
        <v>324</v>
      </c>
      <c r="E15" t="s">
        <v>298</v>
      </c>
      <c r="F15">
        <v>96.307471566253597</v>
      </c>
      <c r="G15">
        <v>96.784828868008205</v>
      </c>
      <c r="H15">
        <v>98.250329377083006</v>
      </c>
      <c r="I15">
        <v>98.328267282709803</v>
      </c>
      <c r="J15">
        <v>98.156693829987006</v>
      </c>
      <c r="K15">
        <v>98.441800493033199</v>
      </c>
      <c r="L15">
        <v>97.778338887746202</v>
      </c>
      <c r="M15">
        <v>96.915736473686493</v>
      </c>
      <c r="N15">
        <v>96.426139484714</v>
      </c>
      <c r="O15">
        <v>96.455295432443293</v>
      </c>
      <c r="P15">
        <v>96.658880166449705</v>
      </c>
      <c r="Q15">
        <v>97.700088355258302</v>
      </c>
      <c r="R15">
        <v>97.945746414183603</v>
      </c>
      <c r="S15">
        <v>99.076737803061405</v>
      </c>
      <c r="T15">
        <v>95.355247778801498</v>
      </c>
      <c r="U15">
        <v>95.980395607380899</v>
      </c>
      <c r="V15">
        <v>96.177088448913906</v>
      </c>
      <c r="W15">
        <v>96.187032979458095</v>
      </c>
      <c r="X15">
        <v>96.107526277309304</v>
      </c>
      <c r="Y15">
        <v>97.567417282333395</v>
      </c>
      <c r="Z15">
        <v>97.671792144566197</v>
      </c>
      <c r="AA15">
        <v>97.273480550120794</v>
      </c>
      <c r="AB15">
        <v>98.357371134286396</v>
      </c>
      <c r="AC15">
        <v>99.824654757424895</v>
      </c>
      <c r="AD15">
        <v>100.29551212306001</v>
      </c>
      <c r="AE15">
        <v>100</v>
      </c>
      <c r="AF15">
        <v>102.41122802212401</v>
      </c>
    </row>
    <row r="16" spans="1:32" x14ac:dyDescent="0.3">
      <c r="A16" t="s">
        <v>132</v>
      </c>
      <c r="B16" t="s">
        <v>325</v>
      </c>
      <c r="C16" t="s">
        <v>297</v>
      </c>
      <c r="D16" t="s">
        <v>326</v>
      </c>
      <c r="E16" t="s">
        <v>298</v>
      </c>
      <c r="F16">
        <v>95.7451546198496</v>
      </c>
      <c r="G16">
        <v>96.190486448878801</v>
      </c>
      <c r="H16">
        <v>97.892544666977201</v>
      </c>
      <c r="I16">
        <v>98.442666285112196</v>
      </c>
      <c r="J16">
        <v>98.632046984301894</v>
      </c>
      <c r="K16">
        <v>99.036899971780798</v>
      </c>
      <c r="L16">
        <v>98.314051023424199</v>
      </c>
      <c r="M16">
        <v>97.2794613171111</v>
      </c>
      <c r="N16">
        <v>95.858144503597501</v>
      </c>
      <c r="O16">
        <v>95.700782626430893</v>
      </c>
      <c r="P16">
        <v>95.765879509351507</v>
      </c>
      <c r="Q16">
        <v>96.792300544166196</v>
      </c>
      <c r="R16">
        <v>97.177888893292206</v>
      </c>
      <c r="S16">
        <v>98.296209806742397</v>
      </c>
      <c r="T16">
        <v>94.978089971476393</v>
      </c>
      <c r="U16">
        <v>95.027435554679997</v>
      </c>
      <c r="V16">
        <v>94.896124192180295</v>
      </c>
      <c r="W16">
        <v>94.755543057854098</v>
      </c>
      <c r="X16">
        <v>94.586838528142806</v>
      </c>
      <c r="Y16">
        <v>96.178750601370695</v>
      </c>
      <c r="Z16">
        <v>96.435068850372005</v>
      </c>
      <c r="AA16">
        <v>96.530624251255404</v>
      </c>
      <c r="AB16">
        <v>97.546691716610297</v>
      </c>
      <c r="AC16">
        <v>98.975854635182998</v>
      </c>
      <c r="AD16">
        <v>99.570509886254001</v>
      </c>
      <c r="AE16">
        <v>100</v>
      </c>
      <c r="AF16">
        <v>102.073158693263</v>
      </c>
    </row>
    <row r="17" spans="1:32" x14ac:dyDescent="0.3">
      <c r="A17" t="s">
        <v>132</v>
      </c>
      <c r="B17" t="s">
        <v>327</v>
      </c>
      <c r="C17" t="s">
        <v>297</v>
      </c>
      <c r="D17" t="s">
        <v>328</v>
      </c>
      <c r="E17" t="s">
        <v>298</v>
      </c>
      <c r="F17">
        <v>96.929472738464497</v>
      </c>
      <c r="G17">
        <v>97.374721474816695</v>
      </c>
      <c r="H17">
        <v>98.902572385544701</v>
      </c>
      <c r="I17">
        <v>98.913021359876197</v>
      </c>
      <c r="J17">
        <v>98.344728769798493</v>
      </c>
      <c r="K17">
        <v>98.583386400676403</v>
      </c>
      <c r="L17">
        <v>97.873972941627201</v>
      </c>
      <c r="M17">
        <v>96.886119420078003</v>
      </c>
      <c r="N17">
        <v>96.386183767367498</v>
      </c>
      <c r="O17">
        <v>96.335534737089404</v>
      </c>
      <c r="P17">
        <v>96.508457830007998</v>
      </c>
      <c r="Q17">
        <v>97.365865341600994</v>
      </c>
      <c r="R17">
        <v>97.485933677362894</v>
      </c>
      <c r="S17">
        <v>98.488416788907401</v>
      </c>
      <c r="T17">
        <v>95.034189935060695</v>
      </c>
      <c r="U17">
        <v>95.533772609241595</v>
      </c>
      <c r="V17">
        <v>95.813860359007805</v>
      </c>
      <c r="W17">
        <v>95.834052249426193</v>
      </c>
      <c r="X17">
        <v>95.830490652150502</v>
      </c>
      <c r="Y17">
        <v>97.3634625042354</v>
      </c>
      <c r="Z17">
        <v>97.538476162789706</v>
      </c>
      <c r="AA17">
        <v>97.117143438598305</v>
      </c>
      <c r="AB17">
        <v>98.230926024306697</v>
      </c>
      <c r="AC17">
        <v>99.660556718997398</v>
      </c>
      <c r="AD17">
        <v>100.19649544358801</v>
      </c>
      <c r="AE17">
        <v>100</v>
      </c>
      <c r="AF17">
        <v>102.44208004630499</v>
      </c>
    </row>
    <row r="18" spans="1:32" x14ac:dyDescent="0.3">
      <c r="A18" t="s">
        <v>132</v>
      </c>
      <c r="B18" t="s">
        <v>329</v>
      </c>
      <c r="C18" t="s">
        <v>297</v>
      </c>
      <c r="D18" t="s">
        <v>330</v>
      </c>
      <c r="E18" t="s">
        <v>298</v>
      </c>
      <c r="F18">
        <v>97.084143867443501</v>
      </c>
      <c r="G18">
        <v>97.467778689034702</v>
      </c>
      <c r="H18">
        <v>98.863936919524804</v>
      </c>
      <c r="I18">
        <v>98.696014733169406</v>
      </c>
      <c r="J18">
        <v>98.311870448987506</v>
      </c>
      <c r="K18">
        <v>98.6330156199909</v>
      </c>
      <c r="L18">
        <v>97.962714964334197</v>
      </c>
      <c r="M18">
        <v>97.094709870475498</v>
      </c>
      <c r="N18">
        <v>96.890361786650601</v>
      </c>
      <c r="O18">
        <v>96.949706823507697</v>
      </c>
      <c r="P18">
        <v>97.201188766266</v>
      </c>
      <c r="Q18">
        <v>98.159954054593996</v>
      </c>
      <c r="R18">
        <v>98.302490969486996</v>
      </c>
      <c r="S18">
        <v>99.318757958542804</v>
      </c>
      <c r="T18">
        <v>95.601442478390098</v>
      </c>
      <c r="U18">
        <v>96.337160805477794</v>
      </c>
      <c r="V18">
        <v>96.705597648071702</v>
      </c>
      <c r="W18">
        <v>96.761759484551504</v>
      </c>
      <c r="X18">
        <v>96.764890867310697</v>
      </c>
      <c r="Y18">
        <v>98.234295507327005</v>
      </c>
      <c r="Z18">
        <v>98.301749552572105</v>
      </c>
      <c r="AA18">
        <v>97.688737213723698</v>
      </c>
      <c r="AB18">
        <v>98.802806252713395</v>
      </c>
      <c r="AC18">
        <v>100.29108672765901</v>
      </c>
      <c r="AD18">
        <v>100.723294450762</v>
      </c>
      <c r="AE18">
        <v>100</v>
      </c>
      <c r="AF18">
        <v>102.63125011380301</v>
      </c>
    </row>
    <row r="19" spans="1:32" x14ac:dyDescent="0.3">
      <c r="A19" t="s">
        <v>132</v>
      </c>
      <c r="B19" t="s">
        <v>331</v>
      </c>
      <c r="C19" t="s">
        <v>297</v>
      </c>
      <c r="D19" t="s">
        <v>332</v>
      </c>
      <c r="E19" t="s">
        <v>298</v>
      </c>
      <c r="F19">
        <v>97.131954164630898</v>
      </c>
      <c r="G19">
        <v>97.751561939274893</v>
      </c>
      <c r="H19">
        <v>99.607317073481994</v>
      </c>
      <c r="I19">
        <v>99.900950844232298</v>
      </c>
      <c r="J19">
        <v>99.674852551266397</v>
      </c>
      <c r="K19">
        <v>100.09119385763999</v>
      </c>
      <c r="L19">
        <v>99.308880592276495</v>
      </c>
      <c r="M19">
        <v>98.062722714708897</v>
      </c>
      <c r="N19">
        <v>96.762688034849702</v>
      </c>
      <c r="O19">
        <v>96.465916806748595</v>
      </c>
      <c r="P19">
        <v>96.502203267639104</v>
      </c>
      <c r="Q19">
        <v>97.161949330856999</v>
      </c>
      <c r="R19">
        <v>97.292095731820694</v>
      </c>
      <c r="S19">
        <v>98.098462295028497</v>
      </c>
      <c r="T19">
        <v>95.012796383010894</v>
      </c>
      <c r="U19">
        <v>94.974353918891694</v>
      </c>
      <c r="V19">
        <v>94.9950697121308</v>
      </c>
      <c r="W19">
        <v>94.958034302778799</v>
      </c>
      <c r="X19">
        <v>94.940480077494499</v>
      </c>
      <c r="Y19">
        <v>96.636826330224395</v>
      </c>
      <c r="Z19">
        <v>97.087891540103499</v>
      </c>
      <c r="AA19">
        <v>97.168757664863307</v>
      </c>
      <c r="AB19">
        <v>98.218426934271804</v>
      </c>
      <c r="AC19">
        <v>99.519256392785906</v>
      </c>
      <c r="AD19">
        <v>100.24077549310699</v>
      </c>
      <c r="AE19">
        <v>100</v>
      </c>
      <c r="AF19">
        <v>102.356215722995</v>
      </c>
    </row>
    <row r="20" spans="1:32" x14ac:dyDescent="0.3">
      <c r="A20" t="s">
        <v>132</v>
      </c>
      <c r="B20" t="s">
        <v>333</v>
      </c>
      <c r="C20" t="s">
        <v>297</v>
      </c>
      <c r="D20" t="s">
        <v>334</v>
      </c>
      <c r="E20" t="s">
        <v>298</v>
      </c>
      <c r="F20">
        <v>96.7630489192629</v>
      </c>
      <c r="G20">
        <v>97.480403872261405</v>
      </c>
      <c r="H20">
        <v>99.287360708706998</v>
      </c>
      <c r="I20">
        <v>99.612688325817203</v>
      </c>
      <c r="J20">
        <v>98.948055016462504</v>
      </c>
      <c r="K20">
        <v>99.270311551927193</v>
      </c>
      <c r="L20">
        <v>99.009399405576104</v>
      </c>
      <c r="M20">
        <v>97.894595767157597</v>
      </c>
      <c r="N20">
        <v>96.923376768512199</v>
      </c>
      <c r="O20">
        <v>96.394087384190399</v>
      </c>
      <c r="P20">
        <v>96.673488674393596</v>
      </c>
      <c r="Q20">
        <v>97.074529085076193</v>
      </c>
      <c r="R20">
        <v>96.814152183499999</v>
      </c>
      <c r="S20">
        <v>97.084309491942804</v>
      </c>
      <c r="T20">
        <v>94.088215349389102</v>
      </c>
      <c r="U20">
        <v>93.693181854105603</v>
      </c>
      <c r="V20">
        <v>93.559458179015195</v>
      </c>
      <c r="W20">
        <v>93.464547469838294</v>
      </c>
      <c r="X20">
        <v>93.573961627450601</v>
      </c>
      <c r="Y20">
        <v>95.529851518075006</v>
      </c>
      <c r="Z20">
        <v>96.187590481293995</v>
      </c>
      <c r="AA20">
        <v>96.659173829188106</v>
      </c>
      <c r="AB20">
        <v>97.634284678222997</v>
      </c>
      <c r="AC20">
        <v>99.049945828994495</v>
      </c>
      <c r="AD20">
        <v>100.09501274970199</v>
      </c>
      <c r="AE20">
        <v>100</v>
      </c>
      <c r="AF20">
        <v>102.280729775897</v>
      </c>
    </row>
    <row r="21" spans="1:32" x14ac:dyDescent="0.3">
      <c r="A21" t="s">
        <v>132</v>
      </c>
      <c r="B21" t="s">
        <v>335</v>
      </c>
      <c r="C21" t="s">
        <v>297</v>
      </c>
      <c r="D21" t="s">
        <v>336</v>
      </c>
      <c r="E21" t="s">
        <v>298</v>
      </c>
      <c r="F21">
        <v>97.101960857790999</v>
      </c>
      <c r="G21">
        <v>97.856840289068202</v>
      </c>
      <c r="H21">
        <v>99.733106923511102</v>
      </c>
      <c r="I21">
        <v>100.176149369378</v>
      </c>
      <c r="J21">
        <v>99.5068121207903</v>
      </c>
      <c r="K21">
        <v>99.635938522878106</v>
      </c>
      <c r="L21">
        <v>99.283233792021804</v>
      </c>
      <c r="M21">
        <v>98.070756155760193</v>
      </c>
      <c r="N21">
        <v>96.730096258302495</v>
      </c>
      <c r="O21">
        <v>96.082923634539995</v>
      </c>
      <c r="P21">
        <v>96.124362138187294</v>
      </c>
      <c r="Q21">
        <v>96.411035439953594</v>
      </c>
      <c r="R21">
        <v>96.202866020905006</v>
      </c>
      <c r="S21">
        <v>96.535043165415104</v>
      </c>
      <c r="T21">
        <v>93.999858467672595</v>
      </c>
      <c r="U21">
        <v>93.326797919512799</v>
      </c>
      <c r="V21">
        <v>93.076331420846699</v>
      </c>
      <c r="W21">
        <v>92.869468393621503</v>
      </c>
      <c r="X21">
        <v>92.896617572489404</v>
      </c>
      <c r="Y21">
        <v>94.942573636261201</v>
      </c>
      <c r="Z21">
        <v>95.729753293551795</v>
      </c>
      <c r="AA21">
        <v>96.287240756580204</v>
      </c>
      <c r="AB21">
        <v>97.281928397916403</v>
      </c>
      <c r="AC21">
        <v>98.656686831934806</v>
      </c>
      <c r="AD21">
        <v>99.788946990446206</v>
      </c>
      <c r="AE21">
        <v>100</v>
      </c>
      <c r="AF21">
        <v>101.982593609185</v>
      </c>
    </row>
    <row r="22" spans="1:32" x14ac:dyDescent="0.3">
      <c r="A22" t="s">
        <v>132</v>
      </c>
      <c r="B22" t="s">
        <v>337</v>
      </c>
      <c r="C22" t="s">
        <v>297</v>
      </c>
      <c r="D22" t="s">
        <v>338</v>
      </c>
      <c r="E22" t="s">
        <v>298</v>
      </c>
      <c r="F22">
        <v>98.669006915867101</v>
      </c>
      <c r="G22">
        <v>99.278709897101606</v>
      </c>
      <c r="H22">
        <v>101.107380680513</v>
      </c>
      <c r="I22">
        <v>101.609085577605</v>
      </c>
      <c r="J22">
        <v>100.788390963455</v>
      </c>
      <c r="K22">
        <v>100.390849525197</v>
      </c>
      <c r="L22">
        <v>99.757970037507803</v>
      </c>
      <c r="M22">
        <v>98.388162320685893</v>
      </c>
      <c r="N22">
        <v>96.408372660823701</v>
      </c>
      <c r="O22">
        <v>95.584168343691204</v>
      </c>
      <c r="P22">
        <v>95.220825508898102</v>
      </c>
      <c r="Q22">
        <v>95.3436755640721</v>
      </c>
      <c r="R22">
        <v>95.190807518889102</v>
      </c>
      <c r="S22">
        <v>95.634450385899399</v>
      </c>
      <c r="T22">
        <v>93.851107048074596</v>
      </c>
      <c r="U22">
        <v>92.717449964319101</v>
      </c>
      <c r="V22">
        <v>92.282316743859397</v>
      </c>
      <c r="W22">
        <v>91.865686111043701</v>
      </c>
      <c r="X22">
        <v>91.761606571756502</v>
      </c>
      <c r="Y22">
        <v>93.965958576377702</v>
      </c>
      <c r="Z22">
        <v>94.976124202975399</v>
      </c>
      <c r="AA22">
        <v>95.679315912044501</v>
      </c>
      <c r="AB22">
        <v>96.704590227868394</v>
      </c>
      <c r="AC22">
        <v>98.010234845754795</v>
      </c>
      <c r="AD22">
        <v>99.292926674640398</v>
      </c>
      <c r="AE22">
        <v>100</v>
      </c>
      <c r="AF22">
        <v>101.471444341874</v>
      </c>
    </row>
    <row r="23" spans="1:32" x14ac:dyDescent="0.3">
      <c r="A23" t="s">
        <v>132</v>
      </c>
      <c r="B23" t="s">
        <v>339</v>
      </c>
      <c r="C23" t="s">
        <v>297</v>
      </c>
      <c r="D23" t="s">
        <v>340</v>
      </c>
      <c r="E23" t="s">
        <v>298</v>
      </c>
      <c r="F23">
        <v>95.395448328616993</v>
      </c>
      <c r="G23">
        <v>95.580779404528002</v>
      </c>
      <c r="H23">
        <v>97.265189346782606</v>
      </c>
      <c r="I23">
        <v>97.589752192627998</v>
      </c>
      <c r="J23">
        <v>97.017909805476407</v>
      </c>
      <c r="K23">
        <v>96.616974465858902</v>
      </c>
      <c r="L23">
        <v>95.521176628383301</v>
      </c>
      <c r="M23">
        <v>93.869191079764306</v>
      </c>
      <c r="N23">
        <v>92.469644921294901</v>
      </c>
      <c r="O23">
        <v>91.553495402205897</v>
      </c>
      <c r="P23">
        <v>91.077239762905904</v>
      </c>
      <c r="Q23">
        <v>91.113294737477105</v>
      </c>
      <c r="R23">
        <v>90.943512388239299</v>
      </c>
      <c r="S23">
        <v>91.921294640165598</v>
      </c>
      <c r="T23">
        <v>91.401961801972007</v>
      </c>
      <c r="U23">
        <v>90.160880657232198</v>
      </c>
      <c r="V23">
        <v>89.887802242124806</v>
      </c>
      <c r="W23">
        <v>89.670244657922197</v>
      </c>
      <c r="X23">
        <v>89.744661346308803</v>
      </c>
      <c r="Y23">
        <v>92.176797728216698</v>
      </c>
      <c r="Z23">
        <v>93.535027353408907</v>
      </c>
      <c r="AA23">
        <v>94.009787122777794</v>
      </c>
      <c r="AB23">
        <v>95.161093091609104</v>
      </c>
      <c r="AC23">
        <v>96.377570212309394</v>
      </c>
      <c r="AD23">
        <v>97.912647974610294</v>
      </c>
      <c r="AE23">
        <v>100</v>
      </c>
      <c r="AF23">
        <v>100.857842530319</v>
      </c>
    </row>
    <row r="24" spans="1:32" x14ac:dyDescent="0.3">
      <c r="A24" t="s">
        <v>132</v>
      </c>
      <c r="B24" t="s">
        <v>341</v>
      </c>
      <c r="C24" t="s">
        <v>297</v>
      </c>
      <c r="D24" t="s">
        <v>342</v>
      </c>
      <c r="E24" t="s">
        <v>298</v>
      </c>
      <c r="F24">
        <v>97.053083654170905</v>
      </c>
      <c r="G24">
        <v>97.5368012139906</v>
      </c>
      <c r="H24">
        <v>99.575117054779795</v>
      </c>
      <c r="I24">
        <v>100.097894440651</v>
      </c>
      <c r="J24">
        <v>99.761674341267593</v>
      </c>
      <c r="K24">
        <v>99.713205419795003</v>
      </c>
      <c r="L24">
        <v>98.895499369796894</v>
      </c>
      <c r="M24">
        <v>97.211852187440599</v>
      </c>
      <c r="N24">
        <v>95.471065707809899</v>
      </c>
      <c r="O24">
        <v>94.771719163856105</v>
      </c>
      <c r="P24">
        <v>94.420851385219606</v>
      </c>
      <c r="Q24">
        <v>94.562151262372495</v>
      </c>
      <c r="R24">
        <v>94.557412900063795</v>
      </c>
      <c r="S24">
        <v>95.109203181441003</v>
      </c>
      <c r="T24">
        <v>93.425257783200394</v>
      </c>
      <c r="U24">
        <v>92.296121822828795</v>
      </c>
      <c r="V24">
        <v>92.031959728482207</v>
      </c>
      <c r="W24">
        <v>91.840466325477806</v>
      </c>
      <c r="X24">
        <v>91.841810083312893</v>
      </c>
      <c r="Y24">
        <v>94.083130764900901</v>
      </c>
      <c r="Z24">
        <v>95.090813138366997</v>
      </c>
      <c r="AA24">
        <v>95.893841487290899</v>
      </c>
      <c r="AB24">
        <v>96.946479624604507</v>
      </c>
      <c r="AC24">
        <v>98.283833447508798</v>
      </c>
      <c r="AD24">
        <v>99.570691186568595</v>
      </c>
      <c r="AE24">
        <v>100</v>
      </c>
      <c r="AF24">
        <v>101.626040259992</v>
      </c>
    </row>
    <row r="25" spans="1:32" x14ac:dyDescent="0.3">
      <c r="A25" t="s">
        <v>132</v>
      </c>
      <c r="B25" t="s">
        <v>343</v>
      </c>
      <c r="C25" t="s">
        <v>297</v>
      </c>
      <c r="D25" t="s">
        <v>344</v>
      </c>
      <c r="E25" t="s">
        <v>298</v>
      </c>
      <c r="F25">
        <v>97.8259502964669</v>
      </c>
      <c r="G25">
        <v>98.254414933468794</v>
      </c>
      <c r="H25">
        <v>100.41738350153101</v>
      </c>
      <c r="I25">
        <v>101.25377468631601</v>
      </c>
      <c r="J25">
        <v>100.784923349423</v>
      </c>
      <c r="K25">
        <v>100.292346633611</v>
      </c>
      <c r="L25">
        <v>99.489591020372202</v>
      </c>
      <c r="M25">
        <v>97.907593311181003</v>
      </c>
      <c r="N25">
        <v>96.168778889788399</v>
      </c>
      <c r="O25">
        <v>95.378660529938898</v>
      </c>
      <c r="P25">
        <v>95.213503192533295</v>
      </c>
      <c r="Q25">
        <v>95.155812123374801</v>
      </c>
      <c r="R25">
        <v>94.919050210869202</v>
      </c>
      <c r="S25">
        <v>95.291995229717102</v>
      </c>
      <c r="T25">
        <v>93.734323081446206</v>
      </c>
      <c r="U25">
        <v>92.491589304169494</v>
      </c>
      <c r="V25">
        <v>92.362136500063301</v>
      </c>
      <c r="W25">
        <v>91.989405755590099</v>
      </c>
      <c r="X25">
        <v>91.985414372183001</v>
      </c>
      <c r="Y25">
        <v>94.297055968452099</v>
      </c>
      <c r="Z25">
        <v>95.444734178257804</v>
      </c>
      <c r="AA25">
        <v>95.8246036402345</v>
      </c>
      <c r="AB25">
        <v>96.911756499546001</v>
      </c>
      <c r="AC25">
        <v>98.190908472830102</v>
      </c>
      <c r="AD25">
        <v>99.408833320304097</v>
      </c>
      <c r="AE25">
        <v>100</v>
      </c>
      <c r="AF25">
        <v>101.911179250003</v>
      </c>
    </row>
    <row r="26" spans="1:32" x14ac:dyDescent="0.3">
      <c r="A26" t="s">
        <v>132</v>
      </c>
      <c r="B26" t="s">
        <v>345</v>
      </c>
      <c r="C26" t="s">
        <v>297</v>
      </c>
      <c r="D26" t="s">
        <v>346</v>
      </c>
      <c r="E26" t="s">
        <v>298</v>
      </c>
      <c r="F26">
        <v>96.746376461328595</v>
      </c>
      <c r="G26">
        <v>97.016848976515107</v>
      </c>
      <c r="H26">
        <v>98.9161855272407</v>
      </c>
      <c r="I26">
        <v>99.495823097294405</v>
      </c>
      <c r="J26">
        <v>99.151617855775797</v>
      </c>
      <c r="K26">
        <v>98.981755657066103</v>
      </c>
      <c r="L26">
        <v>98.053185519934701</v>
      </c>
      <c r="M26">
        <v>96.455013496137298</v>
      </c>
      <c r="N26">
        <v>94.631255247491794</v>
      </c>
      <c r="O26">
        <v>93.894853824026796</v>
      </c>
      <c r="P26">
        <v>93.516128437196699</v>
      </c>
      <c r="Q26">
        <v>93.746899286296298</v>
      </c>
      <c r="R26">
        <v>93.812535727111296</v>
      </c>
      <c r="S26">
        <v>94.597343651244501</v>
      </c>
      <c r="T26">
        <v>93.123207218989407</v>
      </c>
      <c r="U26">
        <v>92.043627483260096</v>
      </c>
      <c r="V26">
        <v>91.6818369420549</v>
      </c>
      <c r="W26">
        <v>91.443745809652498</v>
      </c>
      <c r="X26">
        <v>91.368290900948594</v>
      </c>
      <c r="Y26">
        <v>93.566635244744106</v>
      </c>
      <c r="Z26">
        <v>94.559538651646307</v>
      </c>
      <c r="AA26">
        <v>95.395910094632697</v>
      </c>
      <c r="AB26">
        <v>96.408500127642299</v>
      </c>
      <c r="AC26">
        <v>97.720344668588794</v>
      </c>
      <c r="AD26">
        <v>98.989778066135997</v>
      </c>
      <c r="AE26">
        <v>100</v>
      </c>
      <c r="AF26">
        <v>101.199353164054</v>
      </c>
    </row>
    <row r="27" spans="1:32" x14ac:dyDescent="0.3">
      <c r="A27" t="s">
        <v>132</v>
      </c>
      <c r="B27" t="s">
        <v>347</v>
      </c>
      <c r="C27" t="s">
        <v>297</v>
      </c>
      <c r="D27" t="s">
        <v>348</v>
      </c>
      <c r="E27" t="s">
        <v>298</v>
      </c>
      <c r="F27">
        <v>97.127753431457094</v>
      </c>
      <c r="G27">
        <v>97.918660511638905</v>
      </c>
      <c r="H27">
        <v>100.140520920306</v>
      </c>
      <c r="I27">
        <v>100.549131706727</v>
      </c>
      <c r="J27">
        <v>100.24229552068</v>
      </c>
      <c r="K27">
        <v>100.40855220056901</v>
      </c>
      <c r="L27">
        <v>99.7368166826015</v>
      </c>
      <c r="M27">
        <v>97.962066868873507</v>
      </c>
      <c r="N27">
        <v>96.370085112263595</v>
      </c>
      <c r="O27">
        <v>95.745430813394705</v>
      </c>
      <c r="P27">
        <v>95.563457005261895</v>
      </c>
      <c r="Q27">
        <v>95.511222283859098</v>
      </c>
      <c r="R27">
        <v>95.359466120938905</v>
      </c>
      <c r="S27">
        <v>95.522789038624296</v>
      </c>
      <c r="T27">
        <v>93.562059592877901</v>
      </c>
      <c r="U27">
        <v>92.375155081312897</v>
      </c>
      <c r="V27">
        <v>92.237631668038006</v>
      </c>
      <c r="W27">
        <v>92.125158029478001</v>
      </c>
      <c r="X27">
        <v>92.225688824450799</v>
      </c>
      <c r="Y27">
        <v>94.511858580653396</v>
      </c>
      <c r="Z27">
        <v>95.529339157534096</v>
      </c>
      <c r="AA27">
        <v>96.317654857996402</v>
      </c>
      <c r="AB27">
        <v>97.405243152456293</v>
      </c>
      <c r="AC27">
        <v>98.767163100389197</v>
      </c>
      <c r="AD27">
        <v>100.07119340233299</v>
      </c>
      <c r="AE27">
        <v>100</v>
      </c>
      <c r="AF27">
        <v>101.968605349293</v>
      </c>
    </row>
    <row r="28" spans="1:32" x14ac:dyDescent="0.3">
      <c r="A28" t="s">
        <v>132</v>
      </c>
      <c r="B28" t="s">
        <v>349</v>
      </c>
      <c r="C28" t="s">
        <v>297</v>
      </c>
      <c r="D28" t="s">
        <v>350</v>
      </c>
      <c r="E28" t="s">
        <v>298</v>
      </c>
      <c r="F28">
        <v>97.144579672421202</v>
      </c>
      <c r="G28">
        <v>97.9393654435397</v>
      </c>
      <c r="H28">
        <v>100.22797618693301</v>
      </c>
      <c r="I28">
        <v>101.10445205874601</v>
      </c>
      <c r="J28">
        <v>100.929695677406</v>
      </c>
      <c r="K28">
        <v>101.171880188812</v>
      </c>
      <c r="L28">
        <v>100.360099557591</v>
      </c>
      <c r="M28">
        <v>98.630410541627199</v>
      </c>
      <c r="N28">
        <v>96.387548626770794</v>
      </c>
      <c r="O28">
        <v>95.629559853930701</v>
      </c>
      <c r="P28">
        <v>95.574441032976793</v>
      </c>
      <c r="Q28">
        <v>95.960872593484893</v>
      </c>
      <c r="R28">
        <v>96.0294920634948</v>
      </c>
      <c r="S28">
        <v>96.586686679182705</v>
      </c>
      <c r="T28">
        <v>94.181223470224296</v>
      </c>
      <c r="U28">
        <v>93.215977415890904</v>
      </c>
      <c r="V28">
        <v>92.819232933049506</v>
      </c>
      <c r="W28">
        <v>92.558894685890394</v>
      </c>
      <c r="X28">
        <v>92.483999284221596</v>
      </c>
      <c r="Y28">
        <v>94.519237499316603</v>
      </c>
      <c r="Z28">
        <v>95.282405416940904</v>
      </c>
      <c r="AA28">
        <v>96.137874928597995</v>
      </c>
      <c r="AB28">
        <v>97.102358826740399</v>
      </c>
      <c r="AC28">
        <v>98.5039324892671</v>
      </c>
      <c r="AD28">
        <v>99.590935242102205</v>
      </c>
      <c r="AE28">
        <v>100</v>
      </c>
      <c r="AF28">
        <v>101.603502516234</v>
      </c>
    </row>
    <row r="29" spans="1:32" x14ac:dyDescent="0.3">
      <c r="A29" t="s">
        <v>132</v>
      </c>
      <c r="B29" t="s">
        <v>351</v>
      </c>
      <c r="C29" t="s">
        <v>297</v>
      </c>
      <c r="D29" t="s">
        <v>352</v>
      </c>
      <c r="E29" t="s">
        <v>298</v>
      </c>
      <c r="F29">
        <v>97.591854303865304</v>
      </c>
      <c r="G29">
        <v>98.345580261338895</v>
      </c>
      <c r="H29">
        <v>100.479251806606</v>
      </c>
      <c r="I29">
        <v>101.205128073162</v>
      </c>
      <c r="J29">
        <v>100.743528578509</v>
      </c>
      <c r="K29">
        <v>100.767365562679</v>
      </c>
      <c r="L29">
        <v>99.960651568587295</v>
      </c>
      <c r="M29">
        <v>98.2603149305762</v>
      </c>
      <c r="N29">
        <v>96.340063736622994</v>
      </c>
      <c r="O29">
        <v>95.473858640044597</v>
      </c>
      <c r="P29">
        <v>95.470358918517704</v>
      </c>
      <c r="Q29">
        <v>95.907804154685294</v>
      </c>
      <c r="R29">
        <v>95.870081584135406</v>
      </c>
      <c r="S29">
        <v>96.5131956597738</v>
      </c>
      <c r="T29">
        <v>94.221058473678397</v>
      </c>
      <c r="U29">
        <v>93.306681722555695</v>
      </c>
      <c r="V29">
        <v>93.009661558834594</v>
      </c>
      <c r="W29">
        <v>92.784106297728897</v>
      </c>
      <c r="X29">
        <v>92.744822330808802</v>
      </c>
      <c r="Y29">
        <v>94.791547023649201</v>
      </c>
      <c r="Z29">
        <v>95.568761161672498</v>
      </c>
      <c r="AA29">
        <v>96.179770856361699</v>
      </c>
      <c r="AB29">
        <v>97.1672230767619</v>
      </c>
      <c r="AC29">
        <v>98.522364999161894</v>
      </c>
      <c r="AD29">
        <v>99.590373566098904</v>
      </c>
      <c r="AE29">
        <v>100</v>
      </c>
      <c r="AF29">
        <v>101.677404046718</v>
      </c>
    </row>
    <row r="30" spans="1:32" x14ac:dyDescent="0.3">
      <c r="A30" t="s">
        <v>132</v>
      </c>
      <c r="B30" t="s">
        <v>353</v>
      </c>
      <c r="C30" t="s">
        <v>297</v>
      </c>
      <c r="D30" t="s">
        <v>354</v>
      </c>
      <c r="E30" t="s">
        <v>298</v>
      </c>
      <c r="F30">
        <v>96.354186106129802</v>
      </c>
      <c r="G30">
        <v>97.053627762388501</v>
      </c>
      <c r="H30">
        <v>99.244407987536903</v>
      </c>
      <c r="I30">
        <v>100.046326252976</v>
      </c>
      <c r="J30">
        <v>100.085311778361</v>
      </c>
      <c r="K30">
        <v>100.46772798585501</v>
      </c>
      <c r="L30">
        <v>99.615681934158602</v>
      </c>
      <c r="M30">
        <v>97.841310714440596</v>
      </c>
      <c r="N30">
        <v>95.429080217929993</v>
      </c>
      <c r="O30">
        <v>94.896563927875306</v>
      </c>
      <c r="P30">
        <v>94.851761195842698</v>
      </c>
      <c r="Q30">
        <v>94.968379287797404</v>
      </c>
      <c r="R30">
        <v>95.157657983637193</v>
      </c>
      <c r="S30">
        <v>95.706904503915894</v>
      </c>
      <c r="T30">
        <v>93.480545554070304</v>
      </c>
      <c r="U30">
        <v>92.346330848421999</v>
      </c>
      <c r="V30">
        <v>91.824826072242303</v>
      </c>
      <c r="W30">
        <v>91.520686217014998</v>
      </c>
      <c r="X30">
        <v>91.465582658592098</v>
      </c>
      <c r="Y30">
        <v>93.557460867634902</v>
      </c>
      <c r="Z30">
        <v>94.398371516552899</v>
      </c>
      <c r="AA30">
        <v>95.4180808349183</v>
      </c>
      <c r="AB30">
        <v>96.385907623721593</v>
      </c>
      <c r="AC30">
        <v>97.748932623827102</v>
      </c>
      <c r="AD30">
        <v>98.832490771123304</v>
      </c>
      <c r="AE30">
        <v>100</v>
      </c>
      <c r="AF30">
        <v>101.025967608645</v>
      </c>
    </row>
    <row r="31" spans="1:32" x14ac:dyDescent="0.3">
      <c r="A31" t="s">
        <v>132</v>
      </c>
      <c r="B31" t="s">
        <v>355</v>
      </c>
      <c r="C31" t="s">
        <v>297</v>
      </c>
      <c r="D31" t="s">
        <v>356</v>
      </c>
      <c r="E31" t="s">
        <v>298</v>
      </c>
      <c r="F31">
        <v>96.554939154995594</v>
      </c>
      <c r="G31">
        <v>97.353815525300504</v>
      </c>
      <c r="H31">
        <v>99.822712870567202</v>
      </c>
      <c r="I31">
        <v>100.852247073977</v>
      </c>
      <c r="J31">
        <v>100.931311113246</v>
      </c>
      <c r="K31">
        <v>101.31663026768101</v>
      </c>
      <c r="L31">
        <v>100.448990939192</v>
      </c>
      <c r="M31">
        <v>98.563461016859094</v>
      </c>
      <c r="N31">
        <v>96.533474192348095</v>
      </c>
      <c r="O31">
        <v>96.014114383364799</v>
      </c>
      <c r="P31">
        <v>96.040806590503394</v>
      </c>
      <c r="Q31">
        <v>95.596514750896006</v>
      </c>
      <c r="R31">
        <v>95.587140616810899</v>
      </c>
      <c r="S31">
        <v>95.707860837430403</v>
      </c>
      <c r="T31">
        <v>93.292561856541198</v>
      </c>
      <c r="U31">
        <v>92.591495365251504</v>
      </c>
      <c r="V31">
        <v>92.280353938631606</v>
      </c>
      <c r="W31">
        <v>92.107276694781007</v>
      </c>
      <c r="X31">
        <v>92.047480146692493</v>
      </c>
      <c r="Y31">
        <v>94.098458007278396</v>
      </c>
      <c r="Z31">
        <v>94.860784848089494</v>
      </c>
      <c r="AA31">
        <v>95.9197063899623</v>
      </c>
      <c r="AB31">
        <v>96.897190192439297</v>
      </c>
      <c r="AC31">
        <v>98.307488214438493</v>
      </c>
      <c r="AD31">
        <v>99.393448468608398</v>
      </c>
      <c r="AE31">
        <v>100</v>
      </c>
      <c r="AF31">
        <v>101.35726540389101</v>
      </c>
    </row>
    <row r="32" spans="1:32" x14ac:dyDescent="0.3">
      <c r="A32" t="s">
        <v>132</v>
      </c>
      <c r="B32" t="s">
        <v>357</v>
      </c>
      <c r="C32" t="s">
        <v>297</v>
      </c>
      <c r="D32" t="s">
        <v>358</v>
      </c>
      <c r="E32" t="s">
        <v>298</v>
      </c>
      <c r="F32">
        <v>96.405526804207298</v>
      </c>
      <c r="G32">
        <v>97.328883606897904</v>
      </c>
      <c r="H32">
        <v>99.890523703767698</v>
      </c>
      <c r="I32">
        <v>100.99406772545299</v>
      </c>
      <c r="J32">
        <v>101.21629385873899</v>
      </c>
      <c r="K32">
        <v>101.78294492715899</v>
      </c>
      <c r="L32">
        <v>100.92586118079799</v>
      </c>
      <c r="M32">
        <v>99.193685518735407</v>
      </c>
      <c r="N32">
        <v>96.435211278518906</v>
      </c>
      <c r="O32">
        <v>95.877822760947396</v>
      </c>
      <c r="P32">
        <v>95.619924126423598</v>
      </c>
      <c r="Q32">
        <v>96.095916046960596</v>
      </c>
      <c r="R32">
        <v>96.425805662026306</v>
      </c>
      <c r="S32">
        <v>96.944464867185303</v>
      </c>
      <c r="T32">
        <v>94.319704821447402</v>
      </c>
      <c r="U32">
        <v>93.277556449721999</v>
      </c>
      <c r="V32">
        <v>92.710767232380704</v>
      </c>
      <c r="W32">
        <v>92.417670230981301</v>
      </c>
      <c r="X32">
        <v>92.292401078266195</v>
      </c>
      <c r="Y32">
        <v>94.281458231013204</v>
      </c>
      <c r="Z32">
        <v>94.993421981556097</v>
      </c>
      <c r="AA32">
        <v>96.187093276100796</v>
      </c>
      <c r="AB32">
        <v>97.145446217365105</v>
      </c>
      <c r="AC32">
        <v>98.627098123002597</v>
      </c>
      <c r="AD32">
        <v>99.7503196523908</v>
      </c>
      <c r="AE32">
        <v>100</v>
      </c>
      <c r="AF32">
        <v>101.623047709986</v>
      </c>
    </row>
    <row r="33" spans="1:32" x14ac:dyDescent="0.3">
      <c r="A33" t="s">
        <v>132</v>
      </c>
      <c r="B33" t="s">
        <v>359</v>
      </c>
      <c r="C33" t="s">
        <v>297</v>
      </c>
      <c r="D33" t="s">
        <v>360</v>
      </c>
      <c r="E33" t="s">
        <v>298</v>
      </c>
      <c r="F33">
        <v>99.546437408233601</v>
      </c>
      <c r="G33">
        <v>100.218450923871</v>
      </c>
      <c r="H33">
        <v>102.134522938486</v>
      </c>
      <c r="I33">
        <v>102.746171038047</v>
      </c>
      <c r="J33">
        <v>101.93957336779999</v>
      </c>
      <c r="K33">
        <v>101.703612715966</v>
      </c>
      <c r="L33">
        <v>101.060594224783</v>
      </c>
      <c r="M33">
        <v>100.096917135981</v>
      </c>
      <c r="N33">
        <v>98.047427285508903</v>
      </c>
      <c r="O33">
        <v>97.204469025061002</v>
      </c>
      <c r="P33">
        <v>97.205616240570905</v>
      </c>
      <c r="Q33">
        <v>97.591264818485797</v>
      </c>
      <c r="R33">
        <v>97.417133943782403</v>
      </c>
      <c r="S33">
        <v>97.865035294579997</v>
      </c>
      <c r="T33">
        <v>95.444396334139398</v>
      </c>
      <c r="U33">
        <v>94.223291136591897</v>
      </c>
      <c r="V33">
        <v>93.822260787113507</v>
      </c>
      <c r="W33">
        <v>93.246471579057499</v>
      </c>
      <c r="X33">
        <v>93.012097611157401</v>
      </c>
      <c r="Y33">
        <v>95.158464824435598</v>
      </c>
      <c r="Z33">
        <v>96.055759853156204</v>
      </c>
      <c r="AA33">
        <v>96.348927783870806</v>
      </c>
      <c r="AB33">
        <v>97.135419023032796</v>
      </c>
      <c r="AC33">
        <v>98.258392519755603</v>
      </c>
      <c r="AD33">
        <v>99.185748011844396</v>
      </c>
      <c r="AE33">
        <v>100</v>
      </c>
      <c r="AF33">
        <v>101.14654645073701</v>
      </c>
    </row>
    <row r="34" spans="1:32" x14ac:dyDescent="0.3">
      <c r="A34" t="s">
        <v>132</v>
      </c>
      <c r="B34" t="s">
        <v>361</v>
      </c>
      <c r="C34" t="s">
        <v>297</v>
      </c>
      <c r="D34" t="s">
        <v>362</v>
      </c>
      <c r="E34" t="s">
        <v>298</v>
      </c>
      <c r="F34">
        <v>97.701188340305293</v>
      </c>
      <c r="G34">
        <v>98.466298203598399</v>
      </c>
      <c r="H34">
        <v>100.71068517824401</v>
      </c>
      <c r="I34">
        <v>101.246103773529</v>
      </c>
      <c r="J34">
        <v>101.004905779696</v>
      </c>
      <c r="K34">
        <v>101.322098327177</v>
      </c>
      <c r="L34">
        <v>100.593304229376</v>
      </c>
      <c r="M34">
        <v>98.786359147682901</v>
      </c>
      <c r="N34">
        <v>96.939369982392606</v>
      </c>
      <c r="O34">
        <v>96.344434375341606</v>
      </c>
      <c r="P34">
        <v>96.084549105942301</v>
      </c>
      <c r="Q34">
        <v>96.332933300704795</v>
      </c>
      <c r="R34">
        <v>96.256345522303704</v>
      </c>
      <c r="S34">
        <v>96.468460668083296</v>
      </c>
      <c r="T34">
        <v>94.116193889870402</v>
      </c>
      <c r="U34">
        <v>92.930963520081207</v>
      </c>
      <c r="V34">
        <v>92.781226933909807</v>
      </c>
      <c r="W34">
        <v>92.755044366847699</v>
      </c>
      <c r="X34">
        <v>92.888279921997295</v>
      </c>
      <c r="Y34">
        <v>95.088201658906399</v>
      </c>
      <c r="Z34">
        <v>95.979004187622806</v>
      </c>
      <c r="AA34">
        <v>96.860318963565703</v>
      </c>
      <c r="AB34">
        <v>97.896736070739905</v>
      </c>
      <c r="AC34">
        <v>99.259204068513796</v>
      </c>
      <c r="AD34">
        <v>100.40457957811201</v>
      </c>
      <c r="AE34">
        <v>100</v>
      </c>
      <c r="AF34">
        <v>102.19556868738999</v>
      </c>
    </row>
    <row r="35" spans="1:32" x14ac:dyDescent="0.3">
      <c r="A35" t="s">
        <v>132</v>
      </c>
      <c r="B35" t="s">
        <v>363</v>
      </c>
      <c r="C35" t="s">
        <v>297</v>
      </c>
      <c r="D35" t="s">
        <v>364</v>
      </c>
      <c r="E35" t="s">
        <v>298</v>
      </c>
      <c r="F35">
        <v>96.828809427548293</v>
      </c>
      <c r="G35">
        <v>97.144300885856396</v>
      </c>
      <c r="H35">
        <v>98.987897531244201</v>
      </c>
      <c r="I35">
        <v>99.777259695933296</v>
      </c>
      <c r="J35">
        <v>99.632046503364506</v>
      </c>
      <c r="K35">
        <v>99.9000238642965</v>
      </c>
      <c r="L35">
        <v>99.288246843653397</v>
      </c>
      <c r="M35">
        <v>98.031726597359096</v>
      </c>
      <c r="N35">
        <v>96.235845316350506</v>
      </c>
      <c r="O35">
        <v>95.872248396719101</v>
      </c>
      <c r="P35">
        <v>95.778909894600602</v>
      </c>
      <c r="Q35">
        <v>96.206613229198794</v>
      </c>
      <c r="R35">
        <v>96.357923006556007</v>
      </c>
      <c r="S35">
        <v>96.824380388068107</v>
      </c>
      <c r="T35">
        <v>94.530515629264102</v>
      </c>
      <c r="U35">
        <v>93.931249098087207</v>
      </c>
      <c r="V35">
        <v>93.742057341696494</v>
      </c>
      <c r="W35">
        <v>93.576229812811704</v>
      </c>
      <c r="X35">
        <v>93.449592629862707</v>
      </c>
      <c r="Y35">
        <v>95.310479032503395</v>
      </c>
      <c r="Z35">
        <v>95.889493189032194</v>
      </c>
      <c r="AA35">
        <v>96.562590920714896</v>
      </c>
      <c r="AB35">
        <v>97.462568982654602</v>
      </c>
      <c r="AC35">
        <v>98.738730124322998</v>
      </c>
      <c r="AD35">
        <v>99.680089961272998</v>
      </c>
      <c r="AE35">
        <v>100</v>
      </c>
      <c r="AF35">
        <v>101.53299436210899</v>
      </c>
    </row>
    <row r="36" spans="1:32" x14ac:dyDescent="0.3">
      <c r="A36" t="s">
        <v>132</v>
      </c>
      <c r="B36" t="s">
        <v>365</v>
      </c>
      <c r="C36" t="s">
        <v>297</v>
      </c>
      <c r="D36" t="s">
        <v>366</v>
      </c>
      <c r="E36" t="s">
        <v>298</v>
      </c>
      <c r="F36">
        <v>98.778350831088005</v>
      </c>
      <c r="G36">
        <v>99.384309054504001</v>
      </c>
      <c r="H36">
        <v>100.723278756958</v>
      </c>
      <c r="I36">
        <v>101.212917052549</v>
      </c>
      <c r="J36">
        <v>100.871752061322</v>
      </c>
      <c r="K36">
        <v>101.012816256424</v>
      </c>
      <c r="L36">
        <v>100.80146367423499</v>
      </c>
      <c r="M36">
        <v>99.735253997056702</v>
      </c>
      <c r="N36">
        <v>99.176219582273106</v>
      </c>
      <c r="O36">
        <v>99.015262402939996</v>
      </c>
      <c r="P36">
        <v>98.962186481192006</v>
      </c>
      <c r="Q36">
        <v>98.738710441058799</v>
      </c>
      <c r="R36">
        <v>98.526774335565307</v>
      </c>
      <c r="S36">
        <v>98.016067421217599</v>
      </c>
      <c r="T36">
        <v>96.516344501763996</v>
      </c>
      <c r="U36">
        <v>95.977859501045799</v>
      </c>
      <c r="V36">
        <v>96.341562657696599</v>
      </c>
      <c r="W36">
        <v>96.3520560528614</v>
      </c>
      <c r="X36">
        <v>96.501668914262893</v>
      </c>
      <c r="Y36">
        <v>98.135127284356898</v>
      </c>
      <c r="Z36">
        <v>98.587786855679497</v>
      </c>
      <c r="AA36">
        <v>98.863368269102097</v>
      </c>
      <c r="AB36">
        <v>99.589251316011698</v>
      </c>
      <c r="AC36">
        <v>100.547413176181</v>
      </c>
      <c r="AD36">
        <v>101.20569650906801</v>
      </c>
      <c r="AE36">
        <v>100</v>
      </c>
      <c r="AF36">
        <v>102.09541073421001</v>
      </c>
    </row>
    <row r="37" spans="1:32" x14ac:dyDescent="0.3">
      <c r="A37" t="s">
        <v>132</v>
      </c>
      <c r="B37" t="s">
        <v>367</v>
      </c>
      <c r="C37" t="s">
        <v>297</v>
      </c>
      <c r="D37" t="s">
        <v>368</v>
      </c>
      <c r="E37" t="s">
        <v>298</v>
      </c>
      <c r="F37">
        <v>96.174695270985296</v>
      </c>
      <c r="G37">
        <v>96.452277221532299</v>
      </c>
      <c r="H37">
        <v>98.055751035235303</v>
      </c>
      <c r="I37">
        <v>98.431680189914005</v>
      </c>
      <c r="J37">
        <v>97.5918978453834</v>
      </c>
      <c r="K37">
        <v>97.5730290869827</v>
      </c>
      <c r="L37">
        <v>96.574196392210993</v>
      </c>
      <c r="M37">
        <v>95.799666663404196</v>
      </c>
      <c r="N37">
        <v>95.025672189629105</v>
      </c>
      <c r="O37">
        <v>94.829480634484696</v>
      </c>
      <c r="P37">
        <v>94.848961042671505</v>
      </c>
      <c r="Q37">
        <v>95.570502575912002</v>
      </c>
      <c r="R37">
        <v>95.665532062791698</v>
      </c>
      <c r="S37">
        <v>96.662129180422596</v>
      </c>
      <c r="T37">
        <v>93.687912754263493</v>
      </c>
      <c r="U37">
        <v>93.838395854506004</v>
      </c>
      <c r="V37">
        <v>93.9407050881738</v>
      </c>
      <c r="W37">
        <v>93.944542753890104</v>
      </c>
      <c r="X37">
        <v>93.852876548236296</v>
      </c>
      <c r="Y37">
        <v>95.639780622210907</v>
      </c>
      <c r="Z37">
        <v>96.0199671789116</v>
      </c>
      <c r="AA37">
        <v>95.969764918916894</v>
      </c>
      <c r="AB37">
        <v>97.077992006926195</v>
      </c>
      <c r="AC37">
        <v>98.547975879667305</v>
      </c>
      <c r="AD37">
        <v>99.370383272963096</v>
      </c>
      <c r="AE37">
        <v>100</v>
      </c>
      <c r="AF37">
        <v>101.83239525819</v>
      </c>
    </row>
    <row r="38" spans="1:32" x14ac:dyDescent="0.3">
      <c r="A38" t="s">
        <v>132</v>
      </c>
      <c r="B38" t="s">
        <v>369</v>
      </c>
      <c r="C38" t="s">
        <v>297</v>
      </c>
      <c r="D38" t="s">
        <v>370</v>
      </c>
      <c r="E38" t="s">
        <v>298</v>
      </c>
      <c r="F38">
        <v>96.325461505038007</v>
      </c>
      <c r="G38">
        <v>96.4194881061416</v>
      </c>
      <c r="H38">
        <v>98.626291230800405</v>
      </c>
      <c r="I38">
        <v>99.574842711242297</v>
      </c>
      <c r="J38">
        <v>99.829066848494406</v>
      </c>
      <c r="K38">
        <v>100.39981643235301</v>
      </c>
      <c r="L38">
        <v>99.539033524799905</v>
      </c>
      <c r="M38">
        <v>97.924461023209403</v>
      </c>
      <c r="N38">
        <v>95.239899808727202</v>
      </c>
      <c r="O38">
        <v>94.711219214431793</v>
      </c>
      <c r="P38">
        <v>94.5567191220875</v>
      </c>
      <c r="Q38">
        <v>95.204846085150805</v>
      </c>
      <c r="R38">
        <v>95.525162829094796</v>
      </c>
      <c r="S38">
        <v>96.290709748586394</v>
      </c>
      <c r="T38">
        <v>93.818662571862404</v>
      </c>
      <c r="U38">
        <v>93.018751181951401</v>
      </c>
      <c r="V38">
        <v>92.536798172253697</v>
      </c>
      <c r="W38">
        <v>92.256953259507796</v>
      </c>
      <c r="X38">
        <v>92.006199797968506</v>
      </c>
      <c r="Y38">
        <v>93.971899214583004</v>
      </c>
      <c r="Z38">
        <v>94.654963582807895</v>
      </c>
      <c r="AA38">
        <v>95.686719719027295</v>
      </c>
      <c r="AB38">
        <v>96.592352427913397</v>
      </c>
      <c r="AC38">
        <v>97.971968401461098</v>
      </c>
      <c r="AD38">
        <v>99.089970272473593</v>
      </c>
      <c r="AE38">
        <v>100</v>
      </c>
      <c r="AF38">
        <v>101.261869882653</v>
      </c>
    </row>
    <row r="39" spans="1:32" x14ac:dyDescent="0.3">
      <c r="A39" t="s">
        <v>132</v>
      </c>
      <c r="B39" t="s">
        <v>371</v>
      </c>
      <c r="C39" t="s">
        <v>297</v>
      </c>
      <c r="D39" t="s">
        <v>372</v>
      </c>
      <c r="E39" t="s">
        <v>298</v>
      </c>
      <c r="F39">
        <v>100.169296263085</v>
      </c>
      <c r="G39">
        <v>101.103192502651</v>
      </c>
      <c r="H39">
        <v>103.054628784793</v>
      </c>
      <c r="I39">
        <v>103.798448975179</v>
      </c>
      <c r="J39">
        <v>103.81443764072</v>
      </c>
      <c r="K39">
        <v>104.317826050893</v>
      </c>
      <c r="L39">
        <v>104.73675628308</v>
      </c>
      <c r="M39">
        <v>104.006561623512</v>
      </c>
      <c r="N39">
        <v>101.575487482197</v>
      </c>
      <c r="O39">
        <v>101.205770621876</v>
      </c>
      <c r="P39">
        <v>101.22253417328101</v>
      </c>
      <c r="Q39">
        <v>101.42302048229899</v>
      </c>
      <c r="R39">
        <v>101.103840409318</v>
      </c>
      <c r="S39">
        <v>100.950935710995</v>
      </c>
      <c r="T39">
        <v>97.856967986699004</v>
      </c>
      <c r="U39">
        <v>96.875556672869095</v>
      </c>
      <c r="V39">
        <v>96.101456722640805</v>
      </c>
      <c r="W39">
        <v>95.282926276714207</v>
      </c>
      <c r="X39">
        <v>94.587544153949494</v>
      </c>
      <c r="Y39">
        <v>96.203652937017495</v>
      </c>
      <c r="Z39">
        <v>96.549633390876096</v>
      </c>
      <c r="AA39">
        <v>97.384966399949803</v>
      </c>
      <c r="AB39">
        <v>97.977275138108794</v>
      </c>
      <c r="AC39">
        <v>99.447639556834901</v>
      </c>
      <c r="AD39">
        <v>100.56044268897</v>
      </c>
      <c r="AE39">
        <v>100</v>
      </c>
      <c r="AF39">
        <v>101.07102234083099</v>
      </c>
    </row>
    <row r="40" spans="1:32" x14ac:dyDescent="0.3">
      <c r="A40" t="s">
        <v>132</v>
      </c>
      <c r="B40" t="s">
        <v>373</v>
      </c>
      <c r="C40" t="s">
        <v>297</v>
      </c>
      <c r="D40" t="s">
        <v>374</v>
      </c>
      <c r="E40" t="s">
        <v>298</v>
      </c>
      <c r="F40">
        <v>96.446852465121097</v>
      </c>
      <c r="G40">
        <v>96.872706875740803</v>
      </c>
      <c r="H40">
        <v>98.818407136157305</v>
      </c>
      <c r="I40">
        <v>99.156890622746104</v>
      </c>
      <c r="J40">
        <v>98.651615896305202</v>
      </c>
      <c r="K40">
        <v>98.520388817057096</v>
      </c>
      <c r="L40">
        <v>97.481874586787796</v>
      </c>
      <c r="M40">
        <v>95.628349202887705</v>
      </c>
      <c r="N40">
        <v>94.203583453051806</v>
      </c>
      <c r="O40">
        <v>93.295878929960693</v>
      </c>
      <c r="P40">
        <v>92.827337488217296</v>
      </c>
      <c r="Q40">
        <v>92.821200142732707</v>
      </c>
      <c r="R40">
        <v>92.705749782453594</v>
      </c>
      <c r="S40">
        <v>93.3759868347245</v>
      </c>
      <c r="T40">
        <v>92.352145029728206</v>
      </c>
      <c r="U40">
        <v>90.989988436225701</v>
      </c>
      <c r="V40">
        <v>90.8636802144744</v>
      </c>
      <c r="W40">
        <v>90.803938073003295</v>
      </c>
      <c r="X40">
        <v>91.001849315812507</v>
      </c>
      <c r="Y40">
        <v>93.435268428788305</v>
      </c>
      <c r="Z40">
        <v>94.709331698097301</v>
      </c>
      <c r="AA40">
        <v>95.272873194854995</v>
      </c>
      <c r="AB40">
        <v>96.443640653437299</v>
      </c>
      <c r="AC40">
        <v>97.744422814166896</v>
      </c>
      <c r="AD40">
        <v>99.237965470692203</v>
      </c>
      <c r="AE40">
        <v>100</v>
      </c>
      <c r="AF40">
        <v>101.64643819705999</v>
      </c>
    </row>
    <row r="41" spans="1:32" x14ac:dyDescent="0.3">
      <c r="A41" t="s">
        <v>132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132</v>
      </c>
      <c r="B43" t="s">
        <v>379</v>
      </c>
      <c r="C43" t="s">
        <v>297</v>
      </c>
      <c r="D43" t="s">
        <v>380</v>
      </c>
      <c r="E43" t="s">
        <v>298</v>
      </c>
      <c r="F43">
        <v>95.986894956263797</v>
      </c>
      <c r="G43">
        <v>96.277175682195704</v>
      </c>
      <c r="H43">
        <v>97.8338857736737</v>
      </c>
      <c r="I43">
        <v>97.979178634321698</v>
      </c>
      <c r="J43">
        <v>97.487032790956903</v>
      </c>
      <c r="K43">
        <v>97.510010598920999</v>
      </c>
      <c r="L43">
        <v>96.7738348929132</v>
      </c>
      <c r="M43">
        <v>95.7407654059176</v>
      </c>
      <c r="N43">
        <v>94.974548452647397</v>
      </c>
      <c r="O43">
        <v>94.751544102029001</v>
      </c>
      <c r="P43">
        <v>94.784489118842899</v>
      </c>
      <c r="Q43">
        <v>95.320209282834099</v>
      </c>
      <c r="R43">
        <v>95.268860212731397</v>
      </c>
      <c r="S43">
        <v>96.054143496444993</v>
      </c>
      <c r="T43">
        <v>93.623375103656201</v>
      </c>
      <c r="U43">
        <v>93.310290889474004</v>
      </c>
      <c r="V43">
        <v>93.280949860025302</v>
      </c>
      <c r="W43">
        <v>93.223428315363094</v>
      </c>
      <c r="X43">
        <v>93.275744733862297</v>
      </c>
      <c r="Y43">
        <v>95.248024578004106</v>
      </c>
      <c r="Z43">
        <v>95.945176399067094</v>
      </c>
      <c r="AA43">
        <v>96.100056338305706</v>
      </c>
      <c r="AB43">
        <v>97.207879535176801</v>
      </c>
      <c r="AC43">
        <v>98.577589688836696</v>
      </c>
      <c r="AD43">
        <v>99.596611936334796</v>
      </c>
      <c r="AE43">
        <v>100</v>
      </c>
      <c r="AF43">
        <v>101.344820392049</v>
      </c>
    </row>
    <row r="44" spans="1:32" x14ac:dyDescent="0.3">
      <c r="A44" t="s">
        <v>132</v>
      </c>
      <c r="B44" t="s">
        <v>381</v>
      </c>
      <c r="C44" t="s">
        <v>297</v>
      </c>
      <c r="D44" t="s">
        <v>382</v>
      </c>
      <c r="E44" t="s">
        <v>298</v>
      </c>
      <c r="F44">
        <v>96.922863309037396</v>
      </c>
      <c r="G44">
        <v>97.364884324596105</v>
      </c>
      <c r="H44">
        <v>99.046203026757098</v>
      </c>
      <c r="I44">
        <v>99.354850327578802</v>
      </c>
      <c r="J44">
        <v>99.055817236939902</v>
      </c>
      <c r="K44">
        <v>99.193898743511198</v>
      </c>
      <c r="L44">
        <v>98.541179627211804</v>
      </c>
      <c r="M44">
        <v>97.3350454832689</v>
      </c>
      <c r="N44">
        <v>96.204396730038198</v>
      </c>
      <c r="O44">
        <v>95.882519911774907</v>
      </c>
      <c r="P44">
        <v>95.813177699258105</v>
      </c>
      <c r="Q44">
        <v>96.362440219664805</v>
      </c>
      <c r="R44">
        <v>96.397160081447794</v>
      </c>
      <c r="S44">
        <v>97.131847137645394</v>
      </c>
      <c r="T44">
        <v>94.532428641839999</v>
      </c>
      <c r="U44">
        <v>94.246599259754106</v>
      </c>
      <c r="V44">
        <v>94.177444922249293</v>
      </c>
      <c r="W44">
        <v>94.053201288931305</v>
      </c>
      <c r="X44">
        <v>94.006125098961704</v>
      </c>
      <c r="Y44">
        <v>95.858637930065996</v>
      </c>
      <c r="Z44">
        <v>96.402587291168899</v>
      </c>
      <c r="AA44">
        <v>96.543350938574207</v>
      </c>
      <c r="AB44">
        <v>97.573272008876401</v>
      </c>
      <c r="AC44">
        <v>98.953232401188501</v>
      </c>
      <c r="AD44">
        <v>99.862392409816593</v>
      </c>
      <c r="AE44">
        <v>100</v>
      </c>
      <c r="AF44">
        <v>101.876572844493</v>
      </c>
    </row>
    <row r="45" spans="1:32" x14ac:dyDescent="0.3">
      <c r="A45" t="s">
        <v>132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132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132</v>
      </c>
      <c r="B47" t="s">
        <v>387</v>
      </c>
      <c r="C47" t="s">
        <v>297</v>
      </c>
      <c r="D47" t="s">
        <v>388</v>
      </c>
      <c r="E47" t="s">
        <v>298</v>
      </c>
      <c r="F47">
        <v>96.271630454217302</v>
      </c>
      <c r="G47">
        <v>96.449385847836297</v>
      </c>
      <c r="H47">
        <v>98.351999894291794</v>
      </c>
      <c r="I47">
        <v>99.255919708939501</v>
      </c>
      <c r="J47">
        <v>98.958757302831799</v>
      </c>
      <c r="K47">
        <v>98.849466804261994</v>
      </c>
      <c r="L47">
        <v>97.904842868833697</v>
      </c>
      <c r="M47">
        <v>96.161808806061998</v>
      </c>
      <c r="N47">
        <v>93.8463599690633</v>
      </c>
      <c r="O47">
        <v>92.995067734321793</v>
      </c>
      <c r="P47">
        <v>92.522530643413205</v>
      </c>
      <c r="Q47">
        <v>92.865137680169397</v>
      </c>
      <c r="R47">
        <v>92.8339624681727</v>
      </c>
      <c r="S47">
        <v>93.507898670873402</v>
      </c>
      <c r="T47">
        <v>92.093995254673203</v>
      </c>
      <c r="U47">
        <v>91.147812978185399</v>
      </c>
      <c r="V47">
        <v>90.706111740342706</v>
      </c>
      <c r="W47">
        <v>90.273209295680701</v>
      </c>
      <c r="X47">
        <v>90.090018094016699</v>
      </c>
      <c r="Y47">
        <v>92.586393180751301</v>
      </c>
      <c r="Z47">
        <v>93.696213431444207</v>
      </c>
      <c r="AA47">
        <v>94.773439573267098</v>
      </c>
      <c r="AB47">
        <v>95.895418751384099</v>
      </c>
      <c r="AC47">
        <v>97.272121535917407</v>
      </c>
      <c r="AD47">
        <v>98.542417546308201</v>
      </c>
      <c r="AE47">
        <v>100</v>
      </c>
      <c r="AF47">
        <v>101.07736954025501</v>
      </c>
    </row>
    <row r="48" spans="1:32" x14ac:dyDescent="0.3">
      <c r="A48" t="s">
        <v>132</v>
      </c>
      <c r="B48" t="s">
        <v>389</v>
      </c>
      <c r="C48" t="s">
        <v>297</v>
      </c>
      <c r="D48" t="s">
        <v>390</v>
      </c>
      <c r="E48" t="s">
        <v>298</v>
      </c>
      <c r="F48">
        <v>96.608204209621405</v>
      </c>
      <c r="G48">
        <v>96.948508235661293</v>
      </c>
      <c r="H48">
        <v>98.579931041464803</v>
      </c>
      <c r="I48">
        <v>98.982593271052096</v>
      </c>
      <c r="J48">
        <v>98.711689105155102</v>
      </c>
      <c r="K48">
        <v>98.666229277722707</v>
      </c>
      <c r="L48">
        <v>97.953147649371701</v>
      </c>
      <c r="M48">
        <v>96.794682434155206</v>
      </c>
      <c r="N48">
        <v>95.593060240933895</v>
      </c>
      <c r="O48">
        <v>95.246202289479399</v>
      </c>
      <c r="P48">
        <v>95.182624573208003</v>
      </c>
      <c r="Q48">
        <v>95.8839089293553</v>
      </c>
      <c r="R48">
        <v>95.999575058100802</v>
      </c>
      <c r="S48">
        <v>96.973820213138396</v>
      </c>
      <c r="T48">
        <v>94.268540330188102</v>
      </c>
      <c r="U48">
        <v>94.175473033955399</v>
      </c>
      <c r="V48">
        <v>94.129800216751804</v>
      </c>
      <c r="W48">
        <v>94.006385099476503</v>
      </c>
      <c r="X48">
        <v>93.941343617856404</v>
      </c>
      <c r="Y48">
        <v>95.748768951281704</v>
      </c>
      <c r="Z48">
        <v>96.251150279339697</v>
      </c>
      <c r="AA48">
        <v>96.380001547193004</v>
      </c>
      <c r="AB48">
        <v>97.451489074217506</v>
      </c>
      <c r="AC48">
        <v>98.820993764805806</v>
      </c>
      <c r="AD48">
        <v>99.601577326470107</v>
      </c>
      <c r="AE48">
        <v>100</v>
      </c>
      <c r="AF48">
        <v>101.900552700555</v>
      </c>
    </row>
    <row r="49" spans="1:32" x14ac:dyDescent="0.3">
      <c r="A49" t="s">
        <v>132</v>
      </c>
      <c r="B49" t="s">
        <v>391</v>
      </c>
      <c r="C49" t="s">
        <v>297</v>
      </c>
      <c r="D49" t="s">
        <v>392</v>
      </c>
      <c r="E49" t="s">
        <v>298</v>
      </c>
      <c r="F49">
        <v>96.458875436651894</v>
      </c>
      <c r="G49">
        <v>96.871369246547602</v>
      </c>
      <c r="H49">
        <v>98.181607612545903</v>
      </c>
      <c r="I49">
        <v>98.070204487368599</v>
      </c>
      <c r="J49">
        <v>97.646446539249197</v>
      </c>
      <c r="K49">
        <v>97.643229065697199</v>
      </c>
      <c r="L49">
        <v>97.036519884667001</v>
      </c>
      <c r="M49">
        <v>96.385687223627201</v>
      </c>
      <c r="N49">
        <v>96.243577838764395</v>
      </c>
      <c r="O49">
        <v>96.326058237557604</v>
      </c>
      <c r="P49">
        <v>96.584176655212403</v>
      </c>
      <c r="Q49">
        <v>97.557004145793599</v>
      </c>
      <c r="R49">
        <v>97.729685391445102</v>
      </c>
      <c r="S49">
        <v>98.863592428907396</v>
      </c>
      <c r="T49">
        <v>95.305369553388303</v>
      </c>
      <c r="U49">
        <v>95.911717942575507</v>
      </c>
      <c r="V49">
        <v>96.1479341598709</v>
      </c>
      <c r="W49">
        <v>96.174638488480895</v>
      </c>
      <c r="X49">
        <v>96.140595517483305</v>
      </c>
      <c r="Y49">
        <v>97.647363567408505</v>
      </c>
      <c r="Z49">
        <v>97.770030760673606</v>
      </c>
      <c r="AA49">
        <v>97.165458721249195</v>
      </c>
      <c r="AB49">
        <v>98.262378684439199</v>
      </c>
      <c r="AC49">
        <v>99.820202740899902</v>
      </c>
      <c r="AD49">
        <v>100.25375997416801</v>
      </c>
      <c r="AE49">
        <v>100</v>
      </c>
      <c r="AF49">
        <v>102.42890461506001</v>
      </c>
    </row>
    <row r="50" spans="1:32" x14ac:dyDescent="0.3">
      <c r="A50" t="s">
        <v>132</v>
      </c>
      <c r="B50" t="s">
        <v>393</v>
      </c>
      <c r="C50" t="s">
        <v>297</v>
      </c>
      <c r="D50" t="s">
        <v>394</v>
      </c>
      <c r="E50" t="s">
        <v>298</v>
      </c>
      <c r="F50">
        <v>97.460663229996797</v>
      </c>
      <c r="G50">
        <v>97.660217905508105</v>
      </c>
      <c r="H50">
        <v>99.700977424393699</v>
      </c>
      <c r="I50">
        <v>100.772306475549</v>
      </c>
      <c r="J50">
        <v>100.755605764005</v>
      </c>
      <c r="K50">
        <v>100.559096062409</v>
      </c>
      <c r="L50">
        <v>99.522884884012299</v>
      </c>
      <c r="M50">
        <v>97.904812590838205</v>
      </c>
      <c r="N50">
        <v>95.266413054478093</v>
      </c>
      <c r="O50">
        <v>94.434093167845305</v>
      </c>
      <c r="P50">
        <v>94.028441085266806</v>
      </c>
      <c r="Q50">
        <v>94.431132441974796</v>
      </c>
      <c r="R50">
        <v>94.546052644559097</v>
      </c>
      <c r="S50">
        <v>95.381531674167206</v>
      </c>
      <c r="T50">
        <v>93.665830061556093</v>
      </c>
      <c r="U50">
        <v>92.532602020695506</v>
      </c>
      <c r="V50">
        <v>92.114971836835096</v>
      </c>
      <c r="W50">
        <v>91.8122672089536</v>
      </c>
      <c r="X50">
        <v>91.673364338275206</v>
      </c>
      <c r="Y50">
        <v>93.786257621661505</v>
      </c>
      <c r="Z50">
        <v>94.701597940971197</v>
      </c>
      <c r="AA50">
        <v>95.553284053740001</v>
      </c>
      <c r="AB50">
        <v>96.468166317746395</v>
      </c>
      <c r="AC50">
        <v>97.730962424468501</v>
      </c>
      <c r="AD50">
        <v>98.841902859276004</v>
      </c>
      <c r="AE50">
        <v>100</v>
      </c>
      <c r="AF50">
        <v>101.025344852871</v>
      </c>
    </row>
    <row r="51" spans="1:32" x14ac:dyDescent="0.3">
      <c r="A51" t="s">
        <v>132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132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132</v>
      </c>
      <c r="B53" t="s">
        <v>399</v>
      </c>
      <c r="C53" t="s">
        <v>297</v>
      </c>
      <c r="D53" t="s">
        <v>400</v>
      </c>
      <c r="E53" t="s">
        <v>298</v>
      </c>
      <c r="F53">
        <v>97.995447217321697</v>
      </c>
      <c r="G53">
        <v>98.417866625262306</v>
      </c>
      <c r="H53">
        <v>99.843599220723306</v>
      </c>
      <c r="I53">
        <v>100.373693589223</v>
      </c>
      <c r="J53">
        <v>100.107554554343</v>
      </c>
      <c r="K53">
        <v>100.189001220967</v>
      </c>
      <c r="L53">
        <v>99.757902816966805</v>
      </c>
      <c r="M53">
        <v>98.550198621888001</v>
      </c>
      <c r="N53">
        <v>97.373156276865998</v>
      </c>
      <c r="O53">
        <v>97.006771063726106</v>
      </c>
      <c r="P53">
        <v>96.830304753421004</v>
      </c>
      <c r="Q53">
        <v>96.853270861178501</v>
      </c>
      <c r="R53">
        <v>96.772543235987897</v>
      </c>
      <c r="S53">
        <v>96.824253179101007</v>
      </c>
      <c r="T53">
        <v>95.388043353524395</v>
      </c>
      <c r="U53">
        <v>94.694227871881907</v>
      </c>
      <c r="V53">
        <v>94.820547977631193</v>
      </c>
      <c r="W53">
        <v>94.681939047225299</v>
      </c>
      <c r="X53">
        <v>94.700932126374298</v>
      </c>
      <c r="Y53">
        <v>96.427322618884006</v>
      </c>
      <c r="Z53">
        <v>97.011193199735004</v>
      </c>
      <c r="AA53">
        <v>97.454560544516795</v>
      </c>
      <c r="AB53">
        <v>98.166688804553502</v>
      </c>
      <c r="AC53">
        <v>99.140702150611901</v>
      </c>
      <c r="AD53">
        <v>99.814331184447994</v>
      </c>
      <c r="AE53">
        <v>100</v>
      </c>
      <c r="AF53">
        <v>100.82248001722699</v>
      </c>
    </row>
    <row r="54" spans="1:32" x14ac:dyDescent="0.3">
      <c r="A54" t="s">
        <v>132</v>
      </c>
      <c r="B54" t="s">
        <v>401</v>
      </c>
      <c r="C54" t="s">
        <v>297</v>
      </c>
      <c r="D54" t="s">
        <v>402</v>
      </c>
      <c r="E54" t="s">
        <v>298</v>
      </c>
      <c r="F54">
        <v>97.338557349579801</v>
      </c>
      <c r="G54">
        <v>97.810297217334906</v>
      </c>
      <c r="H54">
        <v>99.498718694067307</v>
      </c>
      <c r="I54">
        <v>99.997922977884798</v>
      </c>
      <c r="J54">
        <v>99.618853308474698</v>
      </c>
      <c r="K54">
        <v>99.595399913903506</v>
      </c>
      <c r="L54">
        <v>98.9095763674122</v>
      </c>
      <c r="M54">
        <v>97.398523642462095</v>
      </c>
      <c r="N54">
        <v>96.038110138979306</v>
      </c>
      <c r="O54">
        <v>95.461335838737099</v>
      </c>
      <c r="P54">
        <v>95.165398210567403</v>
      </c>
      <c r="Q54">
        <v>95.163471097362702</v>
      </c>
      <c r="R54">
        <v>95.033658901662406</v>
      </c>
      <c r="S54">
        <v>95.340300546256699</v>
      </c>
      <c r="T54">
        <v>93.912777994745795</v>
      </c>
      <c r="U54">
        <v>92.882153202859001</v>
      </c>
      <c r="V54">
        <v>92.807075244925798</v>
      </c>
      <c r="W54">
        <v>92.716355174315197</v>
      </c>
      <c r="X54">
        <v>92.833911259781601</v>
      </c>
      <c r="Y54">
        <v>94.926355693340099</v>
      </c>
      <c r="Z54">
        <v>95.802396485510698</v>
      </c>
      <c r="AA54">
        <v>96.356236118808297</v>
      </c>
      <c r="AB54">
        <v>97.265983080407594</v>
      </c>
      <c r="AC54">
        <v>98.445735926807401</v>
      </c>
      <c r="AD54">
        <v>99.506705894598099</v>
      </c>
      <c r="AE54">
        <v>100</v>
      </c>
      <c r="AF54">
        <v>101.20852324406</v>
      </c>
    </row>
    <row r="55" spans="1:32" x14ac:dyDescent="0.3">
      <c r="A55" t="s">
        <v>132</v>
      </c>
      <c r="B55" t="s">
        <v>403</v>
      </c>
      <c r="C55" t="s">
        <v>297</v>
      </c>
      <c r="D55" t="s">
        <v>404</v>
      </c>
      <c r="E55" t="s">
        <v>298</v>
      </c>
      <c r="F55">
        <v>97.035081996729403</v>
      </c>
      <c r="G55">
        <v>97.531468141063201</v>
      </c>
      <c r="H55">
        <v>99.447873147967996</v>
      </c>
      <c r="I55">
        <v>99.81624557264</v>
      </c>
      <c r="J55">
        <v>99.284720185366396</v>
      </c>
      <c r="K55">
        <v>99.141380911464395</v>
      </c>
      <c r="L55">
        <v>98.243467221175706</v>
      </c>
      <c r="M55">
        <v>96.459374594283602</v>
      </c>
      <c r="N55">
        <v>94.947684364259302</v>
      </c>
      <c r="O55">
        <v>94.208027729608901</v>
      </c>
      <c r="P55">
        <v>93.830622624312994</v>
      </c>
      <c r="Q55">
        <v>93.825671341614395</v>
      </c>
      <c r="R55">
        <v>93.680760466945898</v>
      </c>
      <c r="S55">
        <v>94.169648791265104</v>
      </c>
      <c r="T55">
        <v>92.743144925858502</v>
      </c>
      <c r="U55">
        <v>91.491483265604799</v>
      </c>
      <c r="V55">
        <v>91.323885586690693</v>
      </c>
      <c r="W55">
        <v>91.219064378703195</v>
      </c>
      <c r="X55">
        <v>91.364406150870707</v>
      </c>
      <c r="Y55">
        <v>93.703801918382794</v>
      </c>
      <c r="Z55">
        <v>94.815773362264693</v>
      </c>
      <c r="AA55">
        <v>95.470126034675104</v>
      </c>
      <c r="AB55">
        <v>96.550116555005403</v>
      </c>
      <c r="AC55">
        <v>97.907971747943293</v>
      </c>
      <c r="AD55">
        <v>99.277499984430804</v>
      </c>
      <c r="AE55">
        <v>100</v>
      </c>
      <c r="AF55">
        <v>101.55306909026</v>
      </c>
    </row>
    <row r="56" spans="1:32" x14ac:dyDescent="0.3">
      <c r="A56" t="s">
        <v>132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132</v>
      </c>
      <c r="B57" t="s">
        <v>407</v>
      </c>
      <c r="C57" t="s">
        <v>297</v>
      </c>
      <c r="D57" t="s">
        <v>408</v>
      </c>
      <c r="E57" t="s">
        <v>298</v>
      </c>
      <c r="F57">
        <v>96.887906107880397</v>
      </c>
      <c r="G57">
        <v>97.318780601127997</v>
      </c>
      <c r="H57">
        <v>99.002040639825097</v>
      </c>
      <c r="I57">
        <v>99.319119601948302</v>
      </c>
      <c r="J57">
        <v>99.016351432655497</v>
      </c>
      <c r="K57">
        <v>99.128656905539103</v>
      </c>
      <c r="L57">
        <v>98.457699125315003</v>
      </c>
      <c r="M57">
        <v>97.2370233999725</v>
      </c>
      <c r="N57">
        <v>96.090924495900396</v>
      </c>
      <c r="O57">
        <v>95.748693504045406</v>
      </c>
      <c r="P57">
        <v>95.670734156512694</v>
      </c>
      <c r="Q57">
        <v>96.218738665827303</v>
      </c>
      <c r="R57">
        <v>96.255880329881194</v>
      </c>
      <c r="S57">
        <v>97.007882624006996</v>
      </c>
      <c r="T57">
        <v>94.448613510843998</v>
      </c>
      <c r="U57">
        <v>94.147668664672906</v>
      </c>
      <c r="V57">
        <v>94.078170375034006</v>
      </c>
      <c r="W57">
        <v>93.955327761896001</v>
      </c>
      <c r="X57">
        <v>93.916097110077303</v>
      </c>
      <c r="Y57">
        <v>95.783327760623294</v>
      </c>
      <c r="Z57">
        <v>96.343445787308696</v>
      </c>
      <c r="AA57">
        <v>96.4948496450818</v>
      </c>
      <c r="AB57">
        <v>97.532172716856095</v>
      </c>
      <c r="AC57">
        <v>98.908984398482801</v>
      </c>
      <c r="AD57">
        <v>99.822112316314104</v>
      </c>
      <c r="AE57">
        <v>100</v>
      </c>
      <c r="AF57">
        <v>101.87172732311799</v>
      </c>
    </row>
    <row r="58" spans="1:32" x14ac:dyDescent="0.3">
      <c r="A58" t="s">
        <v>132</v>
      </c>
      <c r="B58" t="s">
        <v>409</v>
      </c>
      <c r="C58" t="s">
        <v>297</v>
      </c>
      <c r="D58" t="s">
        <v>410</v>
      </c>
      <c r="E58" t="s">
        <v>298</v>
      </c>
      <c r="F58">
        <v>96.890213230386706</v>
      </c>
      <c r="G58">
        <v>97.321621744636701</v>
      </c>
      <c r="H58">
        <v>99.004591482353405</v>
      </c>
      <c r="I58">
        <v>99.321508716250094</v>
      </c>
      <c r="J58">
        <v>99.018748318637407</v>
      </c>
      <c r="K58">
        <v>99.131752314620996</v>
      </c>
      <c r="L58">
        <v>98.461136313973199</v>
      </c>
      <c r="M58">
        <v>97.240927001113207</v>
      </c>
      <c r="N58">
        <v>96.095335836362807</v>
      </c>
      <c r="O58">
        <v>95.753582511313397</v>
      </c>
      <c r="P58">
        <v>95.675434046820499</v>
      </c>
      <c r="Q58">
        <v>96.224663923492798</v>
      </c>
      <c r="R58">
        <v>96.262442047100393</v>
      </c>
      <c r="S58">
        <v>97.014886878005598</v>
      </c>
      <c r="T58">
        <v>94.452286368390205</v>
      </c>
      <c r="U58">
        <v>94.1539008589871</v>
      </c>
      <c r="V58">
        <v>94.085392521131595</v>
      </c>
      <c r="W58">
        <v>93.962311852177095</v>
      </c>
      <c r="X58">
        <v>93.922309519192694</v>
      </c>
      <c r="Y58">
        <v>95.788343376734403</v>
      </c>
      <c r="Z58">
        <v>96.347376860106806</v>
      </c>
      <c r="AA58">
        <v>96.497646863337707</v>
      </c>
      <c r="AB58">
        <v>97.534818744601793</v>
      </c>
      <c r="AC58">
        <v>98.911508665663803</v>
      </c>
      <c r="AD58">
        <v>99.823687778985402</v>
      </c>
      <c r="AE58">
        <v>100</v>
      </c>
      <c r="AF58">
        <v>101.87277163845</v>
      </c>
    </row>
    <row r="59" spans="1:32" x14ac:dyDescent="0.3">
      <c r="A59" t="s">
        <v>132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134</v>
      </c>
      <c r="B2" t="s">
        <v>295</v>
      </c>
      <c r="C2" t="s">
        <v>297</v>
      </c>
      <c r="D2" t="s">
        <v>296</v>
      </c>
      <c r="E2" t="s">
        <v>298</v>
      </c>
      <c r="F2">
        <v>104.271879715084</v>
      </c>
      <c r="G2">
        <v>103.96825752417</v>
      </c>
      <c r="H2">
        <v>103.96010866833601</v>
      </c>
      <c r="I2">
        <v>102.164495016326</v>
      </c>
      <c r="J2">
        <v>100.073221692795</v>
      </c>
      <c r="K2">
        <v>99.056213398272703</v>
      </c>
      <c r="L2">
        <v>98.011337235758404</v>
      </c>
      <c r="M2">
        <v>95.488162165987703</v>
      </c>
      <c r="N2">
        <v>94.779969345733207</v>
      </c>
      <c r="O2">
        <v>94.498030633554293</v>
      </c>
      <c r="P2">
        <v>95.053719092403497</v>
      </c>
      <c r="Q2">
        <v>95.698287458813496</v>
      </c>
      <c r="R2">
        <v>95.579358352116103</v>
      </c>
      <c r="S2">
        <v>95.219478907477097</v>
      </c>
      <c r="T2">
        <v>94.337196771303994</v>
      </c>
      <c r="U2">
        <v>94.224694579167704</v>
      </c>
      <c r="V2">
        <v>93.778764682131595</v>
      </c>
      <c r="W2">
        <v>93.759149547508102</v>
      </c>
      <c r="X2">
        <v>95.356802151681805</v>
      </c>
      <c r="Y2">
        <v>97.160164372803195</v>
      </c>
      <c r="Z2">
        <v>98.823607871719702</v>
      </c>
      <c r="AA2">
        <v>99.8619083419009</v>
      </c>
      <c r="AB2">
        <v>100.646156290161</v>
      </c>
      <c r="AC2">
        <v>101.286724386397</v>
      </c>
      <c r="AD2">
        <v>101.686439850627</v>
      </c>
      <c r="AE2">
        <v>100</v>
      </c>
    </row>
    <row r="3" spans="1:32" x14ac:dyDescent="0.3">
      <c r="A3" t="s">
        <v>134</v>
      </c>
      <c r="B3" t="s">
        <v>299</v>
      </c>
      <c r="C3" t="s">
        <v>297</v>
      </c>
      <c r="D3" t="s">
        <v>300</v>
      </c>
      <c r="E3" t="s">
        <v>298</v>
      </c>
      <c r="F3">
        <v>104.859688320611</v>
      </c>
      <c r="G3">
        <v>104.154951370948</v>
      </c>
      <c r="H3">
        <v>104.180835323761</v>
      </c>
      <c r="I3">
        <v>103.131189299087</v>
      </c>
      <c r="J3">
        <v>101.112538379988</v>
      </c>
      <c r="K3">
        <v>99.723414227809101</v>
      </c>
      <c r="L3">
        <v>98.134264387538394</v>
      </c>
      <c r="M3">
        <v>96.373225857143595</v>
      </c>
      <c r="N3">
        <v>95.013334461315793</v>
      </c>
      <c r="O3">
        <v>94.449298583741907</v>
      </c>
      <c r="P3">
        <v>94.971204767930999</v>
      </c>
      <c r="Q3">
        <v>95.636594609355797</v>
      </c>
      <c r="R3">
        <v>95.921437314082297</v>
      </c>
      <c r="S3">
        <v>97.092942342147396</v>
      </c>
      <c r="T3">
        <v>95.536044790765899</v>
      </c>
      <c r="U3">
        <v>94.553262917899204</v>
      </c>
      <c r="V3">
        <v>94.335729620962695</v>
      </c>
      <c r="W3">
        <v>94.460129900328496</v>
      </c>
      <c r="X3">
        <v>95.306710292487793</v>
      </c>
      <c r="Y3">
        <v>97.001555007586006</v>
      </c>
      <c r="Z3">
        <v>97.8427190857863</v>
      </c>
      <c r="AA3">
        <v>97.013444636434002</v>
      </c>
      <c r="AB3">
        <v>97.831352992316098</v>
      </c>
      <c r="AC3">
        <v>98.773460981927499</v>
      </c>
      <c r="AD3">
        <v>99.834358981080996</v>
      </c>
      <c r="AE3">
        <v>100</v>
      </c>
    </row>
    <row r="4" spans="1:32" x14ac:dyDescent="0.3">
      <c r="A4" t="s">
        <v>134</v>
      </c>
      <c r="B4" t="s">
        <v>301</v>
      </c>
      <c r="C4" t="s">
        <v>297</v>
      </c>
      <c r="D4" t="s">
        <v>302</v>
      </c>
      <c r="E4" t="s">
        <v>298</v>
      </c>
      <c r="F4">
        <v>120.65700671411101</v>
      </c>
      <c r="G4">
        <v>118.52931229015</v>
      </c>
      <c r="H4">
        <v>117.747275929073</v>
      </c>
      <c r="I4">
        <v>115.903995290072</v>
      </c>
      <c r="J4">
        <v>113.496112091865</v>
      </c>
      <c r="K4">
        <v>111.717546257442</v>
      </c>
      <c r="L4">
        <v>109.206042296983</v>
      </c>
      <c r="M4">
        <v>106.410951711921</v>
      </c>
      <c r="N4">
        <v>104.01725030506</v>
      </c>
      <c r="O4">
        <v>102.33431952632</v>
      </c>
      <c r="P4">
        <v>101.986985326379</v>
      </c>
      <c r="Q4">
        <v>102.18744185349701</v>
      </c>
      <c r="R4">
        <v>101.976428412053</v>
      </c>
      <c r="S4">
        <v>102.175258362642</v>
      </c>
      <c r="T4">
        <v>100.211584102576</v>
      </c>
      <c r="U4">
        <v>98.549375433234502</v>
      </c>
      <c r="V4">
        <v>97.606741836988604</v>
      </c>
      <c r="W4">
        <v>97.285231449343399</v>
      </c>
      <c r="X4">
        <v>97.923171318578099</v>
      </c>
      <c r="Y4">
        <v>99.257763148301606</v>
      </c>
      <c r="Z4">
        <v>100.047668723551</v>
      </c>
      <c r="AA4">
        <v>98.970313987468003</v>
      </c>
      <c r="AB4">
        <v>99.231968188808295</v>
      </c>
      <c r="AC4">
        <v>99.615419033528696</v>
      </c>
      <c r="AD4">
        <v>100.134088383169</v>
      </c>
      <c r="AE4">
        <v>100</v>
      </c>
    </row>
    <row r="5" spans="1:32" x14ac:dyDescent="0.3">
      <c r="A5" t="s">
        <v>134</v>
      </c>
      <c r="B5" t="s">
        <v>303</v>
      </c>
      <c r="C5" t="s">
        <v>297</v>
      </c>
      <c r="D5" t="s">
        <v>304</v>
      </c>
      <c r="E5" t="s">
        <v>298</v>
      </c>
      <c r="F5">
        <v>116.469345457366</v>
      </c>
      <c r="G5">
        <v>114.93186435340399</v>
      </c>
      <c r="H5">
        <v>114.606316301516</v>
      </c>
      <c r="I5">
        <v>112.715303500856</v>
      </c>
      <c r="J5">
        <v>110.453278514575</v>
      </c>
      <c r="K5">
        <v>109.182809849238</v>
      </c>
      <c r="L5">
        <v>106.925794470143</v>
      </c>
      <c r="M5">
        <v>104.317549579844</v>
      </c>
      <c r="N5">
        <v>102.057249639795</v>
      </c>
      <c r="O5">
        <v>100.454401876171</v>
      </c>
      <c r="P5">
        <v>100.104190832003</v>
      </c>
      <c r="Q5">
        <v>100.444703621191</v>
      </c>
      <c r="R5">
        <v>100.404475303718</v>
      </c>
      <c r="S5">
        <v>100.848640370334</v>
      </c>
      <c r="T5">
        <v>98.529044128027905</v>
      </c>
      <c r="U5">
        <v>96.992302368171195</v>
      </c>
      <c r="V5">
        <v>96.485137038277998</v>
      </c>
      <c r="W5">
        <v>96.168874706129102</v>
      </c>
      <c r="X5">
        <v>96.960069450664193</v>
      </c>
      <c r="Y5">
        <v>98.537040901924499</v>
      </c>
      <c r="Z5">
        <v>99.361214912561607</v>
      </c>
      <c r="AA5">
        <v>98.324014234825995</v>
      </c>
      <c r="AB5">
        <v>98.770969230832904</v>
      </c>
      <c r="AC5">
        <v>99.347074320150895</v>
      </c>
      <c r="AD5">
        <v>100.01432129703601</v>
      </c>
      <c r="AE5">
        <v>100</v>
      </c>
    </row>
    <row r="6" spans="1:32" x14ac:dyDescent="0.3">
      <c r="A6" t="s">
        <v>134</v>
      </c>
      <c r="B6" t="s">
        <v>305</v>
      </c>
      <c r="C6" t="s">
        <v>297</v>
      </c>
      <c r="D6" t="s">
        <v>306</v>
      </c>
      <c r="E6" t="s">
        <v>298</v>
      </c>
      <c r="F6">
        <v>122.627233376321</v>
      </c>
      <c r="G6">
        <v>121.08701713987</v>
      </c>
      <c r="H6">
        <v>120.655712803078</v>
      </c>
      <c r="I6">
        <v>119.502868349785</v>
      </c>
      <c r="J6">
        <v>117.127537008275</v>
      </c>
      <c r="K6">
        <v>115.14885932795799</v>
      </c>
      <c r="L6">
        <v>112.646481410455</v>
      </c>
      <c r="M6">
        <v>109.760879728755</v>
      </c>
      <c r="N6">
        <v>107.143792988098</v>
      </c>
      <c r="O6">
        <v>105.191043847576</v>
      </c>
      <c r="P6">
        <v>104.646765206697</v>
      </c>
      <c r="Q6">
        <v>104.740194260157</v>
      </c>
      <c r="R6">
        <v>104.32988123928099</v>
      </c>
      <c r="S6">
        <v>103.847557860495</v>
      </c>
      <c r="T6">
        <v>101.717361060773</v>
      </c>
      <c r="U6">
        <v>99.605256914786807</v>
      </c>
      <c r="V6">
        <v>98.435836151154504</v>
      </c>
      <c r="W6">
        <v>98.170719727965803</v>
      </c>
      <c r="X6">
        <v>98.839957337438193</v>
      </c>
      <c r="Y6">
        <v>100.004660717281</v>
      </c>
      <c r="Z6">
        <v>100.77671343952299</v>
      </c>
      <c r="AA6">
        <v>99.622522753337094</v>
      </c>
      <c r="AB6">
        <v>99.686527282316902</v>
      </c>
      <c r="AC6">
        <v>99.867068196285999</v>
      </c>
      <c r="AD6">
        <v>100.206780838444</v>
      </c>
      <c r="AE6">
        <v>100</v>
      </c>
    </row>
    <row r="7" spans="1:32" x14ac:dyDescent="0.3">
      <c r="A7" t="s">
        <v>134</v>
      </c>
      <c r="B7" t="s">
        <v>307</v>
      </c>
      <c r="C7" t="s">
        <v>297</v>
      </c>
      <c r="D7" t="s">
        <v>308</v>
      </c>
      <c r="E7" t="s">
        <v>298</v>
      </c>
      <c r="F7">
        <v>117.836916063685</v>
      </c>
      <c r="G7">
        <v>116.10939738555101</v>
      </c>
      <c r="H7">
        <v>115.56366221812701</v>
      </c>
      <c r="I7">
        <v>113.91787154248399</v>
      </c>
      <c r="J7">
        <v>111.579895459985</v>
      </c>
      <c r="K7">
        <v>109.937489580668</v>
      </c>
      <c r="L7">
        <v>107.53385373919301</v>
      </c>
      <c r="M7">
        <v>104.766468069225</v>
      </c>
      <c r="N7">
        <v>102.350581706029</v>
      </c>
      <c r="O7">
        <v>100.740978117477</v>
      </c>
      <c r="P7">
        <v>100.43115953759199</v>
      </c>
      <c r="Q7">
        <v>100.612796750871</v>
      </c>
      <c r="R7">
        <v>100.46016103442901</v>
      </c>
      <c r="S7">
        <v>100.849359848425</v>
      </c>
      <c r="T7">
        <v>98.611536871347894</v>
      </c>
      <c r="U7">
        <v>96.953750229551304</v>
      </c>
      <c r="V7">
        <v>96.309620186868599</v>
      </c>
      <c r="W7">
        <v>95.877487970941999</v>
      </c>
      <c r="X7">
        <v>96.648750793523902</v>
      </c>
      <c r="Y7">
        <v>98.192599433445295</v>
      </c>
      <c r="Z7">
        <v>99.022061310709205</v>
      </c>
      <c r="AA7">
        <v>98.039435714336307</v>
      </c>
      <c r="AB7">
        <v>98.561918804596104</v>
      </c>
      <c r="AC7">
        <v>99.198358888750406</v>
      </c>
      <c r="AD7">
        <v>99.9393463230695</v>
      </c>
      <c r="AE7">
        <v>100</v>
      </c>
    </row>
    <row r="8" spans="1:32" x14ac:dyDescent="0.3">
      <c r="A8" t="s">
        <v>134</v>
      </c>
      <c r="B8" t="s">
        <v>309</v>
      </c>
      <c r="C8" t="s">
        <v>297</v>
      </c>
      <c r="D8" t="s">
        <v>310</v>
      </c>
      <c r="E8" t="s">
        <v>298</v>
      </c>
      <c r="F8">
        <v>114.00133136556801</v>
      </c>
      <c r="G8">
        <v>112.70454369019799</v>
      </c>
      <c r="H8">
        <v>112.829913758491</v>
      </c>
      <c r="I8">
        <v>110.983865193681</v>
      </c>
      <c r="J8">
        <v>108.76632243902399</v>
      </c>
      <c r="K8">
        <v>107.514902274793</v>
      </c>
      <c r="L8">
        <v>105.358616842667</v>
      </c>
      <c r="M8">
        <v>103.00767815002</v>
      </c>
      <c r="N8">
        <v>101.017290182872</v>
      </c>
      <c r="O8">
        <v>99.755050855056993</v>
      </c>
      <c r="P8">
        <v>99.715101212233407</v>
      </c>
      <c r="Q8">
        <v>100.163567242688</v>
      </c>
      <c r="R8">
        <v>100.22191284156</v>
      </c>
      <c r="S8">
        <v>100.899595135474</v>
      </c>
      <c r="T8">
        <v>99.272738386532893</v>
      </c>
      <c r="U8">
        <v>97.895932380076502</v>
      </c>
      <c r="V8">
        <v>97.133732277233506</v>
      </c>
      <c r="W8">
        <v>97.205184013674298</v>
      </c>
      <c r="X8">
        <v>97.852057077275703</v>
      </c>
      <c r="Y8">
        <v>99.166077579047595</v>
      </c>
      <c r="Z8">
        <v>99.938267088938503</v>
      </c>
      <c r="AA8">
        <v>98.898657013900007</v>
      </c>
      <c r="AB8">
        <v>99.182010816472399</v>
      </c>
      <c r="AC8">
        <v>99.600663821202403</v>
      </c>
      <c r="AD8">
        <v>100.16558236684</v>
      </c>
      <c r="AE8">
        <v>100</v>
      </c>
    </row>
    <row r="9" spans="1:32" x14ac:dyDescent="0.3">
      <c r="A9" t="s">
        <v>134</v>
      </c>
      <c r="B9" t="s">
        <v>311</v>
      </c>
      <c r="C9" t="s">
        <v>297</v>
      </c>
      <c r="D9" t="s">
        <v>312</v>
      </c>
      <c r="E9" t="s">
        <v>298</v>
      </c>
      <c r="F9">
        <v>116.38492489140199</v>
      </c>
      <c r="G9">
        <v>114.170991098374</v>
      </c>
      <c r="H9">
        <v>113.564173139169</v>
      </c>
      <c r="I9">
        <v>111.494963325828</v>
      </c>
      <c r="J9">
        <v>109.233873034846</v>
      </c>
      <c r="K9">
        <v>107.78807763779</v>
      </c>
      <c r="L9">
        <v>105.386931319418</v>
      </c>
      <c r="M9">
        <v>102.814485926797</v>
      </c>
      <c r="N9">
        <v>100.67380510146199</v>
      </c>
      <c r="O9">
        <v>99.395317290318999</v>
      </c>
      <c r="P9">
        <v>99.388374170492995</v>
      </c>
      <c r="Q9">
        <v>99.918891698177504</v>
      </c>
      <c r="R9">
        <v>100.024877818965</v>
      </c>
      <c r="S9">
        <v>100.94103773601</v>
      </c>
      <c r="T9">
        <v>98.957577295175795</v>
      </c>
      <c r="U9">
        <v>97.612595712439301</v>
      </c>
      <c r="V9">
        <v>97.019350760590299</v>
      </c>
      <c r="W9">
        <v>96.903953352592495</v>
      </c>
      <c r="X9">
        <v>97.618233353201205</v>
      </c>
      <c r="Y9">
        <v>99.085078244225201</v>
      </c>
      <c r="Z9">
        <v>99.889307724526404</v>
      </c>
      <c r="AA9">
        <v>98.824619510926993</v>
      </c>
      <c r="AB9">
        <v>99.1087042160095</v>
      </c>
      <c r="AC9">
        <v>99.542680960301198</v>
      </c>
      <c r="AD9">
        <v>100.12084284191999</v>
      </c>
      <c r="AE9">
        <v>100</v>
      </c>
    </row>
    <row r="10" spans="1:32" x14ac:dyDescent="0.3">
      <c r="A10" t="s">
        <v>134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134</v>
      </c>
      <c r="B11" t="s">
        <v>315</v>
      </c>
      <c r="C11" t="s">
        <v>297</v>
      </c>
      <c r="D11" t="s">
        <v>316</v>
      </c>
      <c r="E11" t="s">
        <v>298</v>
      </c>
      <c r="F11">
        <v>118.201900928659</v>
      </c>
      <c r="G11">
        <v>115.810756321054</v>
      </c>
      <c r="H11">
        <v>114.96866469337699</v>
      </c>
      <c r="I11">
        <v>112.640917277814</v>
      </c>
      <c r="J11">
        <v>110.31592448052599</v>
      </c>
      <c r="K11">
        <v>108.606914692214</v>
      </c>
      <c r="L11">
        <v>105.874028325916</v>
      </c>
      <c r="M11">
        <v>103.115136300096</v>
      </c>
      <c r="N11">
        <v>100.63557663420301</v>
      </c>
      <c r="O11">
        <v>99.208909847768496</v>
      </c>
      <c r="P11">
        <v>99.098943885592604</v>
      </c>
      <c r="Q11">
        <v>99.664112302636099</v>
      </c>
      <c r="R11">
        <v>99.822790177976998</v>
      </c>
      <c r="S11">
        <v>100.62135646708001</v>
      </c>
      <c r="T11">
        <v>98.193719232042</v>
      </c>
      <c r="U11">
        <v>96.742968790226598</v>
      </c>
      <c r="V11">
        <v>96.446172569489505</v>
      </c>
      <c r="W11">
        <v>96.1202642972993</v>
      </c>
      <c r="X11">
        <v>96.931882300580099</v>
      </c>
      <c r="Y11">
        <v>98.570230071929799</v>
      </c>
      <c r="Z11">
        <v>99.399271471446198</v>
      </c>
      <c r="AA11">
        <v>98.361444099876607</v>
      </c>
      <c r="AB11">
        <v>98.785698595348094</v>
      </c>
      <c r="AC11">
        <v>99.363247538979493</v>
      </c>
      <c r="AD11">
        <v>100.04659237489</v>
      </c>
      <c r="AE11">
        <v>100</v>
      </c>
    </row>
    <row r="12" spans="1:32" x14ac:dyDescent="0.3">
      <c r="A12" t="s">
        <v>134</v>
      </c>
      <c r="B12" t="s">
        <v>317</v>
      </c>
      <c r="C12" t="s">
        <v>297</v>
      </c>
      <c r="D12" t="s">
        <v>318</v>
      </c>
      <c r="E12" t="s">
        <v>298</v>
      </c>
      <c r="F12">
        <v>116.387462665198</v>
      </c>
      <c r="G12">
        <v>115.10835625309601</v>
      </c>
      <c r="H12">
        <v>114.811912288286</v>
      </c>
      <c r="I12">
        <v>113.38428619308399</v>
      </c>
      <c r="J12">
        <v>111.12067591352999</v>
      </c>
      <c r="K12">
        <v>109.449267746167</v>
      </c>
      <c r="L12">
        <v>107.245085976268</v>
      </c>
      <c r="M12">
        <v>104.813322351633</v>
      </c>
      <c r="N12">
        <v>102.701688082494</v>
      </c>
      <c r="O12">
        <v>101.28063331858699</v>
      </c>
      <c r="P12">
        <v>101.130914407004</v>
      </c>
      <c r="Q12">
        <v>101.42593857226299</v>
      </c>
      <c r="R12">
        <v>101.356809806935</v>
      </c>
      <c r="S12">
        <v>101.824388845466</v>
      </c>
      <c r="T12">
        <v>100.07202922228601</v>
      </c>
      <c r="U12">
        <v>98.535962574684007</v>
      </c>
      <c r="V12">
        <v>97.592950216805505</v>
      </c>
      <c r="W12">
        <v>97.549642194454705</v>
      </c>
      <c r="X12">
        <v>98.209859265787202</v>
      </c>
      <c r="Y12">
        <v>99.451090221729402</v>
      </c>
      <c r="Z12">
        <v>100.23579704782099</v>
      </c>
      <c r="AA12">
        <v>99.138183425544398</v>
      </c>
      <c r="AB12">
        <v>99.349852151021594</v>
      </c>
      <c r="AC12">
        <v>99.676278560178602</v>
      </c>
      <c r="AD12">
        <v>100.15050649756201</v>
      </c>
      <c r="AE12">
        <v>100</v>
      </c>
    </row>
    <row r="13" spans="1:32" x14ac:dyDescent="0.3">
      <c r="A13" t="s">
        <v>134</v>
      </c>
      <c r="B13" t="s">
        <v>319</v>
      </c>
      <c r="C13" t="s">
        <v>297</v>
      </c>
      <c r="D13" t="s">
        <v>320</v>
      </c>
      <c r="E13" t="s">
        <v>298</v>
      </c>
      <c r="F13">
        <v>115.249882799772</v>
      </c>
      <c r="G13">
        <v>113.69899131482001</v>
      </c>
      <c r="H13">
        <v>113.307035081976</v>
      </c>
      <c r="I13">
        <v>111.697286947534</v>
      </c>
      <c r="J13">
        <v>109.42481955853999</v>
      </c>
      <c r="K13">
        <v>107.91205088237299</v>
      </c>
      <c r="L13">
        <v>105.676527587927</v>
      </c>
      <c r="M13">
        <v>103.148697932125</v>
      </c>
      <c r="N13">
        <v>101.14526977908599</v>
      </c>
      <c r="O13">
        <v>99.791628761565406</v>
      </c>
      <c r="P13">
        <v>99.692362119095307</v>
      </c>
      <c r="Q13">
        <v>100.055899489304</v>
      </c>
      <c r="R13">
        <v>100.07734311108899</v>
      </c>
      <c r="S13">
        <v>100.711126346843</v>
      </c>
      <c r="T13">
        <v>98.863682906951496</v>
      </c>
      <c r="U13">
        <v>97.460170123118999</v>
      </c>
      <c r="V13">
        <v>96.856487034884793</v>
      </c>
      <c r="W13">
        <v>96.698740374937302</v>
      </c>
      <c r="X13">
        <v>97.408448082322906</v>
      </c>
      <c r="Y13">
        <v>98.814118939930594</v>
      </c>
      <c r="Z13">
        <v>99.609717657409803</v>
      </c>
      <c r="AA13">
        <v>98.586119937857305</v>
      </c>
      <c r="AB13">
        <v>98.959008451431998</v>
      </c>
      <c r="AC13">
        <v>99.449038257125594</v>
      </c>
      <c r="AD13">
        <v>100.075686099853</v>
      </c>
      <c r="AE13">
        <v>100</v>
      </c>
    </row>
    <row r="14" spans="1:32" x14ac:dyDescent="0.3">
      <c r="A14" t="s">
        <v>134</v>
      </c>
      <c r="B14" t="s">
        <v>321</v>
      </c>
      <c r="C14" t="s">
        <v>297</v>
      </c>
      <c r="D14" t="s">
        <v>322</v>
      </c>
      <c r="E14" t="s">
        <v>298</v>
      </c>
      <c r="F14">
        <v>129.99553009496901</v>
      </c>
      <c r="G14">
        <v>126.66901975664901</v>
      </c>
      <c r="H14">
        <v>124.905243251892</v>
      </c>
      <c r="I14">
        <v>122.47048009955699</v>
      </c>
      <c r="J14">
        <v>119.693353113287</v>
      </c>
      <c r="K14">
        <v>117.527643685066</v>
      </c>
      <c r="L14">
        <v>114.691547351887</v>
      </c>
      <c r="M14">
        <v>111.33896229258799</v>
      </c>
      <c r="N14">
        <v>108.78410963761699</v>
      </c>
      <c r="O14">
        <v>106.78421831243</v>
      </c>
      <c r="P14">
        <v>106.102457354113</v>
      </c>
      <c r="Q14">
        <v>105.89198807740399</v>
      </c>
      <c r="R14">
        <v>105.236969461046</v>
      </c>
      <c r="S14">
        <v>104.734470078979</v>
      </c>
      <c r="T14">
        <v>102.690168828777</v>
      </c>
      <c r="U14">
        <v>100.53785550319</v>
      </c>
      <c r="V14">
        <v>99.090981764734906</v>
      </c>
      <c r="W14">
        <v>98.125523920412505</v>
      </c>
      <c r="X14">
        <v>98.508164189851598</v>
      </c>
      <c r="Y14">
        <v>99.711755445204403</v>
      </c>
      <c r="Z14">
        <v>100.487411193311</v>
      </c>
      <c r="AA14">
        <v>99.3834448244057</v>
      </c>
      <c r="AB14">
        <v>99.520774747792103</v>
      </c>
      <c r="AC14">
        <v>99.788234553810994</v>
      </c>
      <c r="AD14">
        <v>100.183405278443</v>
      </c>
      <c r="AE14">
        <v>100</v>
      </c>
    </row>
    <row r="15" spans="1:32" x14ac:dyDescent="0.3">
      <c r="A15" t="s">
        <v>134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134</v>
      </c>
      <c r="B16" t="s">
        <v>325</v>
      </c>
      <c r="C16" t="s">
        <v>297</v>
      </c>
      <c r="D16" t="s">
        <v>326</v>
      </c>
      <c r="E16" t="s">
        <v>298</v>
      </c>
      <c r="F16">
        <v>134.93106662865901</v>
      </c>
      <c r="G16">
        <v>130.976963047206</v>
      </c>
      <c r="H16">
        <v>128.96433577040199</v>
      </c>
      <c r="I16">
        <v>126.29218012660399</v>
      </c>
      <c r="J16">
        <v>123.49234528053999</v>
      </c>
      <c r="K16">
        <v>121.005454178037</v>
      </c>
      <c r="L16">
        <v>117.66261653942399</v>
      </c>
      <c r="M16">
        <v>113.829122273777</v>
      </c>
      <c r="N16">
        <v>110.359231568366</v>
      </c>
      <c r="O16">
        <v>107.840142305547</v>
      </c>
      <c r="P16">
        <v>106.899261097924</v>
      </c>
      <c r="Q16">
        <v>106.827099462543</v>
      </c>
      <c r="R16">
        <v>106.188637491232</v>
      </c>
      <c r="S16">
        <v>105.41455463666099</v>
      </c>
      <c r="T16">
        <v>102.773499601797</v>
      </c>
      <c r="U16">
        <v>100.555463026783</v>
      </c>
      <c r="V16">
        <v>99.158020223164996</v>
      </c>
      <c r="W16">
        <v>98.235322051485298</v>
      </c>
      <c r="X16">
        <v>98.745525209863899</v>
      </c>
      <c r="Y16">
        <v>100.003391925285</v>
      </c>
      <c r="Z16">
        <v>100.79716519456299</v>
      </c>
      <c r="AA16">
        <v>99.593909945989907</v>
      </c>
      <c r="AB16">
        <v>99.686563220403002</v>
      </c>
      <c r="AC16">
        <v>99.934824761937094</v>
      </c>
      <c r="AD16">
        <v>100.239731756659</v>
      </c>
      <c r="AE16">
        <v>100</v>
      </c>
    </row>
    <row r="17" spans="1:31" x14ac:dyDescent="0.3">
      <c r="A17" t="s">
        <v>134</v>
      </c>
      <c r="B17" t="s">
        <v>327</v>
      </c>
      <c r="C17" t="s">
        <v>297</v>
      </c>
      <c r="D17" t="s">
        <v>328</v>
      </c>
      <c r="E17" t="s">
        <v>298</v>
      </c>
      <c r="F17">
        <v>118.436839802798</v>
      </c>
      <c r="G17">
        <v>116.766818235795</v>
      </c>
      <c r="H17">
        <v>116.284826919864</v>
      </c>
      <c r="I17">
        <v>114.981693174897</v>
      </c>
      <c r="J17">
        <v>112.686364708287</v>
      </c>
      <c r="K17">
        <v>110.957732109112</v>
      </c>
      <c r="L17">
        <v>108.687756225287</v>
      </c>
      <c r="M17">
        <v>106.130114223775</v>
      </c>
      <c r="N17">
        <v>103.855811621204</v>
      </c>
      <c r="O17">
        <v>102.21342235633701</v>
      </c>
      <c r="P17">
        <v>101.895246817509</v>
      </c>
      <c r="Q17">
        <v>102.123294798412</v>
      </c>
      <c r="R17">
        <v>101.948815244808</v>
      </c>
      <c r="S17">
        <v>102.134402789704</v>
      </c>
      <c r="T17">
        <v>100.55973577827901</v>
      </c>
      <c r="U17">
        <v>98.997093893821102</v>
      </c>
      <c r="V17">
        <v>97.888113056695204</v>
      </c>
      <c r="W17">
        <v>97.894744370434907</v>
      </c>
      <c r="X17">
        <v>98.506241253926902</v>
      </c>
      <c r="Y17">
        <v>99.680999347589605</v>
      </c>
      <c r="Z17">
        <v>100.452537808107</v>
      </c>
      <c r="AA17">
        <v>99.351909130299703</v>
      </c>
      <c r="AB17">
        <v>99.499945779176201</v>
      </c>
      <c r="AC17">
        <v>99.762951151538502</v>
      </c>
      <c r="AD17">
        <v>100.209115700596</v>
      </c>
      <c r="AE17">
        <v>100</v>
      </c>
    </row>
    <row r="18" spans="1:31" x14ac:dyDescent="0.3">
      <c r="A18" t="s">
        <v>134</v>
      </c>
      <c r="B18" t="s">
        <v>329</v>
      </c>
      <c r="C18" t="s">
        <v>297</v>
      </c>
      <c r="D18" t="s">
        <v>330</v>
      </c>
      <c r="E18" t="s">
        <v>298</v>
      </c>
      <c r="F18">
        <v>117.41315532907799</v>
      </c>
      <c r="G18">
        <v>115.821952928244</v>
      </c>
      <c r="H18">
        <v>115.403840917479</v>
      </c>
      <c r="I18">
        <v>114.018598399136</v>
      </c>
      <c r="J18">
        <v>111.737382893541</v>
      </c>
      <c r="K18">
        <v>110.072791115873</v>
      </c>
      <c r="L18">
        <v>107.804692513503</v>
      </c>
      <c r="M18">
        <v>105.341090550993</v>
      </c>
      <c r="N18">
        <v>103.17329160879299</v>
      </c>
      <c r="O18">
        <v>101.685539213712</v>
      </c>
      <c r="P18">
        <v>101.489487875286</v>
      </c>
      <c r="Q18">
        <v>101.777439306725</v>
      </c>
      <c r="R18">
        <v>101.63187232674601</v>
      </c>
      <c r="S18">
        <v>101.922465806121</v>
      </c>
      <c r="T18">
        <v>100.363826669812</v>
      </c>
      <c r="U18">
        <v>98.848706924701105</v>
      </c>
      <c r="V18">
        <v>97.698171753218304</v>
      </c>
      <c r="W18">
        <v>97.7069291879736</v>
      </c>
      <c r="X18">
        <v>98.287675301756806</v>
      </c>
      <c r="Y18">
        <v>99.487254393490801</v>
      </c>
      <c r="Z18">
        <v>100.249944383957</v>
      </c>
      <c r="AA18">
        <v>99.179214078657694</v>
      </c>
      <c r="AB18">
        <v>99.377973551344397</v>
      </c>
      <c r="AC18">
        <v>99.707326848652201</v>
      </c>
      <c r="AD18">
        <v>100.19806376837801</v>
      </c>
      <c r="AE18">
        <v>100</v>
      </c>
    </row>
    <row r="19" spans="1:31" x14ac:dyDescent="0.3">
      <c r="A19" t="s">
        <v>134</v>
      </c>
      <c r="B19" t="s">
        <v>331</v>
      </c>
      <c r="C19" t="s">
        <v>297</v>
      </c>
      <c r="D19" t="s">
        <v>332</v>
      </c>
      <c r="E19" t="s">
        <v>298</v>
      </c>
      <c r="F19">
        <v>139.60782627628001</v>
      </c>
      <c r="G19">
        <v>135.47751862764801</v>
      </c>
      <c r="H19">
        <v>133.584175897401</v>
      </c>
      <c r="I19">
        <v>130.707853848512</v>
      </c>
      <c r="J19">
        <v>127.913079332246</v>
      </c>
      <c r="K19">
        <v>125.007557967932</v>
      </c>
      <c r="L19">
        <v>120.929360835559</v>
      </c>
      <c r="M19">
        <v>116.600652249455</v>
      </c>
      <c r="N19">
        <v>112.34161730586899</v>
      </c>
      <c r="O19">
        <v>109.197267975472</v>
      </c>
      <c r="P19">
        <v>107.910411927444</v>
      </c>
      <c r="Q19">
        <v>107.625360582843</v>
      </c>
      <c r="R19">
        <v>106.724938655914</v>
      </c>
      <c r="S19">
        <v>105.48146832198699</v>
      </c>
      <c r="T19">
        <v>102.50909798791599</v>
      </c>
      <c r="U19">
        <v>100.107483381891</v>
      </c>
      <c r="V19">
        <v>98.575498661208997</v>
      </c>
      <c r="W19">
        <v>97.808425861267196</v>
      </c>
      <c r="X19">
        <v>98.461770692518201</v>
      </c>
      <c r="Y19">
        <v>99.732920466103707</v>
      </c>
      <c r="Z19">
        <v>100.57238254222899</v>
      </c>
      <c r="AA19">
        <v>99.368841475778197</v>
      </c>
      <c r="AB19">
        <v>99.508298859322906</v>
      </c>
      <c r="AC19">
        <v>99.776986886782495</v>
      </c>
      <c r="AD19">
        <v>100.114612875044</v>
      </c>
      <c r="AE19">
        <v>100</v>
      </c>
    </row>
    <row r="20" spans="1:31" x14ac:dyDescent="0.3">
      <c r="A20" t="s">
        <v>134</v>
      </c>
      <c r="B20" t="s">
        <v>333</v>
      </c>
      <c r="C20" t="s">
        <v>297</v>
      </c>
      <c r="D20" t="s">
        <v>334</v>
      </c>
      <c r="E20" t="s">
        <v>298</v>
      </c>
      <c r="F20">
        <v>98.678024325562902</v>
      </c>
      <c r="G20">
        <v>98.401326161084</v>
      </c>
      <c r="H20">
        <v>98.894751819400398</v>
      </c>
      <c r="I20">
        <v>97.462675329004696</v>
      </c>
      <c r="J20">
        <v>95.5220790728401</v>
      </c>
      <c r="K20">
        <v>95.164580567704306</v>
      </c>
      <c r="L20">
        <v>93.903487661165002</v>
      </c>
      <c r="M20">
        <v>92.360218254300094</v>
      </c>
      <c r="N20">
        <v>91.764085744883701</v>
      </c>
      <c r="O20">
        <v>91.690140075654099</v>
      </c>
      <c r="P20">
        <v>92.439331516514599</v>
      </c>
      <c r="Q20">
        <v>93.487127373380602</v>
      </c>
      <c r="R20">
        <v>94.324463804297494</v>
      </c>
      <c r="S20">
        <v>96.794762724205697</v>
      </c>
      <c r="T20">
        <v>95.014815634218294</v>
      </c>
      <c r="U20">
        <v>94.205754969887806</v>
      </c>
      <c r="V20">
        <v>93.977486495015</v>
      </c>
      <c r="W20">
        <v>94.126813253662107</v>
      </c>
      <c r="X20">
        <v>94.847284438509902</v>
      </c>
      <c r="Y20">
        <v>96.772961959629498</v>
      </c>
      <c r="Z20">
        <v>97.624948023632797</v>
      </c>
      <c r="AA20">
        <v>96.780133047752997</v>
      </c>
      <c r="AB20">
        <v>97.6193705841157</v>
      </c>
      <c r="AC20">
        <v>98.600350648852896</v>
      </c>
      <c r="AD20">
        <v>99.748221603029705</v>
      </c>
      <c r="AE20">
        <v>100</v>
      </c>
    </row>
    <row r="21" spans="1:31" x14ac:dyDescent="0.3">
      <c r="A21" t="s">
        <v>134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134</v>
      </c>
      <c r="B22" t="s">
        <v>337</v>
      </c>
      <c r="C22" t="s">
        <v>297</v>
      </c>
      <c r="D22" t="s">
        <v>338</v>
      </c>
      <c r="E22" t="s">
        <v>298</v>
      </c>
      <c r="F22">
        <v>88.431289511570498</v>
      </c>
      <c r="G22">
        <v>88.613701025008197</v>
      </c>
      <c r="H22">
        <v>89.652383210143498</v>
      </c>
      <c r="I22">
        <v>88.123136084775695</v>
      </c>
      <c r="J22">
        <v>86.443998381235005</v>
      </c>
      <c r="K22">
        <v>86.660297283564006</v>
      </c>
      <c r="L22">
        <v>85.658667290730094</v>
      </c>
      <c r="M22">
        <v>84.494943117554399</v>
      </c>
      <c r="N22">
        <v>84.573746310723905</v>
      </c>
      <c r="O22">
        <v>85.221836618633802</v>
      </c>
      <c r="P22">
        <v>86.481686051124299</v>
      </c>
      <c r="Q22">
        <v>87.935880368850604</v>
      </c>
      <c r="R22">
        <v>89.3028750816285</v>
      </c>
      <c r="S22">
        <v>93.159789101943701</v>
      </c>
      <c r="T22">
        <v>90.908294846515105</v>
      </c>
      <c r="U22">
        <v>90.523117478782297</v>
      </c>
      <c r="V22">
        <v>91.116333918817105</v>
      </c>
      <c r="W22">
        <v>91.189998219089304</v>
      </c>
      <c r="X22">
        <v>92.184895373238703</v>
      </c>
      <c r="Y22">
        <v>94.724555223362302</v>
      </c>
      <c r="Z22">
        <v>95.666496133138097</v>
      </c>
      <c r="AA22">
        <v>94.987433341934107</v>
      </c>
      <c r="AB22">
        <v>96.330385621694901</v>
      </c>
      <c r="AC22">
        <v>97.821556595814002</v>
      </c>
      <c r="AD22">
        <v>99.429583758943906</v>
      </c>
      <c r="AE22">
        <v>100</v>
      </c>
    </row>
    <row r="23" spans="1:31" x14ac:dyDescent="0.3">
      <c r="A23" t="s">
        <v>134</v>
      </c>
      <c r="B23" t="s">
        <v>339</v>
      </c>
      <c r="C23" t="s">
        <v>297</v>
      </c>
      <c r="D23" t="s">
        <v>340</v>
      </c>
      <c r="E23" t="s">
        <v>298</v>
      </c>
      <c r="F23">
        <v>119.956450742032</v>
      </c>
      <c r="G23">
        <v>117.543399073266</v>
      </c>
      <c r="H23">
        <v>116.252655186513</v>
      </c>
      <c r="I23">
        <v>113.954451885799</v>
      </c>
      <c r="J23">
        <v>111.43923652359599</v>
      </c>
      <c r="K23">
        <v>109.193181477701</v>
      </c>
      <c r="L23">
        <v>106.82890503703</v>
      </c>
      <c r="M23">
        <v>104.362039641975</v>
      </c>
      <c r="N23">
        <v>102.24794409167301</v>
      </c>
      <c r="O23">
        <v>100.773089409544</v>
      </c>
      <c r="P23">
        <v>100.593807884996</v>
      </c>
      <c r="Q23">
        <v>100.60299247988</v>
      </c>
      <c r="R23">
        <v>100.385363748857</v>
      </c>
      <c r="S23">
        <v>100.580701442815</v>
      </c>
      <c r="T23">
        <v>99.352639980171006</v>
      </c>
      <c r="U23">
        <v>98.166684388549598</v>
      </c>
      <c r="V23">
        <v>97.154904106692499</v>
      </c>
      <c r="W23">
        <v>97.058323152841595</v>
      </c>
      <c r="X23">
        <v>98.243179065311097</v>
      </c>
      <c r="Y23">
        <v>99.587817402762099</v>
      </c>
      <c r="Z23">
        <v>100.53095392039199</v>
      </c>
      <c r="AA23">
        <v>99.262035999871898</v>
      </c>
      <c r="AB23">
        <v>99.424951955656596</v>
      </c>
      <c r="AC23">
        <v>99.558562304181194</v>
      </c>
      <c r="AD23">
        <v>99.8860940897044</v>
      </c>
      <c r="AE23">
        <v>100</v>
      </c>
    </row>
    <row r="24" spans="1:31" x14ac:dyDescent="0.3">
      <c r="A24" t="s">
        <v>134</v>
      </c>
      <c r="B24" t="s">
        <v>341</v>
      </c>
      <c r="C24" t="s">
        <v>297</v>
      </c>
      <c r="D24" t="s">
        <v>342</v>
      </c>
      <c r="E24" t="s">
        <v>298</v>
      </c>
      <c r="F24">
        <v>122.152959682759</v>
      </c>
      <c r="G24">
        <v>119.443435206567</v>
      </c>
      <c r="H24">
        <v>118.096184511524</v>
      </c>
      <c r="I24">
        <v>115.291327128291</v>
      </c>
      <c r="J24">
        <v>112.750470617327</v>
      </c>
      <c r="K24">
        <v>110.96490049606901</v>
      </c>
      <c r="L24">
        <v>108.391713588443</v>
      </c>
      <c r="M24">
        <v>105.54213535534301</v>
      </c>
      <c r="N24">
        <v>103.398108737079</v>
      </c>
      <c r="O24">
        <v>101.72347229906499</v>
      </c>
      <c r="P24">
        <v>101.187722277595</v>
      </c>
      <c r="Q24">
        <v>100.946818159747</v>
      </c>
      <c r="R24">
        <v>100.506788799845</v>
      </c>
      <c r="S24">
        <v>100.405556354789</v>
      </c>
      <c r="T24">
        <v>98.221157181863802</v>
      </c>
      <c r="U24">
        <v>96.671893452116606</v>
      </c>
      <c r="V24">
        <v>96.264924780859801</v>
      </c>
      <c r="W24">
        <v>95.489071527660499</v>
      </c>
      <c r="X24">
        <v>96.522574090636496</v>
      </c>
      <c r="Y24">
        <v>98.134970863467402</v>
      </c>
      <c r="Z24">
        <v>99.014058817035306</v>
      </c>
      <c r="AA24">
        <v>97.996755613913905</v>
      </c>
      <c r="AB24">
        <v>98.547312821288102</v>
      </c>
      <c r="AC24">
        <v>99.171226250036696</v>
      </c>
      <c r="AD24">
        <v>99.8489570654435</v>
      </c>
      <c r="AE24">
        <v>100</v>
      </c>
    </row>
    <row r="25" spans="1:31" x14ac:dyDescent="0.3">
      <c r="A25" t="s">
        <v>134</v>
      </c>
      <c r="B25" t="s">
        <v>343</v>
      </c>
      <c r="C25" t="s">
        <v>297</v>
      </c>
      <c r="D25" t="s">
        <v>344</v>
      </c>
      <c r="E25" t="s">
        <v>298</v>
      </c>
      <c r="F25">
        <v>124.09301401149</v>
      </c>
      <c r="G25">
        <v>122.292399118302</v>
      </c>
      <c r="H25">
        <v>121.55421513779901</v>
      </c>
      <c r="I25">
        <v>119.74870757965</v>
      </c>
      <c r="J25">
        <v>117.259797754065</v>
      </c>
      <c r="K25">
        <v>115.185398851801</v>
      </c>
      <c r="L25">
        <v>112.560062432774</v>
      </c>
      <c r="M25">
        <v>109.979768327762</v>
      </c>
      <c r="N25">
        <v>107.45927740110299</v>
      </c>
      <c r="O25">
        <v>105.739569067174</v>
      </c>
      <c r="P25">
        <v>105.41002266215899</v>
      </c>
      <c r="Q25">
        <v>105.342195830344</v>
      </c>
      <c r="R25">
        <v>104.9887338453</v>
      </c>
      <c r="S25">
        <v>104.501179119355</v>
      </c>
      <c r="T25">
        <v>102.81808109390499</v>
      </c>
      <c r="U25">
        <v>100.95559727828299</v>
      </c>
      <c r="V25">
        <v>98.974164890958207</v>
      </c>
      <c r="W25">
        <v>98.618195101067101</v>
      </c>
      <c r="X25">
        <v>99.402457279845507</v>
      </c>
      <c r="Y25">
        <v>100.549258653496</v>
      </c>
      <c r="Z25">
        <v>101.460316976212</v>
      </c>
      <c r="AA25">
        <v>100.09495907359199</v>
      </c>
      <c r="AB25">
        <v>100.02939785052401</v>
      </c>
      <c r="AC25">
        <v>99.977911904208398</v>
      </c>
      <c r="AD25">
        <v>100.044493557892</v>
      </c>
      <c r="AE25">
        <v>100</v>
      </c>
    </row>
    <row r="26" spans="1:31" x14ac:dyDescent="0.3">
      <c r="A26" t="s">
        <v>134</v>
      </c>
      <c r="B26" t="s">
        <v>345</v>
      </c>
      <c r="C26" t="s">
        <v>297</v>
      </c>
      <c r="D26" t="s">
        <v>346</v>
      </c>
      <c r="E26" t="s">
        <v>298</v>
      </c>
      <c r="F26">
        <v>117.75259290883</v>
      </c>
      <c r="G26">
        <v>115.595743873106</v>
      </c>
      <c r="H26">
        <v>114.543822353964</v>
      </c>
      <c r="I26">
        <v>111.827028131925</v>
      </c>
      <c r="J26">
        <v>109.352102689764</v>
      </c>
      <c r="K26">
        <v>107.93481137710501</v>
      </c>
      <c r="L26">
        <v>105.610627036693</v>
      </c>
      <c r="M26">
        <v>102.961921542844</v>
      </c>
      <c r="N26">
        <v>101.280723514111</v>
      </c>
      <c r="O26">
        <v>99.993447159978899</v>
      </c>
      <c r="P26">
        <v>99.683586828194805</v>
      </c>
      <c r="Q26">
        <v>99.556018604464001</v>
      </c>
      <c r="R26">
        <v>99.268371188852299</v>
      </c>
      <c r="S26">
        <v>99.502348923086899</v>
      </c>
      <c r="T26">
        <v>97.341482491564193</v>
      </c>
      <c r="U26">
        <v>95.897283546295796</v>
      </c>
      <c r="V26">
        <v>95.7381739675848</v>
      </c>
      <c r="W26">
        <v>94.958007907742001</v>
      </c>
      <c r="X26">
        <v>96.009290617379705</v>
      </c>
      <c r="Y26">
        <v>97.699046466366894</v>
      </c>
      <c r="Z26">
        <v>98.569757406738503</v>
      </c>
      <c r="AA26">
        <v>97.616425177729596</v>
      </c>
      <c r="AB26">
        <v>98.268340640587098</v>
      </c>
      <c r="AC26">
        <v>98.996738113973393</v>
      </c>
      <c r="AD26">
        <v>99.807849615511898</v>
      </c>
      <c r="AE26">
        <v>100</v>
      </c>
    </row>
    <row r="27" spans="1:31" x14ac:dyDescent="0.3">
      <c r="A27" t="s">
        <v>134</v>
      </c>
      <c r="B27" t="s">
        <v>347</v>
      </c>
      <c r="C27" t="s">
        <v>297</v>
      </c>
      <c r="D27" t="s">
        <v>348</v>
      </c>
      <c r="E27" t="s">
        <v>298</v>
      </c>
      <c r="F27">
        <v>125.570206357171</v>
      </c>
      <c r="G27">
        <v>122.206631390683</v>
      </c>
      <c r="H27">
        <v>120.417713644294</v>
      </c>
      <c r="I27">
        <v>117.48405994365601</v>
      </c>
      <c r="J27">
        <v>114.887437534442</v>
      </c>
      <c r="K27">
        <v>112.856832883126</v>
      </c>
      <c r="L27">
        <v>110.10828248192399</v>
      </c>
      <c r="M27">
        <v>107.08000285963</v>
      </c>
      <c r="N27">
        <v>104.656221652352</v>
      </c>
      <c r="O27">
        <v>102.753802789592</v>
      </c>
      <c r="P27">
        <v>102.053976905933</v>
      </c>
      <c r="Q27">
        <v>101.716238557484</v>
      </c>
      <c r="R27">
        <v>101.154832552823</v>
      </c>
      <c r="S27">
        <v>100.839180010398</v>
      </c>
      <c r="T27">
        <v>98.571184141570797</v>
      </c>
      <c r="U27">
        <v>96.961899981746399</v>
      </c>
      <c r="V27">
        <v>96.441836749082597</v>
      </c>
      <c r="W27">
        <v>95.655240117897307</v>
      </c>
      <c r="X27">
        <v>96.686561686612194</v>
      </c>
      <c r="Y27">
        <v>98.279538546099403</v>
      </c>
      <c r="Z27">
        <v>99.162299183899094</v>
      </c>
      <c r="AA27">
        <v>98.117832297071203</v>
      </c>
      <c r="AB27">
        <v>98.626133855077697</v>
      </c>
      <c r="AC27">
        <v>99.208997360869503</v>
      </c>
      <c r="AD27">
        <v>99.863618197213995</v>
      </c>
      <c r="AE27">
        <v>100</v>
      </c>
    </row>
    <row r="28" spans="1:31" x14ac:dyDescent="0.3">
      <c r="A28" t="s">
        <v>134</v>
      </c>
      <c r="B28" t="s">
        <v>349</v>
      </c>
      <c r="C28" t="s">
        <v>297</v>
      </c>
      <c r="D28" t="s">
        <v>350</v>
      </c>
      <c r="E28" t="s">
        <v>298</v>
      </c>
      <c r="F28">
        <v>101.141561750722</v>
      </c>
      <c r="G28">
        <v>101.031623021288</v>
      </c>
      <c r="H28">
        <v>101.453799186919</v>
      </c>
      <c r="I28">
        <v>99.8131592969835</v>
      </c>
      <c r="J28">
        <v>97.761727863306305</v>
      </c>
      <c r="K28">
        <v>97.230543040776894</v>
      </c>
      <c r="L28">
        <v>96.083624344382599</v>
      </c>
      <c r="M28">
        <v>94.644528631268599</v>
      </c>
      <c r="N28">
        <v>94.089273631931704</v>
      </c>
      <c r="O28">
        <v>93.9510767715512</v>
      </c>
      <c r="P28">
        <v>94.446583719743899</v>
      </c>
      <c r="Q28">
        <v>94.971417253644702</v>
      </c>
      <c r="R28">
        <v>95.271687837879298</v>
      </c>
      <c r="S28">
        <v>96.904242172738094</v>
      </c>
      <c r="T28">
        <v>95.174016303818703</v>
      </c>
      <c r="U28">
        <v>94.309306061108103</v>
      </c>
      <c r="V28">
        <v>93.993534167954707</v>
      </c>
      <c r="W28">
        <v>93.521342492697897</v>
      </c>
      <c r="X28">
        <v>94.627516894573006</v>
      </c>
      <c r="Y28">
        <v>96.654850021267194</v>
      </c>
      <c r="Z28">
        <v>97.653936128916598</v>
      </c>
      <c r="AA28">
        <v>96.697572072463799</v>
      </c>
      <c r="AB28">
        <v>97.5567651706981</v>
      </c>
      <c r="AC28">
        <v>98.472125965272198</v>
      </c>
      <c r="AD28">
        <v>99.515675169276406</v>
      </c>
      <c r="AE28">
        <v>100</v>
      </c>
    </row>
    <row r="29" spans="1:31" x14ac:dyDescent="0.3">
      <c r="A29" t="s">
        <v>134</v>
      </c>
      <c r="B29" t="s">
        <v>351</v>
      </c>
      <c r="C29" t="s">
        <v>297</v>
      </c>
      <c r="D29" t="s">
        <v>352</v>
      </c>
      <c r="E29" t="s">
        <v>298</v>
      </c>
      <c r="F29">
        <v>103.51948947056199</v>
      </c>
      <c r="G29">
        <v>103.40914001234501</v>
      </c>
      <c r="H29">
        <v>103.89737103258901</v>
      </c>
      <c r="I29">
        <v>102.423291360221</v>
      </c>
      <c r="J29">
        <v>100.364735633395</v>
      </c>
      <c r="K29">
        <v>99.502905296377193</v>
      </c>
      <c r="L29">
        <v>98.311900718237197</v>
      </c>
      <c r="M29">
        <v>96.856781803959095</v>
      </c>
      <c r="N29">
        <v>96.132280569732799</v>
      </c>
      <c r="O29">
        <v>95.791804240326996</v>
      </c>
      <c r="P29">
        <v>96.179323676764099</v>
      </c>
      <c r="Q29">
        <v>96.686018668730398</v>
      </c>
      <c r="R29">
        <v>97.133530587637395</v>
      </c>
      <c r="S29">
        <v>98.210148871739705</v>
      </c>
      <c r="T29">
        <v>96.450979234157302</v>
      </c>
      <c r="U29">
        <v>95.332268503092095</v>
      </c>
      <c r="V29">
        <v>94.727371784883204</v>
      </c>
      <c r="W29">
        <v>94.038337358598099</v>
      </c>
      <c r="X29">
        <v>95.000721885912498</v>
      </c>
      <c r="Y29">
        <v>96.909253682100399</v>
      </c>
      <c r="Z29">
        <v>97.897260168191906</v>
      </c>
      <c r="AA29">
        <v>96.951715930545802</v>
      </c>
      <c r="AB29">
        <v>97.777700370872495</v>
      </c>
      <c r="AC29">
        <v>98.588220306831502</v>
      </c>
      <c r="AD29">
        <v>99.553618612135807</v>
      </c>
      <c r="AE29">
        <v>100</v>
      </c>
    </row>
    <row r="30" spans="1:31" x14ac:dyDescent="0.3">
      <c r="A30" t="s">
        <v>134</v>
      </c>
      <c r="B30" t="s">
        <v>353</v>
      </c>
      <c r="C30" t="s">
        <v>297</v>
      </c>
      <c r="D30" t="s">
        <v>354</v>
      </c>
      <c r="E30" t="s">
        <v>298</v>
      </c>
      <c r="F30">
        <v>98.741743511333198</v>
      </c>
      <c r="G30">
        <v>98.872402697413193</v>
      </c>
      <c r="H30">
        <v>99.787308610148997</v>
      </c>
      <c r="I30">
        <v>98.349383460394606</v>
      </c>
      <c r="J30">
        <v>96.460919283597704</v>
      </c>
      <c r="K30">
        <v>96.122180750755106</v>
      </c>
      <c r="L30">
        <v>95.023080840247104</v>
      </c>
      <c r="M30">
        <v>93.797012757847796</v>
      </c>
      <c r="N30">
        <v>93.159240907303897</v>
      </c>
      <c r="O30">
        <v>93.005846143110801</v>
      </c>
      <c r="P30">
        <v>93.480597715119202</v>
      </c>
      <c r="Q30">
        <v>94.169564512790899</v>
      </c>
      <c r="R30">
        <v>94.659634415743199</v>
      </c>
      <c r="S30">
        <v>96.475853265409597</v>
      </c>
      <c r="T30">
        <v>95.335008009183099</v>
      </c>
      <c r="U30">
        <v>94.878084594755293</v>
      </c>
      <c r="V30">
        <v>94.396233687631295</v>
      </c>
      <c r="W30">
        <v>94.521558176765097</v>
      </c>
      <c r="X30">
        <v>95.972881930435605</v>
      </c>
      <c r="Y30">
        <v>97.747880150454293</v>
      </c>
      <c r="Z30">
        <v>98.793529677969303</v>
      </c>
      <c r="AA30">
        <v>97.652594928461895</v>
      </c>
      <c r="AB30">
        <v>98.254427205630904</v>
      </c>
      <c r="AC30">
        <v>98.858593386638603</v>
      </c>
      <c r="AD30">
        <v>99.608131626472002</v>
      </c>
      <c r="AE30">
        <v>100</v>
      </c>
    </row>
    <row r="31" spans="1:31" x14ac:dyDescent="0.3">
      <c r="A31" t="s">
        <v>134</v>
      </c>
      <c r="B31" t="s">
        <v>355</v>
      </c>
      <c r="C31" t="s">
        <v>297</v>
      </c>
      <c r="D31" t="s">
        <v>356</v>
      </c>
      <c r="E31" t="s">
        <v>298</v>
      </c>
      <c r="F31">
        <v>102.157391860622</v>
      </c>
      <c r="G31">
        <v>102.15702315711199</v>
      </c>
      <c r="H31">
        <v>102.754664735527</v>
      </c>
      <c r="I31">
        <v>101.55374464092201</v>
      </c>
      <c r="J31">
        <v>99.580609127539802</v>
      </c>
      <c r="K31">
        <v>98.2934676910278</v>
      </c>
      <c r="L31">
        <v>97.255875755606795</v>
      </c>
      <c r="M31">
        <v>96.200894951243001</v>
      </c>
      <c r="N31">
        <v>95.099903199359602</v>
      </c>
      <c r="O31">
        <v>94.607911154484597</v>
      </c>
      <c r="P31">
        <v>94.864035944889096</v>
      </c>
      <c r="Q31">
        <v>95.218314106646105</v>
      </c>
      <c r="R31">
        <v>95.511231252410496</v>
      </c>
      <c r="S31">
        <v>96.721248183798096</v>
      </c>
      <c r="T31">
        <v>95.911495136320198</v>
      </c>
      <c r="U31">
        <v>95.545931414671998</v>
      </c>
      <c r="V31">
        <v>94.832791569108693</v>
      </c>
      <c r="W31">
        <v>94.800537977322307</v>
      </c>
      <c r="X31">
        <v>96.537212660321998</v>
      </c>
      <c r="Y31">
        <v>98.280783895194105</v>
      </c>
      <c r="Z31">
        <v>99.404774540753095</v>
      </c>
      <c r="AA31">
        <v>98.109912208821399</v>
      </c>
      <c r="AB31">
        <v>98.570156056100501</v>
      </c>
      <c r="AC31">
        <v>98.959912302924806</v>
      </c>
      <c r="AD31">
        <v>99.499227363542104</v>
      </c>
      <c r="AE31">
        <v>100</v>
      </c>
    </row>
    <row r="32" spans="1:31" x14ac:dyDescent="0.3">
      <c r="A32" t="s">
        <v>134</v>
      </c>
      <c r="B32" t="s">
        <v>357</v>
      </c>
      <c r="C32" t="s">
        <v>297</v>
      </c>
      <c r="D32" t="s">
        <v>358</v>
      </c>
      <c r="E32" t="s">
        <v>298</v>
      </c>
      <c r="F32">
        <v>92.594783675203502</v>
      </c>
      <c r="G32">
        <v>92.591340313086903</v>
      </c>
      <c r="H32">
        <v>93.442032645887096</v>
      </c>
      <c r="I32">
        <v>91.885574387965704</v>
      </c>
      <c r="J32">
        <v>90.113709463980399</v>
      </c>
      <c r="K32">
        <v>90.044936708902497</v>
      </c>
      <c r="L32">
        <v>88.919485343287704</v>
      </c>
      <c r="M32">
        <v>87.638711248688097</v>
      </c>
      <c r="N32">
        <v>87.4510506110271</v>
      </c>
      <c r="O32">
        <v>87.809586723848099</v>
      </c>
      <c r="P32">
        <v>88.801436245801895</v>
      </c>
      <c r="Q32">
        <v>90.045849462837694</v>
      </c>
      <c r="R32">
        <v>91.1478586594924</v>
      </c>
      <c r="S32">
        <v>94.268350648771204</v>
      </c>
      <c r="T32">
        <v>91.973127501826099</v>
      </c>
      <c r="U32">
        <v>91.348412533232505</v>
      </c>
      <c r="V32">
        <v>91.728166569639498</v>
      </c>
      <c r="W32">
        <v>91.570127588328305</v>
      </c>
      <c r="X32">
        <v>92.560376737031206</v>
      </c>
      <c r="Y32">
        <v>94.971446282955299</v>
      </c>
      <c r="Z32">
        <v>95.931355740590703</v>
      </c>
      <c r="AA32">
        <v>95.205928249502904</v>
      </c>
      <c r="AB32">
        <v>96.479347021095293</v>
      </c>
      <c r="AC32">
        <v>97.906651448597003</v>
      </c>
      <c r="AD32">
        <v>99.423657156313396</v>
      </c>
      <c r="AE32">
        <v>100</v>
      </c>
    </row>
    <row r="33" spans="1:31" x14ac:dyDescent="0.3">
      <c r="A33" t="s">
        <v>134</v>
      </c>
      <c r="B33" t="s">
        <v>359</v>
      </c>
      <c r="C33" t="s">
        <v>297</v>
      </c>
      <c r="D33" t="s">
        <v>360</v>
      </c>
      <c r="E33" t="s">
        <v>298</v>
      </c>
      <c r="F33">
        <v>136.085280344994</v>
      </c>
      <c r="G33">
        <v>134.82784917598099</v>
      </c>
      <c r="H33">
        <v>132.596520098708</v>
      </c>
      <c r="I33">
        <v>128.56526933163801</v>
      </c>
      <c r="J33">
        <v>124.862465103077</v>
      </c>
      <c r="K33">
        <v>124.509889747861</v>
      </c>
      <c r="L33">
        <v>123.32651722227</v>
      </c>
      <c r="M33">
        <v>120.19590912190699</v>
      </c>
      <c r="N33">
        <v>119.735124402522</v>
      </c>
      <c r="O33">
        <v>118.31907519424</v>
      </c>
      <c r="P33">
        <v>117.251071362376</v>
      </c>
      <c r="Q33">
        <v>115.506191140097</v>
      </c>
      <c r="R33">
        <v>114.180328903571</v>
      </c>
      <c r="S33">
        <v>111.025289643272</v>
      </c>
      <c r="T33">
        <v>107.736467548131</v>
      </c>
      <c r="U33">
        <v>104.104880269307</v>
      </c>
      <c r="V33">
        <v>101.165008172277</v>
      </c>
      <c r="W33">
        <v>97.522340120706701</v>
      </c>
      <c r="X33">
        <v>97.6414185170797</v>
      </c>
      <c r="Y33">
        <v>98.983015560409996</v>
      </c>
      <c r="Z33">
        <v>99.941390278651596</v>
      </c>
      <c r="AA33">
        <v>98.815567940993404</v>
      </c>
      <c r="AB33">
        <v>99.068558423983006</v>
      </c>
      <c r="AC33">
        <v>99.359922416521101</v>
      </c>
      <c r="AD33">
        <v>99.633001953338194</v>
      </c>
      <c r="AE33">
        <v>100</v>
      </c>
    </row>
    <row r="34" spans="1:31" x14ac:dyDescent="0.3">
      <c r="A34" t="s">
        <v>134</v>
      </c>
      <c r="B34" t="s">
        <v>361</v>
      </c>
      <c r="C34" t="s">
        <v>297</v>
      </c>
      <c r="D34" t="s">
        <v>362</v>
      </c>
      <c r="E34" t="s">
        <v>298</v>
      </c>
      <c r="F34">
        <v>103.084236344422</v>
      </c>
      <c r="G34">
        <v>102.980591173498</v>
      </c>
      <c r="H34">
        <v>103.337475528166</v>
      </c>
      <c r="I34">
        <v>101.685275040378</v>
      </c>
      <c r="J34">
        <v>99.629681311783003</v>
      </c>
      <c r="K34">
        <v>98.796437694572106</v>
      </c>
      <c r="L34">
        <v>97.475400264027201</v>
      </c>
      <c r="M34">
        <v>95.932806948974502</v>
      </c>
      <c r="N34">
        <v>95.084350603290801</v>
      </c>
      <c r="O34">
        <v>94.661756983287304</v>
      </c>
      <c r="P34">
        <v>95.073639066842105</v>
      </c>
      <c r="Q34">
        <v>95.632818309838996</v>
      </c>
      <c r="R34">
        <v>96.081606846876895</v>
      </c>
      <c r="S34">
        <v>97.429153734376499</v>
      </c>
      <c r="T34">
        <v>95.768009714188906</v>
      </c>
      <c r="U34">
        <v>94.627280520380594</v>
      </c>
      <c r="V34">
        <v>94.882527326059204</v>
      </c>
      <c r="W34">
        <v>94.710127096060504</v>
      </c>
      <c r="X34">
        <v>95.719304581777607</v>
      </c>
      <c r="Y34">
        <v>97.390911110140195</v>
      </c>
      <c r="Z34">
        <v>98.189215764897</v>
      </c>
      <c r="AA34">
        <v>97.335113249343806</v>
      </c>
      <c r="AB34">
        <v>98.059373356141293</v>
      </c>
      <c r="AC34">
        <v>98.912256841555802</v>
      </c>
      <c r="AD34">
        <v>99.897183077653594</v>
      </c>
      <c r="AE34">
        <v>100</v>
      </c>
    </row>
    <row r="35" spans="1:31" x14ac:dyDescent="0.3">
      <c r="A35" t="s">
        <v>134</v>
      </c>
      <c r="B35" t="s">
        <v>363</v>
      </c>
      <c r="C35" t="s">
        <v>297</v>
      </c>
      <c r="D35" t="s">
        <v>364</v>
      </c>
      <c r="E35" t="s">
        <v>298</v>
      </c>
      <c r="F35">
        <v>171.57200913520899</v>
      </c>
      <c r="G35">
        <v>167.78034918956899</v>
      </c>
      <c r="H35">
        <v>163.47508927260401</v>
      </c>
      <c r="I35">
        <v>157.84513610631299</v>
      </c>
      <c r="J35">
        <v>152.45821103399399</v>
      </c>
      <c r="K35">
        <v>151.14195460022</v>
      </c>
      <c r="L35">
        <v>148.877351247212</v>
      </c>
      <c r="M35">
        <v>142.78098665344299</v>
      </c>
      <c r="N35">
        <v>139.44139885664501</v>
      </c>
      <c r="O35">
        <v>135.32575566487</v>
      </c>
      <c r="P35">
        <v>132.275056521696</v>
      </c>
      <c r="Q35">
        <v>127.841563389032</v>
      </c>
      <c r="R35">
        <v>123.604462213402</v>
      </c>
      <c r="S35">
        <v>119.03002534235399</v>
      </c>
      <c r="T35">
        <v>114.297094366525</v>
      </c>
      <c r="U35">
        <v>109.47095262367699</v>
      </c>
      <c r="V35">
        <v>105.414579297636</v>
      </c>
      <c r="W35">
        <v>99.164631764848394</v>
      </c>
      <c r="X35">
        <v>98.318689818363893</v>
      </c>
      <c r="Y35">
        <v>99.695314708641206</v>
      </c>
      <c r="Z35">
        <v>100.664413362112</v>
      </c>
      <c r="AA35">
        <v>99.403413160962401</v>
      </c>
      <c r="AB35">
        <v>99.449036114077003</v>
      </c>
      <c r="AC35">
        <v>99.680896906901197</v>
      </c>
      <c r="AD35">
        <v>99.627365003001998</v>
      </c>
      <c r="AE35">
        <v>100</v>
      </c>
    </row>
    <row r="36" spans="1:31" x14ac:dyDescent="0.3">
      <c r="A36" t="s">
        <v>134</v>
      </c>
      <c r="B36" t="s">
        <v>365</v>
      </c>
      <c r="C36" t="s">
        <v>297</v>
      </c>
      <c r="D36" t="s">
        <v>366</v>
      </c>
      <c r="E36" t="s">
        <v>298</v>
      </c>
      <c r="F36">
        <v>159.035593654358</v>
      </c>
      <c r="G36">
        <v>150.40510913505301</v>
      </c>
      <c r="H36">
        <v>145.861198933092</v>
      </c>
      <c r="I36">
        <v>140.66373460105501</v>
      </c>
      <c r="J36">
        <v>137.17313041659901</v>
      </c>
      <c r="K36">
        <v>133.646582585251</v>
      </c>
      <c r="L36">
        <v>128.610447695478</v>
      </c>
      <c r="M36">
        <v>123.292831171758</v>
      </c>
      <c r="N36">
        <v>118.703194094794</v>
      </c>
      <c r="O36">
        <v>115.36483892625699</v>
      </c>
      <c r="P36">
        <v>113.58621107997099</v>
      </c>
      <c r="Q36">
        <v>112.401204065166</v>
      </c>
      <c r="R36">
        <v>110.868452658386</v>
      </c>
      <c r="S36">
        <v>109.142234772387</v>
      </c>
      <c r="T36">
        <v>104.83560215254199</v>
      </c>
      <c r="U36">
        <v>101.857902545575</v>
      </c>
      <c r="V36">
        <v>99.892503898623303</v>
      </c>
      <c r="W36">
        <v>97.078499613106302</v>
      </c>
      <c r="X36">
        <v>97.367269613995703</v>
      </c>
      <c r="Y36">
        <v>99.001886976519899</v>
      </c>
      <c r="Z36">
        <v>99.976944193392896</v>
      </c>
      <c r="AA36">
        <v>98.666255693129798</v>
      </c>
      <c r="AB36">
        <v>98.931291305209101</v>
      </c>
      <c r="AC36">
        <v>99.517221748204193</v>
      </c>
      <c r="AD36">
        <v>99.844087852785194</v>
      </c>
      <c r="AE36">
        <v>100</v>
      </c>
    </row>
    <row r="37" spans="1:31" x14ac:dyDescent="0.3">
      <c r="A37" t="s">
        <v>134</v>
      </c>
      <c r="B37" t="s">
        <v>367</v>
      </c>
      <c r="C37" t="s">
        <v>297</v>
      </c>
      <c r="D37" t="s">
        <v>368</v>
      </c>
      <c r="E37" t="s">
        <v>298</v>
      </c>
      <c r="F37">
        <v>162.36681371137001</v>
      </c>
      <c r="G37">
        <v>160.80819095682099</v>
      </c>
      <c r="H37">
        <v>156.842119793547</v>
      </c>
      <c r="I37">
        <v>151.444654688029</v>
      </c>
      <c r="J37">
        <v>145.871295282055</v>
      </c>
      <c r="K37">
        <v>145.32943710957699</v>
      </c>
      <c r="L37">
        <v>144.422182217791</v>
      </c>
      <c r="M37">
        <v>139.03175544469801</v>
      </c>
      <c r="N37">
        <v>138.451256105011</v>
      </c>
      <c r="O37">
        <v>136.279125625413</v>
      </c>
      <c r="P37">
        <v>133.84670570338301</v>
      </c>
      <c r="Q37">
        <v>128.30180904181501</v>
      </c>
      <c r="R37">
        <v>123.537427385258</v>
      </c>
      <c r="S37">
        <v>119.156236472136</v>
      </c>
      <c r="T37">
        <v>115.037419897202</v>
      </c>
      <c r="U37">
        <v>110.16419253571701</v>
      </c>
      <c r="V37">
        <v>105.79507013257199</v>
      </c>
      <c r="W37">
        <v>98.921994848324502</v>
      </c>
      <c r="X37">
        <v>97.751354134050104</v>
      </c>
      <c r="Y37">
        <v>99.047595253197898</v>
      </c>
      <c r="Z37">
        <v>99.967797399917501</v>
      </c>
      <c r="AA37">
        <v>98.890140114046304</v>
      </c>
      <c r="AB37">
        <v>99.017176141210996</v>
      </c>
      <c r="AC37">
        <v>99.356242742439903</v>
      </c>
      <c r="AD37">
        <v>99.478138448334093</v>
      </c>
      <c r="AE37">
        <v>100</v>
      </c>
    </row>
    <row r="38" spans="1:31" x14ac:dyDescent="0.3">
      <c r="A38" t="s">
        <v>134</v>
      </c>
      <c r="B38" t="s">
        <v>369</v>
      </c>
      <c r="C38" t="s">
        <v>297</v>
      </c>
      <c r="D38" t="s">
        <v>370</v>
      </c>
      <c r="E38" t="s">
        <v>298</v>
      </c>
      <c r="F38">
        <v>232.95023631482201</v>
      </c>
      <c r="G38">
        <v>222.95342578120801</v>
      </c>
      <c r="H38">
        <v>217.416032415811</v>
      </c>
      <c r="I38">
        <v>210.43725533360501</v>
      </c>
      <c r="J38">
        <v>205.59890063153799</v>
      </c>
      <c r="K38">
        <v>199.16851957611601</v>
      </c>
      <c r="L38">
        <v>190.15078516394101</v>
      </c>
      <c r="M38">
        <v>179.15939316085701</v>
      </c>
      <c r="N38">
        <v>166.10636663490101</v>
      </c>
      <c r="O38">
        <v>155.57003680668399</v>
      </c>
      <c r="P38">
        <v>148.70986827019101</v>
      </c>
      <c r="Q38">
        <v>144.712676472467</v>
      </c>
      <c r="R38">
        <v>139.537655316383</v>
      </c>
      <c r="S38">
        <v>130.47425273933601</v>
      </c>
      <c r="T38">
        <v>119.97262299788299</v>
      </c>
      <c r="U38">
        <v>112.998308334352</v>
      </c>
      <c r="V38">
        <v>107.92090338857</v>
      </c>
      <c r="W38">
        <v>101.71049879376299</v>
      </c>
      <c r="X38">
        <v>101.711886247683</v>
      </c>
      <c r="Y38">
        <v>103.21371205151</v>
      </c>
      <c r="Z38">
        <v>104.373180854013</v>
      </c>
      <c r="AA38">
        <v>102.132670835149</v>
      </c>
      <c r="AB38">
        <v>101.48190376938901</v>
      </c>
      <c r="AC38">
        <v>101.27601827130999</v>
      </c>
      <c r="AD38">
        <v>100.184156593724</v>
      </c>
      <c r="AE38">
        <v>100</v>
      </c>
    </row>
    <row r="39" spans="1:31" x14ac:dyDescent="0.3">
      <c r="A39" t="s">
        <v>134</v>
      </c>
      <c r="B39" t="s">
        <v>371</v>
      </c>
      <c r="C39" t="s">
        <v>297</v>
      </c>
      <c r="D39" t="s">
        <v>372</v>
      </c>
      <c r="E39" t="s">
        <v>298</v>
      </c>
      <c r="F39">
        <v>284.03813665617702</v>
      </c>
      <c r="G39">
        <v>260.50019746306202</v>
      </c>
      <c r="H39">
        <v>245.98689961676101</v>
      </c>
      <c r="I39">
        <v>232.34353011044399</v>
      </c>
      <c r="J39">
        <v>226.05802311236201</v>
      </c>
      <c r="K39">
        <v>214.77699488257099</v>
      </c>
      <c r="L39">
        <v>198.936062769259</v>
      </c>
      <c r="M39">
        <v>182.77816342310399</v>
      </c>
      <c r="N39">
        <v>165.370326111129</v>
      </c>
      <c r="O39">
        <v>151.38359358949199</v>
      </c>
      <c r="P39">
        <v>143.617105010708</v>
      </c>
      <c r="Q39">
        <v>139.56181141263599</v>
      </c>
      <c r="R39">
        <v>134.06016926333501</v>
      </c>
      <c r="S39">
        <v>124.74583387091</v>
      </c>
      <c r="T39">
        <v>114.25457276304699</v>
      </c>
      <c r="U39">
        <v>107.99797870965899</v>
      </c>
      <c r="V39">
        <v>104.047154409383</v>
      </c>
      <c r="W39">
        <v>99.699890319863201</v>
      </c>
      <c r="X39">
        <v>100.148573017961</v>
      </c>
      <c r="Y39">
        <v>101.68206660847</v>
      </c>
      <c r="Z39">
        <v>102.746551965775</v>
      </c>
      <c r="AA39">
        <v>100.896648558446</v>
      </c>
      <c r="AB39">
        <v>100.631255207921</v>
      </c>
      <c r="AC39">
        <v>100.695191241342</v>
      </c>
      <c r="AD39">
        <v>100.15680042302201</v>
      </c>
      <c r="AE39">
        <v>100</v>
      </c>
    </row>
    <row r="40" spans="1:31" x14ac:dyDescent="0.3">
      <c r="A40" t="s">
        <v>134</v>
      </c>
      <c r="B40" t="s">
        <v>373</v>
      </c>
      <c r="C40" t="s">
        <v>297</v>
      </c>
      <c r="D40" t="s">
        <v>374</v>
      </c>
      <c r="E40" t="s">
        <v>298</v>
      </c>
      <c r="F40">
        <v>94.627778763134998</v>
      </c>
      <c r="G40">
        <v>94.770943943634904</v>
      </c>
      <c r="H40">
        <v>95.496258235572896</v>
      </c>
      <c r="I40">
        <v>93.769438146862697</v>
      </c>
      <c r="J40">
        <v>92.0593746871495</v>
      </c>
      <c r="K40">
        <v>91.991755242812701</v>
      </c>
      <c r="L40">
        <v>90.577084990776697</v>
      </c>
      <c r="M40">
        <v>89.194052436232496</v>
      </c>
      <c r="N40">
        <v>88.839648557390504</v>
      </c>
      <c r="O40">
        <v>89.097209148307201</v>
      </c>
      <c r="P40">
        <v>90.012874532438005</v>
      </c>
      <c r="Q40">
        <v>91.105217344167599</v>
      </c>
      <c r="R40">
        <v>92.203098751586595</v>
      </c>
      <c r="S40">
        <v>94.766765180962295</v>
      </c>
      <c r="T40">
        <v>92.650293410535497</v>
      </c>
      <c r="U40">
        <v>91.805987180831906</v>
      </c>
      <c r="V40">
        <v>93.134118798568096</v>
      </c>
      <c r="W40">
        <v>92.983957752515195</v>
      </c>
      <c r="X40">
        <v>94.028031922318704</v>
      </c>
      <c r="Y40">
        <v>95.897506098079504</v>
      </c>
      <c r="Z40">
        <v>96.581309615097396</v>
      </c>
      <c r="AA40">
        <v>95.963771138332007</v>
      </c>
      <c r="AB40">
        <v>97.085631132109299</v>
      </c>
      <c r="AC40">
        <v>98.350009765268794</v>
      </c>
      <c r="AD40">
        <v>99.793804977095704</v>
      </c>
      <c r="AE40">
        <v>100</v>
      </c>
    </row>
    <row r="41" spans="1:31" x14ac:dyDescent="0.3">
      <c r="A41" t="s">
        <v>134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134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134</v>
      </c>
      <c r="B43" t="s">
        <v>379</v>
      </c>
      <c r="C43" t="s">
        <v>297</v>
      </c>
      <c r="D43" t="s">
        <v>380</v>
      </c>
      <c r="E43" t="s">
        <v>298</v>
      </c>
      <c r="F43">
        <v>144.60272953072399</v>
      </c>
      <c r="G43">
        <v>139.469207843231</v>
      </c>
      <c r="H43">
        <v>136.387583855793</v>
      </c>
      <c r="I43">
        <v>133.06874133819699</v>
      </c>
      <c r="J43">
        <v>130.20806743746999</v>
      </c>
      <c r="K43">
        <v>127.06871447720199</v>
      </c>
      <c r="L43">
        <v>123.207797633094</v>
      </c>
      <c r="M43">
        <v>118.477314982126</v>
      </c>
      <c r="N43">
        <v>113.445105699557</v>
      </c>
      <c r="O43">
        <v>109.53513676444599</v>
      </c>
      <c r="P43">
        <v>107.93258764987399</v>
      </c>
      <c r="Q43">
        <v>107.443081085437</v>
      </c>
      <c r="R43">
        <v>106.426759139621</v>
      </c>
      <c r="S43">
        <v>105.10371715578</v>
      </c>
      <c r="T43">
        <v>101.975766148025</v>
      </c>
      <c r="U43">
        <v>99.583740304702999</v>
      </c>
      <c r="V43">
        <v>98.1262105184707</v>
      </c>
      <c r="W43">
        <v>97.470999393072901</v>
      </c>
      <c r="X43">
        <v>98.287283058764601</v>
      </c>
      <c r="Y43">
        <v>99.648761484787499</v>
      </c>
      <c r="Z43">
        <v>100.516245024599</v>
      </c>
      <c r="AA43">
        <v>99.236657532737198</v>
      </c>
      <c r="AB43">
        <v>99.429711720315098</v>
      </c>
      <c r="AC43">
        <v>99.776712993952799</v>
      </c>
      <c r="AD43">
        <v>100.090488678779</v>
      </c>
      <c r="AE43">
        <v>100</v>
      </c>
    </row>
    <row r="44" spans="1:31" x14ac:dyDescent="0.3">
      <c r="A44" t="s">
        <v>134</v>
      </c>
      <c r="B44" t="s">
        <v>381</v>
      </c>
      <c r="C44" t="s">
        <v>297</v>
      </c>
      <c r="D44" t="s">
        <v>382</v>
      </c>
      <c r="E44" t="s">
        <v>298</v>
      </c>
      <c r="F44">
        <v>118.655930061102</v>
      </c>
      <c r="G44">
        <v>117.03093296037299</v>
      </c>
      <c r="H44">
        <v>116.34856905524499</v>
      </c>
      <c r="I44">
        <v>114.08231328818501</v>
      </c>
      <c r="J44">
        <v>111.568899238559</v>
      </c>
      <c r="K44">
        <v>110.247064880812</v>
      </c>
      <c r="L44">
        <v>108.130728271199</v>
      </c>
      <c r="M44">
        <v>105.415336389541</v>
      </c>
      <c r="N44">
        <v>103.476913778395</v>
      </c>
      <c r="O44">
        <v>102.001110053769</v>
      </c>
      <c r="P44">
        <v>101.680961186784</v>
      </c>
      <c r="Q44">
        <v>101.62576490658699</v>
      </c>
      <c r="R44">
        <v>101.302077870839</v>
      </c>
      <c r="S44">
        <v>101.552948919846</v>
      </c>
      <c r="T44">
        <v>99.2966950912557</v>
      </c>
      <c r="U44">
        <v>97.666714591778998</v>
      </c>
      <c r="V44">
        <v>96.759583425005005</v>
      </c>
      <c r="W44">
        <v>95.949176852141207</v>
      </c>
      <c r="X44">
        <v>96.705900621427901</v>
      </c>
      <c r="Y44">
        <v>98.312094436941706</v>
      </c>
      <c r="Z44">
        <v>99.212939835994803</v>
      </c>
      <c r="AA44">
        <v>98.225599832102603</v>
      </c>
      <c r="AB44">
        <v>98.702749302967305</v>
      </c>
      <c r="AC44">
        <v>99.282525517328594</v>
      </c>
      <c r="AD44">
        <v>99.929461591839797</v>
      </c>
      <c r="AE44">
        <v>100</v>
      </c>
    </row>
    <row r="45" spans="1:31" x14ac:dyDescent="0.3">
      <c r="A45" t="s">
        <v>134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134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134</v>
      </c>
      <c r="B47" t="s">
        <v>387</v>
      </c>
      <c r="C47" t="s">
        <v>297</v>
      </c>
      <c r="D47" t="s">
        <v>388</v>
      </c>
      <c r="E47" t="s">
        <v>298</v>
      </c>
      <c r="F47">
        <v>89.7026578694405</v>
      </c>
      <c r="G47">
        <v>89.708593617515803</v>
      </c>
      <c r="H47">
        <v>90.425102570006302</v>
      </c>
      <c r="I47">
        <v>88.852964590659298</v>
      </c>
      <c r="J47">
        <v>87.115829652123296</v>
      </c>
      <c r="K47">
        <v>87.130632015493902</v>
      </c>
      <c r="L47">
        <v>86.163206318832096</v>
      </c>
      <c r="M47">
        <v>84.908139959891798</v>
      </c>
      <c r="N47">
        <v>84.990375961215904</v>
      </c>
      <c r="O47">
        <v>85.498226565170398</v>
      </c>
      <c r="P47">
        <v>86.637609915197402</v>
      </c>
      <c r="Q47">
        <v>88.007482303789601</v>
      </c>
      <c r="R47">
        <v>89.268183003853395</v>
      </c>
      <c r="S47">
        <v>92.777323958272405</v>
      </c>
      <c r="T47">
        <v>90.597338317680894</v>
      </c>
      <c r="U47">
        <v>90.388279822608695</v>
      </c>
      <c r="V47">
        <v>90.779226078964498</v>
      </c>
      <c r="W47">
        <v>90.623859334750705</v>
      </c>
      <c r="X47">
        <v>91.671192399777496</v>
      </c>
      <c r="Y47">
        <v>94.333650989564006</v>
      </c>
      <c r="Z47">
        <v>95.496404166306405</v>
      </c>
      <c r="AA47">
        <v>94.944687168683302</v>
      </c>
      <c r="AB47">
        <v>96.382259485089406</v>
      </c>
      <c r="AC47">
        <v>97.944348363979998</v>
      </c>
      <c r="AD47">
        <v>99.372060525348601</v>
      </c>
      <c r="AE47">
        <v>100</v>
      </c>
    </row>
    <row r="48" spans="1:31" x14ac:dyDescent="0.3">
      <c r="A48" t="s">
        <v>134</v>
      </c>
      <c r="B48" t="s">
        <v>389</v>
      </c>
      <c r="C48" t="s">
        <v>297</v>
      </c>
      <c r="D48" t="s">
        <v>390</v>
      </c>
      <c r="E48" t="s">
        <v>298</v>
      </c>
      <c r="F48">
        <v>94.384928104736602</v>
      </c>
      <c r="G48">
        <v>94.192336050788398</v>
      </c>
      <c r="H48">
        <v>94.756574226204407</v>
      </c>
      <c r="I48">
        <v>93.119892933108005</v>
      </c>
      <c r="J48">
        <v>91.2976759411263</v>
      </c>
      <c r="K48">
        <v>91.081436085226699</v>
      </c>
      <c r="L48">
        <v>89.913964976305607</v>
      </c>
      <c r="M48">
        <v>88.513997013850997</v>
      </c>
      <c r="N48">
        <v>88.249673190367204</v>
      </c>
      <c r="O48">
        <v>88.398854212490406</v>
      </c>
      <c r="P48">
        <v>89.273752847461793</v>
      </c>
      <c r="Q48">
        <v>90.414494001805707</v>
      </c>
      <c r="R48">
        <v>91.425184242256094</v>
      </c>
      <c r="S48">
        <v>94.243745637384194</v>
      </c>
      <c r="T48">
        <v>92.127445565107493</v>
      </c>
      <c r="U48">
        <v>91.593679186942396</v>
      </c>
      <c r="V48">
        <v>92.109555508389505</v>
      </c>
      <c r="W48">
        <v>91.908021442741997</v>
      </c>
      <c r="X48">
        <v>92.941293003061901</v>
      </c>
      <c r="Y48">
        <v>95.283857168952096</v>
      </c>
      <c r="Z48">
        <v>96.310000910822893</v>
      </c>
      <c r="AA48">
        <v>95.668679500047503</v>
      </c>
      <c r="AB48">
        <v>96.886267177145996</v>
      </c>
      <c r="AC48">
        <v>98.245879619391005</v>
      </c>
      <c r="AD48">
        <v>99.544921241118502</v>
      </c>
      <c r="AE48">
        <v>100</v>
      </c>
    </row>
    <row r="49" spans="1:31" x14ac:dyDescent="0.3">
      <c r="A49" t="s">
        <v>134</v>
      </c>
      <c r="B49" t="s">
        <v>391</v>
      </c>
      <c r="C49" t="s">
        <v>297</v>
      </c>
      <c r="D49" t="s">
        <v>392</v>
      </c>
      <c r="E49" t="s">
        <v>298</v>
      </c>
      <c r="F49">
        <v>100.60657951913301</v>
      </c>
      <c r="G49">
        <v>100.07126552261199</v>
      </c>
      <c r="H49">
        <v>100.26136370712101</v>
      </c>
      <c r="I49">
        <v>98.341574711396703</v>
      </c>
      <c r="J49">
        <v>96.391273633767199</v>
      </c>
      <c r="K49">
        <v>95.853777080154003</v>
      </c>
      <c r="L49">
        <v>94.384989810808193</v>
      </c>
      <c r="M49">
        <v>92.883861818097799</v>
      </c>
      <c r="N49">
        <v>92.279861252976602</v>
      </c>
      <c r="O49">
        <v>92.149945978787002</v>
      </c>
      <c r="P49">
        <v>92.787234720246005</v>
      </c>
      <c r="Q49">
        <v>93.538850975039196</v>
      </c>
      <c r="R49">
        <v>94.211165837201094</v>
      </c>
      <c r="S49">
        <v>95.962237922268301</v>
      </c>
      <c r="T49">
        <v>93.654522186678605</v>
      </c>
      <c r="U49">
        <v>92.535386948330498</v>
      </c>
      <c r="V49">
        <v>93.641637515296594</v>
      </c>
      <c r="W49">
        <v>93.023770401558096</v>
      </c>
      <c r="X49">
        <v>94.085995328058104</v>
      </c>
      <c r="Y49">
        <v>96.059858040687004</v>
      </c>
      <c r="Z49">
        <v>96.836222095473005</v>
      </c>
      <c r="AA49">
        <v>96.163801356364999</v>
      </c>
      <c r="AB49">
        <v>97.233071472419596</v>
      </c>
      <c r="AC49">
        <v>98.457123437940794</v>
      </c>
      <c r="AD49">
        <v>99.780805106321097</v>
      </c>
      <c r="AE49">
        <v>100</v>
      </c>
    </row>
    <row r="50" spans="1:31" x14ac:dyDescent="0.3">
      <c r="A50" t="s">
        <v>134</v>
      </c>
      <c r="B50" t="s">
        <v>393</v>
      </c>
      <c r="C50" t="s">
        <v>297</v>
      </c>
      <c r="D50" t="s">
        <v>394</v>
      </c>
      <c r="E50" t="s">
        <v>298</v>
      </c>
      <c r="F50">
        <v>107.532507330293</v>
      </c>
      <c r="G50">
        <v>106.432353644255</v>
      </c>
      <c r="H50">
        <v>106.346308087317</v>
      </c>
      <c r="I50">
        <v>104.673595526789</v>
      </c>
      <c r="J50">
        <v>102.631372686266</v>
      </c>
      <c r="K50">
        <v>101.50291199458501</v>
      </c>
      <c r="L50">
        <v>99.622864143119997</v>
      </c>
      <c r="M50">
        <v>97.720827123720596</v>
      </c>
      <c r="N50">
        <v>96.186059018950402</v>
      </c>
      <c r="O50">
        <v>95.2492253321834</v>
      </c>
      <c r="P50">
        <v>95.403428587311495</v>
      </c>
      <c r="Q50">
        <v>96.008836406280096</v>
      </c>
      <c r="R50">
        <v>96.386329873164001</v>
      </c>
      <c r="S50">
        <v>97.541370323692902</v>
      </c>
      <c r="T50">
        <v>95.796951693641105</v>
      </c>
      <c r="U50">
        <v>94.693066406312198</v>
      </c>
      <c r="V50">
        <v>95.241598999269399</v>
      </c>
      <c r="W50">
        <v>95.119393760107997</v>
      </c>
      <c r="X50">
        <v>96.109625773278793</v>
      </c>
      <c r="Y50">
        <v>97.815531465456004</v>
      </c>
      <c r="Z50">
        <v>98.599150368915105</v>
      </c>
      <c r="AA50">
        <v>97.715715328018604</v>
      </c>
      <c r="AB50">
        <v>98.402361578616606</v>
      </c>
      <c r="AC50">
        <v>99.170110687199895</v>
      </c>
      <c r="AD50">
        <v>100.039566584821</v>
      </c>
      <c r="AE50">
        <v>100</v>
      </c>
    </row>
    <row r="51" spans="1:31" x14ac:dyDescent="0.3">
      <c r="A51" t="s">
        <v>134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134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134</v>
      </c>
      <c r="B53" t="s">
        <v>399</v>
      </c>
      <c r="C53" t="s">
        <v>297</v>
      </c>
      <c r="D53" t="s">
        <v>400</v>
      </c>
      <c r="E53" t="s">
        <v>298</v>
      </c>
      <c r="F53">
        <v>110.903926130998</v>
      </c>
      <c r="G53">
        <v>109.981585875294</v>
      </c>
      <c r="H53">
        <v>109.937714685543</v>
      </c>
      <c r="I53">
        <v>108.23929409970999</v>
      </c>
      <c r="J53">
        <v>106.07498979587299</v>
      </c>
      <c r="K53">
        <v>104.880945609741</v>
      </c>
      <c r="L53">
        <v>102.97885150647799</v>
      </c>
      <c r="M53">
        <v>101.089172050375</v>
      </c>
      <c r="N53">
        <v>99.550611574946501</v>
      </c>
      <c r="O53">
        <v>98.579316848776699</v>
      </c>
      <c r="P53">
        <v>98.651322302551307</v>
      </c>
      <c r="Q53">
        <v>99.113678365978302</v>
      </c>
      <c r="R53">
        <v>99.2973452458845</v>
      </c>
      <c r="S53">
        <v>100.119612587661</v>
      </c>
      <c r="T53">
        <v>98.8406563860989</v>
      </c>
      <c r="U53">
        <v>97.583071010525401</v>
      </c>
      <c r="V53">
        <v>96.607782369950399</v>
      </c>
      <c r="W53">
        <v>96.889405912941896</v>
      </c>
      <c r="X53">
        <v>97.588562315468195</v>
      </c>
      <c r="Y53">
        <v>98.803227991111896</v>
      </c>
      <c r="Z53">
        <v>99.593470199395995</v>
      </c>
      <c r="AA53">
        <v>98.551408505416404</v>
      </c>
      <c r="AB53">
        <v>98.879484807995794</v>
      </c>
      <c r="AC53">
        <v>99.348569312215204</v>
      </c>
      <c r="AD53">
        <v>100.043784082201</v>
      </c>
      <c r="AE53">
        <v>100</v>
      </c>
    </row>
    <row r="54" spans="1:31" x14ac:dyDescent="0.3">
      <c r="A54" t="s">
        <v>134</v>
      </c>
      <c r="B54" t="s">
        <v>401</v>
      </c>
      <c r="C54" t="s">
        <v>297</v>
      </c>
      <c r="D54" t="s">
        <v>402</v>
      </c>
      <c r="E54" t="s">
        <v>298</v>
      </c>
      <c r="F54">
        <v>111.290441496393</v>
      </c>
      <c r="G54">
        <v>110.18580187185999</v>
      </c>
      <c r="H54">
        <v>109.96353239144</v>
      </c>
      <c r="I54">
        <v>108.056003210421</v>
      </c>
      <c r="J54">
        <v>105.84911565978599</v>
      </c>
      <c r="K54">
        <v>104.59885184458</v>
      </c>
      <c r="L54">
        <v>102.610557773612</v>
      </c>
      <c r="M54">
        <v>100.64686545210201</v>
      </c>
      <c r="N54">
        <v>99.144496940501895</v>
      </c>
      <c r="O54">
        <v>98.228572525611995</v>
      </c>
      <c r="P54">
        <v>98.353389018327704</v>
      </c>
      <c r="Q54">
        <v>98.786366542604</v>
      </c>
      <c r="R54">
        <v>98.972572777368796</v>
      </c>
      <c r="S54">
        <v>99.882542144433501</v>
      </c>
      <c r="T54">
        <v>98.319502330292707</v>
      </c>
      <c r="U54">
        <v>97.000494955900294</v>
      </c>
      <c r="V54">
        <v>96.278362549011007</v>
      </c>
      <c r="W54">
        <v>96.371302627621503</v>
      </c>
      <c r="X54">
        <v>97.123767025782598</v>
      </c>
      <c r="Y54">
        <v>98.481214285783395</v>
      </c>
      <c r="Z54">
        <v>99.279507087609403</v>
      </c>
      <c r="AA54">
        <v>98.278493261021794</v>
      </c>
      <c r="AB54">
        <v>98.715468317509206</v>
      </c>
      <c r="AC54">
        <v>99.265529880414206</v>
      </c>
      <c r="AD54">
        <v>99.987731223657406</v>
      </c>
      <c r="AE54">
        <v>100</v>
      </c>
    </row>
    <row r="55" spans="1:31" x14ac:dyDescent="0.3">
      <c r="A55" t="s">
        <v>134</v>
      </c>
      <c r="B55" t="s">
        <v>403</v>
      </c>
      <c r="C55" t="s">
        <v>297</v>
      </c>
      <c r="D55" t="s">
        <v>404</v>
      </c>
      <c r="E55" t="s">
        <v>298</v>
      </c>
      <c r="F55">
        <v>112.339276460316</v>
      </c>
      <c r="G55">
        <v>110.86844914295899</v>
      </c>
      <c r="H55">
        <v>110.26531201829999</v>
      </c>
      <c r="I55">
        <v>107.918626904287</v>
      </c>
      <c r="J55">
        <v>105.642304685452</v>
      </c>
      <c r="K55">
        <v>104.29121930519899</v>
      </c>
      <c r="L55">
        <v>102.091813988273</v>
      </c>
      <c r="M55">
        <v>99.912387844341296</v>
      </c>
      <c r="N55">
        <v>98.491149952985694</v>
      </c>
      <c r="O55">
        <v>97.682245107108002</v>
      </c>
      <c r="P55">
        <v>97.9170200966674</v>
      </c>
      <c r="Q55">
        <v>98.279333534687694</v>
      </c>
      <c r="R55">
        <v>98.470640726367606</v>
      </c>
      <c r="S55">
        <v>99.541047117029194</v>
      </c>
      <c r="T55">
        <v>97.420775728604596</v>
      </c>
      <c r="U55">
        <v>95.985572823788999</v>
      </c>
      <c r="V55">
        <v>95.790479960363299</v>
      </c>
      <c r="W55">
        <v>95.442366750844698</v>
      </c>
      <c r="X55">
        <v>96.295200865088503</v>
      </c>
      <c r="Y55">
        <v>97.935772515493198</v>
      </c>
      <c r="Z55">
        <v>98.752650923294198</v>
      </c>
      <c r="AA55">
        <v>97.830970070469505</v>
      </c>
      <c r="AB55">
        <v>98.449379725274397</v>
      </c>
      <c r="AC55">
        <v>99.157154820806895</v>
      </c>
      <c r="AD55">
        <v>99.934338848792294</v>
      </c>
      <c r="AE55">
        <v>100</v>
      </c>
    </row>
    <row r="56" spans="1:31" x14ac:dyDescent="0.3">
      <c r="A56" t="s">
        <v>134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134</v>
      </c>
      <c r="B57" t="s">
        <v>407</v>
      </c>
      <c r="C57" t="s">
        <v>297</v>
      </c>
      <c r="D57" t="s">
        <v>408</v>
      </c>
      <c r="E57" t="s">
        <v>298</v>
      </c>
      <c r="F57">
        <v>111.220681984897</v>
      </c>
      <c r="G57">
        <v>110.12325463200099</v>
      </c>
      <c r="H57">
        <v>109.867878021862</v>
      </c>
      <c r="I57">
        <v>107.79500028232199</v>
      </c>
      <c r="J57">
        <v>105.512347950351</v>
      </c>
      <c r="K57">
        <v>104.568179337064</v>
      </c>
      <c r="L57">
        <v>102.745400125712</v>
      </c>
      <c r="M57">
        <v>100.473374193376</v>
      </c>
      <c r="N57">
        <v>99.070305251512707</v>
      </c>
      <c r="O57">
        <v>98.101439188523003</v>
      </c>
      <c r="P57">
        <v>98.156521276007794</v>
      </c>
      <c r="Q57">
        <v>98.438216073799197</v>
      </c>
      <c r="R57">
        <v>98.473721421722999</v>
      </c>
      <c r="S57">
        <v>99.377891955849606</v>
      </c>
      <c r="T57">
        <v>97.163691947500595</v>
      </c>
      <c r="U57">
        <v>95.8691001205828</v>
      </c>
      <c r="V57">
        <v>95.427606173508593</v>
      </c>
      <c r="W57">
        <v>94.797689400573006</v>
      </c>
      <c r="X57">
        <v>95.640635932020899</v>
      </c>
      <c r="Y57">
        <v>97.4535406222126</v>
      </c>
      <c r="Z57">
        <v>98.3701371694778</v>
      </c>
      <c r="AA57">
        <v>97.485154502606306</v>
      </c>
      <c r="AB57">
        <v>98.169943267074601</v>
      </c>
      <c r="AC57">
        <v>98.968461108932104</v>
      </c>
      <c r="AD57">
        <v>99.824459317073206</v>
      </c>
      <c r="AE57">
        <v>100</v>
      </c>
    </row>
    <row r="58" spans="1:31" x14ac:dyDescent="0.3">
      <c r="A58" t="s">
        <v>134</v>
      </c>
      <c r="B58" t="s">
        <v>409</v>
      </c>
      <c r="C58" t="s">
        <v>297</v>
      </c>
      <c r="D58" t="s">
        <v>410</v>
      </c>
      <c r="E58" t="s">
        <v>298</v>
      </c>
      <c r="F58">
        <v>111.220681984897</v>
      </c>
      <c r="G58">
        <v>110.12325463200099</v>
      </c>
      <c r="H58">
        <v>109.867878021862</v>
      </c>
      <c r="I58">
        <v>107.79500028232199</v>
      </c>
      <c r="J58">
        <v>105.512347950351</v>
      </c>
      <c r="K58">
        <v>104.568179337064</v>
      </c>
      <c r="L58">
        <v>102.745400125712</v>
      </c>
      <c r="M58">
        <v>100.473374193376</v>
      </c>
      <c r="N58">
        <v>99.070305251512707</v>
      </c>
      <c r="O58">
        <v>98.101439188523003</v>
      </c>
      <c r="P58">
        <v>98.156521276007794</v>
      </c>
      <c r="Q58">
        <v>98.438216073799197</v>
      </c>
      <c r="R58">
        <v>98.473721421722999</v>
      </c>
      <c r="S58">
        <v>99.377891955849606</v>
      </c>
      <c r="T58">
        <v>97.163691947500595</v>
      </c>
      <c r="U58">
        <v>95.8691001205828</v>
      </c>
      <c r="V58">
        <v>95.427606173508593</v>
      </c>
      <c r="W58">
        <v>94.797689400573006</v>
      </c>
      <c r="X58">
        <v>95.640635932020899</v>
      </c>
      <c r="Y58">
        <v>97.4535406222126</v>
      </c>
      <c r="Z58">
        <v>98.3701371694778</v>
      </c>
      <c r="AA58">
        <v>97.485154502606306</v>
      </c>
      <c r="AB58">
        <v>98.169943267074601</v>
      </c>
      <c r="AC58">
        <v>98.968461108932104</v>
      </c>
      <c r="AD58">
        <v>99.824459317073206</v>
      </c>
      <c r="AE58">
        <v>100</v>
      </c>
    </row>
    <row r="59" spans="1:31" x14ac:dyDescent="0.3">
      <c r="A59" t="s">
        <v>134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136</v>
      </c>
      <c r="B2" t="s">
        <v>295</v>
      </c>
      <c r="C2" t="s">
        <v>297</v>
      </c>
      <c r="D2" t="s">
        <v>296</v>
      </c>
      <c r="E2" t="s">
        <v>298</v>
      </c>
      <c r="F2">
        <v>104.271879715084</v>
      </c>
      <c r="G2">
        <v>103.96825752417</v>
      </c>
      <c r="H2">
        <v>103.96010866833601</v>
      </c>
      <c r="I2">
        <v>102.164495016326</v>
      </c>
      <c r="J2">
        <v>100.073221692795</v>
      </c>
      <c r="K2">
        <v>99.056213398272703</v>
      </c>
      <c r="L2">
        <v>98.011337235758404</v>
      </c>
      <c r="M2">
        <v>95.488162165987703</v>
      </c>
      <c r="N2">
        <v>94.779969345733207</v>
      </c>
      <c r="O2">
        <v>94.498030633554293</v>
      </c>
      <c r="P2">
        <v>95.053719092403497</v>
      </c>
      <c r="Q2">
        <v>95.698287458813496</v>
      </c>
      <c r="R2">
        <v>95.579358352116103</v>
      </c>
      <c r="S2">
        <v>95.219478907477097</v>
      </c>
      <c r="T2">
        <v>94.337196771303994</v>
      </c>
      <c r="U2">
        <v>94.224694579167704</v>
      </c>
      <c r="V2">
        <v>93.778764682131595</v>
      </c>
      <c r="W2">
        <v>93.759149547508102</v>
      </c>
      <c r="X2">
        <v>95.356802151681805</v>
      </c>
      <c r="Y2">
        <v>97.160164372803195</v>
      </c>
      <c r="Z2">
        <v>98.823607871719702</v>
      </c>
      <c r="AA2">
        <v>99.8619083419009</v>
      </c>
      <c r="AB2">
        <v>100.646156290161</v>
      </c>
      <c r="AC2">
        <v>101.286724386397</v>
      </c>
      <c r="AD2">
        <v>101.686439850627</v>
      </c>
      <c r="AE2">
        <v>100</v>
      </c>
    </row>
    <row r="3" spans="1:32" x14ac:dyDescent="0.3">
      <c r="A3" t="s">
        <v>136</v>
      </c>
      <c r="B3" t="s">
        <v>299</v>
      </c>
      <c r="C3" t="s">
        <v>297</v>
      </c>
      <c r="D3" t="s">
        <v>300</v>
      </c>
      <c r="E3" t="s">
        <v>298</v>
      </c>
      <c r="F3">
        <v>104.859688320611</v>
      </c>
      <c r="G3">
        <v>104.154951370948</v>
      </c>
      <c r="H3">
        <v>104.180835323761</v>
      </c>
      <c r="I3">
        <v>103.131189299087</v>
      </c>
      <c r="J3">
        <v>101.112538379988</v>
      </c>
      <c r="K3">
        <v>99.723414227809101</v>
      </c>
      <c r="L3">
        <v>98.134264387538394</v>
      </c>
      <c r="M3">
        <v>96.373225857143595</v>
      </c>
      <c r="N3">
        <v>95.013334461315793</v>
      </c>
      <c r="O3">
        <v>94.449298583741907</v>
      </c>
      <c r="P3">
        <v>94.971204767930999</v>
      </c>
      <c r="Q3">
        <v>95.636594609355797</v>
      </c>
      <c r="R3">
        <v>95.921437314082297</v>
      </c>
      <c r="S3">
        <v>97.092942342147396</v>
      </c>
      <c r="T3">
        <v>95.536044790765899</v>
      </c>
      <c r="U3">
        <v>94.553262917899204</v>
      </c>
      <c r="V3">
        <v>94.335729620962695</v>
      </c>
      <c r="W3">
        <v>94.460129900328496</v>
      </c>
      <c r="X3">
        <v>95.306710292487793</v>
      </c>
      <c r="Y3">
        <v>97.001555007586006</v>
      </c>
      <c r="Z3">
        <v>97.8427190857863</v>
      </c>
      <c r="AA3">
        <v>97.013444636434002</v>
      </c>
      <c r="AB3">
        <v>97.831352992316098</v>
      </c>
      <c r="AC3">
        <v>98.773460981927499</v>
      </c>
      <c r="AD3">
        <v>99.834358981080996</v>
      </c>
      <c r="AE3">
        <v>100</v>
      </c>
    </row>
    <row r="4" spans="1:32" x14ac:dyDescent="0.3">
      <c r="A4" t="s">
        <v>136</v>
      </c>
      <c r="B4" t="s">
        <v>301</v>
      </c>
      <c r="C4" t="s">
        <v>297</v>
      </c>
      <c r="D4" t="s">
        <v>302</v>
      </c>
      <c r="E4" t="s">
        <v>298</v>
      </c>
      <c r="F4">
        <v>120.65700671411101</v>
      </c>
      <c r="G4">
        <v>118.52931229015</v>
      </c>
      <c r="H4">
        <v>117.747275929073</v>
      </c>
      <c r="I4">
        <v>115.903995290072</v>
      </c>
      <c r="J4">
        <v>113.496112091865</v>
      </c>
      <c r="K4">
        <v>111.717546257442</v>
      </c>
      <c r="L4">
        <v>109.206042296983</v>
      </c>
      <c r="M4">
        <v>106.410951711921</v>
      </c>
      <c r="N4">
        <v>104.01725030506</v>
      </c>
      <c r="O4">
        <v>102.33431952632</v>
      </c>
      <c r="P4">
        <v>101.986985326379</v>
      </c>
      <c r="Q4">
        <v>102.18744185349701</v>
      </c>
      <c r="R4">
        <v>101.976428412053</v>
      </c>
      <c r="S4">
        <v>102.175258362642</v>
      </c>
      <c r="T4">
        <v>100.211584102576</v>
      </c>
      <c r="U4">
        <v>98.549375433234502</v>
      </c>
      <c r="V4">
        <v>97.606741836988604</v>
      </c>
      <c r="W4">
        <v>97.285231449343399</v>
      </c>
      <c r="X4">
        <v>97.923171318578099</v>
      </c>
      <c r="Y4">
        <v>99.257763148301606</v>
      </c>
      <c r="Z4">
        <v>100.047668723551</v>
      </c>
      <c r="AA4">
        <v>98.970313987468003</v>
      </c>
      <c r="AB4">
        <v>99.231968188808295</v>
      </c>
      <c r="AC4">
        <v>99.615419033528696</v>
      </c>
      <c r="AD4">
        <v>100.134088383169</v>
      </c>
      <c r="AE4">
        <v>100</v>
      </c>
    </row>
    <row r="5" spans="1:32" x14ac:dyDescent="0.3">
      <c r="A5" t="s">
        <v>136</v>
      </c>
      <c r="B5" t="s">
        <v>303</v>
      </c>
      <c r="C5" t="s">
        <v>297</v>
      </c>
      <c r="D5" t="s">
        <v>304</v>
      </c>
      <c r="E5" t="s">
        <v>298</v>
      </c>
      <c r="F5">
        <v>116.469345457366</v>
      </c>
      <c r="G5">
        <v>114.93186435340399</v>
      </c>
      <c r="H5">
        <v>114.606316301516</v>
      </c>
      <c r="I5">
        <v>112.715303500856</v>
      </c>
      <c r="J5">
        <v>110.453278514575</v>
      </c>
      <c r="K5">
        <v>109.182809849238</v>
      </c>
      <c r="L5">
        <v>106.925794470143</v>
      </c>
      <c r="M5">
        <v>104.317549579844</v>
      </c>
      <c r="N5">
        <v>102.057249639795</v>
      </c>
      <c r="O5">
        <v>100.454401876171</v>
      </c>
      <c r="P5">
        <v>100.104190832003</v>
      </c>
      <c r="Q5">
        <v>100.444703621191</v>
      </c>
      <c r="R5">
        <v>100.404475303718</v>
      </c>
      <c r="S5">
        <v>100.848640370334</v>
      </c>
      <c r="T5">
        <v>98.529044128027905</v>
      </c>
      <c r="U5">
        <v>96.992302368171195</v>
      </c>
      <c r="V5">
        <v>96.485137038277998</v>
      </c>
      <c r="W5">
        <v>96.168874706129102</v>
      </c>
      <c r="X5">
        <v>96.960069450664193</v>
      </c>
      <c r="Y5">
        <v>98.537040901924499</v>
      </c>
      <c r="Z5">
        <v>99.361214912561607</v>
      </c>
      <c r="AA5">
        <v>98.324014234825995</v>
      </c>
      <c r="AB5">
        <v>98.770969230832904</v>
      </c>
      <c r="AC5">
        <v>99.347074320150895</v>
      </c>
      <c r="AD5">
        <v>100.01432129703601</v>
      </c>
      <c r="AE5">
        <v>100</v>
      </c>
    </row>
    <row r="6" spans="1:32" x14ac:dyDescent="0.3">
      <c r="A6" t="s">
        <v>136</v>
      </c>
      <c r="B6" t="s">
        <v>305</v>
      </c>
      <c r="C6" t="s">
        <v>297</v>
      </c>
      <c r="D6" t="s">
        <v>306</v>
      </c>
      <c r="E6" t="s">
        <v>298</v>
      </c>
      <c r="F6">
        <v>122.627233376321</v>
      </c>
      <c r="G6">
        <v>121.08701713987</v>
      </c>
      <c r="H6">
        <v>120.655712803078</v>
      </c>
      <c r="I6">
        <v>119.502868349785</v>
      </c>
      <c r="J6">
        <v>117.127537008275</v>
      </c>
      <c r="K6">
        <v>115.14885932795799</v>
      </c>
      <c r="L6">
        <v>112.646481410455</v>
      </c>
      <c r="M6">
        <v>109.760879728755</v>
      </c>
      <c r="N6">
        <v>107.143792988098</v>
      </c>
      <c r="O6">
        <v>105.191043847576</v>
      </c>
      <c r="P6">
        <v>104.646765206697</v>
      </c>
      <c r="Q6">
        <v>104.740194260157</v>
      </c>
      <c r="R6">
        <v>104.32988123928099</v>
      </c>
      <c r="S6">
        <v>103.847557860495</v>
      </c>
      <c r="T6">
        <v>101.717361060773</v>
      </c>
      <c r="U6">
        <v>99.605256914786807</v>
      </c>
      <c r="V6">
        <v>98.435836151154504</v>
      </c>
      <c r="W6">
        <v>98.170719727965803</v>
      </c>
      <c r="X6">
        <v>98.839957337438193</v>
      </c>
      <c r="Y6">
        <v>100.004660717281</v>
      </c>
      <c r="Z6">
        <v>100.77671343952299</v>
      </c>
      <c r="AA6">
        <v>99.622522753337094</v>
      </c>
      <c r="AB6">
        <v>99.686527282316902</v>
      </c>
      <c r="AC6">
        <v>99.867068196285999</v>
      </c>
      <c r="AD6">
        <v>100.206780838444</v>
      </c>
      <c r="AE6">
        <v>100</v>
      </c>
    </row>
    <row r="7" spans="1:32" x14ac:dyDescent="0.3">
      <c r="A7" t="s">
        <v>136</v>
      </c>
      <c r="B7" t="s">
        <v>307</v>
      </c>
      <c r="C7" t="s">
        <v>297</v>
      </c>
      <c r="D7" t="s">
        <v>308</v>
      </c>
      <c r="E7" t="s">
        <v>298</v>
      </c>
      <c r="F7">
        <v>117.836916063685</v>
      </c>
      <c r="G7">
        <v>116.10939738555101</v>
      </c>
      <c r="H7">
        <v>115.56366221812701</v>
      </c>
      <c r="I7">
        <v>113.91787154248399</v>
      </c>
      <c r="J7">
        <v>111.579895459985</v>
      </c>
      <c r="K7">
        <v>109.937489580668</v>
      </c>
      <c r="L7">
        <v>107.53385373919301</v>
      </c>
      <c r="M7">
        <v>104.766468069225</v>
      </c>
      <c r="N7">
        <v>102.350581706029</v>
      </c>
      <c r="O7">
        <v>100.740978117477</v>
      </c>
      <c r="P7">
        <v>100.43115953759199</v>
      </c>
      <c r="Q7">
        <v>100.612796750871</v>
      </c>
      <c r="R7">
        <v>100.46016103442901</v>
      </c>
      <c r="S7">
        <v>100.849359848425</v>
      </c>
      <c r="T7">
        <v>98.611536871347894</v>
      </c>
      <c r="U7">
        <v>96.953750229551304</v>
      </c>
      <c r="V7">
        <v>96.309620186868599</v>
      </c>
      <c r="W7">
        <v>95.877487970941999</v>
      </c>
      <c r="X7">
        <v>96.648750793523902</v>
      </c>
      <c r="Y7">
        <v>98.192599433445295</v>
      </c>
      <c r="Z7">
        <v>99.022061310709205</v>
      </c>
      <c r="AA7">
        <v>98.039435714336307</v>
      </c>
      <c r="AB7">
        <v>98.561918804596104</v>
      </c>
      <c r="AC7">
        <v>99.198358888750406</v>
      </c>
      <c r="AD7">
        <v>99.9393463230695</v>
      </c>
      <c r="AE7">
        <v>100</v>
      </c>
    </row>
    <row r="8" spans="1:32" x14ac:dyDescent="0.3">
      <c r="A8" t="s">
        <v>136</v>
      </c>
      <c r="B8" t="s">
        <v>309</v>
      </c>
      <c r="C8" t="s">
        <v>297</v>
      </c>
      <c r="D8" t="s">
        <v>310</v>
      </c>
      <c r="E8" t="s">
        <v>298</v>
      </c>
      <c r="F8">
        <v>114.00133136556801</v>
      </c>
      <c r="G8">
        <v>112.70454369019799</v>
      </c>
      <c r="H8">
        <v>112.829913758491</v>
      </c>
      <c r="I8">
        <v>110.983865193681</v>
      </c>
      <c r="J8">
        <v>108.76632243902399</v>
      </c>
      <c r="K8">
        <v>107.514902274793</v>
      </c>
      <c r="L8">
        <v>105.358616842667</v>
      </c>
      <c r="M8">
        <v>103.00767815002</v>
      </c>
      <c r="N8">
        <v>101.017290182872</v>
      </c>
      <c r="O8">
        <v>99.755050855056993</v>
      </c>
      <c r="P8">
        <v>99.715101212233407</v>
      </c>
      <c r="Q8">
        <v>100.163567242688</v>
      </c>
      <c r="R8">
        <v>100.22191284156</v>
      </c>
      <c r="S8">
        <v>100.899595135474</v>
      </c>
      <c r="T8">
        <v>99.272738386532893</v>
      </c>
      <c r="U8">
        <v>97.895932380076502</v>
      </c>
      <c r="V8">
        <v>97.133732277233506</v>
      </c>
      <c r="W8">
        <v>97.205184013674298</v>
      </c>
      <c r="X8">
        <v>97.852057077275703</v>
      </c>
      <c r="Y8">
        <v>99.166077579047595</v>
      </c>
      <c r="Z8">
        <v>99.938267088938503</v>
      </c>
      <c r="AA8">
        <v>98.898657013900007</v>
      </c>
      <c r="AB8">
        <v>99.182010816472399</v>
      </c>
      <c r="AC8">
        <v>99.600663821202403</v>
      </c>
      <c r="AD8">
        <v>100.16558236684</v>
      </c>
      <c r="AE8">
        <v>100</v>
      </c>
    </row>
    <row r="9" spans="1:32" x14ac:dyDescent="0.3">
      <c r="A9" t="s">
        <v>136</v>
      </c>
      <c r="B9" t="s">
        <v>311</v>
      </c>
      <c r="C9" t="s">
        <v>297</v>
      </c>
      <c r="D9" t="s">
        <v>312</v>
      </c>
      <c r="E9" t="s">
        <v>298</v>
      </c>
      <c r="F9">
        <v>116.38492489140199</v>
      </c>
      <c r="G9">
        <v>114.170991098374</v>
      </c>
      <c r="H9">
        <v>113.564173139169</v>
      </c>
      <c r="I9">
        <v>111.494963325828</v>
      </c>
      <c r="J9">
        <v>109.233873034846</v>
      </c>
      <c r="K9">
        <v>107.78807763779</v>
      </c>
      <c r="L9">
        <v>105.386931319418</v>
      </c>
      <c r="M9">
        <v>102.814485926797</v>
      </c>
      <c r="N9">
        <v>100.67380510146199</v>
      </c>
      <c r="O9">
        <v>99.395317290318999</v>
      </c>
      <c r="P9">
        <v>99.388374170492995</v>
      </c>
      <c r="Q9">
        <v>99.918891698177504</v>
      </c>
      <c r="R9">
        <v>100.024877818965</v>
      </c>
      <c r="S9">
        <v>100.94103773601</v>
      </c>
      <c r="T9">
        <v>98.957577295175795</v>
      </c>
      <c r="U9">
        <v>97.612595712439301</v>
      </c>
      <c r="V9">
        <v>97.019350760590299</v>
      </c>
      <c r="W9">
        <v>96.903953352592495</v>
      </c>
      <c r="X9">
        <v>97.618233353201205</v>
      </c>
      <c r="Y9">
        <v>99.085078244225201</v>
      </c>
      <c r="Z9">
        <v>99.889307724526404</v>
      </c>
      <c r="AA9">
        <v>98.824619510926993</v>
      </c>
      <c r="AB9">
        <v>99.1087042160095</v>
      </c>
      <c r="AC9">
        <v>99.542680960301198</v>
      </c>
      <c r="AD9">
        <v>100.12084284191999</v>
      </c>
      <c r="AE9">
        <v>100</v>
      </c>
    </row>
    <row r="10" spans="1:32" x14ac:dyDescent="0.3">
      <c r="A10" t="s">
        <v>136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136</v>
      </c>
      <c r="B11" t="s">
        <v>315</v>
      </c>
      <c r="C11" t="s">
        <v>297</v>
      </c>
      <c r="D11" t="s">
        <v>316</v>
      </c>
      <c r="E11" t="s">
        <v>298</v>
      </c>
      <c r="F11">
        <v>118.201900928659</v>
      </c>
      <c r="G11">
        <v>115.810756321054</v>
      </c>
      <c r="H11">
        <v>114.96866469337699</v>
      </c>
      <c r="I11">
        <v>112.640917277814</v>
      </c>
      <c r="J11">
        <v>110.31592448052599</v>
      </c>
      <c r="K11">
        <v>108.606914692214</v>
      </c>
      <c r="L11">
        <v>105.874028325916</v>
      </c>
      <c r="M11">
        <v>103.115136300096</v>
      </c>
      <c r="N11">
        <v>100.63557663420301</v>
      </c>
      <c r="O11">
        <v>99.208909847768496</v>
      </c>
      <c r="P11">
        <v>99.098943885592604</v>
      </c>
      <c r="Q11">
        <v>99.664112302636099</v>
      </c>
      <c r="R11">
        <v>99.822790177976998</v>
      </c>
      <c r="S11">
        <v>100.62135646708001</v>
      </c>
      <c r="T11">
        <v>98.193719232042</v>
      </c>
      <c r="U11">
        <v>96.742968790226598</v>
      </c>
      <c r="V11">
        <v>96.446172569489505</v>
      </c>
      <c r="W11">
        <v>96.1202642972993</v>
      </c>
      <c r="X11">
        <v>96.931882300580099</v>
      </c>
      <c r="Y11">
        <v>98.570230071929799</v>
      </c>
      <c r="Z11">
        <v>99.399271471446198</v>
      </c>
      <c r="AA11">
        <v>98.361444099876607</v>
      </c>
      <c r="AB11">
        <v>98.785698595348094</v>
      </c>
      <c r="AC11">
        <v>99.363247538979493</v>
      </c>
      <c r="AD11">
        <v>100.04659237489</v>
      </c>
      <c r="AE11">
        <v>100</v>
      </c>
    </row>
    <row r="12" spans="1:32" x14ac:dyDescent="0.3">
      <c r="A12" t="s">
        <v>136</v>
      </c>
      <c r="B12" t="s">
        <v>317</v>
      </c>
      <c r="C12" t="s">
        <v>297</v>
      </c>
      <c r="D12" t="s">
        <v>318</v>
      </c>
      <c r="E12" t="s">
        <v>298</v>
      </c>
      <c r="F12">
        <v>116.387462665198</v>
      </c>
      <c r="G12">
        <v>115.10835625309601</v>
      </c>
      <c r="H12">
        <v>114.811912288286</v>
      </c>
      <c r="I12">
        <v>113.38428619308399</v>
      </c>
      <c r="J12">
        <v>111.12067591352999</v>
      </c>
      <c r="K12">
        <v>109.449267746167</v>
      </c>
      <c r="L12">
        <v>107.245085976268</v>
      </c>
      <c r="M12">
        <v>104.813322351633</v>
      </c>
      <c r="N12">
        <v>102.701688082494</v>
      </c>
      <c r="O12">
        <v>101.28063331858699</v>
      </c>
      <c r="P12">
        <v>101.130914407004</v>
      </c>
      <c r="Q12">
        <v>101.42593857226299</v>
      </c>
      <c r="R12">
        <v>101.356809806935</v>
      </c>
      <c r="S12">
        <v>101.824388845466</v>
      </c>
      <c r="T12">
        <v>100.07202922228601</v>
      </c>
      <c r="U12">
        <v>98.535962574684007</v>
      </c>
      <c r="V12">
        <v>97.592950216805505</v>
      </c>
      <c r="W12">
        <v>97.549642194454705</v>
      </c>
      <c r="X12">
        <v>98.209859265787202</v>
      </c>
      <c r="Y12">
        <v>99.451090221729402</v>
      </c>
      <c r="Z12">
        <v>100.23579704782099</v>
      </c>
      <c r="AA12">
        <v>99.138183425544398</v>
      </c>
      <c r="AB12">
        <v>99.349852151021594</v>
      </c>
      <c r="AC12">
        <v>99.676278560178602</v>
      </c>
      <c r="AD12">
        <v>100.15050649756201</v>
      </c>
      <c r="AE12">
        <v>100</v>
      </c>
    </row>
    <row r="13" spans="1:32" x14ac:dyDescent="0.3">
      <c r="A13" t="s">
        <v>136</v>
      </c>
      <c r="B13" t="s">
        <v>319</v>
      </c>
      <c r="C13" t="s">
        <v>297</v>
      </c>
      <c r="D13" t="s">
        <v>320</v>
      </c>
      <c r="E13" t="s">
        <v>298</v>
      </c>
      <c r="F13">
        <v>115.249882799772</v>
      </c>
      <c r="G13">
        <v>113.69899131482001</v>
      </c>
      <c r="H13">
        <v>113.307035081976</v>
      </c>
      <c r="I13">
        <v>111.697286947534</v>
      </c>
      <c r="J13">
        <v>109.42481955853999</v>
      </c>
      <c r="K13">
        <v>107.91205088237299</v>
      </c>
      <c r="L13">
        <v>105.676527587927</v>
      </c>
      <c r="M13">
        <v>103.148697932125</v>
      </c>
      <c r="N13">
        <v>101.14526977908599</v>
      </c>
      <c r="O13">
        <v>99.791628761565406</v>
      </c>
      <c r="P13">
        <v>99.692362119095307</v>
      </c>
      <c r="Q13">
        <v>100.055899489304</v>
      </c>
      <c r="R13">
        <v>100.07734311108899</v>
      </c>
      <c r="S13">
        <v>100.711126346843</v>
      </c>
      <c r="T13">
        <v>98.863682906951496</v>
      </c>
      <c r="U13">
        <v>97.460170123118999</v>
      </c>
      <c r="V13">
        <v>96.856487034884793</v>
      </c>
      <c r="W13">
        <v>96.698740374937302</v>
      </c>
      <c r="X13">
        <v>97.408448082322906</v>
      </c>
      <c r="Y13">
        <v>98.814118939930594</v>
      </c>
      <c r="Z13">
        <v>99.609717657409803</v>
      </c>
      <c r="AA13">
        <v>98.586119937857305</v>
      </c>
      <c r="AB13">
        <v>98.959008451431998</v>
      </c>
      <c r="AC13">
        <v>99.449038257125594</v>
      </c>
      <c r="AD13">
        <v>100.075686099853</v>
      </c>
      <c r="AE13">
        <v>100</v>
      </c>
    </row>
    <row r="14" spans="1:32" x14ac:dyDescent="0.3">
      <c r="A14" t="s">
        <v>136</v>
      </c>
      <c r="B14" t="s">
        <v>321</v>
      </c>
      <c r="C14" t="s">
        <v>297</v>
      </c>
      <c r="D14" t="s">
        <v>322</v>
      </c>
      <c r="E14" t="s">
        <v>298</v>
      </c>
      <c r="F14">
        <v>129.99553009496901</v>
      </c>
      <c r="G14">
        <v>126.66901975664901</v>
      </c>
      <c r="H14">
        <v>124.905243251892</v>
      </c>
      <c r="I14">
        <v>122.47048009955699</v>
      </c>
      <c r="J14">
        <v>119.693353113287</v>
      </c>
      <c r="K14">
        <v>117.527643685066</v>
      </c>
      <c r="L14">
        <v>114.691547351887</v>
      </c>
      <c r="M14">
        <v>111.33896229258799</v>
      </c>
      <c r="N14">
        <v>108.78410963761699</v>
      </c>
      <c r="O14">
        <v>106.78421831243</v>
      </c>
      <c r="P14">
        <v>106.102457354113</v>
      </c>
      <c r="Q14">
        <v>105.89198807740399</v>
      </c>
      <c r="R14">
        <v>105.236969461046</v>
      </c>
      <c r="S14">
        <v>104.734470078979</v>
      </c>
      <c r="T14">
        <v>102.690168828777</v>
      </c>
      <c r="U14">
        <v>100.53785550319</v>
      </c>
      <c r="V14">
        <v>99.090981764734906</v>
      </c>
      <c r="W14">
        <v>98.125523920412505</v>
      </c>
      <c r="X14">
        <v>98.508164189851598</v>
      </c>
      <c r="Y14">
        <v>99.711755445204403</v>
      </c>
      <c r="Z14">
        <v>100.487411193311</v>
      </c>
      <c r="AA14">
        <v>99.3834448244057</v>
      </c>
      <c r="AB14">
        <v>99.520774747792103</v>
      </c>
      <c r="AC14">
        <v>99.788234553810994</v>
      </c>
      <c r="AD14">
        <v>100.183405278443</v>
      </c>
      <c r="AE14">
        <v>100</v>
      </c>
    </row>
    <row r="15" spans="1:32" x14ac:dyDescent="0.3">
      <c r="A15" t="s">
        <v>136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136</v>
      </c>
      <c r="B16" t="s">
        <v>325</v>
      </c>
      <c r="C16" t="s">
        <v>297</v>
      </c>
      <c r="D16" t="s">
        <v>326</v>
      </c>
      <c r="E16" t="s">
        <v>298</v>
      </c>
      <c r="F16">
        <v>134.93106662865901</v>
      </c>
      <c r="G16">
        <v>130.976963047206</v>
      </c>
      <c r="H16">
        <v>128.96433577040199</v>
      </c>
      <c r="I16">
        <v>126.29218012660399</v>
      </c>
      <c r="J16">
        <v>123.49234528053999</v>
      </c>
      <c r="K16">
        <v>121.005454178037</v>
      </c>
      <c r="L16">
        <v>117.66261653942399</v>
      </c>
      <c r="M16">
        <v>113.829122273777</v>
      </c>
      <c r="N16">
        <v>110.359231568366</v>
      </c>
      <c r="O16">
        <v>107.840142305547</v>
      </c>
      <c r="P16">
        <v>106.899261097924</v>
      </c>
      <c r="Q16">
        <v>106.827099462543</v>
      </c>
      <c r="R16">
        <v>106.188637491232</v>
      </c>
      <c r="S16">
        <v>105.41455463666099</v>
      </c>
      <c r="T16">
        <v>102.773499601797</v>
      </c>
      <c r="U16">
        <v>100.555463026783</v>
      </c>
      <c r="V16">
        <v>99.158020223164996</v>
      </c>
      <c r="W16">
        <v>98.235322051485298</v>
      </c>
      <c r="X16">
        <v>98.745525209863899</v>
      </c>
      <c r="Y16">
        <v>100.003391925285</v>
      </c>
      <c r="Z16">
        <v>100.79716519456299</v>
      </c>
      <c r="AA16">
        <v>99.593909945989907</v>
      </c>
      <c r="AB16">
        <v>99.686563220403002</v>
      </c>
      <c r="AC16">
        <v>99.934824761937094</v>
      </c>
      <c r="AD16">
        <v>100.239731756659</v>
      </c>
      <c r="AE16">
        <v>100</v>
      </c>
    </row>
    <row r="17" spans="1:31" x14ac:dyDescent="0.3">
      <c r="A17" t="s">
        <v>136</v>
      </c>
      <c r="B17" t="s">
        <v>327</v>
      </c>
      <c r="C17" t="s">
        <v>297</v>
      </c>
      <c r="D17" t="s">
        <v>328</v>
      </c>
      <c r="E17" t="s">
        <v>298</v>
      </c>
      <c r="F17">
        <v>118.436839802798</v>
      </c>
      <c r="G17">
        <v>116.766818235795</v>
      </c>
      <c r="H17">
        <v>116.284826919864</v>
      </c>
      <c r="I17">
        <v>114.981693174897</v>
      </c>
      <c r="J17">
        <v>112.686364708287</v>
      </c>
      <c r="K17">
        <v>110.957732109112</v>
      </c>
      <c r="L17">
        <v>108.687756225287</v>
      </c>
      <c r="M17">
        <v>106.130114223775</v>
      </c>
      <c r="N17">
        <v>103.855811621204</v>
      </c>
      <c r="O17">
        <v>102.21342235633701</v>
      </c>
      <c r="P17">
        <v>101.895246817509</v>
      </c>
      <c r="Q17">
        <v>102.123294798412</v>
      </c>
      <c r="R17">
        <v>101.948815244808</v>
      </c>
      <c r="S17">
        <v>102.134402789704</v>
      </c>
      <c r="T17">
        <v>100.55973577827901</v>
      </c>
      <c r="U17">
        <v>98.997093893821102</v>
      </c>
      <c r="V17">
        <v>97.888113056695204</v>
      </c>
      <c r="W17">
        <v>97.894744370434907</v>
      </c>
      <c r="X17">
        <v>98.506241253926902</v>
      </c>
      <c r="Y17">
        <v>99.680999347589605</v>
      </c>
      <c r="Z17">
        <v>100.452537808107</v>
      </c>
      <c r="AA17">
        <v>99.351909130299703</v>
      </c>
      <c r="AB17">
        <v>99.499945779176201</v>
      </c>
      <c r="AC17">
        <v>99.762951151538502</v>
      </c>
      <c r="AD17">
        <v>100.209115700596</v>
      </c>
      <c r="AE17">
        <v>100</v>
      </c>
    </row>
    <row r="18" spans="1:31" x14ac:dyDescent="0.3">
      <c r="A18" t="s">
        <v>136</v>
      </c>
      <c r="B18" t="s">
        <v>329</v>
      </c>
      <c r="C18" t="s">
        <v>297</v>
      </c>
      <c r="D18" t="s">
        <v>330</v>
      </c>
      <c r="E18" t="s">
        <v>298</v>
      </c>
      <c r="F18">
        <v>117.41315532907799</v>
      </c>
      <c r="G18">
        <v>115.821952928244</v>
      </c>
      <c r="H18">
        <v>115.403840917479</v>
      </c>
      <c r="I18">
        <v>114.018598399136</v>
      </c>
      <c r="J18">
        <v>111.737382893541</v>
      </c>
      <c r="K18">
        <v>110.072791115873</v>
      </c>
      <c r="L18">
        <v>107.804692513503</v>
      </c>
      <c r="M18">
        <v>105.341090550993</v>
      </c>
      <c r="N18">
        <v>103.17329160879299</v>
      </c>
      <c r="O18">
        <v>101.685539213712</v>
      </c>
      <c r="P18">
        <v>101.489487875286</v>
      </c>
      <c r="Q18">
        <v>101.777439306725</v>
      </c>
      <c r="R18">
        <v>101.63187232674601</v>
      </c>
      <c r="S18">
        <v>101.922465806121</v>
      </c>
      <c r="T18">
        <v>100.363826669812</v>
      </c>
      <c r="U18">
        <v>98.848706924701105</v>
      </c>
      <c r="V18">
        <v>97.698171753218304</v>
      </c>
      <c r="W18">
        <v>97.7069291879736</v>
      </c>
      <c r="X18">
        <v>98.287675301756806</v>
      </c>
      <c r="Y18">
        <v>99.487254393490801</v>
      </c>
      <c r="Z18">
        <v>100.249944383957</v>
      </c>
      <c r="AA18">
        <v>99.179214078657694</v>
      </c>
      <c r="AB18">
        <v>99.377973551344397</v>
      </c>
      <c r="AC18">
        <v>99.707326848652201</v>
      </c>
      <c r="AD18">
        <v>100.19806376837801</v>
      </c>
      <c r="AE18">
        <v>100</v>
      </c>
    </row>
    <row r="19" spans="1:31" x14ac:dyDescent="0.3">
      <c r="A19" t="s">
        <v>136</v>
      </c>
      <c r="B19" t="s">
        <v>331</v>
      </c>
      <c r="C19" t="s">
        <v>297</v>
      </c>
      <c r="D19" t="s">
        <v>332</v>
      </c>
      <c r="E19" t="s">
        <v>298</v>
      </c>
      <c r="F19">
        <v>139.60782627628001</v>
      </c>
      <c r="G19">
        <v>135.47751862764801</v>
      </c>
      <c r="H19">
        <v>133.584175897401</v>
      </c>
      <c r="I19">
        <v>130.707853848512</v>
      </c>
      <c r="J19">
        <v>127.913079332246</v>
      </c>
      <c r="K19">
        <v>125.007557967932</v>
      </c>
      <c r="L19">
        <v>120.929360835559</v>
      </c>
      <c r="M19">
        <v>116.600652249455</v>
      </c>
      <c r="N19">
        <v>112.34161730586899</v>
      </c>
      <c r="O19">
        <v>109.197267975472</v>
      </c>
      <c r="P19">
        <v>107.910411927444</v>
      </c>
      <c r="Q19">
        <v>107.625360582843</v>
      </c>
      <c r="R19">
        <v>106.724938655914</v>
      </c>
      <c r="S19">
        <v>105.48146832198699</v>
      </c>
      <c r="T19">
        <v>102.50909798791599</v>
      </c>
      <c r="U19">
        <v>100.107483381891</v>
      </c>
      <c r="V19">
        <v>98.575498661208997</v>
      </c>
      <c r="W19">
        <v>97.808425861267196</v>
      </c>
      <c r="X19">
        <v>98.461770692518201</v>
      </c>
      <c r="Y19">
        <v>99.732920466103707</v>
      </c>
      <c r="Z19">
        <v>100.57238254222899</v>
      </c>
      <c r="AA19">
        <v>99.368841475778197</v>
      </c>
      <c r="AB19">
        <v>99.508298859322906</v>
      </c>
      <c r="AC19">
        <v>99.776986886782495</v>
      </c>
      <c r="AD19">
        <v>100.114612875044</v>
      </c>
      <c r="AE19">
        <v>100</v>
      </c>
    </row>
    <row r="20" spans="1:31" x14ac:dyDescent="0.3">
      <c r="A20" t="s">
        <v>136</v>
      </c>
      <c r="B20" t="s">
        <v>333</v>
      </c>
      <c r="C20" t="s">
        <v>297</v>
      </c>
      <c r="D20" t="s">
        <v>334</v>
      </c>
      <c r="E20" t="s">
        <v>298</v>
      </c>
      <c r="F20">
        <v>98.678024325562902</v>
      </c>
      <c r="G20">
        <v>98.401326161084</v>
      </c>
      <c r="H20">
        <v>98.894751819400398</v>
      </c>
      <c r="I20">
        <v>97.462675329004696</v>
      </c>
      <c r="J20">
        <v>95.5220790728401</v>
      </c>
      <c r="K20">
        <v>95.164580567704306</v>
      </c>
      <c r="L20">
        <v>93.903487661165002</v>
      </c>
      <c r="M20">
        <v>92.360218254300094</v>
      </c>
      <c r="N20">
        <v>91.764085744883701</v>
      </c>
      <c r="O20">
        <v>91.690140075654099</v>
      </c>
      <c r="P20">
        <v>92.439331516514599</v>
      </c>
      <c r="Q20">
        <v>93.487127373380602</v>
      </c>
      <c r="R20">
        <v>94.324463804297494</v>
      </c>
      <c r="S20">
        <v>96.794762724205697</v>
      </c>
      <c r="T20">
        <v>95.014815634218294</v>
      </c>
      <c r="U20">
        <v>94.205754969887806</v>
      </c>
      <c r="V20">
        <v>93.977486495015</v>
      </c>
      <c r="W20">
        <v>94.126813253662107</v>
      </c>
      <c r="X20">
        <v>94.847284438509902</v>
      </c>
      <c r="Y20">
        <v>96.772961959629498</v>
      </c>
      <c r="Z20">
        <v>97.624948023632797</v>
      </c>
      <c r="AA20">
        <v>96.780133047752997</v>
      </c>
      <c r="AB20">
        <v>97.6193705841157</v>
      </c>
      <c r="AC20">
        <v>98.600350648852896</v>
      </c>
      <c r="AD20">
        <v>99.748221603029705</v>
      </c>
      <c r="AE20">
        <v>100</v>
      </c>
    </row>
    <row r="21" spans="1:31" x14ac:dyDescent="0.3">
      <c r="A21" t="s">
        <v>136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136</v>
      </c>
      <c r="B22" t="s">
        <v>337</v>
      </c>
      <c r="C22" t="s">
        <v>297</v>
      </c>
      <c r="D22" t="s">
        <v>338</v>
      </c>
      <c r="E22" t="s">
        <v>298</v>
      </c>
      <c r="F22">
        <v>88.431289511570498</v>
      </c>
      <c r="G22">
        <v>88.613701025008197</v>
      </c>
      <c r="H22">
        <v>89.652383210143498</v>
      </c>
      <c r="I22">
        <v>88.123136084775695</v>
      </c>
      <c r="J22">
        <v>86.443998381235005</v>
      </c>
      <c r="K22">
        <v>86.660297283564006</v>
      </c>
      <c r="L22">
        <v>85.658667290730094</v>
      </c>
      <c r="M22">
        <v>84.494943117554399</v>
      </c>
      <c r="N22">
        <v>84.573746310723905</v>
      </c>
      <c r="O22">
        <v>85.221836618633802</v>
      </c>
      <c r="P22">
        <v>86.481686051124299</v>
      </c>
      <c r="Q22">
        <v>87.935880368850604</v>
      </c>
      <c r="R22">
        <v>89.3028750816285</v>
      </c>
      <c r="S22">
        <v>93.159789101943701</v>
      </c>
      <c r="T22">
        <v>90.908294846515105</v>
      </c>
      <c r="U22">
        <v>90.523117478782297</v>
      </c>
      <c r="V22">
        <v>91.116333918817105</v>
      </c>
      <c r="W22">
        <v>91.189998219089304</v>
      </c>
      <c r="X22">
        <v>92.184895373238703</v>
      </c>
      <c r="Y22">
        <v>94.724555223362302</v>
      </c>
      <c r="Z22">
        <v>95.666496133138097</v>
      </c>
      <c r="AA22">
        <v>94.987433341934107</v>
      </c>
      <c r="AB22">
        <v>96.330385621694901</v>
      </c>
      <c r="AC22">
        <v>97.821556595814002</v>
      </c>
      <c r="AD22">
        <v>99.429583758943906</v>
      </c>
      <c r="AE22">
        <v>100</v>
      </c>
    </row>
    <row r="23" spans="1:31" x14ac:dyDescent="0.3">
      <c r="A23" t="s">
        <v>136</v>
      </c>
      <c r="B23" t="s">
        <v>339</v>
      </c>
      <c r="C23" t="s">
        <v>297</v>
      </c>
      <c r="D23" t="s">
        <v>340</v>
      </c>
      <c r="E23" t="s">
        <v>298</v>
      </c>
      <c r="F23">
        <v>119.956450742032</v>
      </c>
      <c r="G23">
        <v>117.543399073266</v>
      </c>
      <c r="H23">
        <v>116.252655186513</v>
      </c>
      <c r="I23">
        <v>113.954451885799</v>
      </c>
      <c r="J23">
        <v>111.43923652359599</v>
      </c>
      <c r="K23">
        <v>109.193181477701</v>
      </c>
      <c r="L23">
        <v>106.82890503703</v>
      </c>
      <c r="M23">
        <v>104.362039641975</v>
      </c>
      <c r="N23">
        <v>102.24794409167301</v>
      </c>
      <c r="O23">
        <v>100.773089409544</v>
      </c>
      <c r="P23">
        <v>100.593807884996</v>
      </c>
      <c r="Q23">
        <v>100.60299247988</v>
      </c>
      <c r="R23">
        <v>100.385363748857</v>
      </c>
      <c r="S23">
        <v>100.580701442815</v>
      </c>
      <c r="T23">
        <v>99.352639980171006</v>
      </c>
      <c r="U23">
        <v>98.166684388549598</v>
      </c>
      <c r="V23">
        <v>97.154904106692499</v>
      </c>
      <c r="W23">
        <v>97.058323152841595</v>
      </c>
      <c r="X23">
        <v>98.243179065311097</v>
      </c>
      <c r="Y23">
        <v>99.587817402762099</v>
      </c>
      <c r="Z23">
        <v>100.53095392039199</v>
      </c>
      <c r="AA23">
        <v>99.262035999871898</v>
      </c>
      <c r="AB23">
        <v>99.424951955656596</v>
      </c>
      <c r="AC23">
        <v>99.558562304181194</v>
      </c>
      <c r="AD23">
        <v>99.8860940897044</v>
      </c>
      <c r="AE23">
        <v>100</v>
      </c>
    </row>
    <row r="24" spans="1:31" x14ac:dyDescent="0.3">
      <c r="A24" t="s">
        <v>136</v>
      </c>
      <c r="B24" t="s">
        <v>341</v>
      </c>
      <c r="C24" t="s">
        <v>297</v>
      </c>
      <c r="D24" t="s">
        <v>342</v>
      </c>
      <c r="E24" t="s">
        <v>298</v>
      </c>
      <c r="F24">
        <v>122.152959682759</v>
      </c>
      <c r="G24">
        <v>119.443435206567</v>
      </c>
      <c r="H24">
        <v>118.096184511524</v>
      </c>
      <c r="I24">
        <v>115.291327128291</v>
      </c>
      <c r="J24">
        <v>112.750470617327</v>
      </c>
      <c r="K24">
        <v>110.96490049606901</v>
      </c>
      <c r="L24">
        <v>108.391713588443</v>
      </c>
      <c r="M24">
        <v>105.54213535534301</v>
      </c>
      <c r="N24">
        <v>103.398108737079</v>
      </c>
      <c r="O24">
        <v>101.72347229906499</v>
      </c>
      <c r="P24">
        <v>101.187722277595</v>
      </c>
      <c r="Q24">
        <v>100.946818159747</v>
      </c>
      <c r="R24">
        <v>100.506788799845</v>
      </c>
      <c r="S24">
        <v>100.405556354789</v>
      </c>
      <c r="T24">
        <v>98.221157181863802</v>
      </c>
      <c r="U24">
        <v>96.671893452116606</v>
      </c>
      <c r="V24">
        <v>96.264924780859801</v>
      </c>
      <c r="W24">
        <v>95.489071527660499</v>
      </c>
      <c r="X24">
        <v>96.522574090636496</v>
      </c>
      <c r="Y24">
        <v>98.134970863467402</v>
      </c>
      <c r="Z24">
        <v>99.014058817035306</v>
      </c>
      <c r="AA24">
        <v>97.996755613913905</v>
      </c>
      <c r="AB24">
        <v>98.547312821288102</v>
      </c>
      <c r="AC24">
        <v>99.171226250036696</v>
      </c>
      <c r="AD24">
        <v>99.8489570654435</v>
      </c>
      <c r="AE24">
        <v>100</v>
      </c>
    </row>
    <row r="25" spans="1:31" x14ac:dyDescent="0.3">
      <c r="A25" t="s">
        <v>136</v>
      </c>
      <c r="B25" t="s">
        <v>343</v>
      </c>
      <c r="C25" t="s">
        <v>297</v>
      </c>
      <c r="D25" t="s">
        <v>344</v>
      </c>
      <c r="E25" t="s">
        <v>298</v>
      </c>
      <c r="F25">
        <v>124.09301401149</v>
      </c>
      <c r="G25">
        <v>122.292399118302</v>
      </c>
      <c r="H25">
        <v>121.55421513779901</v>
      </c>
      <c r="I25">
        <v>119.74870757965</v>
      </c>
      <c r="J25">
        <v>117.259797754065</v>
      </c>
      <c r="K25">
        <v>115.185398851801</v>
      </c>
      <c r="L25">
        <v>112.560062432774</v>
      </c>
      <c r="M25">
        <v>109.979768327762</v>
      </c>
      <c r="N25">
        <v>107.45927740110299</v>
      </c>
      <c r="O25">
        <v>105.739569067174</v>
      </c>
      <c r="P25">
        <v>105.41002266215899</v>
      </c>
      <c r="Q25">
        <v>105.342195830344</v>
      </c>
      <c r="R25">
        <v>104.9887338453</v>
      </c>
      <c r="S25">
        <v>104.501179119355</v>
      </c>
      <c r="T25">
        <v>102.81808109390499</v>
      </c>
      <c r="U25">
        <v>100.95559727828299</v>
      </c>
      <c r="V25">
        <v>98.974164890958207</v>
      </c>
      <c r="W25">
        <v>98.618195101067101</v>
      </c>
      <c r="X25">
        <v>99.402457279845507</v>
      </c>
      <c r="Y25">
        <v>100.549258653496</v>
      </c>
      <c r="Z25">
        <v>101.460316976212</v>
      </c>
      <c r="AA25">
        <v>100.09495907359199</v>
      </c>
      <c r="AB25">
        <v>100.02939785052401</v>
      </c>
      <c r="AC25">
        <v>99.977911904208398</v>
      </c>
      <c r="AD25">
        <v>100.044493557892</v>
      </c>
      <c r="AE25">
        <v>100</v>
      </c>
    </row>
    <row r="26" spans="1:31" x14ac:dyDescent="0.3">
      <c r="A26" t="s">
        <v>136</v>
      </c>
      <c r="B26" t="s">
        <v>345</v>
      </c>
      <c r="C26" t="s">
        <v>297</v>
      </c>
      <c r="D26" t="s">
        <v>346</v>
      </c>
      <c r="E26" t="s">
        <v>298</v>
      </c>
      <c r="F26">
        <v>117.75259290883</v>
      </c>
      <c r="G26">
        <v>115.595743873106</v>
      </c>
      <c r="H26">
        <v>114.543822353964</v>
      </c>
      <c r="I26">
        <v>111.827028131925</v>
      </c>
      <c r="J26">
        <v>109.352102689764</v>
      </c>
      <c r="K26">
        <v>107.93481137710501</v>
      </c>
      <c r="L26">
        <v>105.610627036693</v>
      </c>
      <c r="M26">
        <v>102.961921542844</v>
      </c>
      <c r="N26">
        <v>101.280723514111</v>
      </c>
      <c r="O26">
        <v>99.993447159978899</v>
      </c>
      <c r="P26">
        <v>99.683586828194805</v>
      </c>
      <c r="Q26">
        <v>99.556018604464001</v>
      </c>
      <c r="R26">
        <v>99.268371188852299</v>
      </c>
      <c r="S26">
        <v>99.502348923086899</v>
      </c>
      <c r="T26">
        <v>97.341482491564193</v>
      </c>
      <c r="U26">
        <v>95.897283546295796</v>
      </c>
      <c r="V26">
        <v>95.7381739675848</v>
      </c>
      <c r="W26">
        <v>94.958007907742001</v>
      </c>
      <c r="X26">
        <v>96.009290617379705</v>
      </c>
      <c r="Y26">
        <v>97.699046466366894</v>
      </c>
      <c r="Z26">
        <v>98.569757406738503</v>
      </c>
      <c r="AA26">
        <v>97.616425177729596</v>
      </c>
      <c r="AB26">
        <v>98.268340640587098</v>
      </c>
      <c r="AC26">
        <v>98.996738113973393</v>
      </c>
      <c r="AD26">
        <v>99.807849615511898</v>
      </c>
      <c r="AE26">
        <v>100</v>
      </c>
    </row>
    <row r="27" spans="1:31" x14ac:dyDescent="0.3">
      <c r="A27" t="s">
        <v>136</v>
      </c>
      <c r="B27" t="s">
        <v>347</v>
      </c>
      <c r="C27" t="s">
        <v>297</v>
      </c>
      <c r="D27" t="s">
        <v>348</v>
      </c>
      <c r="E27" t="s">
        <v>298</v>
      </c>
      <c r="F27">
        <v>125.570206357171</v>
      </c>
      <c r="G27">
        <v>122.206631390683</v>
      </c>
      <c r="H27">
        <v>120.417713644294</v>
      </c>
      <c r="I27">
        <v>117.48405994365601</v>
      </c>
      <c r="J27">
        <v>114.887437534442</v>
      </c>
      <c r="K27">
        <v>112.856832883126</v>
      </c>
      <c r="L27">
        <v>110.10828248192399</v>
      </c>
      <c r="M27">
        <v>107.08000285963</v>
      </c>
      <c r="N27">
        <v>104.656221652352</v>
      </c>
      <c r="O27">
        <v>102.753802789592</v>
      </c>
      <c r="P27">
        <v>102.053976905933</v>
      </c>
      <c r="Q27">
        <v>101.716238557484</v>
      </c>
      <c r="R27">
        <v>101.154832552823</v>
      </c>
      <c r="S27">
        <v>100.839180010398</v>
      </c>
      <c r="T27">
        <v>98.571184141570797</v>
      </c>
      <c r="U27">
        <v>96.961899981746399</v>
      </c>
      <c r="V27">
        <v>96.441836749082597</v>
      </c>
      <c r="W27">
        <v>95.655240117897307</v>
      </c>
      <c r="X27">
        <v>96.686561686612194</v>
      </c>
      <c r="Y27">
        <v>98.279538546099403</v>
      </c>
      <c r="Z27">
        <v>99.162299183899094</v>
      </c>
      <c r="AA27">
        <v>98.117832297071203</v>
      </c>
      <c r="AB27">
        <v>98.626133855077697</v>
      </c>
      <c r="AC27">
        <v>99.208997360869503</v>
      </c>
      <c r="AD27">
        <v>99.863618197213995</v>
      </c>
      <c r="AE27">
        <v>100</v>
      </c>
    </row>
    <row r="28" spans="1:31" x14ac:dyDescent="0.3">
      <c r="A28" t="s">
        <v>136</v>
      </c>
      <c r="B28" t="s">
        <v>349</v>
      </c>
      <c r="C28" t="s">
        <v>297</v>
      </c>
      <c r="D28" t="s">
        <v>350</v>
      </c>
      <c r="E28" t="s">
        <v>298</v>
      </c>
      <c r="F28">
        <v>101.141561750722</v>
      </c>
      <c r="G28">
        <v>101.031623021288</v>
      </c>
      <c r="H28">
        <v>101.453799186919</v>
      </c>
      <c r="I28">
        <v>99.8131592969835</v>
      </c>
      <c r="J28">
        <v>97.761727863306305</v>
      </c>
      <c r="K28">
        <v>97.230543040776894</v>
      </c>
      <c r="L28">
        <v>96.083624344382599</v>
      </c>
      <c r="M28">
        <v>94.644528631268599</v>
      </c>
      <c r="N28">
        <v>94.089273631931704</v>
      </c>
      <c r="O28">
        <v>93.9510767715512</v>
      </c>
      <c r="P28">
        <v>94.446583719743899</v>
      </c>
      <c r="Q28">
        <v>94.971417253644702</v>
      </c>
      <c r="R28">
        <v>95.271687837879298</v>
      </c>
      <c r="S28">
        <v>96.904242172738094</v>
      </c>
      <c r="T28">
        <v>95.174016303818703</v>
      </c>
      <c r="U28">
        <v>94.309306061108103</v>
      </c>
      <c r="V28">
        <v>93.993534167954707</v>
      </c>
      <c r="W28">
        <v>93.521342492697897</v>
      </c>
      <c r="X28">
        <v>94.627516894573006</v>
      </c>
      <c r="Y28">
        <v>96.654850021267194</v>
      </c>
      <c r="Z28">
        <v>97.653936128916598</v>
      </c>
      <c r="AA28">
        <v>96.697572072463799</v>
      </c>
      <c r="AB28">
        <v>97.5567651706981</v>
      </c>
      <c r="AC28">
        <v>98.472125965272198</v>
      </c>
      <c r="AD28">
        <v>99.515675169276406</v>
      </c>
      <c r="AE28">
        <v>100</v>
      </c>
    </row>
    <row r="29" spans="1:31" x14ac:dyDescent="0.3">
      <c r="A29" t="s">
        <v>136</v>
      </c>
      <c r="B29" t="s">
        <v>351</v>
      </c>
      <c r="C29" t="s">
        <v>297</v>
      </c>
      <c r="D29" t="s">
        <v>352</v>
      </c>
      <c r="E29" t="s">
        <v>298</v>
      </c>
      <c r="F29">
        <v>103.51948947056199</v>
      </c>
      <c r="G29">
        <v>103.40914001234501</v>
      </c>
      <c r="H29">
        <v>103.89737103258901</v>
      </c>
      <c r="I29">
        <v>102.423291360221</v>
      </c>
      <c r="J29">
        <v>100.364735633395</v>
      </c>
      <c r="K29">
        <v>99.502905296377193</v>
      </c>
      <c r="L29">
        <v>98.311900718237197</v>
      </c>
      <c r="M29">
        <v>96.856781803959095</v>
      </c>
      <c r="N29">
        <v>96.132280569732799</v>
      </c>
      <c r="O29">
        <v>95.791804240326996</v>
      </c>
      <c r="P29">
        <v>96.179323676764099</v>
      </c>
      <c r="Q29">
        <v>96.686018668730398</v>
      </c>
      <c r="R29">
        <v>97.133530587637395</v>
      </c>
      <c r="S29">
        <v>98.210148871739705</v>
      </c>
      <c r="T29">
        <v>96.450979234157302</v>
      </c>
      <c r="U29">
        <v>95.332268503092095</v>
      </c>
      <c r="V29">
        <v>94.727371784883204</v>
      </c>
      <c r="W29">
        <v>94.038337358598099</v>
      </c>
      <c r="X29">
        <v>95.000721885912498</v>
      </c>
      <c r="Y29">
        <v>96.909253682100399</v>
      </c>
      <c r="Z29">
        <v>97.897260168191906</v>
      </c>
      <c r="AA29">
        <v>96.951715930545802</v>
      </c>
      <c r="AB29">
        <v>97.777700370872495</v>
      </c>
      <c r="AC29">
        <v>98.588220306831502</v>
      </c>
      <c r="AD29">
        <v>99.553618612135807</v>
      </c>
      <c r="AE29">
        <v>100</v>
      </c>
    </row>
    <row r="30" spans="1:31" x14ac:dyDescent="0.3">
      <c r="A30" t="s">
        <v>136</v>
      </c>
      <c r="B30" t="s">
        <v>353</v>
      </c>
      <c r="C30" t="s">
        <v>297</v>
      </c>
      <c r="D30" t="s">
        <v>354</v>
      </c>
      <c r="E30" t="s">
        <v>298</v>
      </c>
      <c r="F30">
        <v>98.741743511333198</v>
      </c>
      <c r="G30">
        <v>98.872402697413193</v>
      </c>
      <c r="H30">
        <v>99.787308610148997</v>
      </c>
      <c r="I30">
        <v>98.349383460394606</v>
      </c>
      <c r="J30">
        <v>96.460919283597704</v>
      </c>
      <c r="K30">
        <v>96.122180750755106</v>
      </c>
      <c r="L30">
        <v>95.023080840247104</v>
      </c>
      <c r="M30">
        <v>93.797012757847796</v>
      </c>
      <c r="N30">
        <v>93.159240907303897</v>
      </c>
      <c r="O30">
        <v>93.005846143110801</v>
      </c>
      <c r="P30">
        <v>93.480597715119202</v>
      </c>
      <c r="Q30">
        <v>94.169564512790899</v>
      </c>
      <c r="R30">
        <v>94.659634415743199</v>
      </c>
      <c r="S30">
        <v>96.475853265409597</v>
      </c>
      <c r="T30">
        <v>95.335008009183099</v>
      </c>
      <c r="U30">
        <v>94.878084594755293</v>
      </c>
      <c r="V30">
        <v>94.396233687631295</v>
      </c>
      <c r="W30">
        <v>94.521558176765097</v>
      </c>
      <c r="X30">
        <v>95.972881930435605</v>
      </c>
      <c r="Y30">
        <v>97.747880150454293</v>
      </c>
      <c r="Z30">
        <v>98.793529677969303</v>
      </c>
      <c r="AA30">
        <v>97.652594928461895</v>
      </c>
      <c r="AB30">
        <v>98.254427205630904</v>
      </c>
      <c r="AC30">
        <v>98.858593386638603</v>
      </c>
      <c r="AD30">
        <v>99.608131626472002</v>
      </c>
      <c r="AE30">
        <v>100</v>
      </c>
    </row>
    <row r="31" spans="1:31" x14ac:dyDescent="0.3">
      <c r="A31" t="s">
        <v>136</v>
      </c>
      <c r="B31" t="s">
        <v>355</v>
      </c>
      <c r="C31" t="s">
        <v>297</v>
      </c>
      <c r="D31" t="s">
        <v>356</v>
      </c>
      <c r="E31" t="s">
        <v>298</v>
      </c>
      <c r="F31">
        <v>102.157391860622</v>
      </c>
      <c r="G31">
        <v>102.15702315711199</v>
      </c>
      <c r="H31">
        <v>102.754664735527</v>
      </c>
      <c r="I31">
        <v>101.55374464092201</v>
      </c>
      <c r="J31">
        <v>99.580609127539802</v>
      </c>
      <c r="K31">
        <v>98.2934676910278</v>
      </c>
      <c r="L31">
        <v>97.255875755606795</v>
      </c>
      <c r="M31">
        <v>96.200894951243001</v>
      </c>
      <c r="N31">
        <v>95.099903199359602</v>
      </c>
      <c r="O31">
        <v>94.607911154484597</v>
      </c>
      <c r="P31">
        <v>94.864035944889096</v>
      </c>
      <c r="Q31">
        <v>95.218314106646105</v>
      </c>
      <c r="R31">
        <v>95.511231252410496</v>
      </c>
      <c r="S31">
        <v>96.721248183798096</v>
      </c>
      <c r="T31">
        <v>95.911495136320198</v>
      </c>
      <c r="U31">
        <v>95.545931414671998</v>
      </c>
      <c r="V31">
        <v>94.832791569108693</v>
      </c>
      <c r="W31">
        <v>94.800537977322307</v>
      </c>
      <c r="X31">
        <v>96.537212660321998</v>
      </c>
      <c r="Y31">
        <v>98.280783895194105</v>
      </c>
      <c r="Z31">
        <v>99.404774540753095</v>
      </c>
      <c r="AA31">
        <v>98.109912208821399</v>
      </c>
      <c r="AB31">
        <v>98.570156056100501</v>
      </c>
      <c r="AC31">
        <v>98.959912302924806</v>
      </c>
      <c r="AD31">
        <v>99.499227363542104</v>
      </c>
      <c r="AE31">
        <v>100</v>
      </c>
    </row>
    <row r="32" spans="1:31" x14ac:dyDescent="0.3">
      <c r="A32" t="s">
        <v>136</v>
      </c>
      <c r="B32" t="s">
        <v>357</v>
      </c>
      <c r="C32" t="s">
        <v>297</v>
      </c>
      <c r="D32" t="s">
        <v>358</v>
      </c>
      <c r="E32" t="s">
        <v>298</v>
      </c>
      <c r="F32">
        <v>92.594783675203502</v>
      </c>
      <c r="G32">
        <v>92.591340313086903</v>
      </c>
      <c r="H32">
        <v>93.442032645887096</v>
      </c>
      <c r="I32">
        <v>91.885574387965704</v>
      </c>
      <c r="J32">
        <v>90.113709463980399</v>
      </c>
      <c r="K32">
        <v>90.044936708902497</v>
      </c>
      <c r="L32">
        <v>88.919485343287704</v>
      </c>
      <c r="M32">
        <v>87.638711248688097</v>
      </c>
      <c r="N32">
        <v>87.4510506110271</v>
      </c>
      <c r="O32">
        <v>87.809586723848099</v>
      </c>
      <c r="P32">
        <v>88.801436245801895</v>
      </c>
      <c r="Q32">
        <v>90.045849462837694</v>
      </c>
      <c r="R32">
        <v>91.1478586594924</v>
      </c>
      <c r="S32">
        <v>94.268350648771204</v>
      </c>
      <c r="T32">
        <v>91.973127501826099</v>
      </c>
      <c r="U32">
        <v>91.348412533232505</v>
      </c>
      <c r="V32">
        <v>91.728166569639498</v>
      </c>
      <c r="W32">
        <v>91.570127588328305</v>
      </c>
      <c r="X32">
        <v>92.560376737031206</v>
      </c>
      <c r="Y32">
        <v>94.971446282955299</v>
      </c>
      <c r="Z32">
        <v>95.931355740590703</v>
      </c>
      <c r="AA32">
        <v>95.205928249502904</v>
      </c>
      <c r="AB32">
        <v>96.479347021095293</v>
      </c>
      <c r="AC32">
        <v>97.906651448597003</v>
      </c>
      <c r="AD32">
        <v>99.423657156313396</v>
      </c>
      <c r="AE32">
        <v>100</v>
      </c>
    </row>
    <row r="33" spans="1:31" x14ac:dyDescent="0.3">
      <c r="A33" t="s">
        <v>136</v>
      </c>
      <c r="B33" t="s">
        <v>359</v>
      </c>
      <c r="C33" t="s">
        <v>297</v>
      </c>
      <c r="D33" t="s">
        <v>360</v>
      </c>
      <c r="E33" t="s">
        <v>298</v>
      </c>
      <c r="F33">
        <v>136.085280344994</v>
      </c>
      <c r="G33">
        <v>134.82784917598099</v>
      </c>
      <c r="H33">
        <v>132.596520098708</v>
      </c>
      <c r="I33">
        <v>128.56526933163801</v>
      </c>
      <c r="J33">
        <v>124.862465103077</v>
      </c>
      <c r="K33">
        <v>124.509889747861</v>
      </c>
      <c r="L33">
        <v>123.32651722227</v>
      </c>
      <c r="M33">
        <v>120.19590912190699</v>
      </c>
      <c r="N33">
        <v>119.735124402522</v>
      </c>
      <c r="O33">
        <v>118.31907519424</v>
      </c>
      <c r="P33">
        <v>117.251071362376</v>
      </c>
      <c r="Q33">
        <v>115.506191140097</v>
      </c>
      <c r="R33">
        <v>114.180328903571</v>
      </c>
      <c r="S33">
        <v>111.025289643272</v>
      </c>
      <c r="T33">
        <v>107.736467548131</v>
      </c>
      <c r="U33">
        <v>104.104880269307</v>
      </c>
      <c r="V33">
        <v>101.165008172277</v>
      </c>
      <c r="W33">
        <v>97.522340120706701</v>
      </c>
      <c r="X33">
        <v>97.6414185170797</v>
      </c>
      <c r="Y33">
        <v>98.983015560409996</v>
      </c>
      <c r="Z33">
        <v>99.941390278651596</v>
      </c>
      <c r="AA33">
        <v>98.815567940993404</v>
      </c>
      <c r="AB33">
        <v>99.068558423983006</v>
      </c>
      <c r="AC33">
        <v>99.359922416521101</v>
      </c>
      <c r="AD33">
        <v>99.633001953338194</v>
      </c>
      <c r="AE33">
        <v>100</v>
      </c>
    </row>
    <row r="34" spans="1:31" x14ac:dyDescent="0.3">
      <c r="A34" t="s">
        <v>136</v>
      </c>
      <c r="B34" t="s">
        <v>361</v>
      </c>
      <c r="C34" t="s">
        <v>297</v>
      </c>
      <c r="D34" t="s">
        <v>362</v>
      </c>
      <c r="E34" t="s">
        <v>298</v>
      </c>
      <c r="F34">
        <v>103.084236344422</v>
      </c>
      <c r="G34">
        <v>102.980591173498</v>
      </c>
      <c r="H34">
        <v>103.337475528166</v>
      </c>
      <c r="I34">
        <v>101.685275040378</v>
      </c>
      <c r="J34">
        <v>99.629681311783003</v>
      </c>
      <c r="K34">
        <v>98.796437694572106</v>
      </c>
      <c r="L34">
        <v>97.475400264027201</v>
      </c>
      <c r="M34">
        <v>95.932806948974502</v>
      </c>
      <c r="N34">
        <v>95.084350603290801</v>
      </c>
      <c r="O34">
        <v>94.661756983287304</v>
      </c>
      <c r="P34">
        <v>95.073639066842105</v>
      </c>
      <c r="Q34">
        <v>95.632818309838996</v>
      </c>
      <c r="R34">
        <v>96.081606846876895</v>
      </c>
      <c r="S34">
        <v>97.429153734376499</v>
      </c>
      <c r="T34">
        <v>95.768009714188906</v>
      </c>
      <c r="U34">
        <v>94.627280520380594</v>
      </c>
      <c r="V34">
        <v>94.882527326059204</v>
      </c>
      <c r="W34">
        <v>94.710127096060504</v>
      </c>
      <c r="X34">
        <v>95.719304581777607</v>
      </c>
      <c r="Y34">
        <v>97.390911110140195</v>
      </c>
      <c r="Z34">
        <v>98.189215764897</v>
      </c>
      <c r="AA34">
        <v>97.335113249343806</v>
      </c>
      <c r="AB34">
        <v>98.059373356141293</v>
      </c>
      <c r="AC34">
        <v>98.912256841555802</v>
      </c>
      <c r="AD34">
        <v>99.897183077653594</v>
      </c>
      <c r="AE34">
        <v>100</v>
      </c>
    </row>
    <row r="35" spans="1:31" x14ac:dyDescent="0.3">
      <c r="A35" t="s">
        <v>136</v>
      </c>
      <c r="B35" t="s">
        <v>363</v>
      </c>
      <c r="C35" t="s">
        <v>297</v>
      </c>
      <c r="D35" t="s">
        <v>364</v>
      </c>
      <c r="E35" t="s">
        <v>298</v>
      </c>
      <c r="F35">
        <v>171.57200913520899</v>
      </c>
      <c r="G35">
        <v>167.78034918956899</v>
      </c>
      <c r="H35">
        <v>163.47508927260401</v>
      </c>
      <c r="I35">
        <v>157.84513610631299</v>
      </c>
      <c r="J35">
        <v>152.45821103399399</v>
      </c>
      <c r="K35">
        <v>151.14195460022</v>
      </c>
      <c r="L35">
        <v>148.877351247212</v>
      </c>
      <c r="M35">
        <v>142.78098665344299</v>
      </c>
      <c r="N35">
        <v>139.44139885664501</v>
      </c>
      <c r="O35">
        <v>135.32575566487</v>
      </c>
      <c r="P35">
        <v>132.275056521696</v>
      </c>
      <c r="Q35">
        <v>127.841563389032</v>
      </c>
      <c r="R35">
        <v>123.604462213402</v>
      </c>
      <c r="S35">
        <v>119.03002534235399</v>
      </c>
      <c r="T35">
        <v>114.297094366525</v>
      </c>
      <c r="U35">
        <v>109.47095262367699</v>
      </c>
      <c r="V35">
        <v>105.414579297636</v>
      </c>
      <c r="W35">
        <v>99.164631764848394</v>
      </c>
      <c r="X35">
        <v>98.318689818363893</v>
      </c>
      <c r="Y35">
        <v>99.695314708641206</v>
      </c>
      <c r="Z35">
        <v>100.664413362112</v>
      </c>
      <c r="AA35">
        <v>99.403413160962401</v>
      </c>
      <c r="AB35">
        <v>99.449036114077003</v>
      </c>
      <c r="AC35">
        <v>99.680896906901197</v>
      </c>
      <c r="AD35">
        <v>99.627365003001998</v>
      </c>
      <c r="AE35">
        <v>100</v>
      </c>
    </row>
    <row r="36" spans="1:31" x14ac:dyDescent="0.3">
      <c r="A36" t="s">
        <v>136</v>
      </c>
      <c r="B36" t="s">
        <v>365</v>
      </c>
      <c r="C36" t="s">
        <v>297</v>
      </c>
      <c r="D36" t="s">
        <v>366</v>
      </c>
      <c r="E36" t="s">
        <v>298</v>
      </c>
      <c r="F36">
        <v>159.035593654358</v>
      </c>
      <c r="G36">
        <v>150.40510913505301</v>
      </c>
      <c r="H36">
        <v>145.861198933092</v>
      </c>
      <c r="I36">
        <v>140.66373460105501</v>
      </c>
      <c r="J36">
        <v>137.17313041659901</v>
      </c>
      <c r="K36">
        <v>133.646582585251</v>
      </c>
      <c r="L36">
        <v>128.610447695478</v>
      </c>
      <c r="M36">
        <v>123.292831171758</v>
      </c>
      <c r="N36">
        <v>118.703194094794</v>
      </c>
      <c r="O36">
        <v>115.36483892625699</v>
      </c>
      <c r="P36">
        <v>113.58621107997099</v>
      </c>
      <c r="Q36">
        <v>112.401204065166</v>
      </c>
      <c r="R36">
        <v>110.868452658386</v>
      </c>
      <c r="S36">
        <v>109.142234772387</v>
      </c>
      <c r="T36">
        <v>104.83560215254199</v>
      </c>
      <c r="U36">
        <v>101.857902545575</v>
      </c>
      <c r="V36">
        <v>99.892503898623303</v>
      </c>
      <c r="W36">
        <v>97.078499613106302</v>
      </c>
      <c r="X36">
        <v>97.367269613995703</v>
      </c>
      <c r="Y36">
        <v>99.001886976519899</v>
      </c>
      <c r="Z36">
        <v>99.976944193392896</v>
      </c>
      <c r="AA36">
        <v>98.666255693129798</v>
      </c>
      <c r="AB36">
        <v>98.931291305209101</v>
      </c>
      <c r="AC36">
        <v>99.517221748204193</v>
      </c>
      <c r="AD36">
        <v>99.844087852785194</v>
      </c>
      <c r="AE36">
        <v>100</v>
      </c>
    </row>
    <row r="37" spans="1:31" x14ac:dyDescent="0.3">
      <c r="A37" t="s">
        <v>136</v>
      </c>
      <c r="B37" t="s">
        <v>367</v>
      </c>
      <c r="C37" t="s">
        <v>297</v>
      </c>
      <c r="D37" t="s">
        <v>368</v>
      </c>
      <c r="E37" t="s">
        <v>298</v>
      </c>
      <c r="F37">
        <v>162.36681371137001</v>
      </c>
      <c r="G37">
        <v>160.80819095682099</v>
      </c>
      <c r="H37">
        <v>156.842119793547</v>
      </c>
      <c r="I37">
        <v>151.444654688029</v>
      </c>
      <c r="J37">
        <v>145.871295282055</v>
      </c>
      <c r="K37">
        <v>145.32943710957699</v>
      </c>
      <c r="L37">
        <v>144.422182217791</v>
      </c>
      <c r="M37">
        <v>139.03175544469801</v>
      </c>
      <c r="N37">
        <v>138.451256105011</v>
      </c>
      <c r="O37">
        <v>136.279125625413</v>
      </c>
      <c r="P37">
        <v>133.84670570338301</v>
      </c>
      <c r="Q37">
        <v>128.30180904181501</v>
      </c>
      <c r="R37">
        <v>123.537427385258</v>
      </c>
      <c r="S37">
        <v>119.156236472136</v>
      </c>
      <c r="T37">
        <v>115.037419897202</v>
      </c>
      <c r="U37">
        <v>110.16419253571701</v>
      </c>
      <c r="V37">
        <v>105.79507013257199</v>
      </c>
      <c r="W37">
        <v>98.921994848324502</v>
      </c>
      <c r="X37">
        <v>97.751354134050104</v>
      </c>
      <c r="Y37">
        <v>99.047595253197898</v>
      </c>
      <c r="Z37">
        <v>99.967797399917501</v>
      </c>
      <c r="AA37">
        <v>98.890140114046304</v>
      </c>
      <c r="AB37">
        <v>99.017176141210996</v>
      </c>
      <c r="AC37">
        <v>99.356242742439903</v>
      </c>
      <c r="AD37">
        <v>99.478138448334093</v>
      </c>
      <c r="AE37">
        <v>100</v>
      </c>
    </row>
    <row r="38" spans="1:31" x14ac:dyDescent="0.3">
      <c r="A38" t="s">
        <v>136</v>
      </c>
      <c r="B38" t="s">
        <v>369</v>
      </c>
      <c r="C38" t="s">
        <v>297</v>
      </c>
      <c r="D38" t="s">
        <v>370</v>
      </c>
      <c r="E38" t="s">
        <v>298</v>
      </c>
      <c r="F38">
        <v>232.95023631482201</v>
      </c>
      <c r="G38">
        <v>222.95342578120801</v>
      </c>
      <c r="H38">
        <v>217.416032415811</v>
      </c>
      <c r="I38">
        <v>210.43725533360501</v>
      </c>
      <c r="J38">
        <v>205.59890063153799</v>
      </c>
      <c r="K38">
        <v>199.16851957611601</v>
      </c>
      <c r="L38">
        <v>190.15078516394101</v>
      </c>
      <c r="M38">
        <v>179.15939316085701</v>
      </c>
      <c r="N38">
        <v>166.10636663490101</v>
      </c>
      <c r="O38">
        <v>155.57003680668399</v>
      </c>
      <c r="P38">
        <v>148.70986827019101</v>
      </c>
      <c r="Q38">
        <v>144.712676472467</v>
      </c>
      <c r="R38">
        <v>139.537655316383</v>
      </c>
      <c r="S38">
        <v>130.47425273933601</v>
      </c>
      <c r="T38">
        <v>119.97262299788299</v>
      </c>
      <c r="U38">
        <v>112.998308334352</v>
      </c>
      <c r="V38">
        <v>107.92090338857</v>
      </c>
      <c r="W38">
        <v>101.71049879376299</v>
      </c>
      <c r="X38">
        <v>101.711886247683</v>
      </c>
      <c r="Y38">
        <v>103.21371205151</v>
      </c>
      <c r="Z38">
        <v>104.373180854013</v>
      </c>
      <c r="AA38">
        <v>102.132670835149</v>
      </c>
      <c r="AB38">
        <v>101.48190376938901</v>
      </c>
      <c r="AC38">
        <v>101.27601827130999</v>
      </c>
      <c r="AD38">
        <v>100.184156593724</v>
      </c>
      <c r="AE38">
        <v>100</v>
      </c>
    </row>
    <row r="39" spans="1:31" x14ac:dyDescent="0.3">
      <c r="A39" t="s">
        <v>136</v>
      </c>
      <c r="B39" t="s">
        <v>371</v>
      </c>
      <c r="C39" t="s">
        <v>297</v>
      </c>
      <c r="D39" t="s">
        <v>372</v>
      </c>
      <c r="E39" t="s">
        <v>298</v>
      </c>
      <c r="F39">
        <v>284.03813665617702</v>
      </c>
      <c r="G39">
        <v>260.50019746306202</v>
      </c>
      <c r="H39">
        <v>245.98689961676101</v>
      </c>
      <c r="I39">
        <v>232.34353011044399</v>
      </c>
      <c r="J39">
        <v>226.05802311236201</v>
      </c>
      <c r="K39">
        <v>214.77699488257099</v>
      </c>
      <c r="L39">
        <v>198.936062769259</v>
      </c>
      <c r="M39">
        <v>182.77816342310399</v>
      </c>
      <c r="N39">
        <v>165.370326111129</v>
      </c>
      <c r="O39">
        <v>151.38359358949199</v>
      </c>
      <c r="P39">
        <v>143.617105010708</v>
      </c>
      <c r="Q39">
        <v>139.56181141263599</v>
      </c>
      <c r="R39">
        <v>134.06016926333501</v>
      </c>
      <c r="S39">
        <v>124.74583387091</v>
      </c>
      <c r="T39">
        <v>114.25457276304699</v>
      </c>
      <c r="U39">
        <v>107.99797870965899</v>
      </c>
      <c r="V39">
        <v>104.047154409383</v>
      </c>
      <c r="W39">
        <v>99.699890319863201</v>
      </c>
      <c r="X39">
        <v>100.148573017961</v>
      </c>
      <c r="Y39">
        <v>101.68206660847</v>
      </c>
      <c r="Z39">
        <v>102.746551965775</v>
      </c>
      <c r="AA39">
        <v>100.896648558446</v>
      </c>
      <c r="AB39">
        <v>100.631255207921</v>
      </c>
      <c r="AC39">
        <v>100.695191241342</v>
      </c>
      <c r="AD39">
        <v>100.15680042302201</v>
      </c>
      <c r="AE39">
        <v>100</v>
      </c>
    </row>
    <row r="40" spans="1:31" x14ac:dyDescent="0.3">
      <c r="A40" t="s">
        <v>136</v>
      </c>
      <c r="B40" t="s">
        <v>373</v>
      </c>
      <c r="C40" t="s">
        <v>297</v>
      </c>
      <c r="D40" t="s">
        <v>374</v>
      </c>
      <c r="E40" t="s">
        <v>298</v>
      </c>
      <c r="F40">
        <v>91.4926623344776</v>
      </c>
      <c r="G40">
        <v>91.800420328346405</v>
      </c>
      <c r="H40">
        <v>93.183023704740805</v>
      </c>
      <c r="I40">
        <v>91.496042799695203</v>
      </c>
      <c r="J40">
        <v>90.234037983173195</v>
      </c>
      <c r="K40">
        <v>90.138793610669794</v>
      </c>
      <c r="L40">
        <v>89.081406527817606</v>
      </c>
      <c r="M40">
        <v>87.903625762383598</v>
      </c>
      <c r="N40">
        <v>87.654383406398793</v>
      </c>
      <c r="O40">
        <v>87.814630252754796</v>
      </c>
      <c r="P40">
        <v>88.166488360365193</v>
      </c>
      <c r="Q40">
        <v>89.3444295736101</v>
      </c>
      <c r="R40">
        <v>90.968162447409398</v>
      </c>
      <c r="S40">
        <v>93.325246052887195</v>
      </c>
      <c r="T40">
        <v>91.305444014175606</v>
      </c>
      <c r="U40">
        <v>90.442949398482796</v>
      </c>
      <c r="V40">
        <v>90.6582268376321</v>
      </c>
      <c r="W40">
        <v>90.078495015094504</v>
      </c>
      <c r="X40">
        <v>91.606561347961801</v>
      </c>
      <c r="Y40">
        <v>94.455043918460404</v>
      </c>
      <c r="Z40">
        <v>95.319103045176604</v>
      </c>
      <c r="AA40">
        <v>94.823230794252595</v>
      </c>
      <c r="AB40">
        <v>96.366262983728006</v>
      </c>
      <c r="AC40">
        <v>97.895761866382898</v>
      </c>
      <c r="AD40">
        <v>99.176014110630703</v>
      </c>
      <c r="AE40">
        <v>100</v>
      </c>
    </row>
    <row r="41" spans="1:31" x14ac:dyDescent="0.3">
      <c r="A41" t="s">
        <v>136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136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136</v>
      </c>
      <c r="B43" t="s">
        <v>379</v>
      </c>
      <c r="C43" t="s">
        <v>297</v>
      </c>
      <c r="D43" t="s">
        <v>380</v>
      </c>
      <c r="E43" t="s">
        <v>298</v>
      </c>
      <c r="F43">
        <v>144.60272953072399</v>
      </c>
      <c r="G43">
        <v>139.469207843231</v>
      </c>
      <c r="H43">
        <v>136.387583855793</v>
      </c>
      <c r="I43">
        <v>133.06874133819699</v>
      </c>
      <c r="J43">
        <v>130.20806743746999</v>
      </c>
      <c r="K43">
        <v>127.06871447720199</v>
      </c>
      <c r="L43">
        <v>123.207797633094</v>
      </c>
      <c r="M43">
        <v>118.477314982126</v>
      </c>
      <c r="N43">
        <v>113.445105699557</v>
      </c>
      <c r="O43">
        <v>109.53513676444599</v>
      </c>
      <c r="P43">
        <v>107.93258764987399</v>
      </c>
      <c r="Q43">
        <v>107.443081085437</v>
      </c>
      <c r="R43">
        <v>106.426759139621</v>
      </c>
      <c r="S43">
        <v>105.10371715578</v>
      </c>
      <c r="T43">
        <v>101.975766148025</v>
      </c>
      <c r="U43">
        <v>99.583740304702999</v>
      </c>
      <c r="V43">
        <v>98.1262105184707</v>
      </c>
      <c r="W43">
        <v>97.470999393072901</v>
      </c>
      <c r="X43">
        <v>98.287283058764601</v>
      </c>
      <c r="Y43">
        <v>99.648761484787499</v>
      </c>
      <c r="Z43">
        <v>100.516245024599</v>
      </c>
      <c r="AA43">
        <v>99.236657532737198</v>
      </c>
      <c r="AB43">
        <v>99.429711720315098</v>
      </c>
      <c r="AC43">
        <v>99.776712993952799</v>
      </c>
      <c r="AD43">
        <v>100.090488678779</v>
      </c>
      <c r="AE43">
        <v>100</v>
      </c>
    </row>
    <row r="44" spans="1:31" x14ac:dyDescent="0.3">
      <c r="A44" t="s">
        <v>136</v>
      </c>
      <c r="B44" t="s">
        <v>381</v>
      </c>
      <c r="C44" t="s">
        <v>297</v>
      </c>
      <c r="D44" t="s">
        <v>382</v>
      </c>
      <c r="E44" t="s">
        <v>298</v>
      </c>
      <c r="F44">
        <v>118.655930061102</v>
      </c>
      <c r="G44">
        <v>117.03093296037299</v>
      </c>
      <c r="H44">
        <v>116.34856905524499</v>
      </c>
      <c r="I44">
        <v>114.08231328818501</v>
      </c>
      <c r="J44">
        <v>111.568899238559</v>
      </c>
      <c r="K44">
        <v>110.247064880812</v>
      </c>
      <c r="L44">
        <v>108.130728271199</v>
      </c>
      <c r="M44">
        <v>105.415336389541</v>
      </c>
      <c r="N44">
        <v>103.476913778395</v>
      </c>
      <c r="O44">
        <v>102.001110053769</v>
      </c>
      <c r="P44">
        <v>101.680961186784</v>
      </c>
      <c r="Q44">
        <v>101.62576490658699</v>
      </c>
      <c r="R44">
        <v>101.302077870839</v>
      </c>
      <c r="S44">
        <v>101.552948919846</v>
      </c>
      <c r="T44">
        <v>99.2966950912557</v>
      </c>
      <c r="U44">
        <v>97.666714591778998</v>
      </c>
      <c r="V44">
        <v>96.759583425005005</v>
      </c>
      <c r="W44">
        <v>95.949176852141207</v>
      </c>
      <c r="X44">
        <v>96.705900621427901</v>
      </c>
      <c r="Y44">
        <v>98.312094436941706</v>
      </c>
      <c r="Z44">
        <v>99.212939835994803</v>
      </c>
      <c r="AA44">
        <v>98.225599832102603</v>
      </c>
      <c r="AB44">
        <v>98.702749302967305</v>
      </c>
      <c r="AC44">
        <v>99.282525517328594</v>
      </c>
      <c r="AD44">
        <v>99.929461591839797</v>
      </c>
      <c r="AE44">
        <v>100</v>
      </c>
    </row>
    <row r="45" spans="1:31" x14ac:dyDescent="0.3">
      <c r="A45" t="s">
        <v>136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136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136</v>
      </c>
      <c r="B47" t="s">
        <v>387</v>
      </c>
      <c r="C47" t="s">
        <v>297</v>
      </c>
      <c r="D47" t="s">
        <v>388</v>
      </c>
      <c r="E47" t="s">
        <v>298</v>
      </c>
      <c r="F47">
        <v>89.7026578694405</v>
      </c>
      <c r="G47">
        <v>89.708593617515803</v>
      </c>
      <c r="H47">
        <v>90.425102570006302</v>
      </c>
      <c r="I47">
        <v>88.852964590659298</v>
      </c>
      <c r="J47">
        <v>87.115829652123296</v>
      </c>
      <c r="K47">
        <v>87.130632015493902</v>
      </c>
      <c r="L47">
        <v>86.163206318832096</v>
      </c>
      <c r="M47">
        <v>84.908139959891798</v>
      </c>
      <c r="N47">
        <v>84.990375961215904</v>
      </c>
      <c r="O47">
        <v>85.498226565170398</v>
      </c>
      <c r="P47">
        <v>86.637609915197402</v>
      </c>
      <c r="Q47">
        <v>88.007482303789601</v>
      </c>
      <c r="R47">
        <v>89.268183003853395</v>
      </c>
      <c r="S47">
        <v>92.777323958272405</v>
      </c>
      <c r="T47">
        <v>90.597338317680894</v>
      </c>
      <c r="U47">
        <v>90.388279822608695</v>
      </c>
      <c r="V47">
        <v>90.779226078964498</v>
      </c>
      <c r="W47">
        <v>90.623859334750705</v>
      </c>
      <c r="X47">
        <v>91.671192399777496</v>
      </c>
      <c r="Y47">
        <v>94.333650989564006</v>
      </c>
      <c r="Z47">
        <v>95.496404166306405</v>
      </c>
      <c r="AA47">
        <v>94.944687168683302</v>
      </c>
      <c r="AB47">
        <v>96.382259485089406</v>
      </c>
      <c r="AC47">
        <v>97.944348363979998</v>
      </c>
      <c r="AD47">
        <v>99.372060525348601</v>
      </c>
      <c r="AE47">
        <v>100</v>
      </c>
    </row>
    <row r="48" spans="1:31" x14ac:dyDescent="0.3">
      <c r="A48" t="s">
        <v>136</v>
      </c>
      <c r="B48" t="s">
        <v>389</v>
      </c>
      <c r="C48" t="s">
        <v>297</v>
      </c>
      <c r="D48" t="s">
        <v>390</v>
      </c>
      <c r="E48" t="s">
        <v>298</v>
      </c>
      <c r="F48">
        <v>94.384928104736602</v>
      </c>
      <c r="G48">
        <v>94.192336050788398</v>
      </c>
      <c r="H48">
        <v>94.756574226204407</v>
      </c>
      <c r="I48">
        <v>93.119892933108005</v>
      </c>
      <c r="J48">
        <v>91.2976759411263</v>
      </c>
      <c r="K48">
        <v>91.081436085226699</v>
      </c>
      <c r="L48">
        <v>89.913964976305607</v>
      </c>
      <c r="M48">
        <v>88.513997013850997</v>
      </c>
      <c r="N48">
        <v>88.249673190367204</v>
      </c>
      <c r="O48">
        <v>88.398854212490406</v>
      </c>
      <c r="P48">
        <v>89.273752847461793</v>
      </c>
      <c r="Q48">
        <v>90.414494001805707</v>
      </c>
      <c r="R48">
        <v>91.425184242256094</v>
      </c>
      <c r="S48">
        <v>94.243745637384194</v>
      </c>
      <c r="T48">
        <v>92.127445565107493</v>
      </c>
      <c r="U48">
        <v>91.593679186942396</v>
      </c>
      <c r="V48">
        <v>92.109555508389505</v>
      </c>
      <c r="W48">
        <v>91.908021442741997</v>
      </c>
      <c r="X48">
        <v>92.941293003061901</v>
      </c>
      <c r="Y48">
        <v>95.283857168952096</v>
      </c>
      <c r="Z48">
        <v>96.310000910822893</v>
      </c>
      <c r="AA48">
        <v>95.668679500047503</v>
      </c>
      <c r="AB48">
        <v>96.886267177145996</v>
      </c>
      <c r="AC48">
        <v>98.245879619391005</v>
      </c>
      <c r="AD48">
        <v>99.544921241118502</v>
      </c>
      <c r="AE48">
        <v>100</v>
      </c>
    </row>
    <row r="49" spans="1:31" x14ac:dyDescent="0.3">
      <c r="A49" t="s">
        <v>136</v>
      </c>
      <c r="B49" t="s">
        <v>391</v>
      </c>
      <c r="C49" t="s">
        <v>297</v>
      </c>
      <c r="D49" t="s">
        <v>392</v>
      </c>
      <c r="E49" t="s">
        <v>298</v>
      </c>
      <c r="F49">
        <v>100.60657951913301</v>
      </c>
      <c r="G49">
        <v>100.07126552261199</v>
      </c>
      <c r="H49">
        <v>100.26136370712101</v>
      </c>
      <c r="I49">
        <v>98.341574711396703</v>
      </c>
      <c r="J49">
        <v>96.391273633767199</v>
      </c>
      <c r="K49">
        <v>95.853777080154003</v>
      </c>
      <c r="L49">
        <v>94.384989810808193</v>
      </c>
      <c r="M49">
        <v>92.883861818097799</v>
      </c>
      <c r="N49">
        <v>92.279861252976602</v>
      </c>
      <c r="O49">
        <v>92.149945978787002</v>
      </c>
      <c r="P49">
        <v>92.787234720246005</v>
      </c>
      <c r="Q49">
        <v>93.538850975039196</v>
      </c>
      <c r="R49">
        <v>94.211165837201094</v>
      </c>
      <c r="S49">
        <v>95.962237922268301</v>
      </c>
      <c r="T49">
        <v>93.654522186678605</v>
      </c>
      <c r="U49">
        <v>92.535386948330498</v>
      </c>
      <c r="V49">
        <v>93.641637515296594</v>
      </c>
      <c r="W49">
        <v>93.023770401558096</v>
      </c>
      <c r="X49">
        <v>94.085995328058104</v>
      </c>
      <c r="Y49">
        <v>96.059858040687004</v>
      </c>
      <c r="Z49">
        <v>96.836222095473005</v>
      </c>
      <c r="AA49">
        <v>96.163801356364999</v>
      </c>
      <c r="AB49">
        <v>97.233071472419596</v>
      </c>
      <c r="AC49">
        <v>98.457123437940794</v>
      </c>
      <c r="AD49">
        <v>99.780805106321097</v>
      </c>
      <c r="AE49">
        <v>100</v>
      </c>
    </row>
    <row r="50" spans="1:31" x14ac:dyDescent="0.3">
      <c r="A50" t="s">
        <v>136</v>
      </c>
      <c r="B50" t="s">
        <v>393</v>
      </c>
      <c r="C50" t="s">
        <v>297</v>
      </c>
      <c r="D50" t="s">
        <v>394</v>
      </c>
      <c r="E50" t="s">
        <v>298</v>
      </c>
      <c r="F50">
        <v>107.532507330293</v>
      </c>
      <c r="G50">
        <v>106.432353644255</v>
      </c>
      <c r="H50">
        <v>106.346308087317</v>
      </c>
      <c r="I50">
        <v>104.673595526789</v>
      </c>
      <c r="J50">
        <v>102.631372686266</v>
      </c>
      <c r="K50">
        <v>101.50291199458501</v>
      </c>
      <c r="L50">
        <v>99.622864143119997</v>
      </c>
      <c r="M50">
        <v>97.720827123720596</v>
      </c>
      <c r="N50">
        <v>96.186059018950402</v>
      </c>
      <c r="O50">
        <v>95.2492253321834</v>
      </c>
      <c r="P50">
        <v>95.403428587311495</v>
      </c>
      <c r="Q50">
        <v>96.008836406280096</v>
      </c>
      <c r="R50">
        <v>96.386329873164001</v>
      </c>
      <c r="S50">
        <v>97.541370323692902</v>
      </c>
      <c r="T50">
        <v>95.796951693641105</v>
      </c>
      <c r="U50">
        <v>94.693066406312198</v>
      </c>
      <c r="V50">
        <v>95.241598999269399</v>
      </c>
      <c r="W50">
        <v>95.119393760107997</v>
      </c>
      <c r="X50">
        <v>96.109625773278793</v>
      </c>
      <c r="Y50">
        <v>97.815531465456004</v>
      </c>
      <c r="Z50">
        <v>98.599150368915105</v>
      </c>
      <c r="AA50">
        <v>97.715715328018604</v>
      </c>
      <c r="AB50">
        <v>98.402361578616606</v>
      </c>
      <c r="AC50">
        <v>99.170110687199895</v>
      </c>
      <c r="AD50">
        <v>100.039566584821</v>
      </c>
      <c r="AE50">
        <v>100</v>
      </c>
    </row>
    <row r="51" spans="1:31" x14ac:dyDescent="0.3">
      <c r="A51" t="s">
        <v>136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136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136</v>
      </c>
      <c r="B53" t="s">
        <v>399</v>
      </c>
      <c r="C53" t="s">
        <v>297</v>
      </c>
      <c r="D53" t="s">
        <v>400</v>
      </c>
      <c r="E53" t="s">
        <v>298</v>
      </c>
      <c r="F53">
        <v>110.903926130998</v>
      </c>
      <c r="G53">
        <v>109.981585875294</v>
      </c>
      <c r="H53">
        <v>109.937714685543</v>
      </c>
      <c r="I53">
        <v>108.23929409970999</v>
      </c>
      <c r="J53">
        <v>106.07498979587299</v>
      </c>
      <c r="K53">
        <v>104.880945609741</v>
      </c>
      <c r="L53">
        <v>102.97885150647799</v>
      </c>
      <c r="M53">
        <v>101.089172050375</v>
      </c>
      <c r="N53">
        <v>99.550611574946501</v>
      </c>
      <c r="O53">
        <v>98.579316848776699</v>
      </c>
      <c r="P53">
        <v>98.651322302551307</v>
      </c>
      <c r="Q53">
        <v>99.113678365978302</v>
      </c>
      <c r="R53">
        <v>99.2973452458845</v>
      </c>
      <c r="S53">
        <v>100.119612587661</v>
      </c>
      <c r="T53">
        <v>98.8406563860989</v>
      </c>
      <c r="U53">
        <v>97.583071010525401</v>
      </c>
      <c r="V53">
        <v>96.607782369950399</v>
      </c>
      <c r="W53">
        <v>96.889405912941896</v>
      </c>
      <c r="X53">
        <v>97.588562315468195</v>
      </c>
      <c r="Y53">
        <v>98.803227991111896</v>
      </c>
      <c r="Z53">
        <v>99.593470199395995</v>
      </c>
      <c r="AA53">
        <v>98.551408505416404</v>
      </c>
      <c r="AB53">
        <v>98.879484807995794</v>
      </c>
      <c r="AC53">
        <v>99.348569312215204</v>
      </c>
      <c r="AD53">
        <v>100.043784082201</v>
      </c>
      <c r="AE53">
        <v>100</v>
      </c>
    </row>
    <row r="54" spans="1:31" x14ac:dyDescent="0.3">
      <c r="A54" t="s">
        <v>136</v>
      </c>
      <c r="B54" t="s">
        <v>401</v>
      </c>
      <c r="C54" t="s">
        <v>297</v>
      </c>
      <c r="D54" t="s">
        <v>402</v>
      </c>
      <c r="E54" t="s">
        <v>298</v>
      </c>
      <c r="F54">
        <v>111.290441496393</v>
      </c>
      <c r="G54">
        <v>110.18580187185999</v>
      </c>
      <c r="H54">
        <v>109.96353239144</v>
      </c>
      <c r="I54">
        <v>108.056003210421</v>
      </c>
      <c r="J54">
        <v>105.84911565978599</v>
      </c>
      <c r="K54">
        <v>104.59885184458</v>
      </c>
      <c r="L54">
        <v>102.610557773612</v>
      </c>
      <c r="M54">
        <v>100.64686545210201</v>
      </c>
      <c r="N54">
        <v>99.144496940501895</v>
      </c>
      <c r="O54">
        <v>98.228572525611995</v>
      </c>
      <c r="P54">
        <v>98.353389018327704</v>
      </c>
      <c r="Q54">
        <v>98.786366542604</v>
      </c>
      <c r="R54">
        <v>98.972572777368796</v>
      </c>
      <c r="S54">
        <v>99.882542144433501</v>
      </c>
      <c r="T54">
        <v>98.319502330292707</v>
      </c>
      <c r="U54">
        <v>97.000494955900294</v>
      </c>
      <c r="V54">
        <v>96.278362549011007</v>
      </c>
      <c r="W54">
        <v>96.371302627621503</v>
      </c>
      <c r="X54">
        <v>97.123767025782598</v>
      </c>
      <c r="Y54">
        <v>98.481214285783395</v>
      </c>
      <c r="Z54">
        <v>99.279507087609403</v>
      </c>
      <c r="AA54">
        <v>98.278493261021794</v>
      </c>
      <c r="AB54">
        <v>98.715468317509206</v>
      </c>
      <c r="AC54">
        <v>99.265529880414206</v>
      </c>
      <c r="AD54">
        <v>99.987731223657406</v>
      </c>
      <c r="AE54">
        <v>100</v>
      </c>
    </row>
    <row r="55" spans="1:31" x14ac:dyDescent="0.3">
      <c r="A55" t="s">
        <v>136</v>
      </c>
      <c r="B55" t="s">
        <v>403</v>
      </c>
      <c r="C55" t="s">
        <v>297</v>
      </c>
      <c r="D55" t="s">
        <v>404</v>
      </c>
      <c r="E55" t="s">
        <v>298</v>
      </c>
      <c r="F55">
        <v>112.339276460316</v>
      </c>
      <c r="G55">
        <v>110.86844914295899</v>
      </c>
      <c r="H55">
        <v>110.26531201829999</v>
      </c>
      <c r="I55">
        <v>107.918626904287</v>
      </c>
      <c r="J55">
        <v>105.642304685452</v>
      </c>
      <c r="K55">
        <v>104.29121930519899</v>
      </c>
      <c r="L55">
        <v>102.091813988273</v>
      </c>
      <c r="M55">
        <v>99.912387844341296</v>
      </c>
      <c r="N55">
        <v>98.491149952985694</v>
      </c>
      <c r="O55">
        <v>97.682245107108002</v>
      </c>
      <c r="P55">
        <v>97.9170200966674</v>
      </c>
      <c r="Q55">
        <v>98.279333534687694</v>
      </c>
      <c r="R55">
        <v>98.470640726367606</v>
      </c>
      <c r="S55">
        <v>99.541047117029194</v>
      </c>
      <c r="T55">
        <v>97.420775728604596</v>
      </c>
      <c r="U55">
        <v>95.985572823788999</v>
      </c>
      <c r="V55">
        <v>95.790479960363299</v>
      </c>
      <c r="W55">
        <v>95.442366750844698</v>
      </c>
      <c r="X55">
        <v>96.295200865088503</v>
      </c>
      <c r="Y55">
        <v>97.935772515493198</v>
      </c>
      <c r="Z55">
        <v>98.752650923294198</v>
      </c>
      <c r="AA55">
        <v>97.830970070469505</v>
      </c>
      <c r="AB55">
        <v>98.449379725274397</v>
      </c>
      <c r="AC55">
        <v>99.157154820806895</v>
      </c>
      <c r="AD55">
        <v>99.934338848792294</v>
      </c>
      <c r="AE55">
        <v>100</v>
      </c>
    </row>
    <row r="56" spans="1:31" x14ac:dyDescent="0.3">
      <c r="A56" t="s">
        <v>136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136</v>
      </c>
      <c r="B57" t="s">
        <v>407</v>
      </c>
      <c r="C57" t="s">
        <v>297</v>
      </c>
      <c r="D57" t="s">
        <v>408</v>
      </c>
      <c r="E57" t="s">
        <v>298</v>
      </c>
      <c r="F57">
        <v>106.561435290029</v>
      </c>
      <c r="G57">
        <v>105.836696693463</v>
      </c>
      <c r="H57">
        <v>106.014434410981</v>
      </c>
      <c r="I57">
        <v>104.030240158163</v>
      </c>
      <c r="J57">
        <v>102.000495670134</v>
      </c>
      <c r="K57">
        <v>101.250689060832</v>
      </c>
      <c r="L57">
        <v>99.619131243324603</v>
      </c>
      <c r="M57">
        <v>97.614624288206102</v>
      </c>
      <c r="N57">
        <v>96.492352304164598</v>
      </c>
      <c r="O57">
        <v>95.798811308184398</v>
      </c>
      <c r="P57">
        <v>95.898135179874103</v>
      </c>
      <c r="Q57">
        <v>96.400678650166</v>
      </c>
      <c r="R57">
        <v>96.813604256065503</v>
      </c>
      <c r="S57">
        <v>98.033686129458701</v>
      </c>
      <c r="T57">
        <v>95.8645172198636</v>
      </c>
      <c r="U57">
        <v>94.659318787063498</v>
      </c>
      <c r="V57">
        <v>94.3212487776415</v>
      </c>
      <c r="W57">
        <v>93.6880076589661</v>
      </c>
      <c r="X57">
        <v>94.700373391850803</v>
      </c>
      <c r="Y57">
        <v>96.779596623960998</v>
      </c>
      <c r="Z57">
        <v>97.694316130421697</v>
      </c>
      <c r="AA57">
        <v>96.897022068696998</v>
      </c>
      <c r="AB57">
        <v>97.777150853293804</v>
      </c>
      <c r="AC57">
        <v>98.730576605982804</v>
      </c>
      <c r="AD57">
        <v>99.661023385285603</v>
      </c>
      <c r="AE57">
        <v>100</v>
      </c>
    </row>
    <row r="58" spans="1:31" x14ac:dyDescent="0.3">
      <c r="A58" t="s">
        <v>136</v>
      </c>
      <c r="B58" t="s">
        <v>409</v>
      </c>
      <c r="C58" t="s">
        <v>297</v>
      </c>
      <c r="D58" t="s">
        <v>410</v>
      </c>
      <c r="E58" t="s">
        <v>298</v>
      </c>
      <c r="F58">
        <v>106.561435290029</v>
      </c>
      <c r="G58">
        <v>105.836696693463</v>
      </c>
      <c r="H58">
        <v>106.014434410981</v>
      </c>
      <c r="I58">
        <v>104.030240158163</v>
      </c>
      <c r="J58">
        <v>102.000495670134</v>
      </c>
      <c r="K58">
        <v>101.250689060832</v>
      </c>
      <c r="L58">
        <v>99.619131243324603</v>
      </c>
      <c r="M58">
        <v>97.614624288206102</v>
      </c>
      <c r="N58">
        <v>96.492352304164598</v>
      </c>
      <c r="O58">
        <v>95.798811308184398</v>
      </c>
      <c r="P58">
        <v>95.898135179874103</v>
      </c>
      <c r="Q58">
        <v>96.400678650166</v>
      </c>
      <c r="R58">
        <v>96.813604256065503</v>
      </c>
      <c r="S58">
        <v>98.033686129458701</v>
      </c>
      <c r="T58">
        <v>95.8645172198636</v>
      </c>
      <c r="U58">
        <v>94.659318787063498</v>
      </c>
      <c r="V58">
        <v>94.3212487776415</v>
      </c>
      <c r="W58">
        <v>93.6880076589661</v>
      </c>
      <c r="X58">
        <v>94.700373391850803</v>
      </c>
      <c r="Y58">
        <v>96.779596623960998</v>
      </c>
      <c r="Z58">
        <v>97.694316130421697</v>
      </c>
      <c r="AA58">
        <v>96.897022068696998</v>
      </c>
      <c r="AB58">
        <v>97.777150853293804</v>
      </c>
      <c r="AC58">
        <v>98.730576605982804</v>
      </c>
      <c r="AD58">
        <v>99.661023385285603</v>
      </c>
      <c r="AE58">
        <v>100</v>
      </c>
    </row>
    <row r="59" spans="1:31" x14ac:dyDescent="0.3">
      <c r="A59" t="s">
        <v>136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140</v>
      </c>
      <c r="B2" t="s">
        <v>295</v>
      </c>
      <c r="C2" t="s">
        <v>297</v>
      </c>
      <c r="D2" t="s">
        <v>296</v>
      </c>
      <c r="E2" t="s">
        <v>298</v>
      </c>
      <c r="F2">
        <v>101.996659016694</v>
      </c>
      <c r="G2">
        <v>99.0056255292793</v>
      </c>
      <c r="H2">
        <v>94.850077511969801</v>
      </c>
      <c r="I2">
        <v>96.615530029391707</v>
      </c>
      <c r="J2">
        <v>94.001804444879397</v>
      </c>
      <c r="K2">
        <v>85.831279246763003</v>
      </c>
      <c r="L2">
        <v>83.198733177978298</v>
      </c>
      <c r="M2">
        <v>78.168038055570904</v>
      </c>
      <c r="N2">
        <v>81.476519491987005</v>
      </c>
      <c r="O2">
        <v>86.694737305821704</v>
      </c>
      <c r="P2">
        <v>79.366862608595298</v>
      </c>
      <c r="Q2">
        <v>78.793668254060293</v>
      </c>
      <c r="R2">
        <v>73.084027101861395</v>
      </c>
      <c r="S2">
        <v>66.925366258688896</v>
      </c>
      <c r="T2">
        <v>69.595170181662198</v>
      </c>
      <c r="U2">
        <v>76.193873869433205</v>
      </c>
      <c r="V2">
        <v>72.366624235607901</v>
      </c>
      <c r="W2">
        <v>76.175910003428299</v>
      </c>
      <c r="X2">
        <v>74.793335873562796</v>
      </c>
      <c r="Y2">
        <v>75.713685377236999</v>
      </c>
      <c r="Z2">
        <v>84.418312958970901</v>
      </c>
      <c r="AA2">
        <v>99.809023535361106</v>
      </c>
      <c r="AB2">
        <v>100.91554751690801</v>
      </c>
      <c r="AC2">
        <v>100.78858705885</v>
      </c>
      <c r="AD2">
        <v>96.7359164251789</v>
      </c>
      <c r="AE2">
        <v>100</v>
      </c>
      <c r="AF2">
        <v>92.065124394158801</v>
      </c>
    </row>
    <row r="3" spans="1:32" x14ac:dyDescent="0.3">
      <c r="A3" t="s">
        <v>140</v>
      </c>
      <c r="B3" t="s">
        <v>299</v>
      </c>
      <c r="C3" t="s">
        <v>297</v>
      </c>
      <c r="D3" t="s">
        <v>300</v>
      </c>
      <c r="E3" t="s">
        <v>298</v>
      </c>
      <c r="F3">
        <v>79.598498857051098</v>
      </c>
      <c r="G3">
        <v>74.495006565031204</v>
      </c>
      <c r="H3">
        <v>72.419665427592605</v>
      </c>
      <c r="I3">
        <v>69.827348525831695</v>
      </c>
      <c r="J3">
        <v>62.101600247675201</v>
      </c>
      <c r="K3">
        <v>54.538227699669498</v>
      </c>
      <c r="L3">
        <v>51.187853790015701</v>
      </c>
      <c r="M3">
        <v>48.108294913032999</v>
      </c>
      <c r="N3">
        <v>46.618037842836998</v>
      </c>
      <c r="O3">
        <v>46.666848350983898</v>
      </c>
      <c r="P3">
        <v>45.836335635732901</v>
      </c>
      <c r="Q3">
        <v>46.231513156960098</v>
      </c>
      <c r="R3">
        <v>49.599188393572902</v>
      </c>
      <c r="S3">
        <v>50.990451857716501</v>
      </c>
      <c r="T3">
        <v>73.452083983108693</v>
      </c>
      <c r="U3">
        <v>74.690433621330996</v>
      </c>
      <c r="V3">
        <v>75.474734371071605</v>
      </c>
      <c r="W3">
        <v>78.286884874838805</v>
      </c>
      <c r="X3">
        <v>80.006016683618995</v>
      </c>
      <c r="Y3">
        <v>86.818971505095604</v>
      </c>
      <c r="Z3">
        <v>93.672942743975099</v>
      </c>
      <c r="AA3">
        <v>90.792001188158906</v>
      </c>
      <c r="AB3">
        <v>89.185190066103203</v>
      </c>
      <c r="AC3">
        <v>90.620447525314006</v>
      </c>
      <c r="AD3">
        <v>95.367750592332996</v>
      </c>
      <c r="AE3">
        <v>100</v>
      </c>
      <c r="AF3">
        <v>101.507976835644</v>
      </c>
    </row>
    <row r="4" spans="1:32" x14ac:dyDescent="0.3">
      <c r="A4" t="s">
        <v>140</v>
      </c>
      <c r="B4" t="s">
        <v>301</v>
      </c>
      <c r="C4" t="s">
        <v>297</v>
      </c>
      <c r="D4" t="s">
        <v>302</v>
      </c>
      <c r="E4" t="s">
        <v>298</v>
      </c>
      <c r="F4">
        <v>138.213927330578</v>
      </c>
      <c r="G4">
        <v>135.92246761624301</v>
      </c>
      <c r="H4">
        <v>134.87300979319599</v>
      </c>
      <c r="I4">
        <v>135.685860797305</v>
      </c>
      <c r="J4">
        <v>132.32289078591199</v>
      </c>
      <c r="K4">
        <v>128.03671791292899</v>
      </c>
      <c r="L4">
        <v>126.174069774711</v>
      </c>
      <c r="M4">
        <v>123.780185391424</v>
      </c>
      <c r="N4">
        <v>119.76027342350601</v>
      </c>
      <c r="O4">
        <v>116.03156767073899</v>
      </c>
      <c r="P4">
        <v>112.95647897726499</v>
      </c>
      <c r="Q4">
        <v>109.332250138558</v>
      </c>
      <c r="R4">
        <v>107.148923781467</v>
      </c>
      <c r="S4">
        <v>102.40243590409101</v>
      </c>
      <c r="T4">
        <v>104.582784808762</v>
      </c>
      <c r="U4">
        <v>100.163204768984</v>
      </c>
      <c r="V4">
        <v>95.700138924247895</v>
      </c>
      <c r="W4">
        <v>94.957994846071202</v>
      </c>
      <c r="X4">
        <v>95.3907339088844</v>
      </c>
      <c r="Y4">
        <v>96.451839384188006</v>
      </c>
      <c r="Z4">
        <v>101.42096973221101</v>
      </c>
      <c r="AA4">
        <v>101.649784743845</v>
      </c>
      <c r="AB4">
        <v>99.984072589306294</v>
      </c>
      <c r="AC4">
        <v>98.276537859468206</v>
      </c>
      <c r="AD4">
        <v>98.428807936552701</v>
      </c>
      <c r="AE4">
        <v>100</v>
      </c>
      <c r="AF4">
        <v>97.179051736107297</v>
      </c>
    </row>
    <row r="5" spans="1:32" x14ac:dyDescent="0.3">
      <c r="A5" t="s">
        <v>140</v>
      </c>
      <c r="B5" t="s">
        <v>303</v>
      </c>
      <c r="C5" t="s">
        <v>297</v>
      </c>
      <c r="D5" t="s">
        <v>304</v>
      </c>
      <c r="E5" t="s">
        <v>298</v>
      </c>
      <c r="F5">
        <v>87.822568779220802</v>
      </c>
      <c r="G5">
        <v>86.625752710281702</v>
      </c>
      <c r="H5">
        <v>89.152374526321793</v>
      </c>
      <c r="I5">
        <v>90.676844851566003</v>
      </c>
      <c r="J5">
        <v>94.991889848354106</v>
      </c>
      <c r="K5">
        <v>96.350376243154997</v>
      </c>
      <c r="L5">
        <v>94.917448564861104</v>
      </c>
      <c r="M5">
        <v>94.463288428977094</v>
      </c>
      <c r="N5">
        <v>93.071389308593496</v>
      </c>
      <c r="O5">
        <v>92.042755593562205</v>
      </c>
      <c r="P5">
        <v>89.949458942242899</v>
      </c>
      <c r="Q5">
        <v>88.218147656329805</v>
      </c>
      <c r="R5">
        <v>87.045729340438101</v>
      </c>
      <c r="S5">
        <v>90.253594430033601</v>
      </c>
      <c r="T5">
        <v>96.0000866388323</v>
      </c>
      <c r="U5">
        <v>94.471228084950994</v>
      </c>
      <c r="V5">
        <v>95.503922536148295</v>
      </c>
      <c r="W5">
        <v>95.060521340978397</v>
      </c>
      <c r="X5">
        <v>92.919819896251099</v>
      </c>
      <c r="Y5">
        <v>93.967989396440103</v>
      </c>
      <c r="Z5">
        <v>97.384760632004301</v>
      </c>
      <c r="AA5">
        <v>99.236810873482199</v>
      </c>
      <c r="AB5">
        <v>97.130328545480396</v>
      </c>
      <c r="AC5">
        <v>96.637044867057597</v>
      </c>
      <c r="AD5">
        <v>97.942977661372197</v>
      </c>
      <c r="AE5">
        <v>100</v>
      </c>
      <c r="AF5">
        <v>98.454753555699</v>
      </c>
    </row>
    <row r="6" spans="1:32" x14ac:dyDescent="0.3">
      <c r="A6" t="s">
        <v>140</v>
      </c>
      <c r="B6" t="s">
        <v>305</v>
      </c>
      <c r="C6" t="s">
        <v>297</v>
      </c>
      <c r="D6" t="s">
        <v>306</v>
      </c>
      <c r="E6" t="s">
        <v>298</v>
      </c>
      <c r="F6">
        <v>96.722700894289801</v>
      </c>
      <c r="G6">
        <v>95.583105300629896</v>
      </c>
      <c r="H6">
        <v>96.405282014255405</v>
      </c>
      <c r="I6">
        <v>99.246510758656697</v>
      </c>
      <c r="J6">
        <v>101.60424151638</v>
      </c>
      <c r="K6">
        <v>100.853764780052</v>
      </c>
      <c r="L6">
        <v>99.353682663486794</v>
      </c>
      <c r="M6">
        <v>98.440565701735494</v>
      </c>
      <c r="N6">
        <v>94.944797170717095</v>
      </c>
      <c r="O6">
        <v>93.127629423304498</v>
      </c>
      <c r="P6">
        <v>91.661154430909207</v>
      </c>
      <c r="Q6">
        <v>90.043120607175297</v>
      </c>
      <c r="R6">
        <v>89.747761117963705</v>
      </c>
      <c r="S6">
        <v>87.8650084552864</v>
      </c>
      <c r="T6">
        <v>93.087040850525298</v>
      </c>
      <c r="U6">
        <v>89.599178763783499</v>
      </c>
      <c r="V6">
        <v>87.088035288670795</v>
      </c>
      <c r="W6">
        <v>89.906921841247595</v>
      </c>
      <c r="X6">
        <v>89.180731901420799</v>
      </c>
      <c r="Y6">
        <v>91.458440430152194</v>
      </c>
      <c r="Z6">
        <v>94.988343557179903</v>
      </c>
      <c r="AA6">
        <v>98.889584831325706</v>
      </c>
      <c r="AB6">
        <v>96.340155948198401</v>
      </c>
      <c r="AC6">
        <v>94.824236230389303</v>
      </c>
      <c r="AD6">
        <v>96.796751749999004</v>
      </c>
      <c r="AE6">
        <v>100</v>
      </c>
      <c r="AF6">
        <v>97.887813095169093</v>
      </c>
    </row>
    <row r="7" spans="1:32" x14ac:dyDescent="0.3">
      <c r="A7" t="s">
        <v>140</v>
      </c>
      <c r="B7" t="s">
        <v>307</v>
      </c>
      <c r="C7" t="s">
        <v>297</v>
      </c>
      <c r="D7" t="s">
        <v>308</v>
      </c>
      <c r="E7" t="s">
        <v>298</v>
      </c>
      <c r="F7">
        <v>98.126045685129995</v>
      </c>
      <c r="G7">
        <v>98.594774369413699</v>
      </c>
      <c r="H7">
        <v>100.679396278002</v>
      </c>
      <c r="I7">
        <v>99.776811150772204</v>
      </c>
      <c r="J7">
        <v>101.542092101644</v>
      </c>
      <c r="K7">
        <v>102.164486486878</v>
      </c>
      <c r="L7">
        <v>101.847956170346</v>
      </c>
      <c r="M7">
        <v>100.711010168721</v>
      </c>
      <c r="N7">
        <v>100.685903931556</v>
      </c>
      <c r="O7">
        <v>99.852274452407698</v>
      </c>
      <c r="P7">
        <v>96.615579090019295</v>
      </c>
      <c r="Q7">
        <v>93.057767585724307</v>
      </c>
      <c r="R7">
        <v>91.355951688771</v>
      </c>
      <c r="S7">
        <v>90.655141907346803</v>
      </c>
      <c r="T7">
        <v>95.915684463822302</v>
      </c>
      <c r="U7">
        <v>91.602562674109805</v>
      </c>
      <c r="V7">
        <v>89.8474931312346</v>
      </c>
      <c r="W7">
        <v>89.439441859560205</v>
      </c>
      <c r="X7">
        <v>87.434275737207798</v>
      </c>
      <c r="Y7">
        <v>88.802866552306398</v>
      </c>
      <c r="Z7">
        <v>90.361380932493503</v>
      </c>
      <c r="AA7">
        <v>93.408726015311998</v>
      </c>
      <c r="AB7">
        <v>91.056067201258699</v>
      </c>
      <c r="AC7">
        <v>89.896036481111693</v>
      </c>
      <c r="AD7">
        <v>94.461422946484106</v>
      </c>
      <c r="AE7">
        <v>100</v>
      </c>
      <c r="AF7">
        <v>104.345322685681</v>
      </c>
    </row>
    <row r="8" spans="1:32" x14ac:dyDescent="0.3">
      <c r="A8" t="s">
        <v>140</v>
      </c>
      <c r="B8" t="s">
        <v>309</v>
      </c>
      <c r="C8" t="s">
        <v>297</v>
      </c>
      <c r="D8" t="s">
        <v>310</v>
      </c>
      <c r="E8" t="s">
        <v>298</v>
      </c>
      <c r="F8">
        <v>53.799596705191703</v>
      </c>
      <c r="G8">
        <v>51.8252232841797</v>
      </c>
      <c r="H8">
        <v>53.256633084705499</v>
      </c>
      <c r="I8">
        <v>58.215518042739298</v>
      </c>
      <c r="J8">
        <v>61.853672814815297</v>
      </c>
      <c r="K8">
        <v>59.3935064262688</v>
      </c>
      <c r="L8">
        <v>64.029000810620701</v>
      </c>
      <c r="M8">
        <v>73.412842228664303</v>
      </c>
      <c r="N8">
        <v>77.110711793121993</v>
      </c>
      <c r="O8">
        <v>84.836709329804094</v>
      </c>
      <c r="P8">
        <v>84.350713582249099</v>
      </c>
      <c r="Q8">
        <v>84.472792490139994</v>
      </c>
      <c r="R8">
        <v>84.604753318892307</v>
      </c>
      <c r="S8">
        <v>85.774164928282104</v>
      </c>
      <c r="T8">
        <v>75.906541728016194</v>
      </c>
      <c r="U8">
        <v>81.9686697389551</v>
      </c>
      <c r="V8">
        <v>75.730351659644995</v>
      </c>
      <c r="W8">
        <v>69.334909908426397</v>
      </c>
      <c r="X8">
        <v>62.8549700474099</v>
      </c>
      <c r="Y8">
        <v>67.845951987506197</v>
      </c>
      <c r="Z8">
        <v>87.1658574368563</v>
      </c>
      <c r="AA8">
        <v>92.766307477073198</v>
      </c>
      <c r="AB8">
        <v>93.442002294606297</v>
      </c>
      <c r="AC8">
        <v>91.918104838702206</v>
      </c>
      <c r="AD8">
        <v>95.854583821007907</v>
      </c>
      <c r="AE8">
        <v>100</v>
      </c>
      <c r="AF8">
        <v>103.750960514293</v>
      </c>
    </row>
    <row r="9" spans="1:32" x14ac:dyDescent="0.3">
      <c r="A9" t="s">
        <v>140</v>
      </c>
      <c r="B9" t="s">
        <v>311</v>
      </c>
      <c r="C9" t="s">
        <v>297</v>
      </c>
      <c r="D9" t="s">
        <v>312</v>
      </c>
      <c r="E9" t="s">
        <v>298</v>
      </c>
      <c r="F9">
        <v>116.27079100970801</v>
      </c>
      <c r="G9">
        <v>110.97631203851</v>
      </c>
      <c r="H9">
        <v>109.286987822966</v>
      </c>
      <c r="I9">
        <v>108.742644493885</v>
      </c>
      <c r="J9">
        <v>106.024588733681</v>
      </c>
      <c r="K9">
        <v>107.35845842797499</v>
      </c>
      <c r="L9">
        <v>105.475943851972</v>
      </c>
      <c r="M9">
        <v>103.157926862929</v>
      </c>
      <c r="N9">
        <v>103.027750445172</v>
      </c>
      <c r="O9">
        <v>104.94912838693401</v>
      </c>
      <c r="P9">
        <v>105.021805341771</v>
      </c>
      <c r="Q9">
        <v>102.456153940493</v>
      </c>
      <c r="R9">
        <v>103.18831453874201</v>
      </c>
      <c r="S9">
        <v>97.571475145360694</v>
      </c>
      <c r="T9">
        <v>106.062175159265</v>
      </c>
      <c r="U9">
        <v>103.91706311367599</v>
      </c>
      <c r="V9">
        <v>102.0808524104</v>
      </c>
      <c r="W9">
        <v>99.430767342243399</v>
      </c>
      <c r="X9">
        <v>98.628162146989396</v>
      </c>
      <c r="Y9">
        <v>98.173357569250101</v>
      </c>
      <c r="Z9">
        <v>105.43194099654001</v>
      </c>
      <c r="AA9">
        <v>104.218106568118</v>
      </c>
      <c r="AB9">
        <v>104.004762509305</v>
      </c>
      <c r="AC9">
        <v>100.102486921468</v>
      </c>
      <c r="AD9">
        <v>97.505802184806498</v>
      </c>
      <c r="AE9">
        <v>100</v>
      </c>
      <c r="AF9">
        <v>99.136164309912502</v>
      </c>
    </row>
    <row r="10" spans="1:32" x14ac:dyDescent="0.3">
      <c r="A10" t="s">
        <v>140</v>
      </c>
      <c r="B10" t="s">
        <v>313</v>
      </c>
      <c r="C10" t="s">
        <v>297</v>
      </c>
      <c r="D10" t="s">
        <v>314</v>
      </c>
      <c r="E10" t="s">
        <v>298</v>
      </c>
      <c r="F10">
        <v>98.592456684362702</v>
      </c>
      <c r="G10">
        <v>99.985840646269594</v>
      </c>
      <c r="H10">
        <v>102.579076622505</v>
      </c>
      <c r="I10">
        <v>102.599424334066</v>
      </c>
      <c r="J10">
        <v>102.120317498698</v>
      </c>
      <c r="K10">
        <v>102.70153617667</v>
      </c>
      <c r="L10">
        <v>102.34829105503201</v>
      </c>
      <c r="M10">
        <v>100.340711658164</v>
      </c>
      <c r="N10">
        <v>99.3385821115873</v>
      </c>
      <c r="O10">
        <v>98.827193952617193</v>
      </c>
      <c r="P10">
        <v>98.589550778920497</v>
      </c>
      <c r="Q10">
        <v>98.172670204724895</v>
      </c>
      <c r="R10">
        <v>97.894463381730404</v>
      </c>
      <c r="S10">
        <v>97.105696186412402</v>
      </c>
      <c r="T10">
        <v>94.300259800069497</v>
      </c>
      <c r="U10">
        <v>93.049781805742398</v>
      </c>
      <c r="V10">
        <v>93.447642375241301</v>
      </c>
      <c r="W10">
        <v>93.849266081835694</v>
      </c>
      <c r="X10">
        <v>94.3670631819612</v>
      </c>
      <c r="Y10">
        <v>96.787202465687599</v>
      </c>
      <c r="Z10">
        <v>97.806762290707994</v>
      </c>
      <c r="AA10">
        <v>98.3514075395627</v>
      </c>
      <c r="AB10">
        <v>99.584223466636203</v>
      </c>
      <c r="AC10">
        <v>101.02943850742101</v>
      </c>
      <c r="AD10">
        <v>102.410954915852</v>
      </c>
      <c r="AE10">
        <v>100</v>
      </c>
      <c r="AF10">
        <v>103.77195980716201</v>
      </c>
    </row>
    <row r="11" spans="1:32" x14ac:dyDescent="0.3">
      <c r="A11" t="s">
        <v>140</v>
      </c>
      <c r="B11" t="s">
        <v>315</v>
      </c>
      <c r="C11" t="s">
        <v>297</v>
      </c>
      <c r="D11" t="s">
        <v>316</v>
      </c>
      <c r="E11" t="s">
        <v>298</v>
      </c>
      <c r="F11">
        <v>233.17731278763799</v>
      </c>
      <c r="G11">
        <v>227.44099210307701</v>
      </c>
      <c r="H11">
        <v>226.28209631965501</v>
      </c>
      <c r="I11">
        <v>223.08708284922201</v>
      </c>
      <c r="J11">
        <v>219.33476911240999</v>
      </c>
      <c r="K11">
        <v>210.79202404754199</v>
      </c>
      <c r="L11">
        <v>206.58948716697799</v>
      </c>
      <c r="M11">
        <v>198.80787724541199</v>
      </c>
      <c r="N11">
        <v>193.372546561863</v>
      </c>
      <c r="O11">
        <v>184.595929243093</v>
      </c>
      <c r="P11">
        <v>180.60457442930201</v>
      </c>
      <c r="Q11">
        <v>170.70134492604399</v>
      </c>
      <c r="R11">
        <v>165.81326458667201</v>
      </c>
      <c r="S11">
        <v>154.40381203237499</v>
      </c>
      <c r="T11">
        <v>157.07265045590799</v>
      </c>
      <c r="U11">
        <v>147.59422904812101</v>
      </c>
      <c r="V11">
        <v>143.549949179571</v>
      </c>
      <c r="W11">
        <v>136.47875420293499</v>
      </c>
      <c r="X11">
        <v>132.46083846987301</v>
      </c>
      <c r="Y11">
        <v>128.07688119380299</v>
      </c>
      <c r="Z11">
        <v>130.77186715250301</v>
      </c>
      <c r="AA11">
        <v>125.230389242564</v>
      </c>
      <c r="AB11">
        <v>119.938238156683</v>
      </c>
      <c r="AC11">
        <v>110.676359161766</v>
      </c>
      <c r="AD11">
        <v>107.938713548872</v>
      </c>
      <c r="AE11">
        <v>100</v>
      </c>
      <c r="AF11">
        <v>91.558107032106903</v>
      </c>
    </row>
    <row r="12" spans="1:32" x14ac:dyDescent="0.3">
      <c r="A12" t="s">
        <v>140</v>
      </c>
      <c r="B12" t="s">
        <v>317</v>
      </c>
      <c r="C12" t="s">
        <v>297</v>
      </c>
      <c r="D12" t="s">
        <v>318</v>
      </c>
      <c r="E12" t="s">
        <v>298</v>
      </c>
      <c r="F12">
        <v>102.10711128195101</v>
      </c>
      <c r="G12">
        <v>102.13980585203799</v>
      </c>
      <c r="H12">
        <v>103.947694481543</v>
      </c>
      <c r="I12">
        <v>107.463728914627</v>
      </c>
      <c r="J12">
        <v>109.258086142387</v>
      </c>
      <c r="K12">
        <v>105.971014049793</v>
      </c>
      <c r="L12">
        <v>105.04832230485999</v>
      </c>
      <c r="M12">
        <v>104.733533684371</v>
      </c>
      <c r="N12">
        <v>102.27166580861601</v>
      </c>
      <c r="O12">
        <v>99.482773910117402</v>
      </c>
      <c r="P12">
        <v>98.802274262175601</v>
      </c>
      <c r="Q12">
        <v>97.366405260802395</v>
      </c>
      <c r="R12">
        <v>96.172111705389796</v>
      </c>
      <c r="S12">
        <v>93.627801795805993</v>
      </c>
      <c r="T12">
        <v>105.702717849032</v>
      </c>
      <c r="U12">
        <v>101.165936709535</v>
      </c>
      <c r="V12">
        <v>95.133849750395399</v>
      </c>
      <c r="W12">
        <v>94.927797549291896</v>
      </c>
      <c r="X12">
        <v>92.3953991977952</v>
      </c>
      <c r="Y12">
        <v>92.134725405793901</v>
      </c>
      <c r="Z12">
        <v>97.446338742251697</v>
      </c>
      <c r="AA12">
        <v>97.922361997472905</v>
      </c>
      <c r="AB12">
        <v>93.270391969758506</v>
      </c>
      <c r="AC12">
        <v>92.208885530476394</v>
      </c>
      <c r="AD12">
        <v>96.137479114838598</v>
      </c>
      <c r="AE12">
        <v>100</v>
      </c>
      <c r="AF12">
        <v>92.814121314974201</v>
      </c>
    </row>
    <row r="13" spans="1:32" x14ac:dyDescent="0.3">
      <c r="A13" t="s">
        <v>140</v>
      </c>
      <c r="B13" t="s">
        <v>319</v>
      </c>
      <c r="C13" t="s">
        <v>297</v>
      </c>
      <c r="D13" t="s">
        <v>320</v>
      </c>
      <c r="E13" t="s">
        <v>298</v>
      </c>
      <c r="F13">
        <v>84.588196723905</v>
      </c>
      <c r="G13">
        <v>83.551464998929106</v>
      </c>
      <c r="H13">
        <v>83.255583061620698</v>
      </c>
      <c r="I13">
        <v>82.308243051316893</v>
      </c>
      <c r="J13">
        <v>79.377749241954405</v>
      </c>
      <c r="K13">
        <v>78.308157134139904</v>
      </c>
      <c r="L13">
        <v>77.0012041643581</v>
      </c>
      <c r="M13">
        <v>76.317513238442402</v>
      </c>
      <c r="N13">
        <v>76.955556015507199</v>
      </c>
      <c r="O13">
        <v>78.576129237899806</v>
      </c>
      <c r="P13">
        <v>81.470410334571497</v>
      </c>
      <c r="Q13">
        <v>79.758491793920896</v>
      </c>
      <c r="R13">
        <v>80.989785142294195</v>
      </c>
      <c r="S13">
        <v>82.095715695059496</v>
      </c>
      <c r="T13">
        <v>84.500217969654599</v>
      </c>
      <c r="U13">
        <v>80.358095915502105</v>
      </c>
      <c r="V13">
        <v>79.546337596785094</v>
      </c>
      <c r="W13">
        <v>81.202751408544898</v>
      </c>
      <c r="X13">
        <v>80.029155460629099</v>
      </c>
      <c r="Y13">
        <v>83.407763096949594</v>
      </c>
      <c r="Z13">
        <v>88.001075641963197</v>
      </c>
      <c r="AA13">
        <v>90.036802878708201</v>
      </c>
      <c r="AB13">
        <v>90.4488169478374</v>
      </c>
      <c r="AC13">
        <v>93.786809002202503</v>
      </c>
      <c r="AD13">
        <v>96.330683908873397</v>
      </c>
      <c r="AE13">
        <v>100</v>
      </c>
      <c r="AF13">
        <v>98.290864530290406</v>
      </c>
    </row>
    <row r="14" spans="1:32" x14ac:dyDescent="0.3">
      <c r="A14" t="s">
        <v>140</v>
      </c>
      <c r="B14" t="s">
        <v>321</v>
      </c>
      <c r="C14" t="s">
        <v>297</v>
      </c>
      <c r="D14" t="s">
        <v>322</v>
      </c>
      <c r="E14" t="s">
        <v>298</v>
      </c>
      <c r="F14">
        <v>666.14864993958804</v>
      </c>
      <c r="G14">
        <v>599.76735618560804</v>
      </c>
      <c r="H14">
        <v>547.797834052697</v>
      </c>
      <c r="I14">
        <v>529.25258292178296</v>
      </c>
      <c r="J14">
        <v>488.41099631454199</v>
      </c>
      <c r="K14">
        <v>447.72280162699701</v>
      </c>
      <c r="L14">
        <v>403.061559795976</v>
      </c>
      <c r="M14">
        <v>357.82065591915</v>
      </c>
      <c r="N14">
        <v>305.77554361482203</v>
      </c>
      <c r="O14">
        <v>268.73578851874203</v>
      </c>
      <c r="P14">
        <v>239.69070348378</v>
      </c>
      <c r="Q14">
        <v>218.568447784228</v>
      </c>
      <c r="R14">
        <v>197.86201100225</v>
      </c>
      <c r="S14">
        <v>172.48594144949101</v>
      </c>
      <c r="T14">
        <v>157.10263009953701</v>
      </c>
      <c r="U14">
        <v>139.948969572815</v>
      </c>
      <c r="V14">
        <v>123.14399028976401</v>
      </c>
      <c r="W14">
        <v>113.44350415157599</v>
      </c>
      <c r="X14">
        <v>115.003014413282</v>
      </c>
      <c r="Y14">
        <v>111.10598576637901</v>
      </c>
      <c r="Z14">
        <v>112.82573364063801</v>
      </c>
      <c r="AA14">
        <v>108.511263048906</v>
      </c>
      <c r="AB14">
        <v>110.231729166085</v>
      </c>
      <c r="AC14">
        <v>106.568691976411</v>
      </c>
      <c r="AD14">
        <v>102.07973414352401</v>
      </c>
      <c r="AE14">
        <v>100</v>
      </c>
      <c r="AF14">
        <v>95.333984155531596</v>
      </c>
    </row>
    <row r="15" spans="1:32" x14ac:dyDescent="0.3">
      <c r="A15" t="s">
        <v>140</v>
      </c>
      <c r="B15" t="s">
        <v>323</v>
      </c>
      <c r="C15" t="s">
        <v>297</v>
      </c>
      <c r="D15" t="s">
        <v>324</v>
      </c>
      <c r="E15" t="s">
        <v>298</v>
      </c>
      <c r="F15">
        <v>97.057079461072604</v>
      </c>
      <c r="G15">
        <v>97.998855882064007</v>
      </c>
      <c r="H15">
        <v>100.227494825036</v>
      </c>
      <c r="I15">
        <v>100.361183311465</v>
      </c>
      <c r="J15">
        <v>99.7990316597256</v>
      </c>
      <c r="K15">
        <v>99.940090699803605</v>
      </c>
      <c r="L15">
        <v>99.331775445320304</v>
      </c>
      <c r="M15">
        <v>97.559085966676605</v>
      </c>
      <c r="N15">
        <v>96.306859526718</v>
      </c>
      <c r="O15">
        <v>95.598599370942097</v>
      </c>
      <c r="P15">
        <v>95.250874819717495</v>
      </c>
      <c r="Q15">
        <v>95.0226288244926</v>
      </c>
      <c r="R15">
        <v>94.740989602769503</v>
      </c>
      <c r="S15">
        <v>94.746697217996896</v>
      </c>
      <c r="T15">
        <v>93.048929551555503</v>
      </c>
      <c r="U15">
        <v>91.778011900943198</v>
      </c>
      <c r="V15">
        <v>91.768110575596197</v>
      </c>
      <c r="W15">
        <v>91.739957321153398</v>
      </c>
      <c r="X15">
        <v>91.963265958313002</v>
      </c>
      <c r="Y15">
        <v>94.384698640821696</v>
      </c>
      <c r="Z15">
        <v>95.589746455554604</v>
      </c>
      <c r="AA15">
        <v>96.054523911541395</v>
      </c>
      <c r="AB15">
        <v>97.198199109976002</v>
      </c>
      <c r="AC15">
        <v>98.469220152994396</v>
      </c>
      <c r="AD15">
        <v>99.884227018654698</v>
      </c>
      <c r="AE15">
        <v>100</v>
      </c>
      <c r="AF15">
        <v>102.029401964987</v>
      </c>
    </row>
    <row r="16" spans="1:32" x14ac:dyDescent="0.3">
      <c r="A16" t="s">
        <v>140</v>
      </c>
      <c r="B16" t="s">
        <v>325</v>
      </c>
      <c r="C16" t="s">
        <v>297</v>
      </c>
      <c r="D16" t="s">
        <v>326</v>
      </c>
      <c r="E16" t="s">
        <v>298</v>
      </c>
      <c r="F16">
        <v>201.517519517349</v>
      </c>
      <c r="G16">
        <v>201.46349653646101</v>
      </c>
      <c r="H16">
        <v>197.80211254744901</v>
      </c>
      <c r="I16">
        <v>194.40649818619701</v>
      </c>
      <c r="J16">
        <v>189.548018166362</v>
      </c>
      <c r="K16">
        <v>183.23407334547599</v>
      </c>
      <c r="L16">
        <v>182.09686749650101</v>
      </c>
      <c r="M16">
        <v>173.92352468831299</v>
      </c>
      <c r="N16">
        <v>163.948543574616</v>
      </c>
      <c r="O16">
        <v>154.06147146514499</v>
      </c>
      <c r="P16">
        <v>148.448896373785</v>
      </c>
      <c r="Q16">
        <v>139.54544332092101</v>
      </c>
      <c r="R16">
        <v>135.60866593403</v>
      </c>
      <c r="S16">
        <v>131.18245193371399</v>
      </c>
      <c r="T16">
        <v>133.652775795498</v>
      </c>
      <c r="U16">
        <v>122.69986593949901</v>
      </c>
      <c r="V16">
        <v>114.108763184368</v>
      </c>
      <c r="W16">
        <v>110.79678263677999</v>
      </c>
      <c r="X16">
        <v>111.26738063838199</v>
      </c>
      <c r="Y16">
        <v>109.755029561398</v>
      </c>
      <c r="Z16">
        <v>110.795972369642</v>
      </c>
      <c r="AA16">
        <v>108.67048292045099</v>
      </c>
      <c r="AB16">
        <v>102.867454417442</v>
      </c>
      <c r="AC16">
        <v>101.100477766509</v>
      </c>
      <c r="AD16">
        <v>99.654147509635294</v>
      </c>
      <c r="AE16">
        <v>100</v>
      </c>
      <c r="AF16">
        <v>94.387491984913893</v>
      </c>
    </row>
    <row r="17" spans="1:32" x14ac:dyDescent="0.3">
      <c r="A17" t="s">
        <v>140</v>
      </c>
      <c r="B17" t="s">
        <v>327</v>
      </c>
      <c r="C17" t="s">
        <v>297</v>
      </c>
      <c r="D17" t="s">
        <v>328</v>
      </c>
      <c r="E17" t="s">
        <v>298</v>
      </c>
      <c r="F17">
        <v>110.789326002244</v>
      </c>
      <c r="G17">
        <v>112.85700754643599</v>
      </c>
      <c r="H17">
        <v>114.48475456659</v>
      </c>
      <c r="I17">
        <v>116.00443830184</v>
      </c>
      <c r="J17">
        <v>111.79335409588001</v>
      </c>
      <c r="K17">
        <v>108.856469161333</v>
      </c>
      <c r="L17">
        <v>110.24944259670799</v>
      </c>
      <c r="M17">
        <v>108.42316746448201</v>
      </c>
      <c r="N17">
        <v>106.013385543366</v>
      </c>
      <c r="O17">
        <v>101.998575202616</v>
      </c>
      <c r="P17">
        <v>100.408607392439</v>
      </c>
      <c r="Q17">
        <v>98.530433329669904</v>
      </c>
      <c r="R17">
        <v>97.620906354817905</v>
      </c>
      <c r="S17">
        <v>92.775135586960403</v>
      </c>
      <c r="T17">
        <v>94.650947911425902</v>
      </c>
      <c r="U17">
        <v>92.117135084875699</v>
      </c>
      <c r="V17">
        <v>87.934153999283197</v>
      </c>
      <c r="W17">
        <v>91.620222305388793</v>
      </c>
      <c r="X17">
        <v>94.834517440000994</v>
      </c>
      <c r="Y17">
        <v>97.032300432301497</v>
      </c>
      <c r="Z17">
        <v>100.67320211451801</v>
      </c>
      <c r="AA17">
        <v>102.60819474230701</v>
      </c>
      <c r="AB17">
        <v>100.391130265904</v>
      </c>
      <c r="AC17">
        <v>98.692737615974394</v>
      </c>
      <c r="AD17">
        <v>98.6766596323844</v>
      </c>
      <c r="AE17">
        <v>100</v>
      </c>
      <c r="AF17">
        <v>97.106293304790199</v>
      </c>
    </row>
    <row r="18" spans="1:32" x14ac:dyDescent="0.3">
      <c r="A18" t="s">
        <v>140</v>
      </c>
      <c r="B18" t="s">
        <v>329</v>
      </c>
      <c r="C18" t="s">
        <v>297</v>
      </c>
      <c r="D18" t="s">
        <v>330</v>
      </c>
      <c r="E18" t="s">
        <v>298</v>
      </c>
      <c r="F18">
        <v>112.72534208596301</v>
      </c>
      <c r="G18">
        <v>120.288231453184</v>
      </c>
      <c r="H18">
        <v>122.98781212106999</v>
      </c>
      <c r="I18">
        <v>128.09718038414599</v>
      </c>
      <c r="J18">
        <v>117.479857920862</v>
      </c>
      <c r="K18">
        <v>108.38694110985</v>
      </c>
      <c r="L18">
        <v>111.29273487298001</v>
      </c>
      <c r="M18">
        <v>113.79456379684601</v>
      </c>
      <c r="N18">
        <v>113.39731176848601</v>
      </c>
      <c r="O18">
        <v>109.073876410729</v>
      </c>
      <c r="P18">
        <v>105.940306876854</v>
      </c>
      <c r="Q18">
        <v>105.160310739381</v>
      </c>
      <c r="R18">
        <v>104.551643788804</v>
      </c>
      <c r="S18">
        <v>93.988656461665499</v>
      </c>
      <c r="T18">
        <v>97.524315938195997</v>
      </c>
      <c r="U18">
        <v>94.739582996416601</v>
      </c>
      <c r="V18">
        <v>90.017332744023093</v>
      </c>
      <c r="W18">
        <v>92.264100199219897</v>
      </c>
      <c r="X18">
        <v>103.16676377301999</v>
      </c>
      <c r="Y18">
        <v>105.441291748878</v>
      </c>
      <c r="Z18">
        <v>112.533223628293</v>
      </c>
      <c r="AA18">
        <v>109.058444641126</v>
      </c>
      <c r="AB18">
        <v>107.385352184867</v>
      </c>
      <c r="AC18">
        <v>102.782157591662</v>
      </c>
      <c r="AD18">
        <v>99.466016657353805</v>
      </c>
      <c r="AE18">
        <v>100</v>
      </c>
      <c r="AF18">
        <v>97.623742302238298</v>
      </c>
    </row>
    <row r="19" spans="1:32" x14ac:dyDescent="0.3">
      <c r="A19" t="s">
        <v>140</v>
      </c>
      <c r="B19" t="s">
        <v>331</v>
      </c>
      <c r="C19" t="s">
        <v>297</v>
      </c>
      <c r="D19" t="s">
        <v>332</v>
      </c>
      <c r="E19" t="s">
        <v>298</v>
      </c>
      <c r="F19">
        <v>178.75966701211701</v>
      </c>
      <c r="G19">
        <v>167.20625855430299</v>
      </c>
      <c r="H19">
        <v>149.374785653793</v>
      </c>
      <c r="I19">
        <v>147.20837578712701</v>
      </c>
      <c r="J19">
        <v>130.427972758452</v>
      </c>
      <c r="K19">
        <v>124.371249796097</v>
      </c>
      <c r="L19">
        <v>121.282531721948</v>
      </c>
      <c r="M19">
        <v>110.747609899466</v>
      </c>
      <c r="N19">
        <v>104.09397211178999</v>
      </c>
      <c r="O19">
        <v>98.897625577669103</v>
      </c>
      <c r="P19">
        <v>96.140343111733003</v>
      </c>
      <c r="Q19">
        <v>93.270711642871802</v>
      </c>
      <c r="R19">
        <v>93.319698746660293</v>
      </c>
      <c r="S19">
        <v>91.333672793203803</v>
      </c>
      <c r="T19">
        <v>98.672258064664405</v>
      </c>
      <c r="U19">
        <v>95.698176967845001</v>
      </c>
      <c r="V19">
        <v>91.071756172267698</v>
      </c>
      <c r="W19">
        <v>91.662616592363094</v>
      </c>
      <c r="X19">
        <v>90.065042590606396</v>
      </c>
      <c r="Y19">
        <v>89.671976748167495</v>
      </c>
      <c r="Z19">
        <v>93.778046101842406</v>
      </c>
      <c r="AA19">
        <v>99.073291323895006</v>
      </c>
      <c r="AB19">
        <v>95.898035775723201</v>
      </c>
      <c r="AC19">
        <v>94.358422504206402</v>
      </c>
      <c r="AD19">
        <v>96.169466081141493</v>
      </c>
      <c r="AE19">
        <v>100</v>
      </c>
      <c r="AF19">
        <v>87.304099167222006</v>
      </c>
    </row>
    <row r="20" spans="1:32" x14ac:dyDescent="0.3">
      <c r="A20" t="s">
        <v>140</v>
      </c>
      <c r="B20" t="s">
        <v>333</v>
      </c>
      <c r="C20" t="s">
        <v>297</v>
      </c>
      <c r="D20" t="s">
        <v>334</v>
      </c>
      <c r="E20" t="s">
        <v>298</v>
      </c>
      <c r="F20">
        <v>92.496148947800506</v>
      </c>
      <c r="G20">
        <v>84.876524078461699</v>
      </c>
      <c r="H20">
        <v>87.306155416812601</v>
      </c>
      <c r="I20">
        <v>85.846821086316993</v>
      </c>
      <c r="J20">
        <v>83.545090929629296</v>
      </c>
      <c r="K20">
        <v>79.257966931760294</v>
      </c>
      <c r="L20">
        <v>77.367854295896606</v>
      </c>
      <c r="M20">
        <v>73.830437027940903</v>
      </c>
      <c r="N20">
        <v>69.987212820779703</v>
      </c>
      <c r="O20">
        <v>66.248506773782495</v>
      </c>
      <c r="P20">
        <v>55.561044880904802</v>
      </c>
      <c r="Q20">
        <v>51.286564390490803</v>
      </c>
      <c r="R20">
        <v>49.270946846032601</v>
      </c>
      <c r="S20">
        <v>40.216324542327897</v>
      </c>
      <c r="T20">
        <v>73.159937511025703</v>
      </c>
      <c r="U20">
        <v>61.212193988682898</v>
      </c>
      <c r="V20">
        <v>50.721055570511098</v>
      </c>
      <c r="W20">
        <v>57.552840336424701</v>
      </c>
      <c r="X20">
        <v>56.293564796271902</v>
      </c>
      <c r="Y20">
        <v>65.047466366775197</v>
      </c>
      <c r="Z20">
        <v>89.415151835720906</v>
      </c>
      <c r="AA20">
        <v>92.394227930936296</v>
      </c>
      <c r="AB20">
        <v>84.341868957317999</v>
      </c>
      <c r="AC20">
        <v>82.045968607739397</v>
      </c>
      <c r="AD20">
        <v>92.084145207545802</v>
      </c>
      <c r="AE20">
        <v>100</v>
      </c>
      <c r="AF20">
        <v>73.608628969077103</v>
      </c>
    </row>
    <row r="21" spans="1:32" x14ac:dyDescent="0.3">
      <c r="A21" t="s">
        <v>140</v>
      </c>
      <c r="B21" t="s">
        <v>335</v>
      </c>
      <c r="C21" t="s">
        <v>297</v>
      </c>
      <c r="D21" t="s">
        <v>336</v>
      </c>
      <c r="E21" t="s">
        <v>298</v>
      </c>
      <c r="F21">
        <v>97.7985809515543</v>
      </c>
      <c r="G21">
        <v>98.960624723225806</v>
      </c>
      <c r="H21">
        <v>101.095978794266</v>
      </c>
      <c r="I21">
        <v>101.32925121050199</v>
      </c>
      <c r="J21">
        <v>100.567579297789</v>
      </c>
      <c r="K21">
        <v>100.622915827852</v>
      </c>
      <c r="L21">
        <v>100.327572535602</v>
      </c>
      <c r="M21">
        <v>98.861480013396601</v>
      </c>
      <c r="N21">
        <v>97.463649685088896</v>
      </c>
      <c r="O21">
        <v>96.7597343157137</v>
      </c>
      <c r="P21">
        <v>96.471123785053905</v>
      </c>
      <c r="Q21">
        <v>96.237660071620695</v>
      </c>
      <c r="R21">
        <v>95.891045984472598</v>
      </c>
      <c r="S21">
        <v>95.834633718875907</v>
      </c>
      <c r="T21">
        <v>93.754780765323702</v>
      </c>
      <c r="U21">
        <v>92.569154528158194</v>
      </c>
      <c r="V21">
        <v>92.475500067985493</v>
      </c>
      <c r="W21">
        <v>92.350049344098295</v>
      </c>
      <c r="X21">
        <v>92.517670868033903</v>
      </c>
      <c r="Y21">
        <v>94.8854559496137</v>
      </c>
      <c r="Z21">
        <v>96.023312920792193</v>
      </c>
      <c r="AA21">
        <v>96.470676900870998</v>
      </c>
      <c r="AB21">
        <v>97.583240390548994</v>
      </c>
      <c r="AC21">
        <v>98.849023191035499</v>
      </c>
      <c r="AD21">
        <v>100.20104833959</v>
      </c>
      <c r="AE21">
        <v>100</v>
      </c>
      <c r="AF21">
        <v>102.159505394126</v>
      </c>
    </row>
    <row r="22" spans="1:32" x14ac:dyDescent="0.3">
      <c r="A22" t="s">
        <v>140</v>
      </c>
      <c r="B22" t="s">
        <v>337</v>
      </c>
      <c r="C22" t="s">
        <v>297</v>
      </c>
      <c r="D22" t="s">
        <v>338</v>
      </c>
      <c r="E22" t="s">
        <v>298</v>
      </c>
      <c r="F22">
        <v>86.862958869372505</v>
      </c>
      <c r="G22">
        <v>88.919031706102103</v>
      </c>
      <c r="H22">
        <v>91.289607877385706</v>
      </c>
      <c r="I22">
        <v>91.805278510113396</v>
      </c>
      <c r="J22">
        <v>91.092829574840806</v>
      </c>
      <c r="K22">
        <v>90.771855015559396</v>
      </c>
      <c r="L22">
        <v>92.5114853646961</v>
      </c>
      <c r="M22">
        <v>94.868721895522597</v>
      </c>
      <c r="N22">
        <v>94.637572236061303</v>
      </c>
      <c r="O22">
        <v>94.646955505549499</v>
      </c>
      <c r="P22">
        <v>94.330582411619403</v>
      </c>
      <c r="Q22">
        <v>94.695284563874694</v>
      </c>
      <c r="R22">
        <v>94.875441074200495</v>
      </c>
      <c r="S22">
        <v>95.503080995381893</v>
      </c>
      <c r="T22">
        <v>97.102059618416405</v>
      </c>
      <c r="U22">
        <v>96.8068767759748</v>
      </c>
      <c r="V22">
        <v>95.622304529236601</v>
      </c>
      <c r="W22">
        <v>95.852341053707306</v>
      </c>
      <c r="X22">
        <v>95.913515477015295</v>
      </c>
      <c r="Y22">
        <v>96.963024620484902</v>
      </c>
      <c r="Z22">
        <v>99.145259495600897</v>
      </c>
      <c r="AA22">
        <v>101.35307272623901</v>
      </c>
      <c r="AB22">
        <v>100.060412778084</v>
      </c>
      <c r="AC22">
        <v>98.505611931557596</v>
      </c>
      <c r="AD22">
        <v>98.752854714859197</v>
      </c>
      <c r="AE22">
        <v>100</v>
      </c>
      <c r="AF22">
        <v>100.59488512135199</v>
      </c>
    </row>
    <row r="23" spans="1:32" x14ac:dyDescent="0.3">
      <c r="A23" t="s">
        <v>140</v>
      </c>
      <c r="B23" t="s">
        <v>339</v>
      </c>
      <c r="C23" t="s">
        <v>297</v>
      </c>
      <c r="D23" t="s">
        <v>340</v>
      </c>
      <c r="E23" t="s">
        <v>298</v>
      </c>
      <c r="F23">
        <v>89.455004690247705</v>
      </c>
      <c r="G23">
        <v>90.512234603997996</v>
      </c>
      <c r="H23">
        <v>92.530556620928294</v>
      </c>
      <c r="I23">
        <v>91.739727478185898</v>
      </c>
      <c r="J23">
        <v>90.507733972498997</v>
      </c>
      <c r="K23">
        <v>91.336688967664699</v>
      </c>
      <c r="L23">
        <v>90.073643737778596</v>
      </c>
      <c r="M23">
        <v>88.655259203912607</v>
      </c>
      <c r="N23">
        <v>89.081160541436304</v>
      </c>
      <c r="O23">
        <v>89.169736344139693</v>
      </c>
      <c r="P23">
        <v>88.991678093017498</v>
      </c>
      <c r="Q23">
        <v>89.354647647178396</v>
      </c>
      <c r="R23">
        <v>90.560005870135797</v>
      </c>
      <c r="S23">
        <v>93.129079242194905</v>
      </c>
      <c r="T23">
        <v>91.369058504903506</v>
      </c>
      <c r="U23">
        <v>90.561217404297096</v>
      </c>
      <c r="V23">
        <v>90.427291296488605</v>
      </c>
      <c r="W23">
        <v>90.277204396015904</v>
      </c>
      <c r="X23">
        <v>90.474786013845403</v>
      </c>
      <c r="Y23">
        <v>92.591909056066001</v>
      </c>
      <c r="Z23">
        <v>94.482176852857293</v>
      </c>
      <c r="AA23">
        <v>94.820758824312804</v>
      </c>
      <c r="AB23">
        <v>95.549941292788802</v>
      </c>
      <c r="AC23">
        <v>96.056159775993905</v>
      </c>
      <c r="AD23">
        <v>98.119643829029201</v>
      </c>
      <c r="AE23">
        <v>100</v>
      </c>
      <c r="AF23">
        <v>100.750048366429</v>
      </c>
    </row>
    <row r="24" spans="1:32" x14ac:dyDescent="0.3">
      <c r="A24" t="s">
        <v>140</v>
      </c>
      <c r="B24" t="s">
        <v>341</v>
      </c>
      <c r="C24" t="s">
        <v>297</v>
      </c>
      <c r="D24" t="s">
        <v>342</v>
      </c>
      <c r="E24" t="s">
        <v>298</v>
      </c>
      <c r="F24">
        <v>96.638196666500903</v>
      </c>
      <c r="G24">
        <v>94.933049090532606</v>
      </c>
      <c r="H24">
        <v>96.417719483059599</v>
      </c>
      <c r="I24">
        <v>95.975086215160999</v>
      </c>
      <c r="J24">
        <v>95.334356023132898</v>
      </c>
      <c r="K24">
        <v>95.193446655511494</v>
      </c>
      <c r="L24">
        <v>92.802944608877098</v>
      </c>
      <c r="M24">
        <v>90.764428808149205</v>
      </c>
      <c r="N24">
        <v>90.160049282136598</v>
      </c>
      <c r="O24">
        <v>91.092916950473807</v>
      </c>
      <c r="P24">
        <v>91.897907070283793</v>
      </c>
      <c r="Q24">
        <v>92.927315834665507</v>
      </c>
      <c r="R24">
        <v>93.828421831671207</v>
      </c>
      <c r="S24">
        <v>96.441758192050898</v>
      </c>
      <c r="T24">
        <v>92.857449553926102</v>
      </c>
      <c r="U24">
        <v>93.025838778982603</v>
      </c>
      <c r="V24">
        <v>92.939804281281496</v>
      </c>
      <c r="W24">
        <v>92.232395462062101</v>
      </c>
      <c r="X24">
        <v>92.363997592116505</v>
      </c>
      <c r="Y24">
        <v>94.821596190549201</v>
      </c>
      <c r="Z24">
        <v>94.442001123173895</v>
      </c>
      <c r="AA24">
        <v>95.358307665754893</v>
      </c>
      <c r="AB24">
        <v>94.801904299447003</v>
      </c>
      <c r="AC24">
        <v>95.404299342811299</v>
      </c>
      <c r="AD24">
        <v>96.625620973953005</v>
      </c>
      <c r="AE24">
        <v>100</v>
      </c>
      <c r="AF24">
        <v>101.830687514815</v>
      </c>
    </row>
    <row r="25" spans="1:32" x14ac:dyDescent="0.3">
      <c r="A25" t="s">
        <v>140</v>
      </c>
      <c r="B25" t="s">
        <v>343</v>
      </c>
      <c r="C25" t="s">
        <v>297</v>
      </c>
      <c r="D25" t="s">
        <v>344</v>
      </c>
      <c r="E25" t="s">
        <v>298</v>
      </c>
      <c r="F25">
        <v>77.699100250524907</v>
      </c>
      <c r="G25">
        <v>73.143484785169704</v>
      </c>
      <c r="H25">
        <v>75.885885745751295</v>
      </c>
      <c r="I25">
        <v>77.355354163023094</v>
      </c>
      <c r="J25">
        <v>75.990097107843994</v>
      </c>
      <c r="K25">
        <v>75.4376522884358</v>
      </c>
      <c r="L25">
        <v>74.837052354257295</v>
      </c>
      <c r="M25">
        <v>75.066817822152899</v>
      </c>
      <c r="N25">
        <v>75.711825350699002</v>
      </c>
      <c r="O25">
        <v>76.232752307689495</v>
      </c>
      <c r="P25">
        <v>77.688662335982997</v>
      </c>
      <c r="Q25">
        <v>77.5198659150347</v>
      </c>
      <c r="R25">
        <v>78.024907843815299</v>
      </c>
      <c r="S25">
        <v>77.953226297594597</v>
      </c>
      <c r="T25">
        <v>80.486824936912797</v>
      </c>
      <c r="U25">
        <v>83.646332385414894</v>
      </c>
      <c r="V25">
        <v>84.628621062785101</v>
      </c>
      <c r="W25">
        <v>86.097466298156604</v>
      </c>
      <c r="X25">
        <v>86.337832769950694</v>
      </c>
      <c r="Y25">
        <v>88.983658793999993</v>
      </c>
      <c r="Z25">
        <v>90.450625666391801</v>
      </c>
      <c r="AA25">
        <v>95.332126965562196</v>
      </c>
      <c r="AB25">
        <v>95.542941659127493</v>
      </c>
      <c r="AC25">
        <v>94.976615099964306</v>
      </c>
      <c r="AD25">
        <v>96.320936586745901</v>
      </c>
      <c r="AE25">
        <v>100</v>
      </c>
      <c r="AF25">
        <v>98.617763395686097</v>
      </c>
    </row>
    <row r="26" spans="1:32" x14ac:dyDescent="0.3">
      <c r="A26" t="s">
        <v>140</v>
      </c>
      <c r="B26" t="s">
        <v>345</v>
      </c>
      <c r="C26" t="s">
        <v>297</v>
      </c>
      <c r="D26" t="s">
        <v>346</v>
      </c>
      <c r="E26" t="s">
        <v>298</v>
      </c>
      <c r="F26">
        <v>97.459877423393195</v>
      </c>
      <c r="G26">
        <v>95.604258011745799</v>
      </c>
      <c r="H26">
        <v>96.916490528824994</v>
      </c>
      <c r="I26">
        <v>95.554757819609804</v>
      </c>
      <c r="J26">
        <v>94.772107728923501</v>
      </c>
      <c r="K26">
        <v>95.164851466519295</v>
      </c>
      <c r="L26">
        <v>92.559770598615302</v>
      </c>
      <c r="M26">
        <v>90.444930345138104</v>
      </c>
      <c r="N26">
        <v>90.098304551525402</v>
      </c>
      <c r="O26">
        <v>91.828553698538798</v>
      </c>
      <c r="P26">
        <v>93.063897393539605</v>
      </c>
      <c r="Q26">
        <v>94.649242564084304</v>
      </c>
      <c r="R26">
        <v>96.425930127849497</v>
      </c>
      <c r="S26">
        <v>99.691478466870507</v>
      </c>
      <c r="T26">
        <v>94.358793689893901</v>
      </c>
      <c r="U26">
        <v>94.469737265689005</v>
      </c>
      <c r="V26">
        <v>95.185360012280597</v>
      </c>
      <c r="W26">
        <v>94.037315526204296</v>
      </c>
      <c r="X26">
        <v>94.808940869340304</v>
      </c>
      <c r="Y26">
        <v>97.021216139567699</v>
      </c>
      <c r="Z26">
        <v>95.191008038137497</v>
      </c>
      <c r="AA26">
        <v>94.889269042340501</v>
      </c>
      <c r="AB26">
        <v>93.4320656177931</v>
      </c>
      <c r="AC26">
        <v>94.008316517595901</v>
      </c>
      <c r="AD26">
        <v>95.521873762080702</v>
      </c>
      <c r="AE26">
        <v>100</v>
      </c>
      <c r="AF26">
        <v>103.44846582274</v>
      </c>
    </row>
    <row r="27" spans="1:32" x14ac:dyDescent="0.3">
      <c r="A27" t="s">
        <v>140</v>
      </c>
      <c r="B27" t="s">
        <v>347</v>
      </c>
      <c r="C27" t="s">
        <v>297</v>
      </c>
      <c r="D27" t="s">
        <v>348</v>
      </c>
      <c r="E27" t="s">
        <v>298</v>
      </c>
      <c r="F27">
        <v>98.8059685081938</v>
      </c>
      <c r="G27">
        <v>97.854774591187393</v>
      </c>
      <c r="H27">
        <v>99.377007921485301</v>
      </c>
      <c r="I27">
        <v>100.167916041764</v>
      </c>
      <c r="J27">
        <v>99.951340639072498</v>
      </c>
      <c r="K27">
        <v>98.9828704928332</v>
      </c>
      <c r="L27">
        <v>96.5906861682423</v>
      </c>
      <c r="M27">
        <v>94.239376163508297</v>
      </c>
      <c r="N27">
        <v>92.991070671258996</v>
      </c>
      <c r="O27">
        <v>92.627318444043993</v>
      </c>
      <c r="P27">
        <v>92.478058718243005</v>
      </c>
      <c r="Q27">
        <v>92.614693448685898</v>
      </c>
      <c r="R27">
        <v>91.984166251276704</v>
      </c>
      <c r="S27">
        <v>93.7825515975386</v>
      </c>
      <c r="T27">
        <v>92.301318560593899</v>
      </c>
      <c r="U27">
        <v>92.318179597423693</v>
      </c>
      <c r="V27">
        <v>90.897639863723796</v>
      </c>
      <c r="W27">
        <v>90.6850391501697</v>
      </c>
      <c r="X27">
        <v>89.970357680147998</v>
      </c>
      <c r="Y27">
        <v>92.7025860711707</v>
      </c>
      <c r="Z27">
        <v>93.802901013926004</v>
      </c>
      <c r="AA27">
        <v>95.811347649298796</v>
      </c>
      <c r="AB27">
        <v>96.265640243954394</v>
      </c>
      <c r="AC27">
        <v>96.986535483116697</v>
      </c>
      <c r="AD27">
        <v>97.869154357852807</v>
      </c>
      <c r="AE27">
        <v>100</v>
      </c>
      <c r="AF27">
        <v>100.152869348602</v>
      </c>
    </row>
    <row r="28" spans="1:32" x14ac:dyDescent="0.3">
      <c r="A28" t="s">
        <v>140</v>
      </c>
      <c r="B28" t="s">
        <v>349</v>
      </c>
      <c r="C28" t="s">
        <v>297</v>
      </c>
      <c r="D28" t="s">
        <v>350</v>
      </c>
      <c r="E28" t="s">
        <v>298</v>
      </c>
      <c r="F28">
        <v>90.533996140710997</v>
      </c>
      <c r="G28">
        <v>90.429056718032101</v>
      </c>
      <c r="H28">
        <v>90.577537314582699</v>
      </c>
      <c r="I28">
        <v>91.916551065750994</v>
      </c>
      <c r="J28">
        <v>91.742772930290499</v>
      </c>
      <c r="K28">
        <v>90.476078701194794</v>
      </c>
      <c r="L28">
        <v>89.927502352559102</v>
      </c>
      <c r="M28">
        <v>89.194356731627707</v>
      </c>
      <c r="N28">
        <v>88.073217860241499</v>
      </c>
      <c r="O28">
        <v>87.470118870464702</v>
      </c>
      <c r="P28">
        <v>86.884296606205197</v>
      </c>
      <c r="Q28">
        <v>85.313390702812995</v>
      </c>
      <c r="R28">
        <v>84.998156408590503</v>
      </c>
      <c r="S28">
        <v>84.099382057848004</v>
      </c>
      <c r="T28">
        <v>87.094940848541199</v>
      </c>
      <c r="U28">
        <v>85.964148052704303</v>
      </c>
      <c r="V28">
        <v>84.487218748349704</v>
      </c>
      <c r="W28">
        <v>85.050497679117797</v>
      </c>
      <c r="X28">
        <v>84.884088976256095</v>
      </c>
      <c r="Y28">
        <v>87.552359164413105</v>
      </c>
      <c r="Z28">
        <v>91.429179062312699</v>
      </c>
      <c r="AA28">
        <v>91.920906400054605</v>
      </c>
      <c r="AB28">
        <v>91.732976445218796</v>
      </c>
      <c r="AC28">
        <v>93.596565121052194</v>
      </c>
      <c r="AD28">
        <v>95.400869347955407</v>
      </c>
      <c r="AE28">
        <v>100</v>
      </c>
      <c r="AF28">
        <v>97.453157033202601</v>
      </c>
    </row>
    <row r="29" spans="1:32" x14ac:dyDescent="0.3">
      <c r="A29" t="s">
        <v>140</v>
      </c>
      <c r="B29" t="s">
        <v>351</v>
      </c>
      <c r="C29" t="s">
        <v>297</v>
      </c>
      <c r="D29" t="s">
        <v>352</v>
      </c>
      <c r="E29" t="s">
        <v>298</v>
      </c>
      <c r="F29">
        <v>94.287840037006504</v>
      </c>
      <c r="G29">
        <v>94.510645394828202</v>
      </c>
      <c r="H29">
        <v>94.913327981966006</v>
      </c>
      <c r="I29">
        <v>96.501080762084399</v>
      </c>
      <c r="J29">
        <v>96.333721567799302</v>
      </c>
      <c r="K29">
        <v>94.803956106524396</v>
      </c>
      <c r="L29">
        <v>93.466830736842695</v>
      </c>
      <c r="M29">
        <v>92.515014902128399</v>
      </c>
      <c r="N29">
        <v>91.434965528972498</v>
      </c>
      <c r="O29">
        <v>90.513123938181394</v>
      </c>
      <c r="P29">
        <v>89.159745420141903</v>
      </c>
      <c r="Q29">
        <v>87.331313786311696</v>
      </c>
      <c r="R29">
        <v>86.8378818841244</v>
      </c>
      <c r="S29">
        <v>85.619212564475504</v>
      </c>
      <c r="T29">
        <v>89.986265085903398</v>
      </c>
      <c r="U29">
        <v>88.164436652207598</v>
      </c>
      <c r="V29">
        <v>86.854414634781193</v>
      </c>
      <c r="W29">
        <v>87.096438297434304</v>
      </c>
      <c r="X29">
        <v>86.063517919302697</v>
      </c>
      <c r="Y29">
        <v>88.873435658402798</v>
      </c>
      <c r="Z29">
        <v>93.537906703695</v>
      </c>
      <c r="AA29">
        <v>95.495452124647997</v>
      </c>
      <c r="AB29">
        <v>94.856038172829699</v>
      </c>
      <c r="AC29">
        <v>96.295113782847906</v>
      </c>
      <c r="AD29">
        <v>97.817046384053199</v>
      </c>
      <c r="AE29">
        <v>100</v>
      </c>
      <c r="AF29">
        <v>95.0118856814954</v>
      </c>
    </row>
    <row r="30" spans="1:32" x14ac:dyDescent="0.3">
      <c r="A30" t="s">
        <v>140</v>
      </c>
      <c r="B30" t="s">
        <v>353</v>
      </c>
      <c r="C30" t="s">
        <v>297</v>
      </c>
      <c r="D30" t="s">
        <v>354</v>
      </c>
      <c r="E30" t="s">
        <v>298</v>
      </c>
      <c r="F30">
        <v>71.779259823560295</v>
      </c>
      <c r="G30">
        <v>73.850841982559203</v>
      </c>
      <c r="H30">
        <v>75.174765658802698</v>
      </c>
      <c r="I30">
        <v>75.662723931499798</v>
      </c>
      <c r="J30">
        <v>72.725341085512895</v>
      </c>
      <c r="K30">
        <v>72.894606790191702</v>
      </c>
      <c r="L30">
        <v>77.579492769732894</v>
      </c>
      <c r="M30">
        <v>76.288862421460195</v>
      </c>
      <c r="N30">
        <v>71.354477493420703</v>
      </c>
      <c r="O30">
        <v>70.381372137250693</v>
      </c>
      <c r="P30">
        <v>76.692396498917205</v>
      </c>
      <c r="Q30">
        <v>80.334868994821804</v>
      </c>
      <c r="R30">
        <v>81.941625736226001</v>
      </c>
      <c r="S30">
        <v>82.651631456187701</v>
      </c>
      <c r="T30">
        <v>64.617405265591202</v>
      </c>
      <c r="U30">
        <v>69.995058316218802</v>
      </c>
      <c r="V30">
        <v>64.202948935602095</v>
      </c>
      <c r="W30">
        <v>73.135008381854206</v>
      </c>
      <c r="X30">
        <v>96.474264661577294</v>
      </c>
      <c r="Y30">
        <v>106.36260624626</v>
      </c>
      <c r="Z30">
        <v>106.991887938429</v>
      </c>
      <c r="AA30">
        <v>82.621492820202107</v>
      </c>
      <c r="AB30">
        <v>87.469999027513296</v>
      </c>
      <c r="AC30">
        <v>90.569331794628894</v>
      </c>
      <c r="AD30">
        <v>97.871612363485198</v>
      </c>
      <c r="AE30">
        <v>100</v>
      </c>
      <c r="AF30">
        <v>91.046105497752393</v>
      </c>
    </row>
    <row r="31" spans="1:32" x14ac:dyDescent="0.3">
      <c r="A31" t="s">
        <v>140</v>
      </c>
      <c r="B31" t="s">
        <v>355</v>
      </c>
      <c r="C31" t="s">
        <v>297</v>
      </c>
      <c r="D31" t="s">
        <v>356</v>
      </c>
      <c r="E31" t="s">
        <v>298</v>
      </c>
      <c r="F31">
        <v>25.190239844645301</v>
      </c>
      <c r="G31">
        <v>23.990778368325198</v>
      </c>
      <c r="H31">
        <v>23.242218913852099</v>
      </c>
      <c r="I31">
        <v>24.266101715498099</v>
      </c>
      <c r="J31">
        <v>25.2392145564157</v>
      </c>
      <c r="K31">
        <v>24.8835945469989</v>
      </c>
      <c r="L31">
        <v>25.553936172384301</v>
      </c>
      <c r="M31">
        <v>26.0078890511586</v>
      </c>
      <c r="N31">
        <v>27.446211193067999</v>
      </c>
      <c r="O31">
        <v>29.458595273223398</v>
      </c>
      <c r="P31">
        <v>29.743139472563001</v>
      </c>
      <c r="Q31">
        <v>28.0928731320497</v>
      </c>
      <c r="R31">
        <v>28.563744842675</v>
      </c>
      <c r="S31">
        <v>30.2251040062723</v>
      </c>
      <c r="T31">
        <v>38.773901987793401</v>
      </c>
      <c r="U31">
        <v>38.256544981648801</v>
      </c>
      <c r="V31">
        <v>40.4308179665436</v>
      </c>
      <c r="W31">
        <v>37.966629106851201</v>
      </c>
      <c r="X31">
        <v>34.125022783294</v>
      </c>
      <c r="Y31">
        <v>33.5146979626942</v>
      </c>
      <c r="Z31">
        <v>35.289263863000897</v>
      </c>
      <c r="AA31">
        <v>38.732074142386402</v>
      </c>
      <c r="AB31">
        <v>38.686618434969297</v>
      </c>
      <c r="AC31">
        <v>42.500451730487697</v>
      </c>
      <c r="AD31">
        <v>44.834296168086198</v>
      </c>
      <c r="AE31">
        <v>100</v>
      </c>
      <c r="AF31">
        <v>446.06187428387398</v>
      </c>
    </row>
    <row r="32" spans="1:32" x14ac:dyDescent="0.3">
      <c r="A32" t="s">
        <v>140</v>
      </c>
      <c r="B32" t="s">
        <v>357</v>
      </c>
      <c r="C32" t="s">
        <v>297</v>
      </c>
      <c r="D32" t="s">
        <v>358</v>
      </c>
      <c r="E32" t="s">
        <v>298</v>
      </c>
      <c r="F32">
        <v>130.79365169700199</v>
      </c>
      <c r="G32">
        <v>127.70917749558799</v>
      </c>
      <c r="H32">
        <v>126.692569554576</v>
      </c>
      <c r="I32">
        <v>128.53335331259899</v>
      </c>
      <c r="J32">
        <v>128.82837296066299</v>
      </c>
      <c r="K32">
        <v>125.32981653599499</v>
      </c>
      <c r="L32">
        <v>119.905281280239</v>
      </c>
      <c r="M32">
        <v>119.024661319046</v>
      </c>
      <c r="N32">
        <v>115.229373408501</v>
      </c>
      <c r="O32">
        <v>110.188194726734</v>
      </c>
      <c r="P32">
        <v>104.89268128704801</v>
      </c>
      <c r="Q32">
        <v>98.795278477392898</v>
      </c>
      <c r="R32">
        <v>94.267277030624498</v>
      </c>
      <c r="S32">
        <v>87.730606963548695</v>
      </c>
      <c r="T32">
        <v>98.460712607166201</v>
      </c>
      <c r="U32">
        <v>93.344892726332205</v>
      </c>
      <c r="V32">
        <v>89.414543412452403</v>
      </c>
      <c r="W32">
        <v>88.394865335488703</v>
      </c>
      <c r="X32">
        <v>82.792557813014596</v>
      </c>
      <c r="Y32">
        <v>82.419319155503302</v>
      </c>
      <c r="Z32">
        <v>83.384897580866607</v>
      </c>
      <c r="AA32">
        <v>88.546404223812303</v>
      </c>
      <c r="AB32">
        <v>85.965626134947101</v>
      </c>
      <c r="AC32">
        <v>86.838836462443993</v>
      </c>
      <c r="AD32">
        <v>86.724273175065903</v>
      </c>
      <c r="AE32">
        <v>100</v>
      </c>
      <c r="AF32">
        <v>109.14981392917301</v>
      </c>
    </row>
    <row r="33" spans="1:32" x14ac:dyDescent="0.3">
      <c r="A33" t="s">
        <v>140</v>
      </c>
      <c r="B33" t="s">
        <v>359</v>
      </c>
      <c r="C33" t="s">
        <v>297</v>
      </c>
      <c r="D33" t="s">
        <v>360</v>
      </c>
      <c r="E33" t="s">
        <v>298</v>
      </c>
      <c r="F33">
        <v>91.245730953818295</v>
      </c>
      <c r="G33">
        <v>91.156632480865397</v>
      </c>
      <c r="H33">
        <v>90.586638238796098</v>
      </c>
      <c r="I33">
        <v>88.487705807959998</v>
      </c>
      <c r="J33">
        <v>88.6496869199283</v>
      </c>
      <c r="K33">
        <v>88.631967677109998</v>
      </c>
      <c r="L33">
        <v>88.546718176474897</v>
      </c>
      <c r="M33">
        <v>88.691844709410802</v>
      </c>
      <c r="N33">
        <v>88.627677579807894</v>
      </c>
      <c r="O33">
        <v>88.289032648836297</v>
      </c>
      <c r="P33">
        <v>88.154471016643996</v>
      </c>
      <c r="Q33">
        <v>87.903060277478303</v>
      </c>
      <c r="R33">
        <v>87.725760961777695</v>
      </c>
      <c r="S33">
        <v>87.161414003941701</v>
      </c>
      <c r="T33">
        <v>87.895343990379303</v>
      </c>
      <c r="U33">
        <v>87.567127755318694</v>
      </c>
      <c r="V33">
        <v>87.084341652434304</v>
      </c>
      <c r="W33">
        <v>87.072504996685396</v>
      </c>
      <c r="X33">
        <v>86.630913879811402</v>
      </c>
      <c r="Y33">
        <v>87.974270020582594</v>
      </c>
      <c r="Z33">
        <v>89.833734486784806</v>
      </c>
      <c r="AA33">
        <v>91.367854397687694</v>
      </c>
      <c r="AB33">
        <v>94.427287456124404</v>
      </c>
      <c r="AC33">
        <v>96.870778597909904</v>
      </c>
      <c r="AD33">
        <v>97.758416356069006</v>
      </c>
      <c r="AE33">
        <v>100</v>
      </c>
      <c r="AF33">
        <v>99.188041259094803</v>
      </c>
    </row>
    <row r="34" spans="1:32" x14ac:dyDescent="0.3">
      <c r="A34" t="s">
        <v>140</v>
      </c>
      <c r="B34" t="s">
        <v>361</v>
      </c>
      <c r="C34" t="s">
        <v>297</v>
      </c>
      <c r="D34" t="s">
        <v>362</v>
      </c>
      <c r="E34" t="s">
        <v>298</v>
      </c>
      <c r="F34">
        <v>80.754026919558996</v>
      </c>
      <c r="G34">
        <v>80.910232589279801</v>
      </c>
      <c r="H34">
        <v>84.280470830669302</v>
      </c>
      <c r="I34">
        <v>85.266277445473804</v>
      </c>
      <c r="J34">
        <v>86.732593831035004</v>
      </c>
      <c r="K34">
        <v>87.396997459416795</v>
      </c>
      <c r="L34">
        <v>86.067042274893296</v>
      </c>
      <c r="M34">
        <v>86.698254266333905</v>
      </c>
      <c r="N34">
        <v>87.150789540242897</v>
      </c>
      <c r="O34">
        <v>87.021089172169894</v>
      </c>
      <c r="P34">
        <v>86.959938893714906</v>
      </c>
      <c r="Q34">
        <v>87.393333697891606</v>
      </c>
      <c r="R34">
        <v>87.282362514190098</v>
      </c>
      <c r="S34">
        <v>87.743400525617005</v>
      </c>
      <c r="T34">
        <v>92.562918808532402</v>
      </c>
      <c r="U34">
        <v>90.665328738408405</v>
      </c>
      <c r="V34">
        <v>89.121313299119805</v>
      </c>
      <c r="W34">
        <v>88.618220250973494</v>
      </c>
      <c r="X34">
        <v>86.406369187944605</v>
      </c>
      <c r="Y34">
        <v>87.449250406273904</v>
      </c>
      <c r="Z34">
        <v>91.895601597119295</v>
      </c>
      <c r="AA34">
        <v>96.428695909667397</v>
      </c>
      <c r="AB34">
        <v>96.023464674576701</v>
      </c>
      <c r="AC34">
        <v>96.508266583051494</v>
      </c>
      <c r="AD34">
        <v>99.467238651549096</v>
      </c>
      <c r="AE34">
        <v>100</v>
      </c>
      <c r="AF34">
        <v>96.671755371481098</v>
      </c>
    </row>
    <row r="35" spans="1:32" x14ac:dyDescent="0.3">
      <c r="A35" t="s">
        <v>140</v>
      </c>
      <c r="B35" t="s">
        <v>363</v>
      </c>
      <c r="C35" t="s">
        <v>297</v>
      </c>
      <c r="D35" t="s">
        <v>364</v>
      </c>
      <c r="E35" t="s">
        <v>298</v>
      </c>
      <c r="F35">
        <v>146.44919431544301</v>
      </c>
      <c r="G35">
        <v>141.49180858311499</v>
      </c>
      <c r="H35">
        <v>136.09686212198099</v>
      </c>
      <c r="I35">
        <v>131.38730204942701</v>
      </c>
      <c r="J35">
        <v>129.016254577952</v>
      </c>
      <c r="K35">
        <v>124.900754882857</v>
      </c>
      <c r="L35">
        <v>119.66491927612</v>
      </c>
      <c r="M35">
        <v>116.58581492843901</v>
      </c>
      <c r="N35">
        <v>114.341572020789</v>
      </c>
      <c r="O35">
        <v>114.020491036308</v>
      </c>
      <c r="P35">
        <v>112.370571965108</v>
      </c>
      <c r="Q35">
        <v>110.06162329406</v>
      </c>
      <c r="R35">
        <v>108.647017076195</v>
      </c>
      <c r="S35">
        <v>107.180022409896</v>
      </c>
      <c r="T35">
        <v>105.38178793491301</v>
      </c>
      <c r="U35">
        <v>104.07047793515</v>
      </c>
      <c r="V35">
        <v>103.15309107177799</v>
      </c>
      <c r="W35">
        <v>102.786889078888</v>
      </c>
      <c r="X35">
        <v>101.045360096538</v>
      </c>
      <c r="Y35">
        <v>102.037106580554</v>
      </c>
      <c r="Z35">
        <v>102.08856968278</v>
      </c>
      <c r="AA35">
        <v>102.782365568256</v>
      </c>
      <c r="AB35">
        <v>101.49477545509301</v>
      </c>
      <c r="AC35">
        <v>100.734874200059</v>
      </c>
      <c r="AD35">
        <v>99.857111842904501</v>
      </c>
      <c r="AE35">
        <v>100</v>
      </c>
      <c r="AF35">
        <v>99.456842629367998</v>
      </c>
    </row>
    <row r="36" spans="1:32" x14ac:dyDescent="0.3">
      <c r="A36" t="s">
        <v>140</v>
      </c>
      <c r="B36" t="s">
        <v>365</v>
      </c>
      <c r="C36" t="s">
        <v>297</v>
      </c>
      <c r="D36" t="s">
        <v>366</v>
      </c>
      <c r="E36" t="s">
        <v>298</v>
      </c>
      <c r="F36">
        <v>93.253838764554601</v>
      </c>
      <c r="G36">
        <v>93.508933690002607</v>
      </c>
      <c r="H36">
        <v>95.605962173647001</v>
      </c>
      <c r="I36">
        <v>97.762877053091401</v>
      </c>
      <c r="J36">
        <v>99.780491587143203</v>
      </c>
      <c r="K36">
        <v>99.964354231240407</v>
      </c>
      <c r="L36">
        <v>100.476599935775</v>
      </c>
      <c r="M36">
        <v>98.623036931748103</v>
      </c>
      <c r="N36">
        <v>98.756412946998694</v>
      </c>
      <c r="O36">
        <v>101.010280769064</v>
      </c>
      <c r="P36">
        <v>101.62240902284699</v>
      </c>
      <c r="Q36">
        <v>101.657344413099</v>
      </c>
      <c r="R36">
        <v>101.198796085251</v>
      </c>
      <c r="S36">
        <v>98.9890457460005</v>
      </c>
      <c r="T36">
        <v>95.878098848736997</v>
      </c>
      <c r="U36">
        <v>97.510795921318604</v>
      </c>
      <c r="V36">
        <v>98.999357978938704</v>
      </c>
      <c r="W36">
        <v>100.32725056483901</v>
      </c>
      <c r="X36">
        <v>98.953533419036404</v>
      </c>
      <c r="Y36">
        <v>101.863964329254</v>
      </c>
      <c r="Z36">
        <v>102.46669542518799</v>
      </c>
      <c r="AA36">
        <v>105.083438881766</v>
      </c>
      <c r="AB36">
        <v>104.194080687691</v>
      </c>
      <c r="AC36">
        <v>103.92612013835</v>
      </c>
      <c r="AD36">
        <v>104.25024877026</v>
      </c>
      <c r="AE36">
        <v>100</v>
      </c>
      <c r="AF36">
        <v>105.635762853899</v>
      </c>
    </row>
    <row r="37" spans="1:32" x14ac:dyDescent="0.3">
      <c r="A37" t="s">
        <v>140</v>
      </c>
      <c r="B37" t="s">
        <v>367</v>
      </c>
      <c r="C37" t="s">
        <v>297</v>
      </c>
      <c r="D37" t="s">
        <v>368</v>
      </c>
      <c r="E37" t="s">
        <v>298</v>
      </c>
      <c r="F37">
        <v>270.75047876015799</v>
      </c>
      <c r="G37">
        <v>250.93676735844701</v>
      </c>
      <c r="H37">
        <v>224.299290776612</v>
      </c>
      <c r="I37">
        <v>201.15089598902901</v>
      </c>
      <c r="J37">
        <v>189.640114464563</v>
      </c>
      <c r="K37">
        <v>174.50645014195399</v>
      </c>
      <c r="L37">
        <v>158.708850730791</v>
      </c>
      <c r="M37">
        <v>152.578628195177</v>
      </c>
      <c r="N37">
        <v>150.820286224314</v>
      </c>
      <c r="O37">
        <v>148.50042087064099</v>
      </c>
      <c r="P37">
        <v>142.72478025543501</v>
      </c>
      <c r="Q37">
        <v>133.34234734714201</v>
      </c>
      <c r="R37">
        <v>127.87653745456301</v>
      </c>
      <c r="S37">
        <v>125.06074357211899</v>
      </c>
      <c r="T37">
        <v>124.453712773775</v>
      </c>
      <c r="U37">
        <v>119.96314882776799</v>
      </c>
      <c r="V37">
        <v>117.985857671738</v>
      </c>
      <c r="W37">
        <v>117.150804682182</v>
      </c>
      <c r="X37">
        <v>114.880558293354</v>
      </c>
      <c r="Y37">
        <v>113.68680358331</v>
      </c>
      <c r="Z37">
        <v>112.783921330279</v>
      </c>
      <c r="AA37">
        <v>111.496944230767</v>
      </c>
      <c r="AB37">
        <v>107.669832950745</v>
      </c>
      <c r="AC37">
        <v>104.57977271413201</v>
      </c>
      <c r="AD37">
        <v>100.57224884086401</v>
      </c>
      <c r="AE37">
        <v>100</v>
      </c>
      <c r="AF37">
        <v>96.291302532092601</v>
      </c>
    </row>
    <row r="38" spans="1:32" x14ac:dyDescent="0.3">
      <c r="A38" t="s">
        <v>140</v>
      </c>
      <c r="B38" t="s">
        <v>369</v>
      </c>
      <c r="C38" t="s">
        <v>297</v>
      </c>
      <c r="D38" t="s">
        <v>370</v>
      </c>
      <c r="E38" t="s">
        <v>298</v>
      </c>
      <c r="F38">
        <v>102.52363425246401</v>
      </c>
      <c r="G38">
        <v>101.968130812266</v>
      </c>
      <c r="H38">
        <v>104.407513208631</v>
      </c>
      <c r="I38">
        <v>106.22999375892</v>
      </c>
      <c r="J38">
        <v>106.57616140681699</v>
      </c>
      <c r="K38">
        <v>106.60672652049701</v>
      </c>
      <c r="L38">
        <v>104.60760861095299</v>
      </c>
      <c r="M38">
        <v>102.712268896498</v>
      </c>
      <c r="N38">
        <v>99.080837328487206</v>
      </c>
      <c r="O38">
        <v>98.583405516076795</v>
      </c>
      <c r="P38">
        <v>97.956331311995498</v>
      </c>
      <c r="Q38">
        <v>98.198623516574102</v>
      </c>
      <c r="R38">
        <v>98.492287094522993</v>
      </c>
      <c r="S38">
        <v>98.092280420627304</v>
      </c>
      <c r="T38">
        <v>96.180020406969305</v>
      </c>
      <c r="U38">
        <v>95.639254654236893</v>
      </c>
      <c r="V38">
        <v>94.4611982366511</v>
      </c>
      <c r="W38">
        <v>93.758027417480093</v>
      </c>
      <c r="X38">
        <v>92.229833732235605</v>
      </c>
      <c r="Y38">
        <v>93.894930797539402</v>
      </c>
      <c r="Z38">
        <v>94.3582826809387</v>
      </c>
      <c r="AA38">
        <v>95.671313460477904</v>
      </c>
      <c r="AB38">
        <v>96.020080662910004</v>
      </c>
      <c r="AC38">
        <v>96.744198948219605</v>
      </c>
      <c r="AD38">
        <v>97.583598866309501</v>
      </c>
      <c r="AE38">
        <v>100</v>
      </c>
      <c r="AF38">
        <v>99.586812241484395</v>
      </c>
    </row>
    <row r="39" spans="1:32" x14ac:dyDescent="0.3">
      <c r="A39" t="s">
        <v>140</v>
      </c>
      <c r="B39" t="s">
        <v>371</v>
      </c>
      <c r="C39" t="s">
        <v>297</v>
      </c>
      <c r="D39" t="s">
        <v>372</v>
      </c>
      <c r="E39" t="s">
        <v>298</v>
      </c>
      <c r="F39">
        <v>117.79710659755</v>
      </c>
      <c r="G39">
        <v>123.005955344583</v>
      </c>
      <c r="H39">
        <v>122.18483527474299</v>
      </c>
      <c r="I39">
        <v>121.730766699933</v>
      </c>
      <c r="J39">
        <v>121.66252995876501</v>
      </c>
      <c r="K39">
        <v>122.71808264401901</v>
      </c>
      <c r="L39">
        <v>136.29654940450999</v>
      </c>
      <c r="M39">
        <v>146.620428006922</v>
      </c>
      <c r="N39">
        <v>149.788997095317</v>
      </c>
      <c r="O39">
        <v>148.78024498164999</v>
      </c>
      <c r="P39">
        <v>146.40190606800499</v>
      </c>
      <c r="Q39">
        <v>142.53667889023899</v>
      </c>
      <c r="R39">
        <v>137.28606132348301</v>
      </c>
      <c r="S39">
        <v>133.662892274379</v>
      </c>
      <c r="T39">
        <v>126.561531229099</v>
      </c>
      <c r="U39">
        <v>124.78609804886401</v>
      </c>
      <c r="V39">
        <v>120.85621329177999</v>
      </c>
      <c r="W39">
        <v>114.28961459679</v>
      </c>
      <c r="X39">
        <v>109.04643996145801</v>
      </c>
      <c r="Y39">
        <v>107.478179978239</v>
      </c>
      <c r="Z39">
        <v>105.17467847946401</v>
      </c>
      <c r="AA39">
        <v>103.71979923258</v>
      </c>
      <c r="AB39">
        <v>102.12243938485101</v>
      </c>
      <c r="AC39">
        <v>103.61059043675399</v>
      </c>
      <c r="AD39">
        <v>104.442537138001</v>
      </c>
      <c r="AE39">
        <v>100</v>
      </c>
      <c r="AF39">
        <v>95.981442302455505</v>
      </c>
    </row>
    <row r="40" spans="1:32" x14ac:dyDescent="0.3">
      <c r="A40" t="s">
        <v>140</v>
      </c>
      <c r="B40" t="s">
        <v>373</v>
      </c>
      <c r="C40" t="s">
        <v>297</v>
      </c>
      <c r="D40" t="s">
        <v>374</v>
      </c>
      <c r="E40" t="s">
        <v>298</v>
      </c>
      <c r="F40">
        <v>103.23627150351101</v>
      </c>
      <c r="G40">
        <v>104.041926711348</v>
      </c>
      <c r="H40">
        <v>106.107977745954</v>
      </c>
      <c r="I40">
        <v>107.507924266114</v>
      </c>
      <c r="J40">
        <v>107.369922785882</v>
      </c>
      <c r="K40">
        <v>106.73924165301401</v>
      </c>
      <c r="L40">
        <v>104.51664148550699</v>
      </c>
      <c r="M40">
        <v>102.509403814999</v>
      </c>
      <c r="N40">
        <v>101.222961299508</v>
      </c>
      <c r="O40">
        <v>100.716706535047</v>
      </c>
      <c r="P40">
        <v>100.634984232031</v>
      </c>
      <c r="Q40">
        <v>101.303258900917</v>
      </c>
      <c r="R40">
        <v>102.17450477376499</v>
      </c>
      <c r="S40">
        <v>103.170991968763</v>
      </c>
      <c r="T40">
        <v>103.40950805201101</v>
      </c>
      <c r="U40">
        <v>102.340533711067</v>
      </c>
      <c r="V40">
        <v>101.30148676164499</v>
      </c>
      <c r="W40">
        <v>100.680328236959</v>
      </c>
      <c r="X40">
        <v>99.984092900511598</v>
      </c>
      <c r="Y40">
        <v>99.673211832908805</v>
      </c>
      <c r="Z40">
        <v>99.726749201454894</v>
      </c>
      <c r="AA40">
        <v>99.909488586457798</v>
      </c>
      <c r="AB40">
        <v>99.990519563264797</v>
      </c>
      <c r="AC40">
        <v>99.5400040174666</v>
      </c>
      <c r="AD40">
        <v>99.287422607607098</v>
      </c>
      <c r="AE40">
        <v>100</v>
      </c>
      <c r="AF40">
        <v>100.580999508321</v>
      </c>
    </row>
    <row r="41" spans="1:32" x14ac:dyDescent="0.3">
      <c r="A41" t="s">
        <v>140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140</v>
      </c>
      <c r="B43" t="s">
        <v>379</v>
      </c>
      <c r="C43" t="s">
        <v>297</v>
      </c>
      <c r="D43" t="s">
        <v>380</v>
      </c>
      <c r="E43" t="s">
        <v>298</v>
      </c>
      <c r="F43">
        <v>106.651558519034</v>
      </c>
      <c r="G43">
        <v>106.19345255173801</v>
      </c>
      <c r="H43">
        <v>108.11863223865301</v>
      </c>
      <c r="I43">
        <v>108.35297611102099</v>
      </c>
      <c r="J43">
        <v>107.542771293689</v>
      </c>
      <c r="K43">
        <v>106.82870196881601</v>
      </c>
      <c r="L43">
        <v>103.41914880581599</v>
      </c>
      <c r="M43">
        <v>100.04530602872801</v>
      </c>
      <c r="N43">
        <v>96.954479872812598</v>
      </c>
      <c r="O43">
        <v>94.462116104949104</v>
      </c>
      <c r="P43">
        <v>92.432252653052601</v>
      </c>
      <c r="Q43">
        <v>92.173104788299</v>
      </c>
      <c r="R43">
        <v>91.803257651849407</v>
      </c>
      <c r="S43">
        <v>91.657282921720594</v>
      </c>
      <c r="T43">
        <v>90.631294368855393</v>
      </c>
      <c r="U43">
        <v>88.790519015804605</v>
      </c>
      <c r="V43">
        <v>88.322401722741105</v>
      </c>
      <c r="W43">
        <v>88.098393438530294</v>
      </c>
      <c r="X43">
        <v>88.908201901426295</v>
      </c>
      <c r="Y43">
        <v>91.576058777184002</v>
      </c>
      <c r="Z43">
        <v>93.456739250228296</v>
      </c>
      <c r="AA43">
        <v>93.419974814476603</v>
      </c>
      <c r="AB43">
        <v>94.896892655781002</v>
      </c>
      <c r="AC43">
        <v>96.265936206479793</v>
      </c>
      <c r="AD43">
        <v>97.834137069246395</v>
      </c>
      <c r="AE43">
        <v>100</v>
      </c>
      <c r="AF43">
        <v>101.10301009618099</v>
      </c>
    </row>
    <row r="44" spans="1:32" x14ac:dyDescent="0.3">
      <c r="A44" t="s">
        <v>140</v>
      </c>
      <c r="B44" t="s">
        <v>381</v>
      </c>
      <c r="C44" t="s">
        <v>297</v>
      </c>
      <c r="D44" t="s">
        <v>382</v>
      </c>
      <c r="E44" t="s">
        <v>298</v>
      </c>
      <c r="F44">
        <v>111.09938829323301</v>
      </c>
      <c r="G44">
        <v>110.08159112976701</v>
      </c>
      <c r="H44">
        <v>110.521761045245</v>
      </c>
      <c r="I44">
        <v>110.462785866991</v>
      </c>
      <c r="J44">
        <v>109.035436652702</v>
      </c>
      <c r="K44">
        <v>107.31348765625199</v>
      </c>
      <c r="L44">
        <v>106.11737496119299</v>
      </c>
      <c r="M44">
        <v>104.784493589653</v>
      </c>
      <c r="N44">
        <v>103.33533237574601</v>
      </c>
      <c r="O44">
        <v>102.225163186545</v>
      </c>
      <c r="P44">
        <v>100.536873714447</v>
      </c>
      <c r="Q44">
        <v>99.143343329760597</v>
      </c>
      <c r="R44">
        <v>98.205299846629302</v>
      </c>
      <c r="S44">
        <v>96.760748989899298</v>
      </c>
      <c r="T44">
        <v>97.378899974449695</v>
      </c>
      <c r="U44">
        <v>95.328497883378901</v>
      </c>
      <c r="V44">
        <v>93.198967801779304</v>
      </c>
      <c r="W44">
        <v>92.680858339704898</v>
      </c>
      <c r="X44">
        <v>92.348866613694398</v>
      </c>
      <c r="Y44">
        <v>94.130021994391797</v>
      </c>
      <c r="Z44">
        <v>96.946100444504907</v>
      </c>
      <c r="AA44">
        <v>97.796081778263698</v>
      </c>
      <c r="AB44">
        <v>97.070536948314</v>
      </c>
      <c r="AC44">
        <v>97.008105699236694</v>
      </c>
      <c r="AD44">
        <v>98.106972760237099</v>
      </c>
      <c r="AE44">
        <v>100</v>
      </c>
      <c r="AF44">
        <v>98.527527878327405</v>
      </c>
    </row>
    <row r="45" spans="1:32" x14ac:dyDescent="0.3">
      <c r="A45" t="s">
        <v>140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140</v>
      </c>
      <c r="B47" t="s">
        <v>387</v>
      </c>
      <c r="C47" t="s">
        <v>297</v>
      </c>
      <c r="D47" t="s">
        <v>388</v>
      </c>
      <c r="E47" t="s">
        <v>298</v>
      </c>
      <c r="F47">
        <v>132.86954085990999</v>
      </c>
      <c r="G47">
        <v>132.296772189302</v>
      </c>
      <c r="H47">
        <v>132.16463323787599</v>
      </c>
      <c r="I47">
        <v>131.10441538825401</v>
      </c>
      <c r="J47">
        <v>128.55937529864099</v>
      </c>
      <c r="K47">
        <v>126.74557111372501</v>
      </c>
      <c r="L47">
        <v>127.75732874622</v>
      </c>
      <c r="M47">
        <v>127.80680152703</v>
      </c>
      <c r="N47">
        <v>124.121297958578</v>
      </c>
      <c r="O47">
        <v>122.53970558024299</v>
      </c>
      <c r="P47">
        <v>121.288478970838</v>
      </c>
      <c r="Q47">
        <v>119.836590865004</v>
      </c>
      <c r="R47">
        <v>118.09939404882201</v>
      </c>
      <c r="S47">
        <v>116.742718603954</v>
      </c>
      <c r="T47">
        <v>114.120851586397</v>
      </c>
      <c r="U47">
        <v>111.77417594019199</v>
      </c>
      <c r="V47">
        <v>109.421291128997</v>
      </c>
      <c r="W47">
        <v>106.459555246086</v>
      </c>
      <c r="X47">
        <v>103.729423355107</v>
      </c>
      <c r="Y47">
        <v>104.54175660486899</v>
      </c>
      <c r="Z47">
        <v>105.048175993494</v>
      </c>
      <c r="AA47">
        <v>105.09037974677101</v>
      </c>
      <c r="AB47">
        <v>103.66172666495299</v>
      </c>
      <c r="AC47">
        <v>102.97324228814701</v>
      </c>
      <c r="AD47">
        <v>102.325376173145</v>
      </c>
      <c r="AE47">
        <v>100</v>
      </c>
      <c r="AF47">
        <v>99.297389297889396</v>
      </c>
    </row>
    <row r="48" spans="1:32" x14ac:dyDescent="0.3">
      <c r="A48" t="s">
        <v>140</v>
      </c>
      <c r="B48" t="s">
        <v>389</v>
      </c>
      <c r="C48" t="s">
        <v>297</v>
      </c>
      <c r="D48" t="s">
        <v>390</v>
      </c>
      <c r="E48" t="s">
        <v>298</v>
      </c>
      <c r="F48">
        <v>113.124353710234</v>
      </c>
      <c r="G48">
        <v>114.036477162002</v>
      </c>
      <c r="H48">
        <v>114.722557002348</v>
      </c>
      <c r="I48">
        <v>114.597410282037</v>
      </c>
      <c r="J48">
        <v>112.67661186212599</v>
      </c>
      <c r="K48">
        <v>114.646247338105</v>
      </c>
      <c r="L48">
        <v>115.081075541742</v>
      </c>
      <c r="M48">
        <v>114.242241919924</v>
      </c>
      <c r="N48">
        <v>111.71478885791799</v>
      </c>
      <c r="O48">
        <v>110.334549879093</v>
      </c>
      <c r="P48">
        <v>109.56517837286199</v>
      </c>
      <c r="Q48">
        <v>108.24810879610899</v>
      </c>
      <c r="R48">
        <v>107.005381240049</v>
      </c>
      <c r="S48">
        <v>106.18310642067701</v>
      </c>
      <c r="T48">
        <v>105.155230468599</v>
      </c>
      <c r="U48">
        <v>104.537315224764</v>
      </c>
      <c r="V48">
        <v>103.48875310013599</v>
      </c>
      <c r="W48">
        <v>102.39569084169</v>
      </c>
      <c r="X48">
        <v>100.980370697833</v>
      </c>
      <c r="Y48">
        <v>101.438045622432</v>
      </c>
      <c r="Z48">
        <v>101.528918046321</v>
      </c>
      <c r="AA48">
        <v>101.86484840401801</v>
      </c>
      <c r="AB48">
        <v>101.326407983114</v>
      </c>
      <c r="AC48">
        <v>100.88599188464499</v>
      </c>
      <c r="AD48">
        <v>100.678257079754</v>
      </c>
      <c r="AE48">
        <v>100</v>
      </c>
      <c r="AF48">
        <v>99.458072830898899</v>
      </c>
    </row>
    <row r="49" spans="1:32" x14ac:dyDescent="0.3">
      <c r="A49" t="s">
        <v>140</v>
      </c>
      <c r="B49" t="s">
        <v>391</v>
      </c>
      <c r="C49" t="s">
        <v>297</v>
      </c>
      <c r="D49" t="s">
        <v>392</v>
      </c>
      <c r="E49" t="s">
        <v>298</v>
      </c>
      <c r="F49">
        <v>121.2621992572</v>
      </c>
      <c r="G49">
        <v>122.103698958122</v>
      </c>
      <c r="H49">
        <v>123.559996466765</v>
      </c>
      <c r="I49">
        <v>123.778141612308</v>
      </c>
      <c r="J49">
        <v>121.734216633668</v>
      </c>
      <c r="K49">
        <v>120.35584123085999</v>
      </c>
      <c r="L49">
        <v>120.08117899518599</v>
      </c>
      <c r="M49">
        <v>118.92344700692701</v>
      </c>
      <c r="N49">
        <v>115.50372914463701</v>
      </c>
      <c r="O49">
        <v>113.946826338382</v>
      </c>
      <c r="P49">
        <v>112.86178558883699</v>
      </c>
      <c r="Q49">
        <v>111.901611341446</v>
      </c>
      <c r="R49">
        <v>110.51660702025001</v>
      </c>
      <c r="S49">
        <v>109.434424715334</v>
      </c>
      <c r="T49">
        <v>105.980220243815</v>
      </c>
      <c r="U49">
        <v>104.506020535684</v>
      </c>
      <c r="V49">
        <v>103.326519900712</v>
      </c>
      <c r="W49">
        <v>101.72098409313099</v>
      </c>
      <c r="X49">
        <v>100.317705919707</v>
      </c>
      <c r="Y49">
        <v>101.63320901333999</v>
      </c>
      <c r="Z49">
        <v>102.12873038624799</v>
      </c>
      <c r="AA49">
        <v>102.21988342482901</v>
      </c>
      <c r="AB49">
        <v>101.79803112531</v>
      </c>
      <c r="AC49">
        <v>101.532624882882</v>
      </c>
      <c r="AD49">
        <v>100.85369252541901</v>
      </c>
      <c r="AE49">
        <v>100</v>
      </c>
      <c r="AF49">
        <v>100.08027024775799</v>
      </c>
    </row>
    <row r="50" spans="1:32" x14ac:dyDescent="0.3">
      <c r="A50" t="s">
        <v>140</v>
      </c>
      <c r="B50" t="s">
        <v>393</v>
      </c>
      <c r="C50" t="s">
        <v>297</v>
      </c>
      <c r="D50" t="s">
        <v>394</v>
      </c>
      <c r="E50" t="s">
        <v>298</v>
      </c>
      <c r="F50">
        <v>94.158743027362206</v>
      </c>
      <c r="G50">
        <v>96.313168548836899</v>
      </c>
      <c r="H50">
        <v>97.163005162683007</v>
      </c>
      <c r="I50">
        <v>97.556102636700103</v>
      </c>
      <c r="J50">
        <v>96.169888046423694</v>
      </c>
      <c r="K50">
        <v>103.34192894147399</v>
      </c>
      <c r="L50">
        <v>103.763790456458</v>
      </c>
      <c r="M50">
        <v>102.42246689547</v>
      </c>
      <c r="N50">
        <v>101.279499307527</v>
      </c>
      <c r="O50">
        <v>100.13936089447699</v>
      </c>
      <c r="P50">
        <v>99.893000101954001</v>
      </c>
      <c r="Q50">
        <v>98.463619912295798</v>
      </c>
      <c r="R50">
        <v>97.648605643448505</v>
      </c>
      <c r="S50">
        <v>97.354797061183604</v>
      </c>
      <c r="T50">
        <v>98.790996667138003</v>
      </c>
      <c r="U50">
        <v>99.8238793386368</v>
      </c>
      <c r="V50">
        <v>99.753324075531395</v>
      </c>
      <c r="W50">
        <v>100.176654117487</v>
      </c>
      <c r="X50">
        <v>99.613744320661695</v>
      </c>
      <c r="Y50">
        <v>99.415497007247595</v>
      </c>
      <c r="Z50">
        <v>99.058167689995301</v>
      </c>
      <c r="AA50">
        <v>99.681936717601999</v>
      </c>
      <c r="AB50">
        <v>99.644862938111501</v>
      </c>
      <c r="AC50">
        <v>99.280442722690097</v>
      </c>
      <c r="AD50">
        <v>99.554703387908702</v>
      </c>
      <c r="AE50">
        <v>100</v>
      </c>
      <c r="AF50">
        <v>99.291600931420206</v>
      </c>
    </row>
    <row r="51" spans="1:32" x14ac:dyDescent="0.3">
      <c r="A51" t="s">
        <v>140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140</v>
      </c>
      <c r="B53" t="s">
        <v>399</v>
      </c>
      <c r="C53" t="s">
        <v>297</v>
      </c>
      <c r="D53" t="s">
        <v>400</v>
      </c>
      <c r="E53" t="s">
        <v>298</v>
      </c>
      <c r="F53">
        <v>101.795045477995</v>
      </c>
      <c r="G53">
        <v>100.600493255942</v>
      </c>
      <c r="H53">
        <v>102.014838985227</v>
      </c>
      <c r="I53">
        <v>102.397330427307</v>
      </c>
      <c r="J53">
        <v>101.29202534253101</v>
      </c>
      <c r="K53">
        <v>98.982663932132397</v>
      </c>
      <c r="L53">
        <v>95.825170340380396</v>
      </c>
      <c r="M53">
        <v>94.305070550953602</v>
      </c>
      <c r="N53">
        <v>93.866985295056395</v>
      </c>
      <c r="O53">
        <v>93.353183198238597</v>
      </c>
      <c r="P53">
        <v>92.105648988360997</v>
      </c>
      <c r="Q53">
        <v>91.030906064151594</v>
      </c>
      <c r="R53">
        <v>91.539806258859301</v>
      </c>
      <c r="S53">
        <v>91.1601016277084</v>
      </c>
      <c r="T53">
        <v>92.464161566222501</v>
      </c>
      <c r="U53">
        <v>92.284224548369295</v>
      </c>
      <c r="V53">
        <v>91.741898917226905</v>
      </c>
      <c r="W53">
        <v>91.114605540006906</v>
      </c>
      <c r="X53">
        <v>89.959431389817695</v>
      </c>
      <c r="Y53">
        <v>90.294963091265004</v>
      </c>
      <c r="Z53">
        <v>92.247455606278606</v>
      </c>
      <c r="AA53">
        <v>94.923818065730799</v>
      </c>
      <c r="AB53">
        <v>95.577783864421605</v>
      </c>
      <c r="AC53">
        <v>95.684338982781199</v>
      </c>
      <c r="AD53">
        <v>97.287257285237004</v>
      </c>
      <c r="AE53">
        <v>100</v>
      </c>
      <c r="AF53">
        <v>101.22808821650401</v>
      </c>
    </row>
    <row r="54" spans="1:32" x14ac:dyDescent="0.3">
      <c r="A54" t="s">
        <v>140</v>
      </c>
      <c r="B54" t="s">
        <v>401</v>
      </c>
      <c r="C54" t="s">
        <v>297</v>
      </c>
      <c r="D54" t="s">
        <v>402</v>
      </c>
      <c r="E54" t="s">
        <v>298</v>
      </c>
      <c r="F54">
        <v>96.110308920007199</v>
      </c>
      <c r="G54">
        <v>95.7964344371469</v>
      </c>
      <c r="H54">
        <v>97.195490071432602</v>
      </c>
      <c r="I54">
        <v>97.6681897707156</v>
      </c>
      <c r="J54">
        <v>97.231087246787993</v>
      </c>
      <c r="K54">
        <v>96.397493025391995</v>
      </c>
      <c r="L54">
        <v>94.829431474333006</v>
      </c>
      <c r="M54">
        <v>93.829581504169994</v>
      </c>
      <c r="N54">
        <v>93.393701731475204</v>
      </c>
      <c r="O54">
        <v>93.171220517419897</v>
      </c>
      <c r="P54">
        <v>92.880619829337306</v>
      </c>
      <c r="Q54">
        <v>92.415627723013799</v>
      </c>
      <c r="R54">
        <v>92.484756250498194</v>
      </c>
      <c r="S54">
        <v>92.154552489089397</v>
      </c>
      <c r="T54">
        <v>93.040899412448695</v>
      </c>
      <c r="U54">
        <v>92.873478627770695</v>
      </c>
      <c r="V54">
        <v>92.035326503935195</v>
      </c>
      <c r="W54">
        <v>91.795371809269199</v>
      </c>
      <c r="X54">
        <v>91.164770903249007</v>
      </c>
      <c r="Y54">
        <v>92.404579108488804</v>
      </c>
      <c r="Z54">
        <v>94.171710665214604</v>
      </c>
      <c r="AA54">
        <v>95.8195697738512</v>
      </c>
      <c r="AB54">
        <v>96.173085954935502</v>
      </c>
      <c r="AC54">
        <v>96.352739798426001</v>
      </c>
      <c r="AD54">
        <v>97.794732160792293</v>
      </c>
      <c r="AE54">
        <v>100</v>
      </c>
      <c r="AF54">
        <v>100.63422044188</v>
      </c>
    </row>
    <row r="55" spans="1:32" x14ac:dyDescent="0.3">
      <c r="A55" t="s">
        <v>140</v>
      </c>
      <c r="B55" t="s">
        <v>403</v>
      </c>
      <c r="C55" t="s">
        <v>297</v>
      </c>
      <c r="D55" t="s">
        <v>404</v>
      </c>
      <c r="E55" t="s">
        <v>298</v>
      </c>
      <c r="F55">
        <v>92.694137337833098</v>
      </c>
      <c r="G55">
        <v>93.004731258565997</v>
      </c>
      <c r="H55">
        <v>94.399710364315595</v>
      </c>
      <c r="I55">
        <v>94.929768773453304</v>
      </c>
      <c r="J55">
        <v>94.886507683583901</v>
      </c>
      <c r="K55">
        <v>94.910633891271601</v>
      </c>
      <c r="L55">
        <v>94.227616441137698</v>
      </c>
      <c r="M55">
        <v>93.524073942289107</v>
      </c>
      <c r="N55">
        <v>93.089611556952207</v>
      </c>
      <c r="O55">
        <v>93.022703623809903</v>
      </c>
      <c r="P55">
        <v>93.247840561151094</v>
      </c>
      <c r="Q55">
        <v>93.116572604166393</v>
      </c>
      <c r="R55">
        <v>92.957132534326007</v>
      </c>
      <c r="S55">
        <v>92.652847020205698</v>
      </c>
      <c r="T55">
        <v>93.312611700611797</v>
      </c>
      <c r="U55">
        <v>93.151945010338906</v>
      </c>
      <c r="V55">
        <v>92.160113944779596</v>
      </c>
      <c r="W55">
        <v>92.143864907430299</v>
      </c>
      <c r="X55">
        <v>91.843759071295295</v>
      </c>
      <c r="Y55">
        <v>93.667332640812603</v>
      </c>
      <c r="Z55">
        <v>95.310232434213205</v>
      </c>
      <c r="AA55">
        <v>96.308910337024102</v>
      </c>
      <c r="AB55">
        <v>96.480370561914199</v>
      </c>
      <c r="AC55">
        <v>96.704268389274901</v>
      </c>
      <c r="AD55">
        <v>98.053820750957101</v>
      </c>
      <c r="AE55">
        <v>100</v>
      </c>
      <c r="AF55">
        <v>100.318660604239</v>
      </c>
    </row>
    <row r="56" spans="1:32" x14ac:dyDescent="0.3">
      <c r="A56" t="s">
        <v>140</v>
      </c>
      <c r="B56" t="s">
        <v>405</v>
      </c>
      <c r="C56" t="s">
        <v>297</v>
      </c>
      <c r="D56" t="s">
        <v>406</v>
      </c>
      <c r="E56" t="s">
        <v>298</v>
      </c>
      <c r="F56">
        <v>147.99603321953899</v>
      </c>
      <c r="G56">
        <v>147.351654190267</v>
      </c>
      <c r="H56">
        <v>148.458410137588</v>
      </c>
      <c r="I56">
        <v>147.61152786774801</v>
      </c>
      <c r="J56">
        <v>137.49901195693201</v>
      </c>
      <c r="K56">
        <v>134.39889611837199</v>
      </c>
      <c r="L56">
        <v>136.24452693631801</v>
      </c>
      <c r="M56">
        <v>133.270026869764</v>
      </c>
      <c r="N56">
        <v>127.834691761691</v>
      </c>
      <c r="O56">
        <v>126.31423113972799</v>
      </c>
      <c r="P56">
        <v>130.23525154921001</v>
      </c>
      <c r="Q56">
        <v>136.64214920478599</v>
      </c>
      <c r="R56">
        <v>143.05555987508899</v>
      </c>
      <c r="S56">
        <v>124.079078124278</v>
      </c>
      <c r="T56">
        <v>105.868523348964</v>
      </c>
      <c r="U56">
        <v>103.352800456735</v>
      </c>
      <c r="V56">
        <v>99.3566556512707</v>
      </c>
      <c r="W56">
        <v>96.698259004678306</v>
      </c>
      <c r="X56">
        <v>118.651985480495</v>
      </c>
      <c r="Y56">
        <v>123.057808662846</v>
      </c>
      <c r="Z56">
        <v>128.53451434882501</v>
      </c>
      <c r="AA56">
        <v>105.526637562356</v>
      </c>
      <c r="AB56">
        <v>117.262614891927</v>
      </c>
      <c r="AC56">
        <v>117.34709439201499</v>
      </c>
      <c r="AD56">
        <v>106.261691198831</v>
      </c>
      <c r="AE56">
        <v>100</v>
      </c>
      <c r="AF56">
        <v>115.730221242743</v>
      </c>
    </row>
    <row r="57" spans="1:32" x14ac:dyDescent="0.3">
      <c r="A57" t="s">
        <v>140</v>
      </c>
      <c r="B57" t="s">
        <v>407</v>
      </c>
      <c r="C57" t="s">
        <v>297</v>
      </c>
      <c r="D57" t="s">
        <v>408</v>
      </c>
      <c r="E57" t="s">
        <v>298</v>
      </c>
      <c r="F57">
        <v>111.04467863677699</v>
      </c>
      <c r="G57">
        <v>110.455965331743</v>
      </c>
      <c r="H57">
        <v>111.103878803093</v>
      </c>
      <c r="I57">
        <v>111.18852102228701</v>
      </c>
      <c r="J57">
        <v>109.799493465956</v>
      </c>
      <c r="K57">
        <v>108.65911595707701</v>
      </c>
      <c r="L57">
        <v>107.56881883535</v>
      </c>
      <c r="M57">
        <v>106.217250966846</v>
      </c>
      <c r="N57">
        <v>104.627791219503</v>
      </c>
      <c r="O57">
        <v>103.54349784635301</v>
      </c>
      <c r="P57">
        <v>102.15803033993301</v>
      </c>
      <c r="Q57">
        <v>101.01493858855</v>
      </c>
      <c r="R57">
        <v>100.24747134952</v>
      </c>
      <c r="S57">
        <v>99.102095528625796</v>
      </c>
      <c r="T57">
        <v>99.370726478998193</v>
      </c>
      <c r="U57">
        <v>97.634145984340407</v>
      </c>
      <c r="V57">
        <v>95.780976314669701</v>
      </c>
      <c r="W57">
        <v>95.156577318844995</v>
      </c>
      <c r="X57">
        <v>94.690358179803894</v>
      </c>
      <c r="Y57">
        <v>96.037198095695302</v>
      </c>
      <c r="Z57">
        <v>98.127928794218604</v>
      </c>
      <c r="AA57">
        <v>98.745372305367994</v>
      </c>
      <c r="AB57">
        <v>98.176708285464599</v>
      </c>
      <c r="AC57">
        <v>98.012164810275706</v>
      </c>
      <c r="AD57">
        <v>98.709303151812904</v>
      </c>
      <c r="AE57">
        <v>100</v>
      </c>
      <c r="AF57">
        <v>98.978375560942098</v>
      </c>
    </row>
    <row r="58" spans="1:32" x14ac:dyDescent="0.3">
      <c r="A58" t="s">
        <v>140</v>
      </c>
      <c r="B58" t="s">
        <v>409</v>
      </c>
      <c r="C58" t="s">
        <v>297</v>
      </c>
      <c r="D58" t="s">
        <v>410</v>
      </c>
      <c r="E58" t="s">
        <v>298</v>
      </c>
      <c r="F58">
        <v>110.888335038568</v>
      </c>
      <c r="G58">
        <v>110.299718386517</v>
      </c>
      <c r="H58">
        <v>110.945538821003</v>
      </c>
      <c r="I58">
        <v>111.033745746204</v>
      </c>
      <c r="J58">
        <v>109.676293366781</v>
      </c>
      <c r="K58">
        <v>108.542494972488</v>
      </c>
      <c r="L58">
        <v>107.443995574333</v>
      </c>
      <c r="M58">
        <v>106.097554369044</v>
      </c>
      <c r="N58">
        <v>104.518931757806</v>
      </c>
      <c r="O58">
        <v>103.436264522241</v>
      </c>
      <c r="P58">
        <v>102.039596735752</v>
      </c>
      <c r="Q58">
        <v>100.8797944745</v>
      </c>
      <c r="R58">
        <v>100.095727092898</v>
      </c>
      <c r="S58">
        <v>99.0025237918031</v>
      </c>
      <c r="T58">
        <v>99.334384587146303</v>
      </c>
      <c r="U58">
        <v>97.600860194408497</v>
      </c>
      <c r="V58">
        <v>95.756190640156603</v>
      </c>
      <c r="W58">
        <v>95.139854724863994</v>
      </c>
      <c r="X58">
        <v>94.6038965674677</v>
      </c>
      <c r="Y58">
        <v>95.941448486939905</v>
      </c>
      <c r="Z58">
        <v>98.022705037971605</v>
      </c>
      <c r="AA58">
        <v>98.715880977856003</v>
      </c>
      <c r="AB58">
        <v>98.111198645169495</v>
      </c>
      <c r="AC58">
        <v>97.945798789612795</v>
      </c>
      <c r="AD58">
        <v>98.681352152066296</v>
      </c>
      <c r="AE58">
        <v>100</v>
      </c>
      <c r="AF58">
        <v>98.921516661276101</v>
      </c>
    </row>
    <row r="59" spans="1:32" x14ac:dyDescent="0.3">
      <c r="A59" t="s">
        <v>140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105</v>
      </c>
      <c r="B2" t="s">
        <v>295</v>
      </c>
      <c r="C2" t="s">
        <v>297</v>
      </c>
      <c r="D2" t="s">
        <v>296</v>
      </c>
      <c r="E2" t="s">
        <v>298</v>
      </c>
      <c r="F2">
        <v>8602663.8719192892</v>
      </c>
      <c r="G2">
        <v>9136340.9896043204</v>
      </c>
      <c r="H2">
        <v>8955756.2388108</v>
      </c>
      <c r="I2">
        <v>9087783.8853926808</v>
      </c>
      <c r="J2">
        <v>9034876.7271357495</v>
      </c>
      <c r="K2">
        <v>9676940.1082069408</v>
      </c>
      <c r="L2">
        <v>8952881.8490053508</v>
      </c>
      <c r="M2">
        <v>9482947.0732084904</v>
      </c>
      <c r="N2">
        <v>8585068.7646515295</v>
      </c>
      <c r="O2">
        <v>7721123.9871010296</v>
      </c>
      <c r="P2">
        <v>7719881.7240617201</v>
      </c>
      <c r="Q2">
        <v>7636444.06226392</v>
      </c>
      <c r="R2">
        <v>8111950.6816429701</v>
      </c>
      <c r="S2">
        <v>8727384.4485331606</v>
      </c>
      <c r="T2">
        <v>8095359.8502356801</v>
      </c>
      <c r="U2">
        <v>7704754.5626289304</v>
      </c>
      <c r="V2">
        <v>7822479.5270335004</v>
      </c>
      <c r="W2">
        <v>7740580.6900206599</v>
      </c>
      <c r="X2">
        <v>7625198.5632522497</v>
      </c>
      <c r="Y2">
        <v>7237350.8084505498</v>
      </c>
      <c r="Z2">
        <v>6957663.0810831301</v>
      </c>
      <c r="AA2">
        <v>6438820.4690047698</v>
      </c>
      <c r="AB2">
        <v>6498962.3420781996</v>
      </c>
      <c r="AC2">
        <v>6079808.6878231699</v>
      </c>
      <c r="AD2">
        <v>6353053.1150978096</v>
      </c>
      <c r="AE2">
        <v>5942145</v>
      </c>
      <c r="AF2">
        <v>6176911</v>
      </c>
    </row>
    <row r="3" spans="1:32" x14ac:dyDescent="0.3">
      <c r="A3" t="s">
        <v>105</v>
      </c>
      <c r="B3" t="s">
        <v>299</v>
      </c>
      <c r="C3" t="s">
        <v>297</v>
      </c>
      <c r="D3" t="s">
        <v>300</v>
      </c>
      <c r="E3" t="s">
        <v>298</v>
      </c>
      <c r="F3">
        <v>1067845.04969634</v>
      </c>
      <c r="G3">
        <v>1139756.3536897199</v>
      </c>
      <c r="H3">
        <v>1094340.58618908</v>
      </c>
      <c r="I3">
        <v>1041662.85960043</v>
      </c>
      <c r="J3">
        <v>1028453.2166737301</v>
      </c>
      <c r="K3">
        <v>1144344.7115759901</v>
      </c>
      <c r="L3">
        <v>1201007.0979257401</v>
      </c>
      <c r="M3">
        <v>1107316.97632368</v>
      </c>
      <c r="N3">
        <v>1082510.2779605801</v>
      </c>
      <c r="O3">
        <v>903179.93368950905</v>
      </c>
      <c r="P3">
        <v>917458.91206842801</v>
      </c>
      <c r="Q3">
        <v>887051.52621617005</v>
      </c>
      <c r="R3">
        <v>814174.58085178596</v>
      </c>
      <c r="S3">
        <v>710674.63426150498</v>
      </c>
      <c r="T3">
        <v>400938.160139766</v>
      </c>
      <c r="U3">
        <v>420024.25876926898</v>
      </c>
      <c r="V3">
        <v>427468.83028496802</v>
      </c>
      <c r="W3">
        <v>396464.97035986901</v>
      </c>
      <c r="X3">
        <v>452095.635866386</v>
      </c>
      <c r="Y3">
        <v>460166.57766736002</v>
      </c>
      <c r="Z3">
        <v>437117.56386980199</v>
      </c>
      <c r="AA3">
        <v>401669.94109459902</v>
      </c>
      <c r="AB3">
        <v>433312.39884771599</v>
      </c>
      <c r="AC3">
        <v>424393.15814765502</v>
      </c>
      <c r="AD3">
        <v>401705.929094925</v>
      </c>
      <c r="AE3">
        <v>382131</v>
      </c>
      <c r="AF3">
        <v>362074</v>
      </c>
    </row>
    <row r="4" spans="1:32" x14ac:dyDescent="0.3">
      <c r="A4" t="s">
        <v>105</v>
      </c>
      <c r="B4" t="s">
        <v>301</v>
      </c>
      <c r="C4" t="s">
        <v>297</v>
      </c>
      <c r="D4" t="s">
        <v>302</v>
      </c>
      <c r="E4" t="s">
        <v>298</v>
      </c>
      <c r="F4">
        <v>87840980.136142105</v>
      </c>
      <c r="G4">
        <v>91336151.951879397</v>
      </c>
      <c r="H4">
        <v>93465491.847825304</v>
      </c>
      <c r="I4">
        <v>89669170.044854105</v>
      </c>
      <c r="J4">
        <v>88839724.231957003</v>
      </c>
      <c r="K4">
        <v>93400219.763542399</v>
      </c>
      <c r="L4">
        <v>88565702.922110602</v>
      </c>
      <c r="M4">
        <v>87356006.077209696</v>
      </c>
      <c r="N4">
        <v>91137780.804999396</v>
      </c>
      <c r="O4">
        <v>96051207.441389799</v>
      </c>
      <c r="P4">
        <v>100739571.890606</v>
      </c>
      <c r="Q4">
        <v>104595457.202354</v>
      </c>
      <c r="R4">
        <v>109994652.588157</v>
      </c>
      <c r="S4">
        <v>109731096.760355</v>
      </c>
      <c r="T4">
        <v>90096363.867585003</v>
      </c>
      <c r="U4">
        <v>104812757.749568</v>
      </c>
      <c r="V4">
        <v>101690662.059332</v>
      </c>
      <c r="W4">
        <v>103850553.22955</v>
      </c>
      <c r="X4">
        <v>103272202.57533599</v>
      </c>
      <c r="Y4">
        <v>105646075.225219</v>
      </c>
      <c r="Z4">
        <v>108687243.713741</v>
      </c>
      <c r="AA4">
        <v>108768943.39407501</v>
      </c>
      <c r="AB4">
        <v>113254315.539997</v>
      </c>
      <c r="AC4">
        <v>117103679.07522</v>
      </c>
      <c r="AD4">
        <v>114974515.50097001</v>
      </c>
      <c r="AE4">
        <v>108011729</v>
      </c>
      <c r="AF4">
        <v>116130594</v>
      </c>
    </row>
    <row r="5" spans="1:32" x14ac:dyDescent="0.3">
      <c r="A5" t="s">
        <v>105</v>
      </c>
      <c r="B5" t="s">
        <v>303</v>
      </c>
      <c r="C5" t="s">
        <v>297</v>
      </c>
      <c r="D5" t="s">
        <v>304</v>
      </c>
      <c r="E5" t="s">
        <v>298</v>
      </c>
      <c r="F5">
        <v>15564646.7175298</v>
      </c>
      <c r="G5">
        <v>15803588.318527499</v>
      </c>
      <c r="H5">
        <v>15589649.891047699</v>
      </c>
      <c r="I5">
        <v>15752545.6357705</v>
      </c>
      <c r="J5">
        <v>15466688.4405738</v>
      </c>
      <c r="K5">
        <v>15142043.3591535</v>
      </c>
      <c r="L5">
        <v>15282947.997734699</v>
      </c>
      <c r="M5">
        <v>15050289.395068901</v>
      </c>
      <c r="N5">
        <v>15139467.519097401</v>
      </c>
      <c r="O5">
        <v>15126375.4782233</v>
      </c>
      <c r="P5">
        <v>14725967.832572101</v>
      </c>
      <c r="Q5">
        <v>14671645.908317801</v>
      </c>
      <c r="R5">
        <v>14921274.654320899</v>
      </c>
      <c r="S5">
        <v>14118853.668289799</v>
      </c>
      <c r="T5">
        <v>12934981.841605101</v>
      </c>
      <c r="U5">
        <v>13433899.122418201</v>
      </c>
      <c r="V5">
        <v>12737015.616017999</v>
      </c>
      <c r="W5">
        <v>13004649.089537799</v>
      </c>
      <c r="X5">
        <v>13101761.8564495</v>
      </c>
      <c r="Y5">
        <v>13258062.6887857</v>
      </c>
      <c r="Z5">
        <v>13874861.0625048</v>
      </c>
      <c r="AA5">
        <v>14086045.034344999</v>
      </c>
      <c r="AB5">
        <v>14328446.042697299</v>
      </c>
      <c r="AC5">
        <v>14252638.882779101</v>
      </c>
      <c r="AD5">
        <v>14227342.7929431</v>
      </c>
      <c r="AE5">
        <v>13181470</v>
      </c>
      <c r="AF5">
        <v>13622409</v>
      </c>
    </row>
    <row r="6" spans="1:32" x14ac:dyDescent="0.3">
      <c r="A6" t="s">
        <v>105</v>
      </c>
      <c r="B6" t="s">
        <v>305</v>
      </c>
      <c r="C6" t="s">
        <v>297</v>
      </c>
      <c r="D6" t="s">
        <v>306</v>
      </c>
      <c r="E6" t="s">
        <v>298</v>
      </c>
      <c r="F6">
        <v>4894707.2331649698</v>
      </c>
      <c r="G6">
        <v>4586637.94230536</v>
      </c>
      <c r="H6">
        <v>4241213.4813778596</v>
      </c>
      <c r="I6">
        <v>3899869.3583479398</v>
      </c>
      <c r="J6">
        <v>3258457.7015706799</v>
      </c>
      <c r="K6">
        <v>2960603.5811361698</v>
      </c>
      <c r="L6">
        <v>2555437.5452420702</v>
      </c>
      <c r="M6">
        <v>2282783.94188734</v>
      </c>
      <c r="N6">
        <v>2193589.00617179</v>
      </c>
      <c r="O6">
        <v>2097571.9647113299</v>
      </c>
      <c r="P6">
        <v>1895829.0933902001</v>
      </c>
      <c r="Q6">
        <v>1871094.96825268</v>
      </c>
      <c r="R6">
        <v>1910887.01195542</v>
      </c>
      <c r="S6">
        <v>1849787.57409977</v>
      </c>
      <c r="T6">
        <v>1458522.2003649999</v>
      </c>
      <c r="U6">
        <v>1408570.86141152</v>
      </c>
      <c r="V6">
        <v>1475730.38395366</v>
      </c>
      <c r="W6">
        <v>1464632.67678485</v>
      </c>
      <c r="X6">
        <v>1393842.4275092001</v>
      </c>
      <c r="Y6">
        <v>1399408.0329990799</v>
      </c>
      <c r="Z6">
        <v>1568066.91123105</v>
      </c>
      <c r="AA6">
        <v>1300347.7338832601</v>
      </c>
      <c r="AB6">
        <v>1272520.8253261701</v>
      </c>
      <c r="AC6">
        <v>1364583.4465099799</v>
      </c>
      <c r="AD6">
        <v>1355146.0754929399</v>
      </c>
      <c r="AE6">
        <v>1223550</v>
      </c>
      <c r="AF6">
        <v>1099813</v>
      </c>
    </row>
    <row r="7" spans="1:32" x14ac:dyDescent="0.3">
      <c r="A7" t="s">
        <v>105</v>
      </c>
      <c r="B7" t="s">
        <v>307</v>
      </c>
      <c r="C7" t="s">
        <v>297</v>
      </c>
      <c r="D7" t="s">
        <v>308</v>
      </c>
      <c r="E7" t="s">
        <v>298</v>
      </c>
      <c r="F7">
        <v>9104197.8748963401</v>
      </c>
      <c r="G7">
        <v>9176267.5992624201</v>
      </c>
      <c r="H7">
        <v>8978972.3625272494</v>
      </c>
      <c r="I7">
        <v>8825094.8425805103</v>
      </c>
      <c r="J7">
        <v>8191985.4378085304</v>
      </c>
      <c r="K7">
        <v>8290735.7436048603</v>
      </c>
      <c r="L7">
        <v>7847757.00820335</v>
      </c>
      <c r="M7">
        <v>7393589.4782054303</v>
      </c>
      <c r="N7">
        <v>7210562.13479078</v>
      </c>
      <c r="O7">
        <v>7202681.3951938096</v>
      </c>
      <c r="P7">
        <v>7534983.63033487</v>
      </c>
      <c r="Q7">
        <v>7254390.9319389798</v>
      </c>
      <c r="R7">
        <v>7059602.9505577097</v>
      </c>
      <c r="S7">
        <v>6822299.2699081302</v>
      </c>
      <c r="T7">
        <v>5989167.9682424804</v>
      </c>
      <c r="U7">
        <v>6369663.71438378</v>
      </c>
      <c r="V7">
        <v>6103360.6166912401</v>
      </c>
      <c r="W7">
        <v>5905368.74689773</v>
      </c>
      <c r="X7">
        <v>6165508.4847092601</v>
      </c>
      <c r="Y7">
        <v>6184066.91625477</v>
      </c>
      <c r="Z7">
        <v>6748607.7028306201</v>
      </c>
      <c r="AA7">
        <v>6529188.6104006497</v>
      </c>
      <c r="AB7">
        <v>6593763.6811942495</v>
      </c>
      <c r="AC7">
        <v>6542368.1630611997</v>
      </c>
      <c r="AD7">
        <v>6456604.3704812201</v>
      </c>
      <c r="AE7">
        <v>5676079</v>
      </c>
      <c r="AF7">
        <v>5578686</v>
      </c>
    </row>
    <row r="8" spans="1:32" x14ac:dyDescent="0.3">
      <c r="A8" t="s">
        <v>105</v>
      </c>
      <c r="B8" t="s">
        <v>309</v>
      </c>
      <c r="C8" t="s">
        <v>297</v>
      </c>
      <c r="D8" t="s">
        <v>310</v>
      </c>
      <c r="E8" t="s">
        <v>298</v>
      </c>
      <c r="F8">
        <v>10180908.155874901</v>
      </c>
      <c r="G8">
        <v>11732681.7055973</v>
      </c>
      <c r="H8">
        <v>12042342.165552</v>
      </c>
      <c r="I8">
        <v>10305077.1344127</v>
      </c>
      <c r="J8">
        <v>9286565.4781212099</v>
      </c>
      <c r="K8">
        <v>9326328.0910534598</v>
      </c>
      <c r="L8">
        <v>8657135.6015834492</v>
      </c>
      <c r="M8">
        <v>7761153.3676116997</v>
      </c>
      <c r="N8">
        <v>6813286.9416318303</v>
      </c>
      <c r="O8">
        <v>6290330.3660410196</v>
      </c>
      <c r="P8">
        <v>6109110.2886224696</v>
      </c>
      <c r="Q8">
        <v>6340023.5990490802</v>
      </c>
      <c r="R8">
        <v>5898647.9066864401</v>
      </c>
      <c r="S8">
        <v>5810453.8688097298</v>
      </c>
      <c r="T8">
        <v>6065273.2631777301</v>
      </c>
      <c r="U8">
        <v>6366240.2504161699</v>
      </c>
      <c r="V8">
        <v>5884637.6568298601</v>
      </c>
      <c r="W8">
        <v>6404153.13097513</v>
      </c>
      <c r="X8">
        <v>8307559.3377745301</v>
      </c>
      <c r="Y8">
        <v>7288988.0737377498</v>
      </c>
      <c r="Z8">
        <v>6037584.9439864103</v>
      </c>
      <c r="AA8">
        <v>6114927.05740052</v>
      </c>
      <c r="AB8">
        <v>6232908.4929814897</v>
      </c>
      <c r="AC8">
        <v>6247825.3601884497</v>
      </c>
      <c r="AD8">
        <v>6086228.3211854603</v>
      </c>
      <c r="AE8">
        <v>5826296</v>
      </c>
      <c r="AF8">
        <v>6628242</v>
      </c>
    </row>
    <row r="9" spans="1:32" x14ac:dyDescent="0.3">
      <c r="A9" t="s">
        <v>105</v>
      </c>
      <c r="B9" t="s">
        <v>311</v>
      </c>
      <c r="C9" t="s">
        <v>297</v>
      </c>
      <c r="D9" t="s">
        <v>312</v>
      </c>
      <c r="E9" t="s">
        <v>298</v>
      </c>
      <c r="F9">
        <v>6738097.1114705903</v>
      </c>
      <c r="G9">
        <v>7029965.5140694603</v>
      </c>
      <c r="H9">
        <v>7280694.4843389904</v>
      </c>
      <c r="I9">
        <v>6845219.7363477899</v>
      </c>
      <c r="J9">
        <v>7175924.9544100501</v>
      </c>
      <c r="K9">
        <v>6501884.1187595697</v>
      </c>
      <c r="L9">
        <v>6407493.2349036997</v>
      </c>
      <c r="M9">
        <v>6498952.2239789097</v>
      </c>
      <c r="N9">
        <v>6450521.5834039198</v>
      </c>
      <c r="O9">
        <v>6152439.7360571101</v>
      </c>
      <c r="P9">
        <v>6110599.7337313602</v>
      </c>
      <c r="Q9">
        <v>5942291.9456532197</v>
      </c>
      <c r="R9">
        <v>5977630.6359901503</v>
      </c>
      <c r="S9">
        <v>5722038.2198037002</v>
      </c>
      <c r="T9">
        <v>5300506.8139023697</v>
      </c>
      <c r="U9">
        <v>5825955.2998469304</v>
      </c>
      <c r="V9">
        <v>5549538.1378844101</v>
      </c>
      <c r="W9">
        <v>5868272.4803517498</v>
      </c>
      <c r="X9">
        <v>5958190.8915424095</v>
      </c>
      <c r="Y9">
        <v>5972086.3391539603</v>
      </c>
      <c r="Z9">
        <v>6772564.5359498896</v>
      </c>
      <c r="AA9">
        <v>7316840.2820795001</v>
      </c>
      <c r="AB9">
        <v>7186279.9345892202</v>
      </c>
      <c r="AC9">
        <v>7455100.0180807402</v>
      </c>
      <c r="AD9">
        <v>8200074.2662698198</v>
      </c>
      <c r="AE9">
        <v>8124291</v>
      </c>
      <c r="AF9">
        <v>7783095</v>
      </c>
    </row>
    <row r="10" spans="1:32" x14ac:dyDescent="0.3">
      <c r="A10" t="s">
        <v>105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105</v>
      </c>
      <c r="B11" t="s">
        <v>315</v>
      </c>
      <c r="C11" t="s">
        <v>297</v>
      </c>
      <c r="D11" t="s">
        <v>316</v>
      </c>
      <c r="E11" t="s">
        <v>298</v>
      </c>
      <c r="F11">
        <v>1481292.9159799099</v>
      </c>
      <c r="G11">
        <v>1551592.3038916599</v>
      </c>
      <c r="H11">
        <v>1584203.47438119</v>
      </c>
      <c r="I11">
        <v>1606407.78145609</v>
      </c>
      <c r="J11">
        <v>1681333.9966728601</v>
      </c>
      <c r="K11">
        <v>1913107.6220758699</v>
      </c>
      <c r="L11">
        <v>1913653.82130066</v>
      </c>
      <c r="M11">
        <v>2047334.6704607101</v>
      </c>
      <c r="N11">
        <v>2193703.83091756</v>
      </c>
      <c r="O11">
        <v>2279469.68912479</v>
      </c>
      <c r="P11">
        <v>2260392.32430082</v>
      </c>
      <c r="Q11">
        <v>2479727.1736535202</v>
      </c>
      <c r="R11">
        <v>2483352.6482270402</v>
      </c>
      <c r="S11">
        <v>2665715.6253200602</v>
      </c>
      <c r="T11">
        <v>2687558.9836741802</v>
      </c>
      <c r="U11">
        <v>3061189.05674562</v>
      </c>
      <c r="V11">
        <v>3090070.2556628701</v>
      </c>
      <c r="W11">
        <v>3078836.0173922498</v>
      </c>
      <c r="X11">
        <v>3135263.3753028801</v>
      </c>
      <c r="Y11">
        <v>3072451.0179245202</v>
      </c>
      <c r="Z11">
        <v>3243628.16426322</v>
      </c>
      <c r="AA11">
        <v>3590377.7694582301</v>
      </c>
      <c r="AB11">
        <v>3703296.2529869801</v>
      </c>
      <c r="AC11">
        <v>4023571.9224456199</v>
      </c>
      <c r="AD11">
        <v>4035603.3275922802</v>
      </c>
      <c r="AE11">
        <v>4591255</v>
      </c>
      <c r="AF11">
        <v>4780791</v>
      </c>
    </row>
    <row r="12" spans="1:32" x14ac:dyDescent="0.3">
      <c r="A12" t="s">
        <v>105</v>
      </c>
      <c r="B12" t="s">
        <v>317</v>
      </c>
      <c r="C12" t="s">
        <v>297</v>
      </c>
      <c r="D12" t="s">
        <v>318</v>
      </c>
      <c r="E12" t="s">
        <v>298</v>
      </c>
      <c r="F12">
        <v>9768217.0317296498</v>
      </c>
      <c r="G12">
        <v>9737471.1142586693</v>
      </c>
      <c r="H12">
        <v>9524435.3518718202</v>
      </c>
      <c r="I12">
        <v>8780238.2750755809</v>
      </c>
      <c r="J12">
        <v>8201729.4134818604</v>
      </c>
      <c r="K12">
        <v>8586033.9100585096</v>
      </c>
      <c r="L12">
        <v>8044248.0593515402</v>
      </c>
      <c r="M12">
        <v>7691234.2832324598</v>
      </c>
      <c r="N12">
        <v>7978074.4750808598</v>
      </c>
      <c r="O12">
        <v>8673254.5001963191</v>
      </c>
      <c r="P12">
        <v>8674261.6387722902</v>
      </c>
      <c r="Q12">
        <v>8575977.0637486707</v>
      </c>
      <c r="R12">
        <v>9255330.1656672005</v>
      </c>
      <c r="S12">
        <v>8910069.5396573506</v>
      </c>
      <c r="T12">
        <v>6478671.49038311</v>
      </c>
      <c r="U12">
        <v>7589207.2515870798</v>
      </c>
      <c r="V12">
        <v>7834345.2403293103</v>
      </c>
      <c r="W12">
        <v>7725280.2695608297</v>
      </c>
      <c r="X12">
        <v>8094130.2448296398</v>
      </c>
      <c r="Y12">
        <v>8344595.0113679701</v>
      </c>
      <c r="Z12">
        <v>8702148.8657354992</v>
      </c>
      <c r="AA12">
        <v>8475259.8371413797</v>
      </c>
      <c r="AB12">
        <v>9235888.0432074405</v>
      </c>
      <c r="AC12">
        <v>9644377.8838652503</v>
      </c>
      <c r="AD12">
        <v>9385495.4440085106</v>
      </c>
      <c r="AE12">
        <v>9092588</v>
      </c>
      <c r="AF12">
        <v>9783285</v>
      </c>
    </row>
    <row r="13" spans="1:32" x14ac:dyDescent="0.3">
      <c r="A13" t="s">
        <v>105</v>
      </c>
      <c r="B13" t="s">
        <v>319</v>
      </c>
      <c r="C13" t="s">
        <v>297</v>
      </c>
      <c r="D13" t="s">
        <v>320</v>
      </c>
      <c r="E13" t="s">
        <v>298</v>
      </c>
      <c r="F13">
        <v>18264491.227705002</v>
      </c>
      <c r="G13">
        <v>18578064.044719301</v>
      </c>
      <c r="H13">
        <v>18991647.666101798</v>
      </c>
      <c r="I13">
        <v>17017048.445487902</v>
      </c>
      <c r="J13">
        <v>16832022.121756598</v>
      </c>
      <c r="K13">
        <v>18068102.1054415</v>
      </c>
      <c r="L13">
        <v>16933259.194882099</v>
      </c>
      <c r="M13">
        <v>15692859.8185557</v>
      </c>
      <c r="N13">
        <v>15871365.4853609</v>
      </c>
      <c r="O13">
        <v>16372480.2750958</v>
      </c>
      <c r="P13">
        <v>17629610.251265801</v>
      </c>
      <c r="Q13">
        <v>18289826.211410701</v>
      </c>
      <c r="R13">
        <v>18749963.898912199</v>
      </c>
      <c r="S13">
        <v>18370712.984822001</v>
      </c>
      <c r="T13">
        <v>14047588.073104599</v>
      </c>
      <c r="U13">
        <v>18029014.580587599</v>
      </c>
      <c r="V13">
        <v>15560889.200526999</v>
      </c>
      <c r="W13">
        <v>16778118.2148013</v>
      </c>
      <c r="X13">
        <v>17139915.743383899</v>
      </c>
      <c r="Y13">
        <v>17441307.470575102</v>
      </c>
      <c r="Z13">
        <v>17277512.691733502</v>
      </c>
      <c r="AA13">
        <v>17171417.658393301</v>
      </c>
      <c r="AB13">
        <v>17434096.682118502</v>
      </c>
      <c r="AC13">
        <v>16858283.533384498</v>
      </c>
      <c r="AD13">
        <v>16051550.616219399</v>
      </c>
      <c r="AE13">
        <v>14246950</v>
      </c>
      <c r="AF13">
        <v>15812876</v>
      </c>
    </row>
    <row r="14" spans="1:32" x14ac:dyDescent="0.3">
      <c r="A14" t="s">
        <v>105</v>
      </c>
      <c r="B14" t="s">
        <v>321</v>
      </c>
      <c r="C14" t="s">
        <v>297</v>
      </c>
      <c r="D14" t="s">
        <v>322</v>
      </c>
      <c r="E14" t="s">
        <v>298</v>
      </c>
      <c r="F14">
        <v>2272287.1804483002</v>
      </c>
      <c r="G14">
        <v>2677674.5414704401</v>
      </c>
      <c r="H14">
        <v>3054712.6606607698</v>
      </c>
      <c r="I14">
        <v>3083977.3371614702</v>
      </c>
      <c r="J14">
        <v>3334329.2648861702</v>
      </c>
      <c r="K14">
        <v>3937683.83624333</v>
      </c>
      <c r="L14">
        <v>3527853.0426771399</v>
      </c>
      <c r="M14">
        <v>3799197.9450913998</v>
      </c>
      <c r="N14">
        <v>4762200.3851088099</v>
      </c>
      <c r="O14">
        <v>5625445.9495102698</v>
      </c>
      <c r="P14">
        <v>6220852.70238024</v>
      </c>
      <c r="Q14">
        <v>7011560.0788370296</v>
      </c>
      <c r="R14">
        <v>8103521.0159055898</v>
      </c>
      <c r="S14">
        <v>8514590.4040061999</v>
      </c>
      <c r="T14">
        <v>7397876.7761637699</v>
      </c>
      <c r="U14">
        <v>9272339.5363609791</v>
      </c>
      <c r="V14">
        <v>9247790.2664380595</v>
      </c>
      <c r="W14">
        <v>8891912.7252733</v>
      </c>
      <c r="X14">
        <v>8677235.4112022296</v>
      </c>
      <c r="Y14">
        <v>9423397.54895062</v>
      </c>
      <c r="Z14">
        <v>9938027.0790953804</v>
      </c>
      <c r="AA14">
        <v>10013996.713188</v>
      </c>
      <c r="AB14">
        <v>9834218.3092472795</v>
      </c>
      <c r="AC14">
        <v>10860356.919330699</v>
      </c>
      <c r="AD14">
        <v>10401536.3847507</v>
      </c>
      <c r="AE14">
        <v>10578765</v>
      </c>
      <c r="AF14">
        <v>12221331</v>
      </c>
    </row>
    <row r="15" spans="1:32" x14ac:dyDescent="0.3">
      <c r="A15" t="s">
        <v>105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105</v>
      </c>
      <c r="B16" t="s">
        <v>325</v>
      </c>
      <c r="C16" t="s">
        <v>297</v>
      </c>
      <c r="D16" t="s">
        <v>326</v>
      </c>
      <c r="E16" t="s">
        <v>298</v>
      </c>
      <c r="F16">
        <v>4610953.4554853803</v>
      </c>
      <c r="G16">
        <v>4530158.1605004203</v>
      </c>
      <c r="H16">
        <v>4654678.6049211603</v>
      </c>
      <c r="I16">
        <v>4429733.8176751202</v>
      </c>
      <c r="J16">
        <v>4238261.3951879004</v>
      </c>
      <c r="K16">
        <v>4552273.1350891897</v>
      </c>
      <c r="L16">
        <v>4160266.49979098</v>
      </c>
      <c r="M16">
        <v>3880314.9100896399</v>
      </c>
      <c r="N16">
        <v>4244061.4234803896</v>
      </c>
      <c r="O16">
        <v>4567329.75481096</v>
      </c>
      <c r="P16">
        <v>4863791.6352359196</v>
      </c>
      <c r="Q16">
        <v>5347590.9073039796</v>
      </c>
      <c r="R16">
        <v>5712179.8182980502</v>
      </c>
      <c r="S16">
        <v>5406840.57222177</v>
      </c>
      <c r="T16">
        <v>4378373.5715883505</v>
      </c>
      <c r="U16">
        <v>5214631.0173257198</v>
      </c>
      <c r="V16">
        <v>5351619.5182964699</v>
      </c>
      <c r="W16">
        <v>5409155.8653353304</v>
      </c>
      <c r="X16">
        <v>5334941.6640677396</v>
      </c>
      <c r="Y16">
        <v>6024132.6812615702</v>
      </c>
      <c r="Z16">
        <v>5963749.0135413399</v>
      </c>
      <c r="AA16">
        <v>6035652.6906712204</v>
      </c>
      <c r="AB16">
        <v>6850464.3173457803</v>
      </c>
      <c r="AC16">
        <v>7545046.5417382</v>
      </c>
      <c r="AD16">
        <v>7391063.4378994796</v>
      </c>
      <c r="AE16">
        <v>6836641</v>
      </c>
      <c r="AF16">
        <v>7097398</v>
      </c>
    </row>
    <row r="17" spans="1:32" x14ac:dyDescent="0.3">
      <c r="A17" t="s">
        <v>105</v>
      </c>
      <c r="B17" t="s">
        <v>327</v>
      </c>
      <c r="C17" t="s">
        <v>297</v>
      </c>
      <c r="D17" t="s">
        <v>328</v>
      </c>
      <c r="E17" t="s">
        <v>298</v>
      </c>
      <c r="F17">
        <v>10682766.344296699</v>
      </c>
      <c r="G17">
        <v>11253046.2745037</v>
      </c>
      <c r="H17">
        <v>11618749.1505125</v>
      </c>
      <c r="I17">
        <v>10803696.913981801</v>
      </c>
      <c r="J17">
        <v>10379308.7374095</v>
      </c>
      <c r="K17">
        <v>11099529.2476556</v>
      </c>
      <c r="L17">
        <v>10344516.648306999</v>
      </c>
      <c r="M17">
        <v>9258904.5987399202</v>
      </c>
      <c r="N17">
        <v>10096245.3276996</v>
      </c>
      <c r="O17">
        <v>11218258.83529</v>
      </c>
      <c r="P17">
        <v>12095739.739726501</v>
      </c>
      <c r="Q17">
        <v>13163576.664167801</v>
      </c>
      <c r="R17">
        <v>14152682.578320401</v>
      </c>
      <c r="S17">
        <v>14765187.6392406</v>
      </c>
      <c r="T17">
        <v>10194104.9343361</v>
      </c>
      <c r="U17">
        <v>11968885.7171246</v>
      </c>
      <c r="V17">
        <v>13389577.9658005</v>
      </c>
      <c r="W17">
        <v>13175457.0897412</v>
      </c>
      <c r="X17">
        <v>12355421.710724801</v>
      </c>
      <c r="Y17">
        <v>12666956.7573574</v>
      </c>
      <c r="Z17">
        <v>13278853.983930901</v>
      </c>
      <c r="AA17">
        <v>12918554.6123982</v>
      </c>
      <c r="AB17">
        <v>14312550.8373041</v>
      </c>
      <c r="AC17">
        <v>15354593.557405701</v>
      </c>
      <c r="AD17">
        <v>14827150.9840858</v>
      </c>
      <c r="AE17">
        <v>13337438</v>
      </c>
      <c r="AF17">
        <v>15265647</v>
      </c>
    </row>
    <row r="18" spans="1:32" x14ac:dyDescent="0.3">
      <c r="A18" t="s">
        <v>105</v>
      </c>
      <c r="B18" t="s">
        <v>329</v>
      </c>
      <c r="C18" t="s">
        <v>297</v>
      </c>
      <c r="D18" t="s">
        <v>330</v>
      </c>
      <c r="E18" t="s">
        <v>298</v>
      </c>
      <c r="F18">
        <v>11144142.8832576</v>
      </c>
      <c r="G18">
        <v>10932195.4601421</v>
      </c>
      <c r="H18">
        <v>10576826.430751501</v>
      </c>
      <c r="I18">
        <v>10715893.4001176</v>
      </c>
      <c r="J18">
        <v>11174804.454851501</v>
      </c>
      <c r="K18">
        <v>11733818.687160401</v>
      </c>
      <c r="L18">
        <v>11763200.184144</v>
      </c>
      <c r="M18">
        <v>13064325.879718499</v>
      </c>
      <c r="N18">
        <v>12836601.3763036</v>
      </c>
      <c r="O18">
        <v>13717386.4900728</v>
      </c>
      <c r="P18">
        <v>15359056.115475999</v>
      </c>
      <c r="Q18">
        <v>15532194.704092</v>
      </c>
      <c r="R18">
        <v>16647341.2821119</v>
      </c>
      <c r="S18">
        <v>17017255.015088499</v>
      </c>
      <c r="T18">
        <v>12810121.6501272</v>
      </c>
      <c r="U18">
        <v>15712171.343805701</v>
      </c>
      <c r="V18">
        <v>14222912.118333099</v>
      </c>
      <c r="W18">
        <v>15349542.528823899</v>
      </c>
      <c r="X18">
        <v>13234636.2874655</v>
      </c>
      <c r="Y18">
        <v>13530252.356098199</v>
      </c>
      <c r="Z18">
        <v>13746241.967828</v>
      </c>
      <c r="AA18">
        <v>13695060.4578948</v>
      </c>
      <c r="AB18">
        <v>14499678.650686501</v>
      </c>
      <c r="AC18">
        <v>14774807.553816199</v>
      </c>
      <c r="AD18">
        <v>14332888.509183301</v>
      </c>
      <c r="AE18">
        <v>13086223</v>
      </c>
      <c r="AF18">
        <v>13804377</v>
      </c>
    </row>
    <row r="19" spans="1:32" x14ac:dyDescent="0.3">
      <c r="A19" t="s">
        <v>105</v>
      </c>
      <c r="B19" t="s">
        <v>331</v>
      </c>
      <c r="C19" t="s">
        <v>297</v>
      </c>
      <c r="D19" t="s">
        <v>332</v>
      </c>
      <c r="E19" t="s">
        <v>298</v>
      </c>
      <c r="F19">
        <v>1759451.1094147901</v>
      </c>
      <c r="G19">
        <v>1892157.9574219501</v>
      </c>
      <c r="H19">
        <v>2106164.4876221302</v>
      </c>
      <c r="I19">
        <v>2087943.8098786401</v>
      </c>
      <c r="J19">
        <v>2160779.1516810399</v>
      </c>
      <c r="K19">
        <v>2317571.6383573599</v>
      </c>
      <c r="L19">
        <v>2218860.8387135402</v>
      </c>
      <c r="M19">
        <v>2263131.5937953298</v>
      </c>
      <c r="N19">
        <v>2309162.8052402898</v>
      </c>
      <c r="O19">
        <v>2332407.1082979501</v>
      </c>
      <c r="P19">
        <v>2479295.8355453499</v>
      </c>
      <c r="Q19">
        <v>2407766.8744234699</v>
      </c>
      <c r="R19">
        <v>2466237.6260349401</v>
      </c>
      <c r="S19">
        <v>2414800.06149258</v>
      </c>
      <c r="T19">
        <v>1857909.77353566</v>
      </c>
      <c r="U19">
        <v>1948136.53286644</v>
      </c>
      <c r="V19">
        <v>1995347.53382356</v>
      </c>
      <c r="W19">
        <v>1980540.49158945</v>
      </c>
      <c r="X19">
        <v>2081105.05276843</v>
      </c>
      <c r="Y19">
        <v>2193970.46536496</v>
      </c>
      <c r="Z19">
        <v>2209429.8884000699</v>
      </c>
      <c r="AA19">
        <v>1989898.23015953</v>
      </c>
      <c r="AB19">
        <v>2179763.9470303101</v>
      </c>
      <c r="AC19">
        <v>2333036.12256988</v>
      </c>
      <c r="AD19">
        <v>2357557.1343707498</v>
      </c>
      <c r="AE19">
        <v>2210183</v>
      </c>
      <c r="AF19">
        <v>2652644</v>
      </c>
    </row>
    <row r="20" spans="1:32" x14ac:dyDescent="0.3">
      <c r="A20" t="s">
        <v>105</v>
      </c>
      <c r="B20" t="s">
        <v>333</v>
      </c>
      <c r="C20" t="s">
        <v>297</v>
      </c>
      <c r="D20" t="s">
        <v>334</v>
      </c>
      <c r="E20" t="s">
        <v>298</v>
      </c>
      <c r="F20">
        <v>11766305.2384107</v>
      </c>
      <c r="G20">
        <v>12850322.974884501</v>
      </c>
      <c r="H20">
        <v>13367920.746624099</v>
      </c>
      <c r="I20">
        <v>13928335.8911127</v>
      </c>
      <c r="J20">
        <v>14153226.4170174</v>
      </c>
      <c r="K20">
        <v>14563498.189877899</v>
      </c>
      <c r="L20">
        <v>14997741.363573899</v>
      </c>
      <c r="M20">
        <v>15027662.8748038</v>
      </c>
      <c r="N20">
        <v>15010531.282725999</v>
      </c>
      <c r="O20">
        <v>15591492.9224956</v>
      </c>
      <c r="P20">
        <v>17082856.006427001</v>
      </c>
      <c r="Q20">
        <v>17123830.6715496</v>
      </c>
      <c r="R20">
        <v>15645835.214345399</v>
      </c>
      <c r="S20">
        <v>17111787.770169798</v>
      </c>
      <c r="T20">
        <v>11125225.7486872</v>
      </c>
      <c r="U20">
        <v>13225345.8027885</v>
      </c>
      <c r="V20">
        <v>10421485.626550101</v>
      </c>
      <c r="W20">
        <v>7439597.0957306502</v>
      </c>
      <c r="X20">
        <v>8885908.1668381691</v>
      </c>
      <c r="Y20">
        <v>9928387.5708550494</v>
      </c>
      <c r="Z20">
        <v>9373495.4197647702</v>
      </c>
      <c r="AA20">
        <v>9278659.2528807707</v>
      </c>
      <c r="AB20">
        <v>10375768.938146301</v>
      </c>
      <c r="AC20">
        <v>10566181.3374897</v>
      </c>
      <c r="AD20">
        <v>10048023.105376501</v>
      </c>
      <c r="AE20">
        <v>9372026</v>
      </c>
      <c r="AF20">
        <v>9333451</v>
      </c>
    </row>
    <row r="21" spans="1:32" x14ac:dyDescent="0.3">
      <c r="A21" t="s">
        <v>105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105</v>
      </c>
      <c r="B22" t="s">
        <v>337</v>
      </c>
      <c r="C22" t="s">
        <v>297</v>
      </c>
      <c r="D22" t="s">
        <v>338</v>
      </c>
      <c r="E22" t="s">
        <v>298</v>
      </c>
      <c r="F22">
        <v>6180990.3349490901</v>
      </c>
      <c r="G22">
        <v>6412370.4683355903</v>
      </c>
      <c r="H22">
        <v>6488544.2796323001</v>
      </c>
      <c r="I22">
        <v>6624320.0321396198</v>
      </c>
      <c r="J22">
        <v>6854944.7306259004</v>
      </c>
      <c r="K22">
        <v>6813456.3881909996</v>
      </c>
      <c r="L22">
        <v>6891748.9086990096</v>
      </c>
      <c r="M22">
        <v>6800057.9410606697</v>
      </c>
      <c r="N22">
        <v>6774548.9147821302</v>
      </c>
      <c r="O22">
        <v>6806561.8682670696</v>
      </c>
      <c r="P22">
        <v>6874392.6681000404</v>
      </c>
      <c r="Q22">
        <v>6888019.8873946304</v>
      </c>
      <c r="R22">
        <v>6976563.6892024204</v>
      </c>
      <c r="S22">
        <v>6960267.1084501296</v>
      </c>
      <c r="T22">
        <v>6793090.9651460396</v>
      </c>
      <c r="U22">
        <v>6672400.11829112</v>
      </c>
      <c r="V22">
        <v>6793192.7090438902</v>
      </c>
      <c r="W22">
        <v>6788714.6182134002</v>
      </c>
      <c r="X22">
        <v>6854786.2364029204</v>
      </c>
      <c r="Y22">
        <v>7033859.3127699802</v>
      </c>
      <c r="Z22">
        <v>7077817.7954609999</v>
      </c>
      <c r="AA22">
        <v>7098216.1502435002</v>
      </c>
      <c r="AB22">
        <v>7466519.8091156399</v>
      </c>
      <c r="AC22">
        <v>7751710.8005133104</v>
      </c>
      <c r="AD22">
        <v>7909686.7888968997</v>
      </c>
      <c r="AE22">
        <v>7917086</v>
      </c>
      <c r="AF22">
        <v>8284252</v>
      </c>
    </row>
    <row r="23" spans="1:32" x14ac:dyDescent="0.3">
      <c r="A23" t="s">
        <v>105</v>
      </c>
      <c r="B23" t="s">
        <v>339</v>
      </c>
      <c r="C23" t="s">
        <v>297</v>
      </c>
      <c r="D23" t="s">
        <v>340</v>
      </c>
      <c r="E23" t="s">
        <v>298</v>
      </c>
      <c r="F23">
        <v>44656664.053605698</v>
      </c>
      <c r="G23">
        <v>45865099.9152731</v>
      </c>
      <c r="H23">
        <v>42735395.705893397</v>
      </c>
      <c r="I23">
        <v>41713055.3059595</v>
      </c>
      <c r="J23">
        <v>40983464.647200003</v>
      </c>
      <c r="K23">
        <v>39376283.314209901</v>
      </c>
      <c r="L23">
        <v>38057380.671714798</v>
      </c>
      <c r="M23">
        <v>36318683.993518896</v>
      </c>
      <c r="N23">
        <v>34688663.510759398</v>
      </c>
      <c r="O23">
        <v>33543089.7818643</v>
      </c>
      <c r="P23">
        <v>32432102.7646471</v>
      </c>
      <c r="Q23">
        <v>32202673.476463199</v>
      </c>
      <c r="R23">
        <v>29905634.388185602</v>
      </c>
      <c r="S23">
        <v>27767351.996110201</v>
      </c>
      <c r="T23">
        <v>27273849.615291301</v>
      </c>
      <c r="U23">
        <v>25884404.088878799</v>
      </c>
      <c r="V23">
        <v>26080543.8806643</v>
      </c>
      <c r="W23">
        <v>25939224.950147402</v>
      </c>
      <c r="X23">
        <v>27979264.2740134</v>
      </c>
      <c r="Y23">
        <v>28506446.0690111</v>
      </c>
      <c r="Z23">
        <v>29479523.102948599</v>
      </c>
      <c r="AA23">
        <v>30840779.929568999</v>
      </c>
      <c r="AB23">
        <v>31503186.612115901</v>
      </c>
      <c r="AC23">
        <v>31288863.419054002</v>
      </c>
      <c r="AD23">
        <v>31001012.109204601</v>
      </c>
      <c r="AE23">
        <v>30809216</v>
      </c>
      <c r="AF23">
        <v>29933004</v>
      </c>
    </row>
    <row r="24" spans="1:32" x14ac:dyDescent="0.3">
      <c r="A24" t="s">
        <v>105</v>
      </c>
      <c r="B24" t="s">
        <v>341</v>
      </c>
      <c r="C24" t="s">
        <v>297</v>
      </c>
      <c r="D24" t="s">
        <v>342</v>
      </c>
      <c r="E24" t="s">
        <v>298</v>
      </c>
      <c r="F24">
        <v>78226641.2035826</v>
      </c>
      <c r="G24">
        <v>80185288.569177195</v>
      </c>
      <c r="H24">
        <v>81926307.639926895</v>
      </c>
      <c r="I24">
        <v>79829101.856463701</v>
      </c>
      <c r="J24">
        <v>80091402.479524001</v>
      </c>
      <c r="K24">
        <v>78654667.608918205</v>
      </c>
      <c r="L24">
        <v>80586447.7048098</v>
      </c>
      <c r="M24">
        <v>81521976.919834495</v>
      </c>
      <c r="N24">
        <v>81817946.762047395</v>
      </c>
      <c r="O24">
        <v>85387604.626735896</v>
      </c>
      <c r="P24">
        <v>85888613.753411502</v>
      </c>
      <c r="Q24">
        <v>81720352.641072005</v>
      </c>
      <c r="R24">
        <v>78846096.675314605</v>
      </c>
      <c r="S24">
        <v>76900372.068780601</v>
      </c>
      <c r="T24">
        <v>72956226.091960996</v>
      </c>
      <c r="U24">
        <v>74740377.817857593</v>
      </c>
      <c r="V24">
        <v>75671254.358719304</v>
      </c>
      <c r="W24">
        <v>77670241.504968598</v>
      </c>
      <c r="X24">
        <v>78870597.801127806</v>
      </c>
      <c r="Y24">
        <v>75434935.232939094</v>
      </c>
      <c r="Z24">
        <v>76654088.672821298</v>
      </c>
      <c r="AA24">
        <v>76096317.100916907</v>
      </c>
      <c r="AB24">
        <v>78521841.791505501</v>
      </c>
      <c r="AC24">
        <v>76653582.464225903</v>
      </c>
      <c r="AD24">
        <v>74344114.237225205</v>
      </c>
      <c r="AE24">
        <v>71171530</v>
      </c>
      <c r="AF24">
        <v>75843574</v>
      </c>
    </row>
    <row r="25" spans="1:32" x14ac:dyDescent="0.3">
      <c r="A25" t="s">
        <v>105</v>
      </c>
      <c r="B25" t="s">
        <v>343</v>
      </c>
      <c r="C25" t="s">
        <v>297</v>
      </c>
      <c r="D25" t="s">
        <v>344</v>
      </c>
      <c r="E25" t="s">
        <v>298</v>
      </c>
      <c r="F25">
        <v>4934393.6934931399</v>
      </c>
      <c r="G25">
        <v>5506387.6168060498</v>
      </c>
      <c r="H25">
        <v>5759392.2852061596</v>
      </c>
      <c r="I25">
        <v>5719337.1650207201</v>
      </c>
      <c r="J25">
        <v>6163549.0711789597</v>
      </c>
      <c r="K25">
        <v>6599433.7305341996</v>
      </c>
      <c r="L25">
        <v>5933158.0197908003</v>
      </c>
      <c r="M25">
        <v>5731424.66432859</v>
      </c>
      <c r="N25">
        <v>5663904.2995474497</v>
      </c>
      <c r="O25">
        <v>5722495.7987354901</v>
      </c>
      <c r="P25">
        <v>4717786.08024038</v>
      </c>
      <c r="Q25">
        <v>4324040.6012546504</v>
      </c>
      <c r="R25">
        <v>3885117.6405799598</v>
      </c>
      <c r="S25">
        <v>3260264.6974708</v>
      </c>
      <c r="T25">
        <v>2485638.7234150101</v>
      </c>
      <c r="U25">
        <v>2330046.2654935601</v>
      </c>
      <c r="V25">
        <v>1785425.8328180399</v>
      </c>
      <c r="W25">
        <v>1890781.2283409201</v>
      </c>
      <c r="X25">
        <v>2046539.0243226199</v>
      </c>
      <c r="Y25">
        <v>2253720.0423507402</v>
      </c>
      <c r="Z25">
        <v>2392625.7347636502</v>
      </c>
      <c r="AA25">
        <v>2365886.4992070799</v>
      </c>
      <c r="AB25">
        <v>2521106.8749862202</v>
      </c>
      <c r="AC25">
        <v>2534158.3595116599</v>
      </c>
      <c r="AD25">
        <v>2524742.7846227302</v>
      </c>
      <c r="AE25">
        <v>2440969</v>
      </c>
      <c r="AF25">
        <v>2340816</v>
      </c>
    </row>
    <row r="26" spans="1:32" x14ac:dyDescent="0.3">
      <c r="A26" t="s">
        <v>105</v>
      </c>
      <c r="B26" t="s">
        <v>345</v>
      </c>
      <c r="C26" t="s">
        <v>297</v>
      </c>
      <c r="D26" t="s">
        <v>346</v>
      </c>
      <c r="E26" t="s">
        <v>298</v>
      </c>
      <c r="F26">
        <v>44280399.6903148</v>
      </c>
      <c r="G26">
        <v>45533135.271618403</v>
      </c>
      <c r="H26">
        <v>48057937.134996101</v>
      </c>
      <c r="I26">
        <v>47755166.955765203</v>
      </c>
      <c r="J26">
        <v>47876727.651964299</v>
      </c>
      <c r="K26">
        <v>46177164.297209702</v>
      </c>
      <c r="L26">
        <v>47018412.230510198</v>
      </c>
      <c r="M26">
        <v>47020247.281551398</v>
      </c>
      <c r="N26">
        <v>46822450.663036399</v>
      </c>
      <c r="O26">
        <v>50597520.9351964</v>
      </c>
      <c r="P26">
        <v>53878933.014649503</v>
      </c>
      <c r="Q26">
        <v>51341445.470792703</v>
      </c>
      <c r="R26">
        <v>48405020.583235301</v>
      </c>
      <c r="S26">
        <v>47186956.645059198</v>
      </c>
      <c r="T26">
        <v>42600352.098792396</v>
      </c>
      <c r="U26">
        <v>43824924.160434</v>
      </c>
      <c r="V26">
        <v>45272073.623872504</v>
      </c>
      <c r="W26">
        <v>44708246.293224201</v>
      </c>
      <c r="X26">
        <v>43736069.093277097</v>
      </c>
      <c r="Y26">
        <v>39567789.865811899</v>
      </c>
      <c r="Z26">
        <v>39278353.315165803</v>
      </c>
      <c r="AA26">
        <v>39224181.405777097</v>
      </c>
      <c r="AB26">
        <v>41509161.309350997</v>
      </c>
      <c r="AC26">
        <v>41019279.345366597</v>
      </c>
      <c r="AD26">
        <v>38360100.570062503</v>
      </c>
      <c r="AE26">
        <v>36389644</v>
      </c>
      <c r="AF26">
        <v>39965282</v>
      </c>
    </row>
    <row r="27" spans="1:32" x14ac:dyDescent="0.3">
      <c r="A27" t="s">
        <v>105</v>
      </c>
      <c r="B27" t="s">
        <v>347</v>
      </c>
      <c r="C27" t="s">
        <v>297</v>
      </c>
      <c r="D27" t="s">
        <v>348</v>
      </c>
      <c r="E27" t="s">
        <v>298</v>
      </c>
      <c r="F27">
        <v>28941423.4764359</v>
      </c>
      <c r="G27">
        <v>29173911.899886101</v>
      </c>
      <c r="H27">
        <v>28208939.883994199</v>
      </c>
      <c r="I27">
        <v>26501654.3960407</v>
      </c>
      <c r="J27">
        <v>26296096.6777968</v>
      </c>
      <c r="K27">
        <v>26207421.065582</v>
      </c>
      <c r="L27">
        <v>27759379.404583</v>
      </c>
      <c r="M27">
        <v>28810849.248266201</v>
      </c>
      <c r="N27">
        <v>29338772.475830201</v>
      </c>
      <c r="O27">
        <v>29094025.5920275</v>
      </c>
      <c r="P27">
        <v>27155304.7381857</v>
      </c>
      <c r="Q27">
        <v>25897460.446390402</v>
      </c>
      <c r="R27">
        <v>26383242.2976017</v>
      </c>
      <c r="S27">
        <v>26204079.542268202</v>
      </c>
      <c r="T27">
        <v>27672141.999243502</v>
      </c>
      <c r="U27">
        <v>28349841.5650489</v>
      </c>
      <c r="V27">
        <v>28297995.192030299</v>
      </c>
      <c r="W27">
        <v>30838003.138245299</v>
      </c>
      <c r="X27">
        <v>32922400.2025791</v>
      </c>
      <c r="Y27">
        <v>33594947.391067997</v>
      </c>
      <c r="Z27">
        <v>35013988.422751099</v>
      </c>
      <c r="AA27">
        <v>34532805.965655804</v>
      </c>
      <c r="AB27">
        <v>34528832.860715799</v>
      </c>
      <c r="AC27">
        <v>33151651.5168445</v>
      </c>
      <c r="AD27">
        <v>33467104.547786701</v>
      </c>
      <c r="AE27">
        <v>32340917</v>
      </c>
      <c r="AF27">
        <v>33537476</v>
      </c>
    </row>
    <row r="28" spans="1:32" x14ac:dyDescent="0.3">
      <c r="A28" t="s">
        <v>105</v>
      </c>
      <c r="B28" t="s">
        <v>349</v>
      </c>
      <c r="C28" t="s">
        <v>297</v>
      </c>
      <c r="D28" t="s">
        <v>350</v>
      </c>
      <c r="E28" t="s">
        <v>298</v>
      </c>
      <c r="F28">
        <v>31809265.416232701</v>
      </c>
      <c r="G28">
        <v>30286959.299813401</v>
      </c>
      <c r="H28">
        <v>30305796.372222502</v>
      </c>
      <c r="I28">
        <v>28958174.6937734</v>
      </c>
      <c r="J28">
        <v>28483882.8612906</v>
      </c>
      <c r="K28">
        <v>28922883.034177698</v>
      </c>
      <c r="L28">
        <v>29100572.954047602</v>
      </c>
      <c r="M28">
        <v>29458538.1018169</v>
      </c>
      <c r="N28">
        <v>30106893.878794499</v>
      </c>
      <c r="O28">
        <v>31244602.776983902</v>
      </c>
      <c r="P28">
        <v>31261750.6725333</v>
      </c>
      <c r="Q28">
        <v>33014147.9840484</v>
      </c>
      <c r="R28">
        <v>34253109.575565003</v>
      </c>
      <c r="S28">
        <v>33360032.641922001</v>
      </c>
      <c r="T28">
        <v>29092624.6193587</v>
      </c>
      <c r="U28">
        <v>30030954.2108256</v>
      </c>
      <c r="V28">
        <v>29671469.124864101</v>
      </c>
      <c r="W28">
        <v>30781761.8547711</v>
      </c>
      <c r="X28">
        <v>31058037.388630401</v>
      </c>
      <c r="Y28">
        <v>31801234.187348701</v>
      </c>
      <c r="Z28">
        <v>31194034.5405862</v>
      </c>
      <c r="AA28">
        <v>31063369.799397599</v>
      </c>
      <c r="AB28">
        <v>32068182.6943295</v>
      </c>
      <c r="AC28">
        <v>31600941.340587199</v>
      </c>
      <c r="AD28">
        <v>31378193.748568799</v>
      </c>
      <c r="AE28">
        <v>22754632</v>
      </c>
      <c r="AF28">
        <v>23234957</v>
      </c>
    </row>
    <row r="29" spans="1:32" x14ac:dyDescent="0.3">
      <c r="A29" t="s">
        <v>105</v>
      </c>
      <c r="B29" t="s">
        <v>351</v>
      </c>
      <c r="C29" t="s">
        <v>297</v>
      </c>
      <c r="D29" t="s">
        <v>352</v>
      </c>
      <c r="E29" t="s">
        <v>298</v>
      </c>
      <c r="F29">
        <v>22360874.1551545</v>
      </c>
      <c r="G29">
        <v>21003585.405521002</v>
      </c>
      <c r="H29">
        <v>21047520.282303501</v>
      </c>
      <c r="I29">
        <v>20146061.345812999</v>
      </c>
      <c r="J29">
        <v>20163324.2261963</v>
      </c>
      <c r="K29">
        <v>20787057.213604301</v>
      </c>
      <c r="L29">
        <v>21246177.229663499</v>
      </c>
      <c r="M29">
        <v>21628243.197509401</v>
      </c>
      <c r="N29">
        <v>22247039.846593998</v>
      </c>
      <c r="O29">
        <v>22757076.6615831</v>
      </c>
      <c r="P29">
        <v>22870813.840864599</v>
      </c>
      <c r="Q29">
        <v>24139766.629695799</v>
      </c>
      <c r="R29">
        <v>25056971.803458299</v>
      </c>
      <c r="S29">
        <v>24507776.789117102</v>
      </c>
      <c r="T29">
        <v>21716536.506791599</v>
      </c>
      <c r="U29">
        <v>22111561.0765053</v>
      </c>
      <c r="V29">
        <v>21805471.528126098</v>
      </c>
      <c r="W29">
        <v>22756197.582057599</v>
      </c>
      <c r="X29">
        <v>22929232.582718</v>
      </c>
      <c r="Y29">
        <v>23663791.938404702</v>
      </c>
      <c r="Z29">
        <v>23075744.627720401</v>
      </c>
      <c r="AA29">
        <v>22761393.149354398</v>
      </c>
      <c r="AB29">
        <v>23594351.811829198</v>
      </c>
      <c r="AC29">
        <v>23771080.657636601</v>
      </c>
      <c r="AD29">
        <v>23805435.836269598</v>
      </c>
      <c r="AE29">
        <v>17586889</v>
      </c>
      <c r="AF29">
        <v>18896730</v>
      </c>
    </row>
    <row r="30" spans="1:32" x14ac:dyDescent="0.3">
      <c r="A30" t="s">
        <v>105</v>
      </c>
      <c r="B30" t="s">
        <v>353</v>
      </c>
      <c r="C30" t="s">
        <v>297</v>
      </c>
      <c r="D30" t="s">
        <v>354</v>
      </c>
      <c r="E30" t="s">
        <v>298</v>
      </c>
      <c r="F30">
        <v>3603077.0070879199</v>
      </c>
      <c r="G30">
        <v>2853945.53016466</v>
      </c>
      <c r="H30">
        <v>3115687.6860113898</v>
      </c>
      <c r="I30">
        <v>3290316.0587784899</v>
      </c>
      <c r="J30">
        <v>3050403.3996764598</v>
      </c>
      <c r="K30">
        <v>2818635.3729468202</v>
      </c>
      <c r="L30">
        <v>2671903.9183714199</v>
      </c>
      <c r="M30">
        <v>2672407.0935011902</v>
      </c>
      <c r="N30">
        <v>2913877.83981892</v>
      </c>
      <c r="O30">
        <v>3155818.0194695098</v>
      </c>
      <c r="P30">
        <v>2906078.4212305499</v>
      </c>
      <c r="Q30">
        <v>3061774.9032884799</v>
      </c>
      <c r="R30">
        <v>3370013.4731204198</v>
      </c>
      <c r="S30">
        <v>3371594.8007757901</v>
      </c>
      <c r="T30">
        <v>2846913.84681002</v>
      </c>
      <c r="U30">
        <v>3060390.4774581599</v>
      </c>
      <c r="V30">
        <v>2950713.4358979799</v>
      </c>
      <c r="W30">
        <v>2607101.6411294099</v>
      </c>
      <c r="X30">
        <v>2084140.86995861</v>
      </c>
      <c r="Y30">
        <v>2024206.6211278399</v>
      </c>
      <c r="Z30">
        <v>1978593.2421722501</v>
      </c>
      <c r="AA30">
        <v>2338108.46543174</v>
      </c>
      <c r="AB30">
        <v>2300063.9302955801</v>
      </c>
      <c r="AC30">
        <v>1750064.0929821299</v>
      </c>
      <c r="AD30">
        <v>1605109.71123791</v>
      </c>
      <c r="AE30">
        <v>1486993</v>
      </c>
      <c r="AF30">
        <v>1480155</v>
      </c>
    </row>
    <row r="31" spans="1:32" x14ac:dyDescent="0.3">
      <c r="A31" t="s">
        <v>105</v>
      </c>
      <c r="B31" t="s">
        <v>355</v>
      </c>
      <c r="C31" t="s">
        <v>297</v>
      </c>
      <c r="D31" t="s">
        <v>356</v>
      </c>
      <c r="E31" t="s">
        <v>298</v>
      </c>
      <c r="F31">
        <v>6841560.3893708102</v>
      </c>
      <c r="G31">
        <v>7432978.3737180997</v>
      </c>
      <c r="H31">
        <v>7671500.1751933498</v>
      </c>
      <c r="I31">
        <v>7159924.3369610999</v>
      </c>
      <c r="J31">
        <v>7131029.1543191904</v>
      </c>
      <c r="K31">
        <v>7696431.1130009303</v>
      </c>
      <c r="L31">
        <v>6780576.7849182598</v>
      </c>
      <c r="M31">
        <v>6465309.7577022603</v>
      </c>
      <c r="N31">
        <v>5722265.8029572899</v>
      </c>
      <c r="O31">
        <v>5888004.1424968103</v>
      </c>
      <c r="P31">
        <v>5622452.6487837899</v>
      </c>
      <c r="Q31">
        <v>6155312.3712485302</v>
      </c>
      <c r="R31">
        <v>6207372.2344052801</v>
      </c>
      <c r="S31">
        <v>5188659.3419864401</v>
      </c>
      <c r="T31">
        <v>3368463.4131500502</v>
      </c>
      <c r="U31">
        <v>3879508.78359106</v>
      </c>
      <c r="V31">
        <v>3912225.9946715799</v>
      </c>
      <c r="W31">
        <v>3894636.5413759798</v>
      </c>
      <c r="X31">
        <v>4665521.6894609602</v>
      </c>
      <c r="Y31">
        <v>4445339.2668824196</v>
      </c>
      <c r="Z31">
        <v>4082408.9077529698</v>
      </c>
      <c r="AA31">
        <v>3854040.43722936</v>
      </c>
      <c r="AB31">
        <v>3872031.78268264</v>
      </c>
      <c r="AC31">
        <v>3576171.08751202</v>
      </c>
      <c r="AD31">
        <v>3356623.4016075199</v>
      </c>
      <c r="AE31">
        <v>727900</v>
      </c>
      <c r="AF31">
        <v>97062.000000000102</v>
      </c>
    </row>
    <row r="32" spans="1:32" x14ac:dyDescent="0.3">
      <c r="A32" t="s">
        <v>105</v>
      </c>
      <c r="B32" t="s">
        <v>357</v>
      </c>
      <c r="C32" t="s">
        <v>297</v>
      </c>
      <c r="D32" t="s">
        <v>358</v>
      </c>
      <c r="E32" t="s">
        <v>298</v>
      </c>
      <c r="F32">
        <v>1305406.5410604901</v>
      </c>
      <c r="G32">
        <v>1510033.3996397599</v>
      </c>
      <c r="H32">
        <v>1303192.0510281201</v>
      </c>
      <c r="I32">
        <v>1024552.4272366801</v>
      </c>
      <c r="J32">
        <v>835777.37759052997</v>
      </c>
      <c r="K32">
        <v>695178.87842347205</v>
      </c>
      <c r="L32">
        <v>732949.37535006902</v>
      </c>
      <c r="M32">
        <v>796264.006494442</v>
      </c>
      <c r="N32">
        <v>836940.58104956697</v>
      </c>
      <c r="O32">
        <v>1096435.9134955099</v>
      </c>
      <c r="P32">
        <v>1258007.1637315999</v>
      </c>
      <c r="Q32">
        <v>1330574.1235446699</v>
      </c>
      <c r="R32">
        <v>1351681.3178789001</v>
      </c>
      <c r="S32">
        <v>1486062.1524777401</v>
      </c>
      <c r="T32">
        <v>1255387.48740517</v>
      </c>
      <c r="U32">
        <v>1453768.02741569</v>
      </c>
      <c r="V32">
        <v>1442276.48687005</v>
      </c>
      <c r="W32">
        <v>1870247.09619482</v>
      </c>
      <c r="X32">
        <v>2070496.1133149101</v>
      </c>
      <c r="Y32">
        <v>2257686.7871560701</v>
      </c>
      <c r="Z32">
        <v>2463141.96181555</v>
      </c>
      <c r="AA32">
        <v>2308741.7741527399</v>
      </c>
      <c r="AB32">
        <v>2476453.1959821</v>
      </c>
      <c r="AC32">
        <v>2441365.9479344999</v>
      </c>
      <c r="AD32">
        <v>2408333.1605935101</v>
      </c>
      <c r="AE32">
        <v>1422279</v>
      </c>
      <c r="AF32">
        <v>1255796</v>
      </c>
    </row>
    <row r="33" spans="1:32" x14ac:dyDescent="0.3">
      <c r="A33" t="s">
        <v>105</v>
      </c>
      <c r="B33" t="s">
        <v>359</v>
      </c>
      <c r="C33" t="s">
        <v>297</v>
      </c>
      <c r="D33" t="s">
        <v>360</v>
      </c>
      <c r="E33" t="s">
        <v>298</v>
      </c>
      <c r="F33">
        <v>1869529.68411813</v>
      </c>
      <c r="G33">
        <v>1892681.5641308101</v>
      </c>
      <c r="H33">
        <v>1888191.0847078201</v>
      </c>
      <c r="I33">
        <v>1864741.14345029</v>
      </c>
      <c r="J33">
        <v>1844314.5182297199</v>
      </c>
      <c r="K33">
        <v>1861250.9373244001</v>
      </c>
      <c r="L33">
        <v>1866973.14401143</v>
      </c>
      <c r="M33">
        <v>1828276.7252021099</v>
      </c>
      <c r="N33">
        <v>1783638.08323043</v>
      </c>
      <c r="O33">
        <v>1803241.83145327</v>
      </c>
      <c r="P33">
        <v>1785868.2890451499</v>
      </c>
      <c r="Q33">
        <v>1831355.56526611</v>
      </c>
      <c r="R33">
        <v>1800345.06377226</v>
      </c>
      <c r="S33">
        <v>1657406.6934794399</v>
      </c>
      <c r="T33">
        <v>1628183.88245864</v>
      </c>
      <c r="U33">
        <v>1553282.3559151599</v>
      </c>
      <c r="V33">
        <v>1594403.9034544299</v>
      </c>
      <c r="W33">
        <v>1545685.90738957</v>
      </c>
      <c r="X33">
        <v>1548553.7379097301</v>
      </c>
      <c r="Y33">
        <v>1521120.4735651501</v>
      </c>
      <c r="Z33">
        <v>1511490.2253409</v>
      </c>
      <c r="AA33">
        <v>1506819.2463917499</v>
      </c>
      <c r="AB33">
        <v>1512041.53122994</v>
      </c>
      <c r="AC33">
        <v>1540589.7684043699</v>
      </c>
      <c r="AD33">
        <v>1550736.7350159299</v>
      </c>
      <c r="AE33">
        <v>1530571</v>
      </c>
      <c r="AF33">
        <v>1505214</v>
      </c>
    </row>
    <row r="34" spans="1:32" x14ac:dyDescent="0.3">
      <c r="A34" t="s">
        <v>105</v>
      </c>
      <c r="B34" t="s">
        <v>361</v>
      </c>
      <c r="C34" t="s">
        <v>297</v>
      </c>
      <c r="D34" t="s">
        <v>362</v>
      </c>
      <c r="E34" t="s">
        <v>298</v>
      </c>
      <c r="F34">
        <v>19760730.476795301</v>
      </c>
      <c r="G34">
        <v>20352970.996289</v>
      </c>
      <c r="H34">
        <v>20527818.603900801</v>
      </c>
      <c r="I34">
        <v>20406532.791256599</v>
      </c>
      <c r="J34">
        <v>19940247.845959201</v>
      </c>
      <c r="K34">
        <v>19151018.171064701</v>
      </c>
      <c r="L34">
        <v>19048731.540852301</v>
      </c>
      <c r="M34">
        <v>18722538.241767298</v>
      </c>
      <c r="N34">
        <v>18025774.3654796</v>
      </c>
      <c r="O34">
        <v>17362585.953540199</v>
      </c>
      <c r="P34">
        <v>16602263.819080399</v>
      </c>
      <c r="Q34">
        <v>16592947.7443847</v>
      </c>
      <c r="R34">
        <v>16777277.499813799</v>
      </c>
      <c r="S34">
        <v>15834620.640896199</v>
      </c>
      <c r="T34">
        <v>14534099.4791929</v>
      </c>
      <c r="U34">
        <v>14254416.755833801</v>
      </c>
      <c r="V34">
        <v>14062882.9478155</v>
      </c>
      <c r="W34">
        <v>13505147.729584901</v>
      </c>
      <c r="X34">
        <v>14525838.2937044</v>
      </c>
      <c r="Y34">
        <v>14713499.2641587</v>
      </c>
      <c r="Z34">
        <v>13865872.9730459</v>
      </c>
      <c r="AA34">
        <v>14420206.439571099</v>
      </c>
      <c r="AB34">
        <v>14848628.218535701</v>
      </c>
      <c r="AC34">
        <v>14845146.862366101</v>
      </c>
      <c r="AD34">
        <v>13919257.4368982</v>
      </c>
      <c r="AE34">
        <v>8949706</v>
      </c>
      <c r="AF34">
        <v>7956002</v>
      </c>
    </row>
    <row r="35" spans="1:32" x14ac:dyDescent="0.3">
      <c r="A35" t="s">
        <v>105</v>
      </c>
      <c r="B35" t="s">
        <v>363</v>
      </c>
      <c r="C35" t="s">
        <v>297</v>
      </c>
      <c r="D35" t="s">
        <v>364</v>
      </c>
      <c r="E35" t="s">
        <v>298</v>
      </c>
      <c r="F35">
        <v>11524367.6261045</v>
      </c>
      <c r="G35">
        <v>13675618.5614854</v>
      </c>
      <c r="H35">
        <v>15569451.517399799</v>
      </c>
      <c r="I35">
        <v>17539628.366097402</v>
      </c>
      <c r="J35">
        <v>18404723.191739202</v>
      </c>
      <c r="K35">
        <v>19924873.429204199</v>
      </c>
      <c r="L35">
        <v>21574246.123452701</v>
      </c>
      <c r="M35">
        <v>22514154.003966101</v>
      </c>
      <c r="N35">
        <v>23203463.575731799</v>
      </c>
      <c r="O35">
        <v>23013915.645491298</v>
      </c>
      <c r="P35">
        <v>23676656.236520302</v>
      </c>
      <c r="Q35">
        <v>24215889.375486702</v>
      </c>
      <c r="R35">
        <v>24633260.623615</v>
      </c>
      <c r="S35">
        <v>24939229.297230098</v>
      </c>
      <c r="T35">
        <v>24312843.5029536</v>
      </c>
      <c r="U35">
        <v>24205838.917555898</v>
      </c>
      <c r="V35">
        <v>23995386.3983832</v>
      </c>
      <c r="W35">
        <v>24100393.354379799</v>
      </c>
      <c r="X35">
        <v>24915497.3525309</v>
      </c>
      <c r="Y35">
        <v>25024938.642558899</v>
      </c>
      <c r="Z35">
        <v>25991169.728890002</v>
      </c>
      <c r="AA35">
        <v>26224375.852499299</v>
      </c>
      <c r="AB35">
        <v>26378434.485067401</v>
      </c>
      <c r="AC35">
        <v>26962368.3086452</v>
      </c>
      <c r="AD35">
        <v>27235291.882606398</v>
      </c>
      <c r="AE35">
        <v>27412976</v>
      </c>
      <c r="AF35">
        <v>28248402</v>
      </c>
    </row>
    <row r="36" spans="1:32" x14ac:dyDescent="0.3">
      <c r="A36" t="s">
        <v>105</v>
      </c>
      <c r="B36" t="s">
        <v>365</v>
      </c>
      <c r="C36" t="s">
        <v>297</v>
      </c>
      <c r="D36" t="s">
        <v>366</v>
      </c>
      <c r="E36" t="s">
        <v>298</v>
      </c>
      <c r="F36">
        <v>5179689.6144476803</v>
      </c>
      <c r="G36">
        <v>5560955.9453907702</v>
      </c>
      <c r="H36">
        <v>5522826.71602658</v>
      </c>
      <c r="I36">
        <v>5533078.5676019499</v>
      </c>
      <c r="J36">
        <v>5363619.0262014996</v>
      </c>
      <c r="K36">
        <v>5470055.6433475902</v>
      </c>
      <c r="L36">
        <v>5400018.0698811002</v>
      </c>
      <c r="M36">
        <v>5415256.1732001398</v>
      </c>
      <c r="N36">
        <v>5475059.7196369702</v>
      </c>
      <c r="O36">
        <v>5388637.5300390897</v>
      </c>
      <c r="P36">
        <v>5638240.0589132197</v>
      </c>
      <c r="Q36">
        <v>5465790.9497678597</v>
      </c>
      <c r="R36">
        <v>5341486.0345680304</v>
      </c>
      <c r="S36">
        <v>5022394.4764201501</v>
      </c>
      <c r="T36">
        <v>4834864.6864435198</v>
      </c>
      <c r="U36">
        <v>4799979.0434003202</v>
      </c>
      <c r="V36">
        <v>4457081.5556608904</v>
      </c>
      <c r="W36">
        <v>4287751.4900040198</v>
      </c>
      <c r="X36">
        <v>4480417.0705170603</v>
      </c>
      <c r="Y36">
        <v>4632117.91660487</v>
      </c>
      <c r="Z36">
        <v>5004728.5172163704</v>
      </c>
      <c r="AA36">
        <v>4827545.3484753603</v>
      </c>
      <c r="AB36">
        <v>4663841.2278273096</v>
      </c>
      <c r="AC36">
        <v>4713870.7633542297</v>
      </c>
      <c r="AD36">
        <v>4690054.1089561302</v>
      </c>
      <c r="AE36">
        <v>4576623</v>
      </c>
      <c r="AF36">
        <v>4528212</v>
      </c>
    </row>
    <row r="37" spans="1:32" x14ac:dyDescent="0.3">
      <c r="A37" t="s">
        <v>105</v>
      </c>
      <c r="B37" t="s">
        <v>367</v>
      </c>
      <c r="C37" t="s">
        <v>297</v>
      </c>
      <c r="D37" t="s">
        <v>368</v>
      </c>
      <c r="E37" t="s">
        <v>298</v>
      </c>
      <c r="F37">
        <v>2740432.6714520198</v>
      </c>
      <c r="G37">
        <v>3444703.13314733</v>
      </c>
      <c r="H37">
        <v>4298457.3075099699</v>
      </c>
      <c r="I37">
        <v>4850898.6821507998</v>
      </c>
      <c r="J37">
        <v>5166103.4285695404</v>
      </c>
      <c r="K37">
        <v>5690000.7111875601</v>
      </c>
      <c r="L37">
        <v>6255169.28182826</v>
      </c>
      <c r="M37">
        <v>6470035.00197729</v>
      </c>
      <c r="N37">
        <v>6588678.72484311</v>
      </c>
      <c r="O37">
        <v>6332450.6031921096</v>
      </c>
      <c r="P37">
        <v>6280320.5409422303</v>
      </c>
      <c r="Q37">
        <v>6544842.2525773803</v>
      </c>
      <c r="R37">
        <v>6836137.6450781198</v>
      </c>
      <c r="S37">
        <v>7293199.6612918004</v>
      </c>
      <c r="T37">
        <v>7355028.93043843</v>
      </c>
      <c r="U37">
        <v>7714115.3342225598</v>
      </c>
      <c r="V37">
        <v>7891369.94914963</v>
      </c>
      <c r="W37">
        <v>7970873.4315544004</v>
      </c>
      <c r="X37">
        <v>8301496.7983908001</v>
      </c>
      <c r="Y37">
        <v>8370290.1392706502</v>
      </c>
      <c r="Z37">
        <v>8711706.4759162907</v>
      </c>
      <c r="AA37">
        <v>9134107.0656852201</v>
      </c>
      <c r="AB37">
        <v>9203951.7188326493</v>
      </c>
      <c r="AC37">
        <v>9513294.1882454995</v>
      </c>
      <c r="AD37">
        <v>9453415.3345038593</v>
      </c>
      <c r="AE37">
        <v>10300898</v>
      </c>
      <c r="AF37">
        <v>10390582</v>
      </c>
    </row>
    <row r="38" spans="1:32" x14ac:dyDescent="0.3">
      <c r="A38" t="s">
        <v>105</v>
      </c>
      <c r="B38" t="s">
        <v>369</v>
      </c>
      <c r="C38" t="s">
        <v>297</v>
      </c>
      <c r="D38" t="s">
        <v>370</v>
      </c>
      <c r="E38" t="s">
        <v>298</v>
      </c>
      <c r="F38">
        <v>4736229.6288002403</v>
      </c>
      <c r="G38">
        <v>5632227.8202497503</v>
      </c>
      <c r="H38">
        <v>6206991.0090263998</v>
      </c>
      <c r="I38">
        <v>7598852.2743144799</v>
      </c>
      <c r="J38">
        <v>8232307.5692266496</v>
      </c>
      <c r="K38">
        <v>9051038.0017353501</v>
      </c>
      <c r="L38">
        <v>10132045.4755613</v>
      </c>
      <c r="M38">
        <v>10871622.408935299</v>
      </c>
      <c r="N38">
        <v>11424361.0136161</v>
      </c>
      <c r="O38">
        <v>11682738.7069842</v>
      </c>
      <c r="P38">
        <v>12278034.419184299</v>
      </c>
      <c r="Q38">
        <v>12691967.551946901</v>
      </c>
      <c r="R38">
        <v>12893719.516404601</v>
      </c>
      <c r="S38">
        <v>12965365.1878295</v>
      </c>
      <c r="T38">
        <v>12388337.0584879</v>
      </c>
      <c r="U38">
        <v>11839203.0710767</v>
      </c>
      <c r="V38">
        <v>11736830.404853599</v>
      </c>
      <c r="W38">
        <v>11930574.625600999</v>
      </c>
      <c r="X38">
        <v>12206310.716229299</v>
      </c>
      <c r="Y38">
        <v>12077239.5230023</v>
      </c>
      <c r="Z38">
        <v>12310060.8993029</v>
      </c>
      <c r="AA38">
        <v>12249907.5582339</v>
      </c>
      <c r="AB38">
        <v>12515404.6014437</v>
      </c>
      <c r="AC38">
        <v>12731756.2520879</v>
      </c>
      <c r="AD38">
        <v>13106961.3465413</v>
      </c>
      <c r="AE38">
        <v>12535455</v>
      </c>
      <c r="AF38">
        <v>13329608</v>
      </c>
    </row>
    <row r="39" spans="1:32" x14ac:dyDescent="0.3">
      <c r="A39" t="s">
        <v>105</v>
      </c>
      <c r="B39" t="s">
        <v>371</v>
      </c>
      <c r="C39" t="s">
        <v>297</v>
      </c>
      <c r="D39" t="s">
        <v>372</v>
      </c>
      <c r="E39" t="s">
        <v>298</v>
      </c>
      <c r="F39">
        <v>22337305.220246799</v>
      </c>
      <c r="G39">
        <v>22759087.893675499</v>
      </c>
      <c r="H39">
        <v>23161233.625317398</v>
      </c>
      <c r="I39">
        <v>22110307.4579092</v>
      </c>
      <c r="J39">
        <v>21671353.2711787</v>
      </c>
      <c r="K39">
        <v>21687834.332377199</v>
      </c>
      <c r="L39">
        <v>21178097.860785998</v>
      </c>
      <c r="M39">
        <v>21081877.961665299</v>
      </c>
      <c r="N39">
        <v>21328161.428701099</v>
      </c>
      <c r="O39">
        <v>21260430.373706501</v>
      </c>
      <c r="P39">
        <v>21789089.491858099</v>
      </c>
      <c r="Q39">
        <v>21746395.612213399</v>
      </c>
      <c r="R39">
        <v>22589519.707009699</v>
      </c>
      <c r="S39">
        <v>19345288.6753336</v>
      </c>
      <c r="T39">
        <v>19395677.205556698</v>
      </c>
      <c r="U39">
        <v>19424287.402507201</v>
      </c>
      <c r="V39">
        <v>19119351.8117011</v>
      </c>
      <c r="W39">
        <v>19513483.742233101</v>
      </c>
      <c r="X39">
        <v>21183737.1707839</v>
      </c>
      <c r="Y39">
        <v>21115777.504902899</v>
      </c>
      <c r="Z39">
        <v>21812171.538462698</v>
      </c>
      <c r="AA39">
        <v>21422192.7305375</v>
      </c>
      <c r="AB39">
        <v>21849531.8952065</v>
      </c>
      <c r="AC39">
        <v>21927786.780709401</v>
      </c>
      <c r="AD39">
        <v>21617502.308011599</v>
      </c>
      <c r="AE39">
        <v>22661723</v>
      </c>
      <c r="AF39">
        <v>24488126</v>
      </c>
    </row>
    <row r="40" spans="1:32" x14ac:dyDescent="0.3">
      <c r="A40" t="s">
        <v>105</v>
      </c>
      <c r="B40" t="s">
        <v>373</v>
      </c>
      <c r="C40" t="s">
        <v>297</v>
      </c>
      <c r="D40" t="s">
        <v>374</v>
      </c>
      <c r="E40" t="s">
        <v>298</v>
      </c>
      <c r="F40">
        <v>51862563.605162397</v>
      </c>
      <c r="G40">
        <v>52577037.980315797</v>
      </c>
      <c r="H40">
        <v>52788247.538543999</v>
      </c>
      <c r="I40">
        <v>52222371.900899</v>
      </c>
      <c r="J40">
        <v>52680937.535274297</v>
      </c>
      <c r="K40">
        <v>54128813.397070803</v>
      </c>
      <c r="L40">
        <v>54815020.989071898</v>
      </c>
      <c r="M40">
        <v>55488149.952967003</v>
      </c>
      <c r="N40">
        <v>56316931.404982403</v>
      </c>
      <c r="O40">
        <v>57213185.214852102</v>
      </c>
      <c r="P40">
        <v>58335064.448140197</v>
      </c>
      <c r="Q40">
        <v>59570652.742034703</v>
      </c>
      <c r="R40">
        <v>59598455.5917603</v>
      </c>
      <c r="S40">
        <v>59932405.570594802</v>
      </c>
      <c r="T40">
        <v>59953053.7640258</v>
      </c>
      <c r="U40">
        <v>60816117.492227599</v>
      </c>
      <c r="V40">
        <v>61488158.423938602</v>
      </c>
      <c r="W40">
        <v>61934619.979470097</v>
      </c>
      <c r="X40">
        <v>63085869.910970002</v>
      </c>
      <c r="Y40">
        <v>64062330.581678197</v>
      </c>
      <c r="Z40">
        <v>64689429.745504797</v>
      </c>
      <c r="AA40">
        <v>64915045.607099101</v>
      </c>
      <c r="AB40">
        <v>65359644.711511903</v>
      </c>
      <c r="AC40">
        <v>65517579.932889298</v>
      </c>
      <c r="AD40">
        <v>66181708.458028801</v>
      </c>
      <c r="AE40">
        <v>65782379</v>
      </c>
      <c r="AF40">
        <v>65202372</v>
      </c>
    </row>
    <row r="41" spans="1:32" x14ac:dyDescent="0.3">
      <c r="A41" t="s">
        <v>105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105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105</v>
      </c>
      <c r="B43" t="s">
        <v>379</v>
      </c>
      <c r="C43" t="s">
        <v>297</v>
      </c>
      <c r="D43" t="s">
        <v>380</v>
      </c>
      <c r="E43" t="s">
        <v>298</v>
      </c>
      <c r="F43">
        <v>21709817.2758247</v>
      </c>
      <c r="G43">
        <v>23224168.633173998</v>
      </c>
      <c r="H43">
        <v>23872988.729837999</v>
      </c>
      <c r="I43">
        <v>24490714.081832699</v>
      </c>
      <c r="J43">
        <v>24428784.526976202</v>
      </c>
      <c r="K43">
        <v>27207645.269174099</v>
      </c>
      <c r="L43">
        <v>28469412.624836899</v>
      </c>
      <c r="M43">
        <v>29444351.8418919</v>
      </c>
      <c r="N43">
        <v>31036274.1017977</v>
      </c>
      <c r="O43">
        <v>32742520.1053905</v>
      </c>
      <c r="P43">
        <v>35406744.536955297</v>
      </c>
      <c r="Q43">
        <v>37844775.9754778</v>
      </c>
      <c r="R43">
        <v>40624606.974733002</v>
      </c>
      <c r="S43">
        <v>42826354.445552602</v>
      </c>
      <c r="T43">
        <v>40621609.757085197</v>
      </c>
      <c r="U43">
        <v>40526440.379021198</v>
      </c>
      <c r="V43">
        <v>42197606.277928598</v>
      </c>
      <c r="W43">
        <v>42429291.5026972</v>
      </c>
      <c r="X43">
        <v>43695342.3754915</v>
      </c>
      <c r="Y43">
        <v>43665698.404750802</v>
      </c>
      <c r="Z43">
        <v>44887285.800577998</v>
      </c>
      <c r="AA43">
        <v>46554019.056847297</v>
      </c>
      <c r="AB43">
        <v>46170358.9529697</v>
      </c>
      <c r="AC43">
        <v>46429745.2552469</v>
      </c>
      <c r="AD43">
        <v>47094030.454101302</v>
      </c>
      <c r="AE43">
        <v>46565432</v>
      </c>
      <c r="AF43">
        <v>47164370</v>
      </c>
    </row>
    <row r="44" spans="1:32" x14ac:dyDescent="0.3">
      <c r="A44" t="s">
        <v>105</v>
      </c>
      <c r="B44" t="s">
        <v>381</v>
      </c>
      <c r="C44" t="s">
        <v>297</v>
      </c>
      <c r="D44" t="s">
        <v>382</v>
      </c>
      <c r="E44" t="s">
        <v>298</v>
      </c>
      <c r="F44">
        <v>352935531.25914103</v>
      </c>
      <c r="G44">
        <v>365678659.19895297</v>
      </c>
      <c r="H44">
        <v>371153515.79184401</v>
      </c>
      <c r="I44">
        <v>365291859.88045597</v>
      </c>
      <c r="J44">
        <v>363769224.36572999</v>
      </c>
      <c r="K44">
        <v>372999941.21386302</v>
      </c>
      <c r="L44">
        <v>369860758.42810798</v>
      </c>
      <c r="M44">
        <v>370764284.19712102</v>
      </c>
      <c r="N44">
        <v>376262737.17980403</v>
      </c>
      <c r="O44">
        <v>385313371.091712</v>
      </c>
      <c r="P44">
        <v>394966740.31921101</v>
      </c>
      <c r="Q44">
        <v>399755219.89803898</v>
      </c>
      <c r="R44">
        <v>406215028.70173901</v>
      </c>
      <c r="S44">
        <v>398884531.55843902</v>
      </c>
      <c r="T44">
        <v>362077333.29226398</v>
      </c>
      <c r="U44">
        <v>379436747.06072801</v>
      </c>
      <c r="V44">
        <v>376064406.18893099</v>
      </c>
      <c r="W44">
        <v>379661322.653032</v>
      </c>
      <c r="X44">
        <v>388275578.68342</v>
      </c>
      <c r="Y44">
        <v>388796092.24132502</v>
      </c>
      <c r="Z44">
        <v>394745471.86940402</v>
      </c>
      <c r="AA44">
        <v>396067954.15312803</v>
      </c>
      <c r="AB44">
        <v>406909362.52089798</v>
      </c>
      <c r="AC44">
        <v>409098784.56399101</v>
      </c>
      <c r="AD44">
        <v>403884351.00095898</v>
      </c>
      <c r="AE44">
        <v>377001404</v>
      </c>
      <c r="AF44">
        <v>392361623</v>
      </c>
    </row>
    <row r="45" spans="1:32" x14ac:dyDescent="0.3">
      <c r="A45" t="s">
        <v>105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105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105</v>
      </c>
      <c r="B47" t="s">
        <v>387</v>
      </c>
      <c r="C47" t="s">
        <v>297</v>
      </c>
      <c r="D47" t="s">
        <v>388</v>
      </c>
      <c r="E47" t="s">
        <v>298</v>
      </c>
      <c r="F47">
        <v>18323337.9954172</v>
      </c>
      <c r="G47">
        <v>18936343.4328385</v>
      </c>
      <c r="H47">
        <v>19596449.246468902</v>
      </c>
      <c r="I47">
        <v>20061444.605471998</v>
      </c>
      <c r="J47">
        <v>20450810.401230201</v>
      </c>
      <c r="K47">
        <v>21178865.7845238</v>
      </c>
      <c r="L47">
        <v>21129342.2115697</v>
      </c>
      <c r="M47">
        <v>21159266.728280801</v>
      </c>
      <c r="N47">
        <v>21602709.9601468</v>
      </c>
      <c r="O47">
        <v>21753404.3632286</v>
      </c>
      <c r="P47">
        <v>21805762.3204666</v>
      </c>
      <c r="Q47">
        <v>22231612.084371801</v>
      </c>
      <c r="R47">
        <v>22797333.377637502</v>
      </c>
      <c r="S47">
        <v>23154730.5396166</v>
      </c>
      <c r="T47">
        <v>23086126.8688436</v>
      </c>
      <c r="U47">
        <v>23081636.497507598</v>
      </c>
      <c r="V47">
        <v>23695976.090138201</v>
      </c>
      <c r="W47">
        <v>24032520.508980401</v>
      </c>
      <c r="X47">
        <v>24368152.080709301</v>
      </c>
      <c r="Y47">
        <v>24791916.3875494</v>
      </c>
      <c r="Z47">
        <v>25080825.4021901</v>
      </c>
      <c r="AA47">
        <v>25376735.0321646</v>
      </c>
      <c r="AB47">
        <v>26036646.853232201</v>
      </c>
      <c r="AC47">
        <v>26670738.1048765</v>
      </c>
      <c r="AD47">
        <v>27224951.821063101</v>
      </c>
      <c r="AE47">
        <v>27896887</v>
      </c>
      <c r="AF47">
        <v>28468697</v>
      </c>
    </row>
    <row r="48" spans="1:32" x14ac:dyDescent="0.3">
      <c r="A48" t="s">
        <v>105</v>
      </c>
      <c r="B48" t="s">
        <v>389</v>
      </c>
      <c r="C48" t="s">
        <v>297</v>
      </c>
      <c r="D48" t="s">
        <v>390</v>
      </c>
      <c r="E48" t="s">
        <v>298</v>
      </c>
      <c r="F48">
        <v>57675307.373333</v>
      </c>
      <c r="G48">
        <v>59375113.469781801</v>
      </c>
      <c r="H48">
        <v>61001356.1265193</v>
      </c>
      <c r="I48">
        <v>62283975.070929497</v>
      </c>
      <c r="J48">
        <v>63861239.834590897</v>
      </c>
      <c r="K48">
        <v>64432847.850924499</v>
      </c>
      <c r="L48">
        <v>65414947.2969644</v>
      </c>
      <c r="M48">
        <v>65945691.806195103</v>
      </c>
      <c r="N48">
        <v>67498432.8266792</v>
      </c>
      <c r="O48">
        <v>68585490.978225604</v>
      </c>
      <c r="P48">
        <v>69680746.066188306</v>
      </c>
      <c r="Q48">
        <v>70967252.936992705</v>
      </c>
      <c r="R48">
        <v>72710151.087357804</v>
      </c>
      <c r="S48">
        <v>73430079.191413596</v>
      </c>
      <c r="T48">
        <v>74261262.959428504</v>
      </c>
      <c r="U48">
        <v>75222100.596793398</v>
      </c>
      <c r="V48">
        <v>76763270.858108804</v>
      </c>
      <c r="W48">
        <v>79031757.670226693</v>
      </c>
      <c r="X48">
        <v>80570667.554779306</v>
      </c>
      <c r="Y48">
        <v>81517208.643323004</v>
      </c>
      <c r="Z48">
        <v>84061171.438396096</v>
      </c>
      <c r="AA48">
        <v>86227226.453060895</v>
      </c>
      <c r="AB48">
        <v>86966225.268702105</v>
      </c>
      <c r="AC48">
        <v>88899029.365115196</v>
      </c>
      <c r="AD48">
        <v>90621712.312758595</v>
      </c>
      <c r="AE48">
        <v>91552950</v>
      </c>
      <c r="AF48">
        <v>94101402</v>
      </c>
    </row>
    <row r="49" spans="1:32" x14ac:dyDescent="0.3">
      <c r="A49" t="s">
        <v>105</v>
      </c>
      <c r="B49" t="s">
        <v>391</v>
      </c>
      <c r="C49" t="s">
        <v>297</v>
      </c>
      <c r="D49" t="s">
        <v>392</v>
      </c>
      <c r="E49" t="s">
        <v>298</v>
      </c>
      <c r="F49">
        <v>15628810.178661801</v>
      </c>
      <c r="G49">
        <v>15869370.552411901</v>
      </c>
      <c r="H49">
        <v>16015011.6147769</v>
      </c>
      <c r="I49">
        <v>16091242.1641121</v>
      </c>
      <c r="J49">
        <v>16292140.6590843</v>
      </c>
      <c r="K49">
        <v>16422691.8055814</v>
      </c>
      <c r="L49">
        <v>16516195.066525299</v>
      </c>
      <c r="M49">
        <v>16719915.707634799</v>
      </c>
      <c r="N49">
        <v>16928037.991422199</v>
      </c>
      <c r="O49">
        <v>17026716.960377902</v>
      </c>
      <c r="P49">
        <v>17207906.304715998</v>
      </c>
      <c r="Q49">
        <v>17450546.491155401</v>
      </c>
      <c r="R49">
        <v>17696962.3904064</v>
      </c>
      <c r="S49">
        <v>17903096.394112099</v>
      </c>
      <c r="T49">
        <v>18097881.7113153</v>
      </c>
      <c r="U49">
        <v>18215624.0040868</v>
      </c>
      <c r="V49">
        <v>18717617.6545261</v>
      </c>
      <c r="W49">
        <v>18801722.242754899</v>
      </c>
      <c r="X49">
        <v>18716922.283576</v>
      </c>
      <c r="Y49">
        <v>18730344.086238001</v>
      </c>
      <c r="Z49">
        <v>18724356.808155298</v>
      </c>
      <c r="AA49">
        <v>18864486.250062302</v>
      </c>
      <c r="AB49">
        <v>19038962.573821399</v>
      </c>
      <c r="AC49">
        <v>19168632.581536502</v>
      </c>
      <c r="AD49">
        <v>19431579.906036701</v>
      </c>
      <c r="AE49">
        <v>19562268</v>
      </c>
      <c r="AF49">
        <v>19647319</v>
      </c>
    </row>
    <row r="50" spans="1:32" x14ac:dyDescent="0.3">
      <c r="A50" t="s">
        <v>105</v>
      </c>
      <c r="B50" t="s">
        <v>393</v>
      </c>
      <c r="C50" t="s">
        <v>297</v>
      </c>
      <c r="D50" t="s">
        <v>394</v>
      </c>
      <c r="E50" t="s">
        <v>298</v>
      </c>
      <c r="F50">
        <v>23260514.3093195</v>
      </c>
      <c r="G50">
        <v>24127145.923617698</v>
      </c>
      <c r="H50">
        <v>24960512.364290401</v>
      </c>
      <c r="I50">
        <v>25745698.3624641</v>
      </c>
      <c r="J50">
        <v>26821494.072062399</v>
      </c>
      <c r="K50">
        <v>26348097.612705801</v>
      </c>
      <c r="L50">
        <v>27391465.052068401</v>
      </c>
      <c r="M50">
        <v>27707791.868016601</v>
      </c>
      <c r="N50">
        <v>28644962.682370801</v>
      </c>
      <c r="O50">
        <v>29547933.9820689</v>
      </c>
      <c r="P50">
        <v>30485864.6223557</v>
      </c>
      <c r="Q50">
        <v>31105382.783869099</v>
      </c>
      <c r="R50">
        <v>32052709.487748001</v>
      </c>
      <c r="S50">
        <v>32175125.1368763</v>
      </c>
      <c r="T50">
        <v>32946219.558714598</v>
      </c>
      <c r="U50">
        <v>33848831.618296303</v>
      </c>
      <c r="V50">
        <v>34248620.247262903</v>
      </c>
      <c r="W50">
        <v>36146706.791241303</v>
      </c>
      <c r="X50">
        <v>37449435.985084899</v>
      </c>
      <c r="Y50">
        <v>37954055.591064103</v>
      </c>
      <c r="Z50">
        <v>40252809.500709802</v>
      </c>
      <c r="AA50">
        <v>42015175.887261502</v>
      </c>
      <c r="AB50">
        <v>41895204.944288701</v>
      </c>
      <c r="AC50">
        <v>43068523.435722098</v>
      </c>
      <c r="AD50">
        <v>43975298.802236497</v>
      </c>
      <c r="AE50">
        <v>44093795</v>
      </c>
      <c r="AF50">
        <v>45985386</v>
      </c>
    </row>
    <row r="51" spans="1:32" x14ac:dyDescent="0.3">
      <c r="A51" t="s">
        <v>105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105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105</v>
      </c>
      <c r="B53" t="s">
        <v>399</v>
      </c>
      <c r="C53" t="s">
        <v>297</v>
      </c>
      <c r="D53" t="s">
        <v>400</v>
      </c>
      <c r="E53" t="s">
        <v>298</v>
      </c>
      <c r="F53">
        <v>8453713.7629149295</v>
      </c>
      <c r="G53">
        <v>8264748.4414512999</v>
      </c>
      <c r="H53">
        <v>7955808.0192343201</v>
      </c>
      <c r="I53">
        <v>7709651.9786603004</v>
      </c>
      <c r="J53">
        <v>7377171.4414657103</v>
      </c>
      <c r="K53">
        <v>7739397.8429812696</v>
      </c>
      <c r="L53">
        <v>7343816.01920221</v>
      </c>
      <c r="M53">
        <v>7775105.5343294796</v>
      </c>
      <c r="N53">
        <v>7621958.6138410596</v>
      </c>
      <c r="O53">
        <v>7494932.4926943602</v>
      </c>
      <c r="P53">
        <v>7731786.7612220198</v>
      </c>
      <c r="Q53">
        <v>7896836.2219854305</v>
      </c>
      <c r="R53">
        <v>7665524.0690126298</v>
      </c>
      <c r="S53">
        <v>7502854.9678025804</v>
      </c>
      <c r="T53">
        <v>7370971.58722807</v>
      </c>
      <c r="U53">
        <v>7141888.1590181999</v>
      </c>
      <c r="V53">
        <v>7015400.5333036603</v>
      </c>
      <c r="W53">
        <v>7458302.3791916203</v>
      </c>
      <c r="X53">
        <v>7746540.6666719299</v>
      </c>
      <c r="Y53">
        <v>7711958.4520910103</v>
      </c>
      <c r="Z53">
        <v>7587454.8233690104</v>
      </c>
      <c r="AA53">
        <v>7052526.6766925398</v>
      </c>
      <c r="AB53">
        <v>6897145.9940749202</v>
      </c>
      <c r="AC53">
        <v>6807505.3832956003</v>
      </c>
      <c r="AD53">
        <v>6572729.9479806405</v>
      </c>
      <c r="AE53">
        <v>5134091</v>
      </c>
      <c r="AF53">
        <v>5325852</v>
      </c>
    </row>
    <row r="54" spans="1:32" x14ac:dyDescent="0.3">
      <c r="A54" t="s">
        <v>105</v>
      </c>
      <c r="B54" t="s">
        <v>401</v>
      </c>
      <c r="C54" t="s">
        <v>297</v>
      </c>
      <c r="D54" t="s">
        <v>402</v>
      </c>
      <c r="E54" t="s">
        <v>298</v>
      </c>
      <c r="F54">
        <v>19778795.783715401</v>
      </c>
      <c r="G54">
        <v>19938805.789923999</v>
      </c>
      <c r="H54">
        <v>19858022.469754301</v>
      </c>
      <c r="I54">
        <v>20009171.279796802</v>
      </c>
      <c r="J54">
        <v>19805793.987613801</v>
      </c>
      <c r="K54">
        <v>20952802.7489421</v>
      </c>
      <c r="L54">
        <v>20454195.3325173</v>
      </c>
      <c r="M54">
        <v>21301264.8667055</v>
      </c>
      <c r="N54">
        <v>21539824.537842501</v>
      </c>
      <c r="O54">
        <v>21381362.479795001</v>
      </c>
      <c r="P54">
        <v>21895263.995108798</v>
      </c>
      <c r="Q54">
        <v>22119690.511941001</v>
      </c>
      <c r="R54">
        <v>22192888.817632701</v>
      </c>
      <c r="S54">
        <v>21627006.333070401</v>
      </c>
      <c r="T54">
        <v>20754530.898893099</v>
      </c>
      <c r="U54">
        <v>20278089.091514599</v>
      </c>
      <c r="V54">
        <v>20241948.4361124</v>
      </c>
      <c r="W54">
        <v>20131469.626065999</v>
      </c>
      <c r="X54">
        <v>19830598.183922801</v>
      </c>
      <c r="Y54">
        <v>19432789.929351099</v>
      </c>
      <c r="Z54">
        <v>18961870.422373101</v>
      </c>
      <c r="AA54">
        <v>18111126.0786842</v>
      </c>
      <c r="AB54">
        <v>18160872.0039832</v>
      </c>
      <c r="AC54">
        <v>17896608.8478407</v>
      </c>
      <c r="AD54">
        <v>17933671.508399099</v>
      </c>
      <c r="AE54">
        <v>15051072</v>
      </c>
      <c r="AF54">
        <v>15205906</v>
      </c>
    </row>
    <row r="55" spans="1:32" x14ac:dyDescent="0.3">
      <c r="A55" t="s">
        <v>105</v>
      </c>
      <c r="B55" t="s">
        <v>403</v>
      </c>
      <c r="C55" t="s">
        <v>297</v>
      </c>
      <c r="D55" t="s">
        <v>404</v>
      </c>
      <c r="E55" t="s">
        <v>298</v>
      </c>
      <c r="F55">
        <v>11222859.0720574</v>
      </c>
      <c r="G55">
        <v>11597408.3539267</v>
      </c>
      <c r="H55">
        <v>11849397.9350524</v>
      </c>
      <c r="I55">
        <v>12272157.1908016</v>
      </c>
      <c r="J55">
        <v>12422433.490812499</v>
      </c>
      <c r="K55">
        <v>13211445.4776503</v>
      </c>
      <c r="L55">
        <v>13117971.1481879</v>
      </c>
      <c r="M55">
        <v>13531789.2926067</v>
      </c>
      <c r="N55">
        <v>13925700.7920966</v>
      </c>
      <c r="O55">
        <v>13894827.3444562</v>
      </c>
      <c r="P55">
        <v>14171872.697252</v>
      </c>
      <c r="Q55">
        <v>14232442.185192</v>
      </c>
      <c r="R55">
        <v>14530973.4071529</v>
      </c>
      <c r="S55">
        <v>14128191.949840499</v>
      </c>
      <c r="T55">
        <v>13390269.989260999</v>
      </c>
      <c r="U55">
        <v>13142187.708370101</v>
      </c>
      <c r="V55">
        <v>13231390.7909771</v>
      </c>
      <c r="W55">
        <v>12680343.835922001</v>
      </c>
      <c r="X55">
        <v>12095829.138644399</v>
      </c>
      <c r="Y55">
        <v>11734939.2996017</v>
      </c>
      <c r="Z55">
        <v>11390495.924990499</v>
      </c>
      <c r="AA55">
        <v>11067508.070172301</v>
      </c>
      <c r="AB55">
        <v>11270041.640261101</v>
      </c>
      <c r="AC55">
        <v>11095431.318126</v>
      </c>
      <c r="AD55">
        <v>11364588.2400252</v>
      </c>
      <c r="AE55">
        <v>9916981</v>
      </c>
      <c r="AF55">
        <v>9880054</v>
      </c>
    </row>
    <row r="56" spans="1:32" x14ac:dyDescent="0.3">
      <c r="A56" t="s">
        <v>105</v>
      </c>
      <c r="B56" t="s">
        <v>405</v>
      </c>
      <c r="C56" t="s">
        <v>297</v>
      </c>
      <c r="D56" t="s">
        <v>406</v>
      </c>
      <c r="E56" t="s">
        <v>298</v>
      </c>
      <c r="F56">
        <v>2593541.810885</v>
      </c>
      <c r="G56">
        <v>2402157.6272428399</v>
      </c>
      <c r="H56">
        <v>2202292.2089559701</v>
      </c>
      <c r="I56">
        <v>1931791.53497743</v>
      </c>
      <c r="J56">
        <v>1797821.6460015599</v>
      </c>
      <c r="K56">
        <v>1642906.3509980501</v>
      </c>
      <c r="L56">
        <v>1501112.7756757101</v>
      </c>
      <c r="M56">
        <v>1410186.55442801</v>
      </c>
      <c r="N56">
        <v>1371304.5933321</v>
      </c>
      <c r="O56">
        <v>1395695.46843049</v>
      </c>
      <c r="P56">
        <v>1213791.18264512</v>
      </c>
      <c r="Q56">
        <v>1254757.0496936799</v>
      </c>
      <c r="R56">
        <v>1315820.9311428401</v>
      </c>
      <c r="S56">
        <v>1618218.8249246201</v>
      </c>
      <c r="T56">
        <v>1761868.3448069899</v>
      </c>
      <c r="U56">
        <v>1979709.2976271401</v>
      </c>
      <c r="V56">
        <v>2145843.1607070002</v>
      </c>
      <c r="W56">
        <v>2149039.7256267699</v>
      </c>
      <c r="X56">
        <v>1715253.2186952301</v>
      </c>
      <c r="Y56">
        <v>1611844.0768227901</v>
      </c>
      <c r="Z56">
        <v>1504736.69255178</v>
      </c>
      <c r="AA56">
        <v>1819663.7781293199</v>
      </c>
      <c r="AB56">
        <v>1688994.4010078099</v>
      </c>
      <c r="AC56">
        <v>1716392.73254733</v>
      </c>
      <c r="AD56">
        <v>1900120.33238015</v>
      </c>
      <c r="AE56">
        <v>2045342</v>
      </c>
      <c r="AF56">
        <v>1930278</v>
      </c>
    </row>
    <row r="57" spans="1:32" x14ac:dyDescent="0.3">
      <c r="A57" t="s">
        <v>105</v>
      </c>
      <c r="B57" t="s">
        <v>407</v>
      </c>
      <c r="C57" t="s">
        <v>297</v>
      </c>
      <c r="D57" t="s">
        <v>408</v>
      </c>
      <c r="E57" t="s">
        <v>298</v>
      </c>
      <c r="F57">
        <v>463494911.524059</v>
      </c>
      <c r="G57">
        <v>478390847.63077003</v>
      </c>
      <c r="H57">
        <v>485459088.58859599</v>
      </c>
      <c r="I57">
        <v>480048823.84213698</v>
      </c>
      <c r="J57">
        <v>480423458.94138801</v>
      </c>
      <c r="K57">
        <v>491397891.36571002</v>
      </c>
      <c r="L57">
        <v>489831060.07862997</v>
      </c>
      <c r="M57">
        <v>491827811.07048303</v>
      </c>
      <c r="N57">
        <v>499670515.620125</v>
      </c>
      <c r="O57">
        <v>510663887.02842301</v>
      </c>
      <c r="P57">
        <v>522227849.632644</v>
      </c>
      <c r="Q57">
        <v>529586054.72097999</v>
      </c>
      <c r="R57">
        <v>537901083.94433105</v>
      </c>
      <c r="S57">
        <v>532263633.67620701</v>
      </c>
      <c r="T57">
        <v>497448206.66842002</v>
      </c>
      <c r="U57">
        <v>516597086.81589401</v>
      </c>
      <c r="V57">
        <v>515836569.04726899</v>
      </c>
      <c r="W57">
        <v>522261068.94423699</v>
      </c>
      <c r="X57">
        <v>533078484.23495603</v>
      </c>
      <c r="Y57">
        <v>535497731.79818201</v>
      </c>
      <c r="Z57">
        <v>544526776.98032105</v>
      </c>
      <c r="AA57">
        <v>548715386.38096499</v>
      </c>
      <c r="AB57">
        <v>560522458.70053196</v>
      </c>
      <c r="AC57">
        <v>564875247.49539399</v>
      </c>
      <c r="AD57">
        <v>562385735.41634405</v>
      </c>
      <c r="AE57">
        <v>536382075</v>
      </c>
      <c r="AF57">
        <v>553595675</v>
      </c>
    </row>
    <row r="58" spans="1:32" x14ac:dyDescent="0.3">
      <c r="A58" t="s">
        <v>105</v>
      </c>
      <c r="B58" t="s">
        <v>409</v>
      </c>
      <c r="C58" t="s">
        <v>297</v>
      </c>
      <c r="D58" t="s">
        <v>410</v>
      </c>
      <c r="E58" t="s">
        <v>298</v>
      </c>
      <c r="F58">
        <v>460727861.92206001</v>
      </c>
      <c r="G58">
        <v>475899704.96340299</v>
      </c>
      <c r="H58">
        <v>483244139.26231301</v>
      </c>
      <c r="I58">
        <v>478186381.62169403</v>
      </c>
      <c r="J58">
        <v>478738969.11267298</v>
      </c>
      <c r="K58">
        <v>489919730.56349802</v>
      </c>
      <c r="L58">
        <v>488526152.60036302</v>
      </c>
      <c r="M58">
        <v>490640267.27301401</v>
      </c>
      <c r="N58">
        <v>498540872.39364302</v>
      </c>
      <c r="O58">
        <v>509516436.94620299</v>
      </c>
      <c r="P58">
        <v>521314357.08960998</v>
      </c>
      <c r="Q58">
        <v>528629314.80010802</v>
      </c>
      <c r="R58">
        <v>536873425.33525705</v>
      </c>
      <c r="S58">
        <v>530795818.28369898</v>
      </c>
      <c r="T58">
        <v>495764204.05303299</v>
      </c>
      <c r="U58">
        <v>514688736.82234299</v>
      </c>
      <c r="V58">
        <v>513752403.52806199</v>
      </c>
      <c r="W58">
        <v>520175322.819722</v>
      </c>
      <c r="X58">
        <v>531435019.83625197</v>
      </c>
      <c r="Y58">
        <v>533986117.586514</v>
      </c>
      <c r="Z58">
        <v>543161801.67502296</v>
      </c>
      <c r="AA58">
        <v>546942521.85592794</v>
      </c>
      <c r="AB58">
        <v>558892793.77089095</v>
      </c>
      <c r="AC58">
        <v>563215864.78039896</v>
      </c>
      <c r="AD58">
        <v>560504470.53848696</v>
      </c>
      <c r="AE58">
        <v>534336733</v>
      </c>
      <c r="AF58">
        <v>551665397</v>
      </c>
    </row>
    <row r="59" spans="1:32" x14ac:dyDescent="0.3">
      <c r="A59" t="s">
        <v>105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143</v>
      </c>
      <c r="B2" t="s">
        <v>295</v>
      </c>
      <c r="C2" t="s">
        <v>297</v>
      </c>
      <c r="D2" t="s">
        <v>296</v>
      </c>
      <c r="E2" t="s">
        <v>298</v>
      </c>
      <c r="F2">
        <v>323939.821335649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143</v>
      </c>
      <c r="B3" t="s">
        <v>299</v>
      </c>
      <c r="C3" t="s">
        <v>297</v>
      </c>
      <c r="D3" t="s">
        <v>300</v>
      </c>
      <c r="E3" t="s">
        <v>298</v>
      </c>
      <c r="F3">
        <v>5666.2515405303602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143</v>
      </c>
      <c r="B4" t="s">
        <v>301</v>
      </c>
      <c r="C4" t="s">
        <v>297</v>
      </c>
      <c r="D4" t="s">
        <v>302</v>
      </c>
      <c r="E4" t="s">
        <v>298</v>
      </c>
      <c r="F4">
        <v>3712588.8963479302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143</v>
      </c>
      <c r="B5" t="s">
        <v>303</v>
      </c>
      <c r="C5" t="s">
        <v>297</v>
      </c>
      <c r="D5" t="s">
        <v>304</v>
      </c>
      <c r="E5" t="s">
        <v>298</v>
      </c>
      <c r="F5">
        <v>181641.30289054199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143</v>
      </c>
      <c r="B6" t="s">
        <v>305</v>
      </c>
      <c r="C6" t="s">
        <v>297</v>
      </c>
      <c r="D6" t="s">
        <v>306</v>
      </c>
      <c r="E6" t="s">
        <v>298</v>
      </c>
      <c r="F6">
        <v>90293.426853957993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143</v>
      </c>
      <c r="B7" t="s">
        <v>307</v>
      </c>
      <c r="C7" t="s">
        <v>297</v>
      </c>
      <c r="D7" t="s">
        <v>308</v>
      </c>
      <c r="E7" t="s">
        <v>298</v>
      </c>
      <c r="F7">
        <v>146401.86261227599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143</v>
      </c>
      <c r="B8" t="s">
        <v>309</v>
      </c>
      <c r="C8" t="s">
        <v>297</v>
      </c>
      <c r="D8" t="s">
        <v>310</v>
      </c>
      <c r="E8" t="s">
        <v>298</v>
      </c>
      <c r="F8">
        <v>64279.045978858703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143</v>
      </c>
      <c r="B9" t="s">
        <v>311</v>
      </c>
      <c r="C9" t="s">
        <v>297</v>
      </c>
      <c r="D9" t="s">
        <v>312</v>
      </c>
      <c r="E9" t="s">
        <v>298</v>
      </c>
      <c r="F9">
        <v>240287.18806338601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143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143</v>
      </c>
      <c r="B11" t="s">
        <v>315</v>
      </c>
      <c r="C11" t="s">
        <v>297</v>
      </c>
      <c r="D11" t="s">
        <v>316</v>
      </c>
      <c r="E11" t="s">
        <v>298</v>
      </c>
      <c r="F11">
        <v>186427.58473009401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143</v>
      </c>
      <c r="B12" t="s">
        <v>317</v>
      </c>
      <c r="C12" t="s">
        <v>297</v>
      </c>
      <c r="D12" t="s">
        <v>318</v>
      </c>
      <c r="E12" t="s">
        <v>298</v>
      </c>
      <c r="F12">
        <v>173421.094559102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143</v>
      </c>
      <c r="B13" t="s">
        <v>319</v>
      </c>
      <c r="C13" t="s">
        <v>297</v>
      </c>
      <c r="D13" t="s">
        <v>320</v>
      </c>
      <c r="E13" t="s">
        <v>298</v>
      </c>
      <c r="F13">
        <v>274353.69293583703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143</v>
      </c>
      <c r="B14" t="s">
        <v>321</v>
      </c>
      <c r="C14" t="s">
        <v>297</v>
      </c>
      <c r="D14" t="s">
        <v>322</v>
      </c>
      <c r="E14" t="s">
        <v>298</v>
      </c>
      <c r="F14">
        <v>864542.87371506996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143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143</v>
      </c>
      <c r="B16" t="s">
        <v>325</v>
      </c>
      <c r="C16" t="s">
        <v>297</v>
      </c>
      <c r="D16" t="s">
        <v>326</v>
      </c>
      <c r="E16" t="s">
        <v>298</v>
      </c>
      <c r="F16">
        <v>758890.03096884803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143</v>
      </c>
      <c r="B17" t="s">
        <v>327</v>
      </c>
      <c r="C17" t="s">
        <v>297</v>
      </c>
      <c r="D17" t="s">
        <v>328</v>
      </c>
      <c r="E17" t="s">
        <v>298</v>
      </c>
      <c r="F17">
        <v>294568.33381531102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143</v>
      </c>
      <c r="B18" t="s">
        <v>329</v>
      </c>
      <c r="C18" t="s">
        <v>297</v>
      </c>
      <c r="D18" t="s">
        <v>330</v>
      </c>
      <c r="E18" t="s">
        <v>298</v>
      </c>
      <c r="F18">
        <v>280078.270500999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143</v>
      </c>
      <c r="B19" t="s">
        <v>331</v>
      </c>
      <c r="C19" t="s">
        <v>297</v>
      </c>
      <c r="D19" t="s">
        <v>332</v>
      </c>
      <c r="E19" t="s">
        <v>298</v>
      </c>
      <c r="F19">
        <v>157404.188723645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143</v>
      </c>
      <c r="B20" t="s">
        <v>333</v>
      </c>
      <c r="C20" t="s">
        <v>297</v>
      </c>
      <c r="D20" t="s">
        <v>334</v>
      </c>
      <c r="E20" t="s">
        <v>298</v>
      </c>
      <c r="F20">
        <v>321186.230457197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143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143</v>
      </c>
      <c r="B22" t="s">
        <v>337</v>
      </c>
      <c r="C22" t="s">
        <v>297</v>
      </c>
      <c r="D22" t="s">
        <v>338</v>
      </c>
      <c r="E22" t="s">
        <v>298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143</v>
      </c>
      <c r="B23" t="s">
        <v>339</v>
      </c>
      <c r="C23" t="s">
        <v>297</v>
      </c>
      <c r="D23" t="s">
        <v>340</v>
      </c>
      <c r="E23" t="s">
        <v>298</v>
      </c>
      <c r="F23">
        <v>206947.142044657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143</v>
      </c>
      <c r="B24" t="s">
        <v>341</v>
      </c>
      <c r="C24" t="s">
        <v>297</v>
      </c>
      <c r="D24" t="s">
        <v>342</v>
      </c>
      <c r="E24" t="s">
        <v>298</v>
      </c>
      <c r="F24">
        <v>1526126.2436074701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143</v>
      </c>
      <c r="B25" t="s">
        <v>343</v>
      </c>
      <c r="C25" t="s">
        <v>297</v>
      </c>
      <c r="D25" t="s">
        <v>344</v>
      </c>
      <c r="E25" t="s">
        <v>298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143</v>
      </c>
      <c r="B26" t="s">
        <v>345</v>
      </c>
      <c r="C26" t="s">
        <v>297</v>
      </c>
      <c r="D26" t="s">
        <v>346</v>
      </c>
      <c r="E26" t="s">
        <v>298</v>
      </c>
      <c r="F26">
        <v>846653.70038797904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143</v>
      </c>
      <c r="B27" t="s">
        <v>347</v>
      </c>
      <c r="C27" t="s">
        <v>297</v>
      </c>
      <c r="D27" t="s">
        <v>348</v>
      </c>
      <c r="E27" t="s">
        <v>298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143</v>
      </c>
      <c r="B28" t="s">
        <v>349</v>
      </c>
      <c r="C28" t="s">
        <v>297</v>
      </c>
      <c r="D28" t="s">
        <v>350</v>
      </c>
      <c r="E28" t="s">
        <v>298</v>
      </c>
      <c r="F28">
        <v>650249.21120517806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143</v>
      </c>
      <c r="B29" t="s">
        <v>351</v>
      </c>
      <c r="C29" t="s">
        <v>297</v>
      </c>
      <c r="D29" t="s">
        <v>352</v>
      </c>
      <c r="E29" t="s">
        <v>298</v>
      </c>
      <c r="F29">
        <v>177212.33443677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143</v>
      </c>
      <c r="B30" t="s">
        <v>353</v>
      </c>
      <c r="C30" t="s">
        <v>297</v>
      </c>
      <c r="D30" t="s">
        <v>354</v>
      </c>
      <c r="E30" t="s">
        <v>298</v>
      </c>
      <c r="F30">
        <v>39835.7814178841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143</v>
      </c>
      <c r="B31" t="s">
        <v>355</v>
      </c>
      <c r="C31" t="s">
        <v>297</v>
      </c>
      <c r="D31" t="s">
        <v>356</v>
      </c>
      <c r="E31" t="s">
        <v>298</v>
      </c>
      <c r="F31">
        <v>52915.245248298997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143</v>
      </c>
      <c r="B32" t="s">
        <v>357</v>
      </c>
      <c r="C32" t="s">
        <v>297</v>
      </c>
      <c r="D32" t="s">
        <v>358</v>
      </c>
      <c r="E32" t="s">
        <v>298</v>
      </c>
      <c r="F32">
        <v>163827.04144855399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143</v>
      </c>
      <c r="B33" t="s">
        <v>359</v>
      </c>
      <c r="C33" t="s">
        <v>297</v>
      </c>
      <c r="D33" t="s">
        <v>360</v>
      </c>
      <c r="E33" t="s">
        <v>298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143</v>
      </c>
      <c r="B34" t="s">
        <v>361</v>
      </c>
      <c r="C34" t="s">
        <v>297</v>
      </c>
      <c r="D34" t="s">
        <v>362</v>
      </c>
      <c r="E34" t="s">
        <v>298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143</v>
      </c>
      <c r="B35" t="s">
        <v>363</v>
      </c>
      <c r="C35" t="s">
        <v>297</v>
      </c>
      <c r="D35" t="s">
        <v>364</v>
      </c>
      <c r="E35" t="s">
        <v>298</v>
      </c>
      <c r="F35">
        <v>2643678.9513363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143</v>
      </c>
      <c r="B36" t="s">
        <v>365</v>
      </c>
      <c r="C36" t="s">
        <v>297</v>
      </c>
      <c r="D36" t="s">
        <v>366</v>
      </c>
      <c r="E36" t="s">
        <v>298</v>
      </c>
      <c r="F36">
        <v>91752.626487522997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143</v>
      </c>
      <c r="B37" t="s">
        <v>367</v>
      </c>
      <c r="C37" t="s">
        <v>297</v>
      </c>
      <c r="D37" t="s">
        <v>368</v>
      </c>
      <c r="E37" t="s">
        <v>298</v>
      </c>
      <c r="F37">
        <v>205169.43647593801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143</v>
      </c>
      <c r="B38" t="s">
        <v>369</v>
      </c>
      <c r="C38" t="s">
        <v>297</v>
      </c>
      <c r="D38" t="s">
        <v>370</v>
      </c>
      <c r="E38" t="s">
        <v>298</v>
      </c>
      <c r="F38">
        <v>2346756.8883728399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143</v>
      </c>
      <c r="B39" t="s">
        <v>371</v>
      </c>
      <c r="C39" t="s">
        <v>297</v>
      </c>
      <c r="D39" t="s">
        <v>372</v>
      </c>
      <c r="E39" t="s">
        <v>298</v>
      </c>
      <c r="F39">
        <v>2350691.8985632798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143</v>
      </c>
      <c r="B40" t="s">
        <v>373</v>
      </c>
      <c r="C40" t="s">
        <v>297</v>
      </c>
      <c r="D40" t="s">
        <v>374</v>
      </c>
      <c r="E40" t="s">
        <v>298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143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143</v>
      </c>
      <c r="B43" t="s">
        <v>379</v>
      </c>
      <c r="C43" t="s">
        <v>297</v>
      </c>
      <c r="D43" t="s">
        <v>380</v>
      </c>
      <c r="E43" t="s">
        <v>298</v>
      </c>
      <c r="F43">
        <v>1249142.78997914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143</v>
      </c>
      <c r="B44" t="s">
        <v>381</v>
      </c>
      <c r="C44" t="s">
        <v>297</v>
      </c>
      <c r="D44" t="s">
        <v>382</v>
      </c>
      <c r="E44" t="s">
        <v>298</v>
      </c>
      <c r="F44">
        <v>13822868.8574795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143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143</v>
      </c>
      <c r="B47" t="s">
        <v>387</v>
      </c>
      <c r="C47" t="s">
        <v>297</v>
      </c>
      <c r="D47" t="s">
        <v>388</v>
      </c>
      <c r="E47" t="s">
        <v>298</v>
      </c>
      <c r="F47">
        <v>505079.36309075297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143</v>
      </c>
      <c r="B48" t="s">
        <v>389</v>
      </c>
      <c r="C48" t="s">
        <v>297</v>
      </c>
      <c r="D48" t="s">
        <v>390</v>
      </c>
      <c r="E48" t="s">
        <v>298</v>
      </c>
      <c r="F48">
        <v>1755978.25503146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143</v>
      </c>
      <c r="B49" t="s">
        <v>391</v>
      </c>
      <c r="C49" t="s">
        <v>297</v>
      </c>
      <c r="D49" t="s">
        <v>392</v>
      </c>
      <c r="E49" t="s">
        <v>298</v>
      </c>
      <c r="F49">
        <v>187493.646403747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143</v>
      </c>
      <c r="B50" t="s">
        <v>393</v>
      </c>
      <c r="C50" t="s">
        <v>297</v>
      </c>
      <c r="D50" t="s">
        <v>394</v>
      </c>
      <c r="E50" t="s">
        <v>298</v>
      </c>
      <c r="F50">
        <v>1063405.24553696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143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143</v>
      </c>
      <c r="B53" t="s">
        <v>399</v>
      </c>
      <c r="C53" t="s">
        <v>297</v>
      </c>
      <c r="D53" t="s">
        <v>400</v>
      </c>
      <c r="E53" t="s">
        <v>298</v>
      </c>
      <c r="F53">
        <v>327938.11091047898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143</v>
      </c>
      <c r="B54" t="s">
        <v>401</v>
      </c>
      <c r="C54" t="s">
        <v>297</v>
      </c>
      <c r="D54" t="s">
        <v>402</v>
      </c>
      <c r="E54" t="s">
        <v>298</v>
      </c>
      <c r="F54">
        <v>437110.06152682798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143</v>
      </c>
      <c r="B55" t="s">
        <v>403</v>
      </c>
      <c r="C55" t="s">
        <v>297</v>
      </c>
      <c r="D55" t="s">
        <v>404</v>
      </c>
      <c r="E55" t="s">
        <v>298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143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143</v>
      </c>
      <c r="B57" t="s">
        <v>407</v>
      </c>
      <c r="C57" t="s">
        <v>297</v>
      </c>
      <c r="D57" t="s">
        <v>408</v>
      </c>
      <c r="E57" t="s">
        <v>298</v>
      </c>
      <c r="F57">
        <v>15749288.9812002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143</v>
      </c>
      <c r="B58" t="s">
        <v>409</v>
      </c>
      <c r="C58" t="s">
        <v>297</v>
      </c>
      <c r="D58" t="s">
        <v>410</v>
      </c>
      <c r="E58" t="s">
        <v>298</v>
      </c>
      <c r="F58">
        <v>15748986.118515201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143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144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144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144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144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144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144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144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144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144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144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144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144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144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144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144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144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144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144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144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144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144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144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144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144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144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144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144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144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144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144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144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144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144</v>
      </c>
      <c r="B35" t="s">
        <v>363</v>
      </c>
      <c r="C35" t="s">
        <v>297</v>
      </c>
      <c r="D35" t="s">
        <v>364</v>
      </c>
      <c r="E35" t="s">
        <v>298</v>
      </c>
      <c r="F35">
        <v>2763505.6917133001</v>
      </c>
      <c r="G35">
        <v>2838009.1012890399</v>
      </c>
      <c r="H35">
        <v>2907173.9204958202</v>
      </c>
      <c r="I35">
        <v>2975670.7372549102</v>
      </c>
      <c r="J35">
        <v>3013871.9344791002</v>
      </c>
      <c r="K35">
        <v>3102552.3259648099</v>
      </c>
      <c r="L35">
        <v>3176745.2722916799</v>
      </c>
      <c r="M35">
        <v>3257274.2088102801</v>
      </c>
      <c r="N35">
        <v>3330747.66536872</v>
      </c>
      <c r="O35">
        <v>3399244.2720773998</v>
      </c>
      <c r="P35">
        <v>3480694.7191342702</v>
      </c>
      <c r="Q35">
        <v>3555840.1854524799</v>
      </c>
      <c r="R35">
        <v>3605097.62618146</v>
      </c>
      <c r="S35">
        <v>3643624.5803687498</v>
      </c>
      <c r="T35">
        <v>3667025.64906521</v>
      </c>
      <c r="U35">
        <v>3709100.6997466199</v>
      </c>
      <c r="V35">
        <v>3746704.1667493298</v>
      </c>
      <c r="W35">
        <v>3750539.1555636702</v>
      </c>
      <c r="X35">
        <v>3741637.3310362701</v>
      </c>
      <c r="Y35">
        <v>3817468.8759400402</v>
      </c>
      <c r="Z35">
        <v>3845821.7236847701</v>
      </c>
      <c r="AA35">
        <v>3872295.5835155798</v>
      </c>
      <c r="AB35">
        <v>3868661.47440721</v>
      </c>
      <c r="AC35">
        <v>3869251.89987128</v>
      </c>
      <c r="AD35">
        <v>3864409.4402615898</v>
      </c>
      <c r="AE35">
        <v>3812101.5701004402</v>
      </c>
      <c r="AF35">
        <v>0</v>
      </c>
    </row>
    <row r="36" spans="1:32" x14ac:dyDescent="0.3">
      <c r="A36" t="s">
        <v>144</v>
      </c>
      <c r="B36" t="s">
        <v>365</v>
      </c>
      <c r="C36" t="s">
        <v>297</v>
      </c>
      <c r="D36" t="s">
        <v>366</v>
      </c>
      <c r="E36" t="s">
        <v>298</v>
      </c>
      <c r="F36">
        <v>2763505.6917133001</v>
      </c>
      <c r="G36">
        <v>2838009.1012890399</v>
      </c>
      <c r="H36">
        <v>2907173.9204958202</v>
      </c>
      <c r="I36">
        <v>2975670.7372549102</v>
      </c>
      <c r="J36">
        <v>3013871.9344791002</v>
      </c>
      <c r="K36">
        <v>3102552.3259648099</v>
      </c>
      <c r="L36">
        <v>3176745.2722916799</v>
      </c>
      <c r="M36">
        <v>3257274.2088102801</v>
      </c>
      <c r="N36">
        <v>3330747.66536872</v>
      </c>
      <c r="O36">
        <v>3399244.2720773998</v>
      </c>
      <c r="P36">
        <v>3480694.7191342702</v>
      </c>
      <c r="Q36">
        <v>3555840.1854524799</v>
      </c>
      <c r="R36">
        <v>3605097.62618146</v>
      </c>
      <c r="S36">
        <v>3643624.5803687498</v>
      </c>
      <c r="T36">
        <v>3667025.64906521</v>
      </c>
      <c r="U36">
        <v>3709100.6997466199</v>
      </c>
      <c r="V36">
        <v>3746704.1667493298</v>
      </c>
      <c r="W36">
        <v>3750539.1555636702</v>
      </c>
      <c r="X36">
        <v>3741637.3310362701</v>
      </c>
      <c r="Y36">
        <v>3817468.8759400402</v>
      </c>
      <c r="Z36">
        <v>3845821.7236847701</v>
      </c>
      <c r="AA36">
        <v>3872295.5835155798</v>
      </c>
      <c r="AB36">
        <v>3868661.47440721</v>
      </c>
      <c r="AC36">
        <v>3869251.89987128</v>
      </c>
      <c r="AD36">
        <v>3864409.4402615898</v>
      </c>
      <c r="AE36">
        <v>3812101.5701004402</v>
      </c>
      <c r="AF36">
        <v>0</v>
      </c>
    </row>
    <row r="37" spans="1:32" x14ac:dyDescent="0.3">
      <c r="A37" t="s">
        <v>144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144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144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144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144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144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144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144</v>
      </c>
      <c r="B44" t="s">
        <v>381</v>
      </c>
      <c r="C44" t="s">
        <v>297</v>
      </c>
      <c r="D44" t="s">
        <v>382</v>
      </c>
      <c r="E44" t="s">
        <v>298</v>
      </c>
      <c r="F44">
        <v>2936205.6917133001</v>
      </c>
      <c r="G44">
        <v>3167056.22318104</v>
      </c>
      <c r="H44">
        <v>3376513.63848858</v>
      </c>
      <c r="I44">
        <v>3562444.7818257799</v>
      </c>
      <c r="J44">
        <v>3689325.5670515001</v>
      </c>
      <c r="K44">
        <v>3846409.90788631</v>
      </c>
      <c r="L44">
        <v>3982779.7487218101</v>
      </c>
      <c r="M44">
        <v>4115461.7003088002</v>
      </c>
      <c r="N44">
        <v>4231021.9469083901</v>
      </c>
      <c r="O44">
        <v>4338008.2830245197</v>
      </c>
      <c r="P44">
        <v>4449847.9568978501</v>
      </c>
      <c r="Q44">
        <v>4549328.0651794299</v>
      </c>
      <c r="R44">
        <v>4620004.9959562495</v>
      </c>
      <c r="S44">
        <v>4680082.0661885897</v>
      </c>
      <c r="T44">
        <v>4715409.0393966399</v>
      </c>
      <c r="U44">
        <v>4760037.5791670103</v>
      </c>
      <c r="V44">
        <v>4804004.6217495697</v>
      </c>
      <c r="W44">
        <v>4811864.2928895503</v>
      </c>
      <c r="X44">
        <v>4809277.3029133203</v>
      </c>
      <c r="Y44">
        <v>4902282.7702434901</v>
      </c>
      <c r="Z44">
        <v>4938116.8084108802</v>
      </c>
      <c r="AA44">
        <v>4978198.4070487302</v>
      </c>
      <c r="AB44">
        <v>4983631.5199239496</v>
      </c>
      <c r="AC44">
        <v>4998103.7877237396</v>
      </c>
      <c r="AD44">
        <v>5012387.0841638502</v>
      </c>
      <c r="AE44">
        <v>4991973.2460842701</v>
      </c>
      <c r="AF44">
        <v>0</v>
      </c>
    </row>
    <row r="45" spans="1:32" x14ac:dyDescent="0.3">
      <c r="A45" t="s">
        <v>144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144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144</v>
      </c>
      <c r="B47" t="s">
        <v>387</v>
      </c>
      <c r="C47" t="s">
        <v>297</v>
      </c>
      <c r="D47" t="s">
        <v>388</v>
      </c>
      <c r="E47" t="s">
        <v>298</v>
      </c>
      <c r="F47">
        <v>64993.910082644601</v>
      </c>
      <c r="G47">
        <v>68080.550675071994</v>
      </c>
      <c r="H47">
        <v>71048.958810032695</v>
      </c>
      <c r="I47">
        <v>68194.905541419997</v>
      </c>
      <c r="J47">
        <v>66244.971881096193</v>
      </c>
      <c r="K47">
        <v>61404.213330699997</v>
      </c>
      <c r="L47">
        <v>54943.126802762003</v>
      </c>
      <c r="M47">
        <v>49202.802111414399</v>
      </c>
      <c r="N47">
        <v>41921.265145555597</v>
      </c>
      <c r="O47">
        <v>38214.042441149497</v>
      </c>
      <c r="P47">
        <v>34459.823156691098</v>
      </c>
      <c r="Q47">
        <v>31575.1006956034</v>
      </c>
      <c r="R47">
        <v>31038.829519429499</v>
      </c>
      <c r="S47">
        <v>40887.0881073743</v>
      </c>
      <c r="T47">
        <v>53586.103646574498</v>
      </c>
      <c r="U47">
        <v>59404.222927364703</v>
      </c>
      <c r="V47">
        <v>64617.474823471799</v>
      </c>
      <c r="W47">
        <v>70152.061754200302</v>
      </c>
      <c r="X47">
        <v>80767.117896455602</v>
      </c>
      <c r="Y47">
        <v>92182.290395164295</v>
      </c>
      <c r="Z47">
        <v>96009.751901753305</v>
      </c>
      <c r="AA47">
        <v>104481.695893244</v>
      </c>
      <c r="AB47">
        <v>123615.865846656</v>
      </c>
      <c r="AC47">
        <v>142292.822553515</v>
      </c>
      <c r="AD47">
        <v>155542.10096103899</v>
      </c>
      <c r="AE47">
        <v>160171.99744559699</v>
      </c>
      <c r="AF47">
        <v>0</v>
      </c>
    </row>
    <row r="48" spans="1:32" x14ac:dyDescent="0.3">
      <c r="A48" t="s">
        <v>144</v>
      </c>
      <c r="B48" t="s">
        <v>389</v>
      </c>
      <c r="C48" t="s">
        <v>297</v>
      </c>
      <c r="D48" t="s">
        <v>390</v>
      </c>
      <c r="E48" t="s">
        <v>298</v>
      </c>
      <c r="F48">
        <v>64993.910082644601</v>
      </c>
      <c r="G48">
        <v>68080.550675071994</v>
      </c>
      <c r="H48">
        <v>71048.958810032695</v>
      </c>
      <c r="I48">
        <v>68194.905541419997</v>
      </c>
      <c r="J48">
        <v>66244.971881096193</v>
      </c>
      <c r="K48">
        <v>61404.213330699997</v>
      </c>
      <c r="L48">
        <v>54943.126802762003</v>
      </c>
      <c r="M48">
        <v>49202.802111414399</v>
      </c>
      <c r="N48">
        <v>41921.265145555597</v>
      </c>
      <c r="O48">
        <v>38214.042441149497</v>
      </c>
      <c r="P48">
        <v>34459.823156691098</v>
      </c>
      <c r="Q48">
        <v>31575.1006956034</v>
      </c>
      <c r="R48">
        <v>31038.829519429499</v>
      </c>
      <c r="S48">
        <v>40887.0881073743</v>
      </c>
      <c r="T48">
        <v>53586.103646574498</v>
      </c>
      <c r="U48">
        <v>59404.222927364703</v>
      </c>
      <c r="V48">
        <v>64617.474823471799</v>
      </c>
      <c r="W48">
        <v>70152.061754200302</v>
      </c>
      <c r="X48">
        <v>80767.117896455602</v>
      </c>
      <c r="Y48">
        <v>92182.290395164295</v>
      </c>
      <c r="Z48">
        <v>96009.751901753305</v>
      </c>
      <c r="AA48">
        <v>104481.695893244</v>
      </c>
      <c r="AB48">
        <v>123615.865846656</v>
      </c>
      <c r="AC48">
        <v>142292.822553515</v>
      </c>
      <c r="AD48">
        <v>155542.10096103899</v>
      </c>
      <c r="AE48">
        <v>160171.99744559699</v>
      </c>
      <c r="AF48">
        <v>0</v>
      </c>
    </row>
    <row r="49" spans="1:32" x14ac:dyDescent="0.3">
      <c r="A49" t="s">
        <v>144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144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144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144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144</v>
      </c>
      <c r="B53" t="s">
        <v>399</v>
      </c>
      <c r="C53" t="s">
        <v>297</v>
      </c>
      <c r="D53" t="s">
        <v>400</v>
      </c>
      <c r="E53" t="s">
        <v>298</v>
      </c>
      <c r="F53">
        <v>172700</v>
      </c>
      <c r="G53">
        <v>329047.12189199502</v>
      </c>
      <c r="H53">
        <v>469339.71799276501</v>
      </c>
      <c r="I53">
        <v>586774.04457087396</v>
      </c>
      <c r="J53">
        <v>675453.63257240399</v>
      </c>
      <c r="K53">
        <v>743857.58192150295</v>
      </c>
      <c r="L53">
        <v>806034.47643013205</v>
      </c>
      <c r="M53">
        <v>858187.49149851396</v>
      </c>
      <c r="N53">
        <v>900274.28153967601</v>
      </c>
      <c r="O53">
        <v>938764.01094711502</v>
      </c>
      <c r="P53">
        <v>969153.237763579</v>
      </c>
      <c r="Q53">
        <v>993487.87972695497</v>
      </c>
      <c r="R53">
        <v>1014907.36977479</v>
      </c>
      <c r="S53">
        <v>1036457.48581983</v>
      </c>
      <c r="T53">
        <v>1048383.39033143</v>
      </c>
      <c r="U53">
        <v>1050936.8794203899</v>
      </c>
      <c r="V53">
        <v>1057300.4550002399</v>
      </c>
      <c r="W53">
        <v>1061325.1373258899</v>
      </c>
      <c r="X53">
        <v>1067639.9718770401</v>
      </c>
      <c r="Y53">
        <v>1084813.8943034499</v>
      </c>
      <c r="Z53">
        <v>1092295.0847261101</v>
      </c>
      <c r="AA53">
        <v>1105902.8235331499</v>
      </c>
      <c r="AB53">
        <v>1114970.0455167401</v>
      </c>
      <c r="AC53">
        <v>1128851.8878524599</v>
      </c>
      <c r="AD53">
        <v>1147977.6439022601</v>
      </c>
      <c r="AE53">
        <v>1179871.6759838299</v>
      </c>
      <c r="AF53">
        <v>0</v>
      </c>
    </row>
    <row r="54" spans="1:32" x14ac:dyDescent="0.3">
      <c r="A54" t="s">
        <v>144</v>
      </c>
      <c r="B54" t="s">
        <v>401</v>
      </c>
      <c r="C54" t="s">
        <v>297</v>
      </c>
      <c r="D54" t="s">
        <v>402</v>
      </c>
      <c r="E54" t="s">
        <v>298</v>
      </c>
      <c r="F54">
        <v>172700</v>
      </c>
      <c r="G54">
        <v>329047.12189199502</v>
      </c>
      <c r="H54">
        <v>469339.71799276501</v>
      </c>
      <c r="I54">
        <v>586774.04457087396</v>
      </c>
      <c r="J54">
        <v>675453.63257240399</v>
      </c>
      <c r="K54">
        <v>743857.58192150295</v>
      </c>
      <c r="L54">
        <v>806034.47643013205</v>
      </c>
      <c r="M54">
        <v>858187.49149851396</v>
      </c>
      <c r="N54">
        <v>900274.28153967601</v>
      </c>
      <c r="O54">
        <v>938764.01094711502</v>
      </c>
      <c r="P54">
        <v>969153.237763579</v>
      </c>
      <c r="Q54">
        <v>993487.87972695497</v>
      </c>
      <c r="R54">
        <v>1014907.36977479</v>
      </c>
      <c r="S54">
        <v>1036457.48581983</v>
      </c>
      <c r="T54">
        <v>1048383.39033143</v>
      </c>
      <c r="U54">
        <v>1050936.8794203899</v>
      </c>
      <c r="V54">
        <v>1057300.4550002399</v>
      </c>
      <c r="W54">
        <v>1061325.1373258899</v>
      </c>
      <c r="X54">
        <v>1067639.9718770401</v>
      </c>
      <c r="Y54">
        <v>1084813.8943034499</v>
      </c>
      <c r="Z54">
        <v>1092295.0847261101</v>
      </c>
      <c r="AA54">
        <v>1105902.8235331499</v>
      </c>
      <c r="AB54">
        <v>1114970.0455167401</v>
      </c>
      <c r="AC54">
        <v>1128851.8878524599</v>
      </c>
      <c r="AD54">
        <v>1147977.6439022601</v>
      </c>
      <c r="AE54">
        <v>1179871.6759838299</v>
      </c>
      <c r="AF54">
        <v>0</v>
      </c>
    </row>
    <row r="55" spans="1:32" x14ac:dyDescent="0.3">
      <c r="A55" t="s">
        <v>144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144</v>
      </c>
      <c r="B57" t="s">
        <v>407</v>
      </c>
      <c r="C57" t="s">
        <v>297</v>
      </c>
      <c r="D57" t="s">
        <v>408</v>
      </c>
      <c r="E57" t="s">
        <v>298</v>
      </c>
      <c r="F57">
        <v>3001199.6017959402</v>
      </c>
      <c r="G57">
        <v>3235136.7738561099</v>
      </c>
      <c r="H57">
        <v>3447562.59729861</v>
      </c>
      <c r="I57">
        <v>3630639.6873671999</v>
      </c>
      <c r="J57">
        <v>3755570.5389326001</v>
      </c>
      <c r="K57">
        <v>3907814.1212170101</v>
      </c>
      <c r="L57">
        <v>4037722.8755245698</v>
      </c>
      <c r="M57">
        <v>4164664.5024202098</v>
      </c>
      <c r="N57">
        <v>4272943.2120539499</v>
      </c>
      <c r="O57">
        <v>4376222.3254656699</v>
      </c>
      <c r="P57">
        <v>4484307.7800545404</v>
      </c>
      <c r="Q57">
        <v>4580903.1658750298</v>
      </c>
      <c r="R57">
        <v>4651043.8254756797</v>
      </c>
      <c r="S57">
        <v>4720969.1542959604</v>
      </c>
      <c r="T57">
        <v>4768995.14304322</v>
      </c>
      <c r="U57">
        <v>4819441.8020943701</v>
      </c>
      <c r="V57">
        <v>4868622.0965730399</v>
      </c>
      <c r="W57">
        <v>4882016.35464375</v>
      </c>
      <c r="X57">
        <v>4890044.42080977</v>
      </c>
      <c r="Y57">
        <v>4994465.0606386503</v>
      </c>
      <c r="Z57">
        <v>5034126.5603126399</v>
      </c>
      <c r="AA57">
        <v>5082680.1029419703</v>
      </c>
      <c r="AB57">
        <v>5107247.3857706096</v>
      </c>
      <c r="AC57">
        <v>5140396.6102772504</v>
      </c>
      <c r="AD57">
        <v>5167929.1851248899</v>
      </c>
      <c r="AE57">
        <v>5152145.2435298702</v>
      </c>
      <c r="AF57">
        <v>0</v>
      </c>
    </row>
    <row r="58" spans="1:32" x14ac:dyDescent="0.3">
      <c r="A58" t="s">
        <v>144</v>
      </c>
      <c r="B58" t="s">
        <v>409</v>
      </c>
      <c r="C58" t="s">
        <v>297</v>
      </c>
      <c r="D58" t="s">
        <v>410</v>
      </c>
      <c r="E58" t="s">
        <v>298</v>
      </c>
      <c r="F58">
        <v>3001199.6017959402</v>
      </c>
      <c r="G58">
        <v>3235136.7738561099</v>
      </c>
      <c r="H58">
        <v>3447562.59729861</v>
      </c>
      <c r="I58">
        <v>3630639.6873671999</v>
      </c>
      <c r="J58">
        <v>3755570.5389326001</v>
      </c>
      <c r="K58">
        <v>3907814.1212170101</v>
      </c>
      <c r="L58">
        <v>4037722.8755245698</v>
      </c>
      <c r="M58">
        <v>4164664.5024202098</v>
      </c>
      <c r="N58">
        <v>4272943.2120539499</v>
      </c>
      <c r="O58">
        <v>4376222.3254656699</v>
      </c>
      <c r="P58">
        <v>4484307.7800545404</v>
      </c>
      <c r="Q58">
        <v>4580903.1658750298</v>
      </c>
      <c r="R58">
        <v>4651043.8254756797</v>
      </c>
      <c r="S58">
        <v>4720969.1542959604</v>
      </c>
      <c r="T58">
        <v>4768995.14304322</v>
      </c>
      <c r="U58">
        <v>4819441.8020943701</v>
      </c>
      <c r="V58">
        <v>4868622.0965730399</v>
      </c>
      <c r="W58">
        <v>4882016.35464375</v>
      </c>
      <c r="X58">
        <v>4890044.42080977</v>
      </c>
      <c r="Y58">
        <v>4994465.0606386503</v>
      </c>
      <c r="Z58">
        <v>5034126.5603126399</v>
      </c>
      <c r="AA58">
        <v>5082680.1029419703</v>
      </c>
      <c r="AB58">
        <v>5107247.3857706096</v>
      </c>
      <c r="AC58">
        <v>5140396.6102772504</v>
      </c>
      <c r="AD58">
        <v>5167929.1851248899</v>
      </c>
      <c r="AE58">
        <v>5152145.2435298702</v>
      </c>
      <c r="AF58">
        <v>0</v>
      </c>
    </row>
    <row r="59" spans="1:32" x14ac:dyDescent="0.3">
      <c r="A59" t="s">
        <v>144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145</v>
      </c>
      <c r="B2" t="s">
        <v>295</v>
      </c>
      <c r="C2" t="s">
        <v>297</v>
      </c>
      <c r="D2" t="s">
        <v>296</v>
      </c>
      <c r="E2" t="s">
        <v>298</v>
      </c>
      <c r="F2">
        <v>123063.054521043</v>
      </c>
      <c r="G2">
        <v>127446.863619571</v>
      </c>
      <c r="H2">
        <v>131584.909402672</v>
      </c>
      <c r="I2">
        <v>133649.85686683899</v>
      </c>
      <c r="J2">
        <v>135621.713031808</v>
      </c>
      <c r="K2">
        <v>136926.56993848499</v>
      </c>
      <c r="L2">
        <v>134000.70955378999</v>
      </c>
      <c r="M2">
        <v>129528.59569153</v>
      </c>
      <c r="N2">
        <v>127175.698001771</v>
      </c>
      <c r="O2">
        <v>125038.074310685</v>
      </c>
      <c r="P2">
        <v>123757.573634507</v>
      </c>
      <c r="Q2">
        <v>124704.90504436599</v>
      </c>
      <c r="R2">
        <v>126691.788923083</v>
      </c>
      <c r="S2">
        <v>126067.665464866</v>
      </c>
      <c r="T2">
        <v>118769.31562441699</v>
      </c>
      <c r="U2">
        <v>119735.137640578</v>
      </c>
      <c r="V2">
        <v>118038.536296794</v>
      </c>
      <c r="W2">
        <v>114905.550165163</v>
      </c>
      <c r="X2">
        <v>111913.511350018</v>
      </c>
      <c r="Y2">
        <v>112416.252607981</v>
      </c>
      <c r="Z2">
        <v>111751.21711518901</v>
      </c>
      <c r="AA2">
        <v>110248.478710237</v>
      </c>
      <c r="AB2">
        <v>111444.96867518401</v>
      </c>
      <c r="AC2">
        <v>113239.77154434699</v>
      </c>
      <c r="AD2">
        <v>114255.248275202</v>
      </c>
      <c r="AE2">
        <v>118083.84955429799</v>
      </c>
      <c r="AF2">
        <v>127582.56408323</v>
      </c>
    </row>
    <row r="3" spans="1:32" x14ac:dyDescent="0.3">
      <c r="A3" t="s">
        <v>145</v>
      </c>
      <c r="B3" t="s">
        <v>299</v>
      </c>
      <c r="C3" t="s">
        <v>297</v>
      </c>
      <c r="D3" t="s">
        <v>300</v>
      </c>
      <c r="E3" t="s">
        <v>298</v>
      </c>
      <c r="F3">
        <v>129066.386437847</v>
      </c>
      <c r="G3">
        <v>129375.298493282</v>
      </c>
      <c r="H3">
        <v>130138.80944477599</v>
      </c>
      <c r="I3">
        <v>131516.26014121101</v>
      </c>
      <c r="J3">
        <v>133752.01196138101</v>
      </c>
      <c r="K3">
        <v>135031.21631858801</v>
      </c>
      <c r="L3">
        <v>136032.958730999</v>
      </c>
      <c r="M3">
        <v>128843.57638249001</v>
      </c>
      <c r="N3">
        <v>121006.47060912001</v>
      </c>
      <c r="O3">
        <v>113437.24022245</v>
      </c>
      <c r="P3">
        <v>108874.351575576</v>
      </c>
      <c r="Q3">
        <v>101064.761923278</v>
      </c>
      <c r="R3">
        <v>93805.286924017404</v>
      </c>
      <c r="S3">
        <v>86448.3776447032</v>
      </c>
      <c r="T3">
        <v>75248.149162247893</v>
      </c>
      <c r="U3">
        <v>68729.882313573107</v>
      </c>
      <c r="V3">
        <v>62315.557025428701</v>
      </c>
      <c r="W3">
        <v>56412.515568937401</v>
      </c>
      <c r="X3">
        <v>51964.6773992296</v>
      </c>
      <c r="Y3">
        <v>48886.482414949103</v>
      </c>
      <c r="Z3">
        <v>46171.029964605303</v>
      </c>
      <c r="AA3">
        <v>43750.774101359901</v>
      </c>
      <c r="AB3">
        <v>41942.943679939999</v>
      </c>
      <c r="AC3">
        <v>40534.922904467603</v>
      </c>
      <c r="AD3">
        <v>38371.501826302803</v>
      </c>
      <c r="AE3">
        <v>35625.650244776101</v>
      </c>
      <c r="AF3">
        <v>34211.272656162902</v>
      </c>
    </row>
    <row r="4" spans="1:32" x14ac:dyDescent="0.3">
      <c r="A4" t="s">
        <v>145</v>
      </c>
      <c r="B4" t="s">
        <v>301</v>
      </c>
      <c r="C4" t="s">
        <v>297</v>
      </c>
      <c r="D4" t="s">
        <v>302</v>
      </c>
      <c r="E4" t="s">
        <v>298</v>
      </c>
      <c r="F4">
        <v>52262488.639660403</v>
      </c>
      <c r="G4">
        <v>54383553.657495998</v>
      </c>
      <c r="H4">
        <v>57048499.294686198</v>
      </c>
      <c r="I4">
        <v>58803217.146412</v>
      </c>
      <c r="J4">
        <v>59782188.608941004</v>
      </c>
      <c r="K4">
        <v>61111872.598383203</v>
      </c>
      <c r="L4">
        <v>62035434.053109698</v>
      </c>
      <c r="M4">
        <v>62879357.189669602</v>
      </c>
      <c r="N4">
        <v>64193978.289611697</v>
      </c>
      <c r="O4">
        <v>65305444.453907102</v>
      </c>
      <c r="P4">
        <v>67140447.479250193</v>
      </c>
      <c r="Q4">
        <v>69808713.498152599</v>
      </c>
      <c r="R4">
        <v>72163059.023282602</v>
      </c>
      <c r="S4">
        <v>74835637.871787295</v>
      </c>
      <c r="T4">
        <v>72199709.190643698</v>
      </c>
      <c r="U4">
        <v>73133263.640748993</v>
      </c>
      <c r="V4">
        <v>73650900.4971468</v>
      </c>
      <c r="W4">
        <v>73880463.2019106</v>
      </c>
      <c r="X4">
        <v>74455756.732793599</v>
      </c>
      <c r="Y4">
        <v>76517425.635580406</v>
      </c>
      <c r="Z4">
        <v>77795130.962369606</v>
      </c>
      <c r="AA4">
        <v>78099410.580290407</v>
      </c>
      <c r="AB4">
        <v>79975996.814671695</v>
      </c>
      <c r="AC4">
        <v>82379940.494820803</v>
      </c>
      <c r="AD4">
        <v>83175131.630842403</v>
      </c>
      <c r="AE4">
        <v>83071487.734156907</v>
      </c>
      <c r="AF4">
        <v>85674276.602087706</v>
      </c>
    </row>
    <row r="5" spans="1:32" x14ac:dyDescent="0.3">
      <c r="A5" t="s">
        <v>145</v>
      </c>
      <c r="B5" t="s">
        <v>303</v>
      </c>
      <c r="C5" t="s">
        <v>297</v>
      </c>
      <c r="D5" t="s">
        <v>304</v>
      </c>
      <c r="E5" t="s">
        <v>298</v>
      </c>
      <c r="F5">
        <v>1415418.1096954499</v>
      </c>
      <c r="G5">
        <v>1471184.0496880601</v>
      </c>
      <c r="H5">
        <v>1539837.3786484499</v>
      </c>
      <c r="I5">
        <v>1583792.92378354</v>
      </c>
      <c r="J5">
        <v>1628012.60686426</v>
      </c>
      <c r="K5">
        <v>1663950.1356315601</v>
      </c>
      <c r="L5">
        <v>1677539.77871872</v>
      </c>
      <c r="M5">
        <v>1677703.3607354001</v>
      </c>
      <c r="N5">
        <v>1751097.48593398</v>
      </c>
      <c r="O5">
        <v>1786038.84927363</v>
      </c>
      <c r="P5">
        <v>1825215.8893772899</v>
      </c>
      <c r="Q5">
        <v>1898347.8836513399</v>
      </c>
      <c r="R5">
        <v>1925151.7601387501</v>
      </c>
      <c r="S5">
        <v>1940768.50026169</v>
      </c>
      <c r="T5">
        <v>1837202.9001164299</v>
      </c>
      <c r="U5">
        <v>1829747.55767856</v>
      </c>
      <c r="V5">
        <v>1802269.8037435401</v>
      </c>
      <c r="W5">
        <v>1764249.5008652301</v>
      </c>
      <c r="X5">
        <v>1730514.09793166</v>
      </c>
      <c r="Y5">
        <v>1721716.8564211701</v>
      </c>
      <c r="Z5">
        <v>1701967.02130109</v>
      </c>
      <c r="AA5">
        <v>1675581.1914999599</v>
      </c>
      <c r="AB5">
        <v>1710742.21286293</v>
      </c>
      <c r="AC5">
        <v>1763212.1313555201</v>
      </c>
      <c r="AD5">
        <v>1794012.26501836</v>
      </c>
      <c r="AE5">
        <v>1800119.79723902</v>
      </c>
      <c r="AF5">
        <v>1861855.2855992001</v>
      </c>
    </row>
    <row r="6" spans="1:32" x14ac:dyDescent="0.3">
      <c r="A6" t="s">
        <v>145</v>
      </c>
      <c r="B6" t="s">
        <v>305</v>
      </c>
      <c r="C6" t="s">
        <v>297</v>
      </c>
      <c r="D6" t="s">
        <v>306</v>
      </c>
      <c r="E6" t="s">
        <v>298</v>
      </c>
      <c r="F6">
        <v>897061.136857679</v>
      </c>
      <c r="G6">
        <v>825019.10552671796</v>
      </c>
      <c r="H6">
        <v>768494.83423917997</v>
      </c>
      <c r="I6">
        <v>708760.48161332496</v>
      </c>
      <c r="J6">
        <v>655232.03812640498</v>
      </c>
      <c r="K6">
        <v>611530.77679711999</v>
      </c>
      <c r="L6">
        <v>567216.35943595006</v>
      </c>
      <c r="M6">
        <v>528862.27561744303</v>
      </c>
      <c r="N6">
        <v>493609.762976547</v>
      </c>
      <c r="O6">
        <v>460306.922825646</v>
      </c>
      <c r="P6">
        <v>429190.896889497</v>
      </c>
      <c r="Q6">
        <v>404666.72157064697</v>
      </c>
      <c r="R6">
        <v>385568.04912863899</v>
      </c>
      <c r="S6">
        <v>376703.45074043499</v>
      </c>
      <c r="T6">
        <v>343162.83104848</v>
      </c>
      <c r="U6">
        <v>329682.180380926</v>
      </c>
      <c r="V6">
        <v>324490.44319264102</v>
      </c>
      <c r="W6">
        <v>318129.28617987997</v>
      </c>
      <c r="X6">
        <v>311844.28021937399</v>
      </c>
      <c r="Y6">
        <v>315857.21592983301</v>
      </c>
      <c r="Z6">
        <v>315736.48749332299</v>
      </c>
      <c r="AA6">
        <v>311677.90226924402</v>
      </c>
      <c r="AB6">
        <v>318510.62081370101</v>
      </c>
      <c r="AC6">
        <v>330261.74291950301</v>
      </c>
      <c r="AD6">
        <v>335152.32224559301</v>
      </c>
      <c r="AE6">
        <v>325114.97689402202</v>
      </c>
      <c r="AF6">
        <v>322588.45097396203</v>
      </c>
    </row>
    <row r="7" spans="1:32" x14ac:dyDescent="0.3">
      <c r="A7" t="s">
        <v>145</v>
      </c>
      <c r="B7" t="s">
        <v>307</v>
      </c>
      <c r="C7" t="s">
        <v>297</v>
      </c>
      <c r="D7" t="s">
        <v>308</v>
      </c>
      <c r="E7" t="s">
        <v>298</v>
      </c>
      <c r="F7">
        <v>468476.90519356402</v>
      </c>
      <c r="G7">
        <v>502649.24053043401</v>
      </c>
      <c r="H7">
        <v>538884.64960190596</v>
      </c>
      <c r="I7">
        <v>566445.06752901396</v>
      </c>
      <c r="J7">
        <v>588327.437487897</v>
      </c>
      <c r="K7">
        <v>607127.62730594096</v>
      </c>
      <c r="L7">
        <v>620189.64676521905</v>
      </c>
      <c r="M7">
        <v>628236.87241906801</v>
      </c>
      <c r="N7">
        <v>645103.84711603401</v>
      </c>
      <c r="O7">
        <v>658834.70696125703</v>
      </c>
      <c r="P7">
        <v>670109.98918035696</v>
      </c>
      <c r="Q7">
        <v>684966.47405797197</v>
      </c>
      <c r="R7">
        <v>684545.26395838405</v>
      </c>
      <c r="S7">
        <v>692572.60404061503</v>
      </c>
      <c r="T7">
        <v>660720.72624542704</v>
      </c>
      <c r="U7">
        <v>665122.42428201402</v>
      </c>
      <c r="V7">
        <v>654484.50457185297</v>
      </c>
      <c r="W7">
        <v>632646.56201141002</v>
      </c>
      <c r="X7">
        <v>606062.72783658595</v>
      </c>
      <c r="Y7">
        <v>590336.49090654799</v>
      </c>
      <c r="Z7">
        <v>569604.76257003599</v>
      </c>
      <c r="AA7">
        <v>550294.35126474395</v>
      </c>
      <c r="AB7">
        <v>548085.08077375102</v>
      </c>
      <c r="AC7">
        <v>552753.80109383306</v>
      </c>
      <c r="AD7">
        <v>547988.01463196694</v>
      </c>
      <c r="AE7">
        <v>544553.909207021</v>
      </c>
      <c r="AF7">
        <v>561193.16276605602</v>
      </c>
    </row>
    <row r="8" spans="1:32" x14ac:dyDescent="0.3">
      <c r="A8" t="s">
        <v>145</v>
      </c>
      <c r="B8" t="s">
        <v>309</v>
      </c>
      <c r="C8" t="s">
        <v>297</v>
      </c>
      <c r="D8" t="s">
        <v>310</v>
      </c>
      <c r="E8" t="s">
        <v>298</v>
      </c>
      <c r="F8">
        <v>560870.01665101096</v>
      </c>
      <c r="G8">
        <v>552896.87998239102</v>
      </c>
      <c r="H8">
        <v>548288.027901661</v>
      </c>
      <c r="I8">
        <v>526517.89153501298</v>
      </c>
      <c r="J8">
        <v>493287.335132354</v>
      </c>
      <c r="K8">
        <v>461861.082532959</v>
      </c>
      <c r="L8">
        <v>433676.15150918998</v>
      </c>
      <c r="M8">
        <v>410035.89833057299</v>
      </c>
      <c r="N8">
        <v>393687.41835647501</v>
      </c>
      <c r="O8">
        <v>379697.48970301001</v>
      </c>
      <c r="P8">
        <v>373510.93320644298</v>
      </c>
      <c r="Q8">
        <v>376644.40093758499</v>
      </c>
      <c r="R8">
        <v>376739.89857091702</v>
      </c>
      <c r="S8">
        <v>382687.911699177</v>
      </c>
      <c r="T8">
        <v>366917.00354351901</v>
      </c>
      <c r="U8">
        <v>371503.29593568202</v>
      </c>
      <c r="V8">
        <v>371230.04436093901</v>
      </c>
      <c r="W8">
        <v>366130.766741061</v>
      </c>
      <c r="X8">
        <v>360957.14926965698</v>
      </c>
      <c r="Y8">
        <v>358822.85544214398</v>
      </c>
      <c r="Z8">
        <v>353058.06202131201</v>
      </c>
      <c r="AA8">
        <v>346423.239201124</v>
      </c>
      <c r="AB8">
        <v>347593.55221691501</v>
      </c>
      <c r="AC8">
        <v>351274.58148938901</v>
      </c>
      <c r="AD8">
        <v>349629.34089423</v>
      </c>
      <c r="AE8">
        <v>342707.89007103199</v>
      </c>
      <c r="AF8">
        <v>345895.04598081601</v>
      </c>
    </row>
    <row r="9" spans="1:32" x14ac:dyDescent="0.3">
      <c r="A9" t="s">
        <v>145</v>
      </c>
      <c r="B9" t="s">
        <v>311</v>
      </c>
      <c r="C9" t="s">
        <v>297</v>
      </c>
      <c r="D9" t="s">
        <v>312</v>
      </c>
      <c r="E9" t="s">
        <v>298</v>
      </c>
      <c r="F9">
        <v>6756225.2656219797</v>
      </c>
      <c r="G9">
        <v>7000492.8907172699</v>
      </c>
      <c r="H9">
        <v>7230169.1065872796</v>
      </c>
      <c r="I9">
        <v>7279735.6651348202</v>
      </c>
      <c r="J9">
        <v>7307717.5550079904</v>
      </c>
      <c r="K9">
        <v>7246766.3541463204</v>
      </c>
      <c r="L9">
        <v>7242348.7371117901</v>
      </c>
      <c r="M9">
        <v>7243619.4748718804</v>
      </c>
      <c r="N9">
        <v>7276013.1950481301</v>
      </c>
      <c r="O9">
        <v>7266839.2237125998</v>
      </c>
      <c r="P9">
        <v>7354730.96576548</v>
      </c>
      <c r="Q9">
        <v>7500830.4351878297</v>
      </c>
      <c r="R9">
        <v>7733006.5511874799</v>
      </c>
      <c r="S9">
        <v>8057345.5697948001</v>
      </c>
      <c r="T9">
        <v>7800427.0093459897</v>
      </c>
      <c r="U9">
        <v>7876137.9910848504</v>
      </c>
      <c r="V9">
        <v>7909864.5847935397</v>
      </c>
      <c r="W9">
        <v>7948399.1947888704</v>
      </c>
      <c r="X9">
        <v>8046771.9438839797</v>
      </c>
      <c r="Y9">
        <v>8318575.2300488502</v>
      </c>
      <c r="Z9">
        <v>8470477.0473168902</v>
      </c>
      <c r="AA9">
        <v>8547678.2958311606</v>
      </c>
      <c r="AB9">
        <v>8868328.7825751994</v>
      </c>
      <c r="AC9">
        <v>9193845.5858247709</v>
      </c>
      <c r="AD9">
        <v>9323263.8333533797</v>
      </c>
      <c r="AE9">
        <v>9356410.8779050596</v>
      </c>
      <c r="AF9">
        <v>9670258.9589915294</v>
      </c>
    </row>
    <row r="10" spans="1:32" x14ac:dyDescent="0.3">
      <c r="A10" t="s">
        <v>145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145</v>
      </c>
      <c r="B11" t="s">
        <v>315</v>
      </c>
      <c r="C11" t="s">
        <v>297</v>
      </c>
      <c r="D11" t="s">
        <v>316</v>
      </c>
      <c r="E11" t="s">
        <v>298</v>
      </c>
      <c r="F11">
        <v>4229955.0851402702</v>
      </c>
      <c r="G11">
        <v>4074791.8695458998</v>
      </c>
      <c r="H11">
        <v>4016083.1465804302</v>
      </c>
      <c r="I11">
        <v>4004027.48513423</v>
      </c>
      <c r="J11">
        <v>3928569.47026353</v>
      </c>
      <c r="K11">
        <v>4041153.2689045002</v>
      </c>
      <c r="L11">
        <v>4069448.9319965099</v>
      </c>
      <c r="M11">
        <v>4180876.6547959601</v>
      </c>
      <c r="N11">
        <v>4321182.8106850004</v>
      </c>
      <c r="O11">
        <v>4400282.5748459902</v>
      </c>
      <c r="P11">
        <v>4529184.18536398</v>
      </c>
      <c r="Q11">
        <v>4800043.0798242697</v>
      </c>
      <c r="R11">
        <v>4981005.1014692197</v>
      </c>
      <c r="S11">
        <v>5217794.9660412902</v>
      </c>
      <c r="T11">
        <v>5170784.9100233298</v>
      </c>
      <c r="U11">
        <v>5460786.7076310003</v>
      </c>
      <c r="V11">
        <v>5634552.1529495902</v>
      </c>
      <c r="W11">
        <v>5787278.75629861</v>
      </c>
      <c r="X11">
        <v>5966498.0109316204</v>
      </c>
      <c r="Y11">
        <v>6179659.32119611</v>
      </c>
      <c r="Z11">
        <v>6336317.9640905904</v>
      </c>
      <c r="AA11">
        <v>6375986.24920158</v>
      </c>
      <c r="AB11">
        <v>6548833.9536626805</v>
      </c>
      <c r="AC11">
        <v>6692622.5566515904</v>
      </c>
      <c r="AD11">
        <v>6687509.3833758496</v>
      </c>
      <c r="AE11">
        <v>6606559.4627258703</v>
      </c>
      <c r="AF11">
        <v>6750423.6488537202</v>
      </c>
    </row>
    <row r="12" spans="1:32" x14ac:dyDescent="0.3">
      <c r="A12" t="s">
        <v>145</v>
      </c>
      <c r="B12" t="s">
        <v>317</v>
      </c>
      <c r="C12" t="s">
        <v>297</v>
      </c>
      <c r="D12" t="s">
        <v>318</v>
      </c>
      <c r="E12" t="s">
        <v>298</v>
      </c>
      <c r="F12">
        <v>2577139.3161246101</v>
      </c>
      <c r="G12">
        <v>2676313.9516508598</v>
      </c>
      <c r="H12">
        <v>2786124.5726484298</v>
      </c>
      <c r="I12">
        <v>2853726.9104583301</v>
      </c>
      <c r="J12">
        <v>2883709.0452529402</v>
      </c>
      <c r="K12">
        <v>2911632.43735256</v>
      </c>
      <c r="L12">
        <v>2913253.6839590198</v>
      </c>
      <c r="M12">
        <v>2870029.48894611</v>
      </c>
      <c r="N12">
        <v>2859783.90195987</v>
      </c>
      <c r="O12">
        <v>2871074.2856390201</v>
      </c>
      <c r="P12">
        <v>2892159.6036379701</v>
      </c>
      <c r="Q12">
        <v>2940493.2793304501</v>
      </c>
      <c r="R12">
        <v>2972721.51925661</v>
      </c>
      <c r="S12">
        <v>3039719.6514210198</v>
      </c>
      <c r="T12">
        <v>2919909.2564939801</v>
      </c>
      <c r="U12">
        <v>2952258.2997516799</v>
      </c>
      <c r="V12">
        <v>2959104.9106045398</v>
      </c>
      <c r="W12">
        <v>2965087.9505883502</v>
      </c>
      <c r="X12">
        <v>2990760.7229921198</v>
      </c>
      <c r="Y12">
        <v>3101887.7529988801</v>
      </c>
      <c r="Z12">
        <v>3170943.6956823398</v>
      </c>
      <c r="AA12">
        <v>3212291.4945623898</v>
      </c>
      <c r="AB12">
        <v>3307278.7578294598</v>
      </c>
      <c r="AC12">
        <v>3430005.55171932</v>
      </c>
      <c r="AD12">
        <v>3471587.34620238</v>
      </c>
      <c r="AE12">
        <v>3461246.69768479</v>
      </c>
      <c r="AF12">
        <v>3560345.3496284601</v>
      </c>
    </row>
    <row r="13" spans="1:32" x14ac:dyDescent="0.3">
      <c r="A13" t="s">
        <v>145</v>
      </c>
      <c r="B13" t="s">
        <v>319</v>
      </c>
      <c r="C13" t="s">
        <v>297</v>
      </c>
      <c r="D13" t="s">
        <v>320</v>
      </c>
      <c r="E13" t="s">
        <v>298</v>
      </c>
      <c r="F13">
        <v>4265481.9898760105</v>
      </c>
      <c r="G13">
        <v>4229375.1649881098</v>
      </c>
      <c r="H13">
        <v>4224697.38639565</v>
      </c>
      <c r="I13">
        <v>4142600.06449515</v>
      </c>
      <c r="J13">
        <v>4002484.89037523</v>
      </c>
      <c r="K13">
        <v>3909362.8063250598</v>
      </c>
      <c r="L13">
        <v>3744223.2632883899</v>
      </c>
      <c r="M13">
        <v>3610236.2721431102</v>
      </c>
      <c r="N13">
        <v>3468337.3836359</v>
      </c>
      <c r="O13">
        <v>3394084.2539389902</v>
      </c>
      <c r="P13">
        <v>3359758.7861155602</v>
      </c>
      <c r="Q13">
        <v>3376523.94479171</v>
      </c>
      <c r="R13">
        <v>3383348.3387823701</v>
      </c>
      <c r="S13">
        <v>3434946.2970153401</v>
      </c>
      <c r="T13">
        <v>3300138.2059939001</v>
      </c>
      <c r="U13">
        <v>3325330.1690554302</v>
      </c>
      <c r="V13">
        <v>3321105.0817856402</v>
      </c>
      <c r="W13">
        <v>3294441.8198785698</v>
      </c>
      <c r="X13">
        <v>3270658.33657652</v>
      </c>
      <c r="Y13">
        <v>3322530.21206353</v>
      </c>
      <c r="Z13">
        <v>3329078.2768614599</v>
      </c>
      <c r="AA13">
        <v>3308759.47277564</v>
      </c>
      <c r="AB13">
        <v>3349149.0703565599</v>
      </c>
      <c r="AC13">
        <v>3363297.9981355299</v>
      </c>
      <c r="AD13">
        <v>3355152.8457971001</v>
      </c>
      <c r="AE13">
        <v>3278538.6455836501</v>
      </c>
      <c r="AF13">
        <v>3295466.62438427</v>
      </c>
    </row>
    <row r="14" spans="1:32" x14ac:dyDescent="0.3">
      <c r="A14" t="s">
        <v>145</v>
      </c>
      <c r="B14" t="s">
        <v>321</v>
      </c>
      <c r="C14" t="s">
        <v>297</v>
      </c>
      <c r="D14" t="s">
        <v>322</v>
      </c>
      <c r="E14" t="s">
        <v>298</v>
      </c>
      <c r="F14">
        <v>14448776.4233374</v>
      </c>
      <c r="G14">
        <v>15269977.9997961</v>
      </c>
      <c r="H14">
        <v>16247277.1829117</v>
      </c>
      <c r="I14">
        <v>16979841.878507901</v>
      </c>
      <c r="J14">
        <v>17450280.338207901</v>
      </c>
      <c r="K14">
        <v>18088691.462226499</v>
      </c>
      <c r="L14">
        <v>18564340.995257799</v>
      </c>
      <c r="M14">
        <v>18969886.663079001</v>
      </c>
      <c r="N14">
        <v>19397567.600544501</v>
      </c>
      <c r="O14">
        <v>19724474.370635599</v>
      </c>
      <c r="P14">
        <v>20223491.262832802</v>
      </c>
      <c r="Q14">
        <v>20994121.850358199</v>
      </c>
      <c r="R14">
        <v>21665957.922010701</v>
      </c>
      <c r="S14">
        <v>22429341.975214802</v>
      </c>
      <c r="T14">
        <v>21466167.7458781</v>
      </c>
      <c r="U14">
        <v>21413127.3443808</v>
      </c>
      <c r="V14">
        <v>21312247.980547801</v>
      </c>
      <c r="W14">
        <v>21073051.254793599</v>
      </c>
      <c r="X14">
        <v>20821493.199143302</v>
      </c>
      <c r="Y14">
        <v>20850877.686588202</v>
      </c>
      <c r="Z14">
        <v>20660665.2018167</v>
      </c>
      <c r="AA14">
        <v>20224523.430867299</v>
      </c>
      <c r="AB14">
        <v>20182048.172730699</v>
      </c>
      <c r="AC14">
        <v>20340784.0121697</v>
      </c>
      <c r="AD14">
        <v>20082148.4286131</v>
      </c>
      <c r="AE14">
        <v>19825081.067399099</v>
      </c>
      <c r="AF14">
        <v>20271935.320495099</v>
      </c>
    </row>
    <row r="15" spans="1:32" x14ac:dyDescent="0.3">
      <c r="A15" t="s">
        <v>145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145</v>
      </c>
      <c r="B16" t="s">
        <v>325</v>
      </c>
      <c r="C16" t="s">
        <v>297</v>
      </c>
      <c r="D16" t="s">
        <v>326</v>
      </c>
      <c r="E16" t="s">
        <v>298</v>
      </c>
      <c r="F16">
        <v>4570160.93293563</v>
      </c>
      <c r="G16">
        <v>4923088.8707149401</v>
      </c>
      <c r="H16">
        <v>5315487.1188407401</v>
      </c>
      <c r="I16">
        <v>5602726.3511186102</v>
      </c>
      <c r="J16">
        <v>5793687.6646896703</v>
      </c>
      <c r="K16">
        <v>6025237.4409459103</v>
      </c>
      <c r="L16">
        <v>6212289.52827462</v>
      </c>
      <c r="M16">
        <v>6349155.1945334096</v>
      </c>
      <c r="N16">
        <v>6477394.2737873504</v>
      </c>
      <c r="O16">
        <v>6583637.1731865099</v>
      </c>
      <c r="P16">
        <v>6752827.4091500202</v>
      </c>
      <c r="Q16">
        <v>6988845.5359180896</v>
      </c>
      <c r="R16">
        <v>7114028.7481743097</v>
      </c>
      <c r="S16">
        <v>7239045.0058354205</v>
      </c>
      <c r="T16">
        <v>6882521.49559383</v>
      </c>
      <c r="U16">
        <v>6943796.6750941398</v>
      </c>
      <c r="V16">
        <v>6947928.8175744796</v>
      </c>
      <c r="W16">
        <v>6960129.9343640003</v>
      </c>
      <c r="X16">
        <v>7019452.9947658498</v>
      </c>
      <c r="Y16">
        <v>7235172.9048611103</v>
      </c>
      <c r="Z16">
        <v>7398990.1775584202</v>
      </c>
      <c r="AA16">
        <v>7477005.3596286504</v>
      </c>
      <c r="AB16">
        <v>7664817.4283298803</v>
      </c>
      <c r="AC16">
        <v>7986713.84353399</v>
      </c>
      <c r="AD16">
        <v>8208210.46670275</v>
      </c>
      <c r="AE16">
        <v>7934442.4789388599</v>
      </c>
      <c r="AF16">
        <v>7798598.1329049198</v>
      </c>
    </row>
    <row r="17" spans="1:32" x14ac:dyDescent="0.3">
      <c r="A17" t="s">
        <v>145</v>
      </c>
      <c r="B17" t="s">
        <v>327</v>
      </c>
      <c r="C17" t="s">
        <v>297</v>
      </c>
      <c r="D17" t="s">
        <v>328</v>
      </c>
      <c r="E17" t="s">
        <v>298</v>
      </c>
      <c r="F17">
        <v>3092536.3497651699</v>
      </c>
      <c r="G17">
        <v>3449926.71284757</v>
      </c>
      <c r="H17">
        <v>3843135.8454697998</v>
      </c>
      <c r="I17">
        <v>4156355.8650229801</v>
      </c>
      <c r="J17">
        <v>4448587.9702647403</v>
      </c>
      <c r="K17">
        <v>4726933.1206416301</v>
      </c>
      <c r="L17">
        <v>4948512.6766226701</v>
      </c>
      <c r="M17">
        <v>5142168.4303073203</v>
      </c>
      <c r="N17">
        <v>5447051.4347209297</v>
      </c>
      <c r="O17">
        <v>5744101.2608933002</v>
      </c>
      <c r="P17">
        <v>6128519.2425271599</v>
      </c>
      <c r="Q17">
        <v>6508074.6120504802</v>
      </c>
      <c r="R17">
        <v>6871257.2813276099</v>
      </c>
      <c r="S17">
        <v>7230608.8037866</v>
      </c>
      <c r="T17">
        <v>7088396.2245212803</v>
      </c>
      <c r="U17">
        <v>7267166.4534294698</v>
      </c>
      <c r="V17">
        <v>7410075.0825234996</v>
      </c>
      <c r="W17">
        <v>7503593.0077821296</v>
      </c>
      <c r="X17">
        <v>7641139.8801442804</v>
      </c>
      <c r="Y17">
        <v>7936240.7765709804</v>
      </c>
      <c r="Z17">
        <v>8113999.1217690697</v>
      </c>
      <c r="AA17">
        <v>8144268.3160104696</v>
      </c>
      <c r="AB17">
        <v>8313013.7833628897</v>
      </c>
      <c r="AC17">
        <v>8600516.3302576207</v>
      </c>
      <c r="AD17">
        <v>8684832.6214122195</v>
      </c>
      <c r="AE17">
        <v>8530686.9496338405</v>
      </c>
      <c r="AF17">
        <v>8613201.8433550298</v>
      </c>
    </row>
    <row r="18" spans="1:32" x14ac:dyDescent="0.3">
      <c r="A18" t="s">
        <v>145</v>
      </c>
      <c r="B18" t="s">
        <v>329</v>
      </c>
      <c r="C18" t="s">
        <v>297</v>
      </c>
      <c r="D18" t="s">
        <v>330</v>
      </c>
      <c r="E18" t="s">
        <v>298</v>
      </c>
      <c r="F18">
        <v>8277430.97150617</v>
      </c>
      <c r="G18">
        <v>8647639.9865994994</v>
      </c>
      <c r="H18">
        <v>9171544.0592858791</v>
      </c>
      <c r="I18">
        <v>9530878.0452831592</v>
      </c>
      <c r="J18">
        <v>9697828.0896313805</v>
      </c>
      <c r="K18">
        <v>9882693.5404633097</v>
      </c>
      <c r="L18">
        <v>10080361.5377574</v>
      </c>
      <c r="M18">
        <v>10303176.2229403</v>
      </c>
      <c r="N18">
        <v>10687274.668095</v>
      </c>
      <c r="O18">
        <v>11061446.8625753</v>
      </c>
      <c r="P18">
        <v>11619861.479329299</v>
      </c>
      <c r="Q18">
        <v>12335229.0788181</v>
      </c>
      <c r="R18">
        <v>13061437.0189666</v>
      </c>
      <c r="S18">
        <v>13764502.615382301</v>
      </c>
      <c r="T18">
        <v>13381732.937684201</v>
      </c>
      <c r="U18">
        <v>13719619.154285001</v>
      </c>
      <c r="V18">
        <v>14034924.597520901</v>
      </c>
      <c r="W18">
        <v>14315849.8029157</v>
      </c>
      <c r="X18">
        <v>14744049.6576297</v>
      </c>
      <c r="Y18">
        <v>15647998.884391</v>
      </c>
      <c r="Z18">
        <v>16470462.743219299</v>
      </c>
      <c r="AA18">
        <v>17067637.401762102</v>
      </c>
      <c r="AB18">
        <v>17976064.267197099</v>
      </c>
      <c r="AC18">
        <v>18906065.792127799</v>
      </c>
      <c r="AD18">
        <v>19448275.5026104</v>
      </c>
      <c r="AE18">
        <v>20167333.5826387</v>
      </c>
      <c r="AF18">
        <v>21683361.325424101</v>
      </c>
    </row>
    <row r="19" spans="1:32" x14ac:dyDescent="0.3">
      <c r="A19" t="s">
        <v>145</v>
      </c>
      <c r="B19" t="s">
        <v>331</v>
      </c>
      <c r="C19" t="s">
        <v>297</v>
      </c>
      <c r="D19" t="s">
        <v>332</v>
      </c>
      <c r="E19" t="s">
        <v>298</v>
      </c>
      <c r="F19">
        <v>702956.13695545902</v>
      </c>
      <c r="G19">
        <v>760196.93490820006</v>
      </c>
      <c r="H19">
        <v>818475.98557508294</v>
      </c>
      <c r="I19">
        <v>867808.51679597504</v>
      </c>
      <c r="J19">
        <v>904464.16763676598</v>
      </c>
      <c r="K19">
        <v>934932.54510984395</v>
      </c>
      <c r="L19">
        <v>962032.76241244702</v>
      </c>
      <c r="M19">
        <v>965370.38095003495</v>
      </c>
      <c r="N19">
        <v>975874.50675211998</v>
      </c>
      <c r="O19">
        <v>974626.47971625195</v>
      </c>
      <c r="P19">
        <v>981886.83587428997</v>
      </c>
      <c r="Q19">
        <v>999926.201655949</v>
      </c>
      <c r="R19">
        <v>1008291.57031101</v>
      </c>
      <c r="S19">
        <v>1029600.52055374</v>
      </c>
      <c r="T19">
        <v>981627.94415520597</v>
      </c>
      <c r="U19">
        <v>978985.387759384</v>
      </c>
      <c r="V19">
        <v>968622.49297784502</v>
      </c>
      <c r="W19">
        <v>951475.36470315803</v>
      </c>
      <c r="X19">
        <v>945553.73146902502</v>
      </c>
      <c r="Y19">
        <v>937749.448161999</v>
      </c>
      <c r="Z19">
        <v>903830.40066909697</v>
      </c>
      <c r="AA19">
        <v>857283.87541604403</v>
      </c>
      <c r="AB19">
        <v>841531.13195988303</v>
      </c>
      <c r="AC19">
        <v>868586.567542259</v>
      </c>
      <c r="AD19">
        <v>887369.25998507102</v>
      </c>
      <c r="AE19">
        <v>898691.39823590999</v>
      </c>
      <c r="AF19">
        <v>939153.45273057802</v>
      </c>
    </row>
    <row r="20" spans="1:32" x14ac:dyDescent="0.3">
      <c r="A20" t="s">
        <v>145</v>
      </c>
      <c r="B20" t="s">
        <v>333</v>
      </c>
      <c r="C20" t="s">
        <v>297</v>
      </c>
      <c r="D20" t="s">
        <v>334</v>
      </c>
      <c r="E20" t="s">
        <v>298</v>
      </c>
      <c r="F20">
        <v>569526.19417099794</v>
      </c>
      <c r="G20">
        <v>599912.30247822602</v>
      </c>
      <c r="H20">
        <v>632012.84499998298</v>
      </c>
      <c r="I20">
        <v>645917.84927054495</v>
      </c>
      <c r="J20">
        <v>665691.28565946897</v>
      </c>
      <c r="K20">
        <v>676469.60354917299</v>
      </c>
      <c r="L20">
        <v>666963.35386143997</v>
      </c>
      <c r="M20">
        <v>656069.83051728702</v>
      </c>
      <c r="N20">
        <v>646550.34485111595</v>
      </c>
      <c r="O20">
        <v>625930.05522391899</v>
      </c>
      <c r="P20">
        <v>610820.61138455896</v>
      </c>
      <c r="Q20">
        <v>603440.56082012202</v>
      </c>
      <c r="R20">
        <v>596346.32411740499</v>
      </c>
      <c r="S20">
        <v>597154.09410225798</v>
      </c>
      <c r="T20">
        <v>558904.19827444199</v>
      </c>
      <c r="U20">
        <v>549723.48249017203</v>
      </c>
      <c r="V20">
        <v>532626.72921099595</v>
      </c>
      <c r="W20">
        <v>514537.66984079598</v>
      </c>
      <c r="X20">
        <v>495624.578215271</v>
      </c>
      <c r="Y20">
        <v>484892.09913525998</v>
      </c>
      <c r="Z20">
        <v>470972.69178309198</v>
      </c>
      <c r="AA20">
        <v>448521.368974087</v>
      </c>
      <c r="AB20">
        <v>449285.122064667</v>
      </c>
      <c r="AC20">
        <v>453128.17245810101</v>
      </c>
      <c r="AD20">
        <v>447363.96820582502</v>
      </c>
      <c r="AE20">
        <v>434545.41172425897</v>
      </c>
      <c r="AF20">
        <v>435388.17919264198</v>
      </c>
    </row>
    <row r="21" spans="1:32" x14ac:dyDescent="0.3">
      <c r="A21" t="s">
        <v>145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145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31.249071846810899</v>
      </c>
      <c r="AC22">
        <v>55.649389455045601</v>
      </c>
      <c r="AD22">
        <v>76.274781977093795</v>
      </c>
      <c r="AE22">
        <v>97.483271901018199</v>
      </c>
      <c r="AF22">
        <v>117.962976773748</v>
      </c>
    </row>
    <row r="23" spans="1:32" x14ac:dyDescent="0.3">
      <c r="A23" t="s">
        <v>145</v>
      </c>
      <c r="B23" t="s">
        <v>339</v>
      </c>
      <c r="C23" t="s">
        <v>297</v>
      </c>
      <c r="D23" t="s">
        <v>340</v>
      </c>
      <c r="E23" t="s">
        <v>298</v>
      </c>
      <c r="F23">
        <v>1208372.1498063901</v>
      </c>
      <c r="G23">
        <v>1271807.4310655</v>
      </c>
      <c r="H23">
        <v>1337305.57001147</v>
      </c>
      <c r="I23">
        <v>1337377.9883896499</v>
      </c>
      <c r="J23">
        <v>1332026.7129692601</v>
      </c>
      <c r="K23">
        <v>1326982.1138603301</v>
      </c>
      <c r="L23">
        <v>1285817.5695002801</v>
      </c>
      <c r="M23">
        <v>1233977.97443279</v>
      </c>
      <c r="N23">
        <v>1201133.6519526299</v>
      </c>
      <c r="O23">
        <v>1158134.01838933</v>
      </c>
      <c r="P23">
        <v>1121626.24641567</v>
      </c>
      <c r="Q23">
        <v>1095764.8577918201</v>
      </c>
      <c r="R23">
        <v>1063013.1801100399</v>
      </c>
      <c r="S23">
        <v>1044384.96045935</v>
      </c>
      <c r="T23">
        <v>969320.99008307105</v>
      </c>
      <c r="U23">
        <v>950399.26902083098</v>
      </c>
      <c r="V23">
        <v>929423.99958304898</v>
      </c>
      <c r="W23">
        <v>908113.60793313396</v>
      </c>
      <c r="X23">
        <v>885573.69903090596</v>
      </c>
      <c r="Y23">
        <v>867123.13140647195</v>
      </c>
      <c r="Z23">
        <v>851996.67952601996</v>
      </c>
      <c r="AA23">
        <v>850334.35270292801</v>
      </c>
      <c r="AB23">
        <v>867549.00741331105</v>
      </c>
      <c r="AC23">
        <v>900010.536717101</v>
      </c>
      <c r="AD23">
        <v>924221.35668304097</v>
      </c>
      <c r="AE23">
        <v>944774.288446386</v>
      </c>
      <c r="AF23">
        <v>997199.42133961001</v>
      </c>
    </row>
    <row r="24" spans="1:32" x14ac:dyDescent="0.3">
      <c r="A24" t="s">
        <v>145</v>
      </c>
      <c r="B24" t="s">
        <v>341</v>
      </c>
      <c r="C24" t="s">
        <v>297</v>
      </c>
      <c r="D24" t="s">
        <v>342</v>
      </c>
      <c r="E24" t="s">
        <v>298</v>
      </c>
      <c r="F24">
        <v>201169.117329236</v>
      </c>
      <c r="G24">
        <v>217110.03999506199</v>
      </c>
      <c r="H24">
        <v>234628.49200773399</v>
      </c>
      <c r="I24">
        <v>247426.73877749001</v>
      </c>
      <c r="J24">
        <v>256333.33419092101</v>
      </c>
      <c r="K24">
        <v>266047.35601798003</v>
      </c>
      <c r="L24">
        <v>273107.91999667301</v>
      </c>
      <c r="M24">
        <v>281159.18625049503</v>
      </c>
      <c r="N24">
        <v>293852.93942923198</v>
      </c>
      <c r="O24">
        <v>288730.77152383799</v>
      </c>
      <c r="P24">
        <v>289728.11145158001</v>
      </c>
      <c r="Q24">
        <v>281458.50149592198</v>
      </c>
      <c r="R24">
        <v>272890.94019307499</v>
      </c>
      <c r="S24">
        <v>278279.51292282803</v>
      </c>
      <c r="T24">
        <v>272299.15275338199</v>
      </c>
      <c r="U24">
        <v>277765.67622690398</v>
      </c>
      <c r="V24">
        <v>274468.82929353602</v>
      </c>
      <c r="W24">
        <v>278691.33974656498</v>
      </c>
      <c r="X24">
        <v>287686.87585762498</v>
      </c>
      <c r="Y24">
        <v>304578.84852430999</v>
      </c>
      <c r="Z24">
        <v>325586.01176389097</v>
      </c>
      <c r="AA24">
        <v>361073.63681693003</v>
      </c>
      <c r="AB24">
        <v>400133.29919776501</v>
      </c>
      <c r="AC24">
        <v>450442.43259001599</v>
      </c>
      <c r="AD24">
        <v>485617.43387543299</v>
      </c>
      <c r="AE24">
        <v>563577.026170925</v>
      </c>
      <c r="AF24">
        <v>689844.36924698297</v>
      </c>
    </row>
    <row r="25" spans="1:32" x14ac:dyDescent="0.3">
      <c r="A25" t="s">
        <v>145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6328.8475736924902</v>
      </c>
      <c r="AB25">
        <v>11556.0090147469</v>
      </c>
      <c r="AC25">
        <v>16452.447757474099</v>
      </c>
      <c r="AD25">
        <v>20857.861519671002</v>
      </c>
      <c r="AE25">
        <v>24479.060134720501</v>
      </c>
      <c r="AF25">
        <v>28399.000929532602</v>
      </c>
    </row>
    <row r="26" spans="1:32" x14ac:dyDescent="0.3">
      <c r="A26" t="s">
        <v>145</v>
      </c>
      <c r="B26" t="s">
        <v>345</v>
      </c>
      <c r="C26" t="s">
        <v>297</v>
      </c>
      <c r="D26" t="s">
        <v>346</v>
      </c>
      <c r="E26" t="s">
        <v>298</v>
      </c>
      <c r="F26">
        <v>201169.117329236</v>
      </c>
      <c r="G26">
        <v>217110.03999506199</v>
      </c>
      <c r="H26">
        <v>234628.49200773399</v>
      </c>
      <c r="I26">
        <v>247426.73877749001</v>
      </c>
      <c r="J26">
        <v>256333.33419092101</v>
      </c>
      <c r="K26">
        <v>266047.35601798003</v>
      </c>
      <c r="L26">
        <v>273107.91999667301</v>
      </c>
      <c r="M26">
        <v>281159.18625049503</v>
      </c>
      <c r="N26">
        <v>293852.93942923198</v>
      </c>
      <c r="O26">
        <v>288730.77152383799</v>
      </c>
      <c r="P26">
        <v>289728.11145158001</v>
      </c>
      <c r="Q26">
        <v>281458.50149592198</v>
      </c>
      <c r="R26">
        <v>272890.94019307499</v>
      </c>
      <c r="S26">
        <v>278279.51292282803</v>
      </c>
      <c r="T26">
        <v>272299.15275338199</v>
      </c>
      <c r="U26">
        <v>277765.67622690398</v>
      </c>
      <c r="V26">
        <v>274468.82929353602</v>
      </c>
      <c r="W26">
        <v>278691.33974656498</v>
      </c>
      <c r="X26">
        <v>287686.87585762498</v>
      </c>
      <c r="Y26">
        <v>304578.84852430999</v>
      </c>
      <c r="Z26">
        <v>325586.01176389097</v>
      </c>
      <c r="AA26">
        <v>354744.789243237</v>
      </c>
      <c r="AB26">
        <v>388577.29018301802</v>
      </c>
      <c r="AC26">
        <v>433989.98483254202</v>
      </c>
      <c r="AD26">
        <v>464759.57235576201</v>
      </c>
      <c r="AE26">
        <v>539097.96603620402</v>
      </c>
      <c r="AF26">
        <v>661445.36831745098</v>
      </c>
    </row>
    <row r="27" spans="1:32" x14ac:dyDescent="0.3">
      <c r="A27" t="s">
        <v>145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145</v>
      </c>
      <c r="B28" t="s">
        <v>349</v>
      </c>
      <c r="C28" t="s">
        <v>297</v>
      </c>
      <c r="D28" t="s">
        <v>350</v>
      </c>
      <c r="E28" t="s">
        <v>298</v>
      </c>
      <c r="F28">
        <v>18709.489547788198</v>
      </c>
      <c r="G28">
        <v>29811.577385911201</v>
      </c>
      <c r="H28">
        <v>42078.9686222487</v>
      </c>
      <c r="I28">
        <v>52481.555949745598</v>
      </c>
      <c r="J28">
        <v>63456.153957854302</v>
      </c>
      <c r="K28">
        <v>75483.228503762206</v>
      </c>
      <c r="L28">
        <v>85130.175095108498</v>
      </c>
      <c r="M28">
        <v>100443.937361235</v>
      </c>
      <c r="N28">
        <v>114001.35883547401</v>
      </c>
      <c r="O28">
        <v>124224.475554508</v>
      </c>
      <c r="P28">
        <v>131991.45624707601</v>
      </c>
      <c r="Q28">
        <v>139861.34500435999</v>
      </c>
      <c r="R28">
        <v>153313.75949336399</v>
      </c>
      <c r="S28">
        <v>173466.26353408999</v>
      </c>
      <c r="T28">
        <v>181955.12932000501</v>
      </c>
      <c r="U28">
        <v>193470.405844575</v>
      </c>
      <c r="V28">
        <v>201991.73077432701</v>
      </c>
      <c r="W28">
        <v>216215.82432064501</v>
      </c>
      <c r="X28">
        <v>237820.87777838501</v>
      </c>
      <c r="Y28">
        <v>266380.94884384598</v>
      </c>
      <c r="Z28">
        <v>279794.78726045601</v>
      </c>
      <c r="AA28">
        <v>285810.31334880798</v>
      </c>
      <c r="AB28">
        <v>303296.66438667098</v>
      </c>
      <c r="AC28">
        <v>323928.51201897598</v>
      </c>
      <c r="AD28">
        <v>341276.22531158099</v>
      </c>
      <c r="AE28">
        <v>344736.20678078599</v>
      </c>
      <c r="AF28">
        <v>356349.26011439302</v>
      </c>
    </row>
    <row r="29" spans="1:32" x14ac:dyDescent="0.3">
      <c r="A29" t="s">
        <v>145</v>
      </c>
      <c r="B29" t="s">
        <v>351</v>
      </c>
      <c r="C29" t="s">
        <v>297</v>
      </c>
      <c r="D29" t="s">
        <v>352</v>
      </c>
      <c r="E29" t="s">
        <v>298</v>
      </c>
      <c r="F29">
        <v>16195.196011965099</v>
      </c>
      <c r="G29">
        <v>25567.892239050401</v>
      </c>
      <c r="H29">
        <v>36401.6209521235</v>
      </c>
      <c r="I29">
        <v>45547.656721369</v>
      </c>
      <c r="J29">
        <v>55134.282132838001</v>
      </c>
      <c r="K29">
        <v>65868.505796886195</v>
      </c>
      <c r="L29">
        <v>74329.666248368099</v>
      </c>
      <c r="M29">
        <v>88280.424878133199</v>
      </c>
      <c r="N29">
        <v>100405.21192383301</v>
      </c>
      <c r="O29">
        <v>109808.504722235</v>
      </c>
      <c r="P29">
        <v>117055.841264648</v>
      </c>
      <c r="Q29">
        <v>124830.622496622</v>
      </c>
      <c r="R29">
        <v>139108.50598719399</v>
      </c>
      <c r="S29">
        <v>159900.15958663</v>
      </c>
      <c r="T29">
        <v>169584.857943426</v>
      </c>
      <c r="U29">
        <v>181610.84797987601</v>
      </c>
      <c r="V29">
        <v>190666.62233163699</v>
      </c>
      <c r="W29">
        <v>204959.45516420301</v>
      </c>
      <c r="X29">
        <v>226529.61142478601</v>
      </c>
      <c r="Y29">
        <v>254704.40011479799</v>
      </c>
      <c r="Z29">
        <v>267845.47570581001</v>
      </c>
      <c r="AA29">
        <v>273828.90965442703</v>
      </c>
      <c r="AB29">
        <v>291019.75685126497</v>
      </c>
      <c r="AC29">
        <v>310603.02042157302</v>
      </c>
      <c r="AD29">
        <v>326792.75056328101</v>
      </c>
      <c r="AE29">
        <v>329246.66510154802</v>
      </c>
      <c r="AF29">
        <v>339500.69188957702</v>
      </c>
    </row>
    <row r="30" spans="1:32" x14ac:dyDescent="0.3">
      <c r="A30" t="s">
        <v>145</v>
      </c>
      <c r="B30" t="s">
        <v>353</v>
      </c>
      <c r="C30" t="s">
        <v>297</v>
      </c>
      <c r="D30" t="s">
        <v>354</v>
      </c>
      <c r="E30" t="s">
        <v>298</v>
      </c>
      <c r="F30">
        <v>182.43970170127301</v>
      </c>
      <c r="G30">
        <v>324.70165553288001</v>
      </c>
      <c r="H30">
        <v>511.78307747099501</v>
      </c>
      <c r="I30">
        <v>675.61854146904795</v>
      </c>
      <c r="J30">
        <v>873.95956844625596</v>
      </c>
      <c r="K30">
        <v>1077.5304787621999</v>
      </c>
      <c r="L30">
        <v>1232.6288351115199</v>
      </c>
      <c r="M30">
        <v>1526.71036030093</v>
      </c>
      <c r="N30">
        <v>1815.1255622603601</v>
      </c>
      <c r="O30">
        <v>1996.2268039016501</v>
      </c>
      <c r="P30">
        <v>2189.0858366196999</v>
      </c>
      <c r="Q30">
        <v>2328.0538136364398</v>
      </c>
      <c r="R30">
        <v>2409.2982573633699</v>
      </c>
      <c r="S30">
        <v>2523.2327640711801</v>
      </c>
      <c r="T30">
        <v>2585.25744990458</v>
      </c>
      <c r="U30">
        <v>2806.0363386978702</v>
      </c>
      <c r="V30">
        <v>2953.6262467773299</v>
      </c>
      <c r="W30">
        <v>3291.3911317946299</v>
      </c>
      <c r="X30">
        <v>3592.7083812569199</v>
      </c>
      <c r="Y30">
        <v>3909.9953953772701</v>
      </c>
      <c r="Z30">
        <v>4158.20981461875</v>
      </c>
      <c r="AA30">
        <v>4243.4855198680998</v>
      </c>
      <c r="AB30">
        <v>4395.2907045088596</v>
      </c>
      <c r="AC30">
        <v>5045.8392843585898</v>
      </c>
      <c r="AD30">
        <v>5852.9875043288002</v>
      </c>
      <c r="AE30">
        <v>6496.6746269060504</v>
      </c>
      <c r="AF30">
        <v>7224.0344983815003</v>
      </c>
    </row>
    <row r="31" spans="1:32" x14ac:dyDescent="0.3">
      <c r="A31" t="s">
        <v>145</v>
      </c>
      <c r="B31" t="s">
        <v>355</v>
      </c>
      <c r="C31" t="s">
        <v>297</v>
      </c>
      <c r="D31" t="s">
        <v>356</v>
      </c>
      <c r="E31" t="s">
        <v>298</v>
      </c>
      <c r="F31">
        <v>106.810467947912</v>
      </c>
      <c r="G31">
        <v>193.66977048309499</v>
      </c>
      <c r="H31">
        <v>294.82338921990203</v>
      </c>
      <c r="I31">
        <v>381.92542963714999</v>
      </c>
      <c r="J31">
        <v>473.52133158021201</v>
      </c>
      <c r="K31">
        <v>584.71543223365404</v>
      </c>
      <c r="L31">
        <v>657.25897351368303</v>
      </c>
      <c r="M31">
        <v>797.68274251101604</v>
      </c>
      <c r="N31">
        <v>933.214763555123</v>
      </c>
      <c r="O31">
        <v>1017.31211634104</v>
      </c>
      <c r="P31">
        <v>1078.7424457255199</v>
      </c>
      <c r="Q31">
        <v>1157.4650216545199</v>
      </c>
      <c r="R31">
        <v>1285.89029436238</v>
      </c>
      <c r="S31">
        <v>1533.67422231564</v>
      </c>
      <c r="T31">
        <v>1704.91295994796</v>
      </c>
      <c r="U31">
        <v>1792.8331798815</v>
      </c>
      <c r="V31">
        <v>1851.19831297164</v>
      </c>
      <c r="W31">
        <v>2049.0958181624201</v>
      </c>
      <c r="X31">
        <v>2371.7055945234401</v>
      </c>
      <c r="Y31">
        <v>2692.1883670658199</v>
      </c>
      <c r="Z31">
        <v>2928.4987753784999</v>
      </c>
      <c r="AA31">
        <v>3085.2518854733098</v>
      </c>
      <c r="AB31">
        <v>3276.9108852184399</v>
      </c>
      <c r="AC31">
        <v>3824.67345343835</v>
      </c>
      <c r="AD31">
        <v>4504.7195832807602</v>
      </c>
      <c r="AE31">
        <v>5035.1974303181996</v>
      </c>
      <c r="AF31">
        <v>5621.6351712056303</v>
      </c>
    </row>
    <row r="32" spans="1:32" x14ac:dyDescent="0.3">
      <c r="A32" t="s">
        <v>145</v>
      </c>
      <c r="B32" t="s">
        <v>357</v>
      </c>
      <c r="C32" t="s">
        <v>297</v>
      </c>
      <c r="D32" t="s">
        <v>358</v>
      </c>
      <c r="E32" t="s">
        <v>298</v>
      </c>
      <c r="F32">
        <v>2225.0433661738798</v>
      </c>
      <c r="G32">
        <v>3725.3137208448502</v>
      </c>
      <c r="H32">
        <v>4870.7412034342997</v>
      </c>
      <c r="I32">
        <v>5876.3552572703102</v>
      </c>
      <c r="J32">
        <v>6974.3909249898397</v>
      </c>
      <c r="K32">
        <v>7952.4767958801003</v>
      </c>
      <c r="L32">
        <v>8910.6210381152596</v>
      </c>
      <c r="M32">
        <v>9839.1193802898797</v>
      </c>
      <c r="N32">
        <v>10847.806585826</v>
      </c>
      <c r="O32">
        <v>11402.431912030301</v>
      </c>
      <c r="P32">
        <v>11667.786700082601</v>
      </c>
      <c r="Q32">
        <v>11545.2036724471</v>
      </c>
      <c r="R32">
        <v>10510.0649544436</v>
      </c>
      <c r="S32">
        <v>9509.1969610736705</v>
      </c>
      <c r="T32">
        <v>8080.1009667264398</v>
      </c>
      <c r="U32">
        <v>7260.6883461196103</v>
      </c>
      <c r="V32">
        <v>6520.2838829406601</v>
      </c>
      <c r="W32">
        <v>5915.8822064843998</v>
      </c>
      <c r="X32">
        <v>5326.8523778184399</v>
      </c>
      <c r="Y32">
        <v>5074.3649666045203</v>
      </c>
      <c r="Z32">
        <v>4862.6029646491497</v>
      </c>
      <c r="AA32">
        <v>4652.6662890389898</v>
      </c>
      <c r="AB32">
        <v>4604.7059456792203</v>
      </c>
      <c r="AC32">
        <v>4454.9788596062699</v>
      </c>
      <c r="AD32">
        <v>4125.76766069116</v>
      </c>
      <c r="AE32">
        <v>3957.6696220136701</v>
      </c>
      <c r="AF32">
        <v>4002.8985552290401</v>
      </c>
    </row>
    <row r="33" spans="1:32" x14ac:dyDescent="0.3">
      <c r="A33" t="s">
        <v>145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145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145</v>
      </c>
      <c r="B35" t="s">
        <v>363</v>
      </c>
      <c r="C35" t="s">
        <v>297</v>
      </c>
      <c r="D35" t="s">
        <v>364</v>
      </c>
      <c r="E35" t="s">
        <v>298</v>
      </c>
      <c r="F35">
        <v>1924863.98766667</v>
      </c>
      <c r="G35">
        <v>2033721.8739777601</v>
      </c>
      <c r="H35">
        <v>2158332.86299888</v>
      </c>
      <c r="I35">
        <v>2373976.9991602502</v>
      </c>
      <c r="J35">
        <v>2632334.6935715</v>
      </c>
      <c r="K35">
        <v>2849430.4894584599</v>
      </c>
      <c r="L35">
        <v>2981112.7693734998</v>
      </c>
      <c r="M35">
        <v>3087640.5329924701</v>
      </c>
      <c r="N35">
        <v>3240962.6132483701</v>
      </c>
      <c r="O35">
        <v>3396280.7942751502</v>
      </c>
      <c r="P35">
        <v>3491752.58048573</v>
      </c>
      <c r="Q35">
        <v>3566995.53109858</v>
      </c>
      <c r="R35">
        <v>3579648.7373458999</v>
      </c>
      <c r="S35">
        <v>3682863.3198950398</v>
      </c>
      <c r="T35">
        <v>3570742.0197431301</v>
      </c>
      <c r="U35">
        <v>3640248.14447479</v>
      </c>
      <c r="V35">
        <v>3690465.04980959</v>
      </c>
      <c r="W35">
        <v>3719207.26289528</v>
      </c>
      <c r="X35">
        <v>3675787.3777002702</v>
      </c>
      <c r="Y35">
        <v>3847660.5150064598</v>
      </c>
      <c r="Z35">
        <v>3982937.3497753502</v>
      </c>
      <c r="AA35">
        <v>4002750.5729779801</v>
      </c>
      <c r="AB35">
        <v>4089650.3204514198</v>
      </c>
      <c r="AC35">
        <v>4174687.23092794</v>
      </c>
      <c r="AD35">
        <v>4110919.19722916</v>
      </c>
      <c r="AE35">
        <v>3966758.3148650802</v>
      </c>
      <c r="AF35">
        <v>3956298.7005333598</v>
      </c>
    </row>
    <row r="36" spans="1:32" x14ac:dyDescent="0.3">
      <c r="A36" t="s">
        <v>145</v>
      </c>
      <c r="B36" t="s">
        <v>365</v>
      </c>
      <c r="C36" t="s">
        <v>297</v>
      </c>
      <c r="D36" t="s">
        <v>366</v>
      </c>
      <c r="E36" t="s">
        <v>298</v>
      </c>
      <c r="F36">
        <v>120789.928449513</v>
      </c>
      <c r="G36">
        <v>119127.541967914</v>
      </c>
      <c r="H36">
        <v>119422.94115135301</v>
      </c>
      <c r="I36">
        <v>119651.07483840499</v>
      </c>
      <c r="J36">
        <v>120104.671772505</v>
      </c>
      <c r="K36">
        <v>121697.00177505999</v>
      </c>
      <c r="L36">
        <v>123014.358478706</v>
      </c>
      <c r="M36">
        <v>125614.80418138699</v>
      </c>
      <c r="N36">
        <v>127255.22752934801</v>
      </c>
      <c r="O36">
        <v>126749.355989326</v>
      </c>
      <c r="P36">
        <v>123808.29675243</v>
      </c>
      <c r="Q36">
        <v>121047.336135046</v>
      </c>
      <c r="R36">
        <v>117160.747762183</v>
      </c>
      <c r="S36">
        <v>115369.831233094</v>
      </c>
      <c r="T36">
        <v>107153.81308751401</v>
      </c>
      <c r="U36">
        <v>104386.928759904</v>
      </c>
      <c r="V36">
        <v>101893.762056669</v>
      </c>
      <c r="W36">
        <v>99722.541559899706</v>
      </c>
      <c r="X36">
        <v>98422.547999750299</v>
      </c>
      <c r="Y36">
        <v>98625.063024493895</v>
      </c>
      <c r="Z36">
        <v>98011.172520335502</v>
      </c>
      <c r="AA36">
        <v>97881.846425156997</v>
      </c>
      <c r="AB36">
        <v>100223.817108694</v>
      </c>
      <c r="AC36">
        <v>101737.575902479</v>
      </c>
      <c r="AD36">
        <v>101332.79502027501</v>
      </c>
      <c r="AE36">
        <v>100007.291135811</v>
      </c>
      <c r="AF36">
        <v>101848.635853388</v>
      </c>
    </row>
    <row r="37" spans="1:32" x14ac:dyDescent="0.3">
      <c r="A37" t="s">
        <v>145</v>
      </c>
      <c r="B37" t="s">
        <v>367</v>
      </c>
      <c r="C37" t="s">
        <v>297</v>
      </c>
      <c r="D37" t="s">
        <v>368</v>
      </c>
      <c r="E37" t="s">
        <v>298</v>
      </c>
      <c r="F37">
        <v>1628619.73512711</v>
      </c>
      <c r="G37">
        <v>1578108.68213346</v>
      </c>
      <c r="H37">
        <v>1564489.0925851599</v>
      </c>
      <c r="I37">
        <v>1545025.10089902</v>
      </c>
      <c r="J37">
        <v>1612071.46489956</v>
      </c>
      <c r="K37">
        <v>1740276.8954575299</v>
      </c>
      <c r="L37">
        <v>1833565.6673584401</v>
      </c>
      <c r="M37">
        <v>1904519.61467332</v>
      </c>
      <c r="N37">
        <v>1968736.17901528</v>
      </c>
      <c r="O37">
        <v>2001461.84321771</v>
      </c>
      <c r="P37">
        <v>2008972.7170491801</v>
      </c>
      <c r="Q37">
        <v>2009211.1647820901</v>
      </c>
      <c r="R37">
        <v>1993767.22998813</v>
      </c>
      <c r="S37">
        <v>2046307.0792908501</v>
      </c>
      <c r="T37">
        <v>1967809.86295839</v>
      </c>
      <c r="U37">
        <v>1974377.2996283199</v>
      </c>
      <c r="V37">
        <v>1984737.0543861999</v>
      </c>
      <c r="W37">
        <v>2004218.7049018401</v>
      </c>
      <c r="X37">
        <v>2005944.84064985</v>
      </c>
      <c r="Y37">
        <v>2107976.0270131398</v>
      </c>
      <c r="Z37">
        <v>2197538.16323992</v>
      </c>
      <c r="AA37">
        <v>2220221.5108138602</v>
      </c>
      <c r="AB37">
        <v>2229621.1997150099</v>
      </c>
      <c r="AC37">
        <v>2216484.7986283898</v>
      </c>
      <c r="AD37">
        <v>2157040.62948449</v>
      </c>
      <c r="AE37">
        <v>2041166.6169097</v>
      </c>
      <c r="AF37">
        <v>1986598.2738212899</v>
      </c>
    </row>
    <row r="38" spans="1:32" x14ac:dyDescent="0.3">
      <c r="A38" t="s">
        <v>145</v>
      </c>
      <c r="B38" t="s">
        <v>369</v>
      </c>
      <c r="C38" t="s">
        <v>297</v>
      </c>
      <c r="D38" t="s">
        <v>370</v>
      </c>
      <c r="E38" t="s">
        <v>298</v>
      </c>
      <c r="F38">
        <v>175454.32409005199</v>
      </c>
      <c r="G38">
        <v>336485.64987638302</v>
      </c>
      <c r="H38">
        <v>474420.82926236797</v>
      </c>
      <c r="I38">
        <v>709300.82342282799</v>
      </c>
      <c r="J38">
        <v>900158.556899435</v>
      </c>
      <c r="K38">
        <v>987456.59222586197</v>
      </c>
      <c r="L38">
        <v>1024532.74353635</v>
      </c>
      <c r="M38">
        <v>1057506.1141377699</v>
      </c>
      <c r="N38">
        <v>1144971.2067037399</v>
      </c>
      <c r="O38">
        <v>1268069.5950681099</v>
      </c>
      <c r="P38">
        <v>1358971.5666841201</v>
      </c>
      <c r="Q38">
        <v>1436737.0301814501</v>
      </c>
      <c r="R38">
        <v>1468720.7595955899</v>
      </c>
      <c r="S38">
        <v>1521186.4093710999</v>
      </c>
      <c r="T38">
        <v>1495778.3436972301</v>
      </c>
      <c r="U38">
        <v>1561483.9160865699</v>
      </c>
      <c r="V38">
        <v>1603834.2333667199</v>
      </c>
      <c r="W38">
        <v>1615266.01643354</v>
      </c>
      <c r="X38">
        <v>1571419.9890506801</v>
      </c>
      <c r="Y38">
        <v>1641059.4249688301</v>
      </c>
      <c r="Z38">
        <v>1687388.0140151</v>
      </c>
      <c r="AA38">
        <v>1684647.2157389701</v>
      </c>
      <c r="AB38">
        <v>1759805.3036277201</v>
      </c>
      <c r="AC38">
        <v>1856464.85639708</v>
      </c>
      <c r="AD38">
        <v>1852545.7727244</v>
      </c>
      <c r="AE38">
        <v>1825584.4068195701</v>
      </c>
      <c r="AF38">
        <v>1867851.7908586899</v>
      </c>
    </row>
    <row r="39" spans="1:32" x14ac:dyDescent="0.3">
      <c r="A39" t="s">
        <v>145</v>
      </c>
      <c r="B39" t="s">
        <v>371</v>
      </c>
      <c r="C39" t="s">
        <v>297</v>
      </c>
      <c r="D39" t="s">
        <v>372</v>
      </c>
      <c r="E39" t="s">
        <v>298</v>
      </c>
      <c r="F39">
        <v>5430.9680088410996</v>
      </c>
      <c r="G39">
        <v>5689.7655696518304</v>
      </c>
      <c r="H39">
        <v>6043.7685799339097</v>
      </c>
      <c r="I39">
        <v>6267.4616389601297</v>
      </c>
      <c r="J39">
        <v>6349.3395773341799</v>
      </c>
      <c r="K39">
        <v>6551.4617303797804</v>
      </c>
      <c r="L39">
        <v>7379.2956576726801</v>
      </c>
      <c r="M39">
        <v>9175.6019768303395</v>
      </c>
      <c r="N39">
        <v>11355.779954789101</v>
      </c>
      <c r="O39">
        <v>13185.0083001112</v>
      </c>
      <c r="P39">
        <v>13143.6431176644</v>
      </c>
      <c r="Q39">
        <v>12698.844419921201</v>
      </c>
      <c r="R39">
        <v>12506.09242838</v>
      </c>
      <c r="S39">
        <v>13058.6934821016</v>
      </c>
      <c r="T39">
        <v>12920.889532982599</v>
      </c>
      <c r="U39">
        <v>13611.7675233475</v>
      </c>
      <c r="V39">
        <v>14709.629073870199</v>
      </c>
      <c r="W39">
        <v>14695.6145564053</v>
      </c>
      <c r="X39">
        <v>14564.6782468122</v>
      </c>
      <c r="Y39">
        <v>15612.631028214701</v>
      </c>
      <c r="Z39">
        <v>16916.649124872401</v>
      </c>
      <c r="AA39">
        <v>17488.016978418698</v>
      </c>
      <c r="AB39">
        <v>19086.713316024201</v>
      </c>
      <c r="AC39">
        <v>21607.1744653565</v>
      </c>
      <c r="AD39">
        <v>23315.1475517619</v>
      </c>
      <c r="AE39">
        <v>26559.305092568498</v>
      </c>
      <c r="AF39">
        <v>31670.134864705698</v>
      </c>
    </row>
    <row r="40" spans="1:32" x14ac:dyDescent="0.3">
      <c r="A40" t="s">
        <v>145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145</v>
      </c>
      <c r="B43" t="s">
        <v>379</v>
      </c>
      <c r="C43" t="s">
        <v>297</v>
      </c>
      <c r="D43" t="s">
        <v>380</v>
      </c>
      <c r="E43" t="s">
        <v>298</v>
      </c>
      <c r="F43">
        <v>9028375.5765678193</v>
      </c>
      <c r="G43">
        <v>9367425.7676639501</v>
      </c>
      <c r="H43">
        <v>9779318.8949426003</v>
      </c>
      <c r="I43">
        <v>10073052.1805293</v>
      </c>
      <c r="J43">
        <v>10360845.681420799</v>
      </c>
      <c r="K43">
        <v>10699290.155081701</v>
      </c>
      <c r="L43">
        <v>10944337.125806799</v>
      </c>
      <c r="M43">
        <v>11122236.333897199</v>
      </c>
      <c r="N43">
        <v>11343904.1589997</v>
      </c>
      <c r="O43">
        <v>11557190.7554434</v>
      </c>
      <c r="P43">
        <v>11685273.480310399</v>
      </c>
      <c r="Q43">
        <v>11876303.2788467</v>
      </c>
      <c r="R43">
        <v>11930071.5761375</v>
      </c>
      <c r="S43">
        <v>12101271.6056432</v>
      </c>
      <c r="T43">
        <v>11616829.948628001</v>
      </c>
      <c r="U43">
        <v>11715574.3115569</v>
      </c>
      <c r="V43">
        <v>11632380.4358781</v>
      </c>
      <c r="W43">
        <v>11524720.849467</v>
      </c>
      <c r="X43">
        <v>11466400.3531844</v>
      </c>
      <c r="Y43">
        <v>11638309.5171963</v>
      </c>
      <c r="Z43">
        <v>11669193.113112001</v>
      </c>
      <c r="AA43">
        <v>11493904.6749561</v>
      </c>
      <c r="AB43">
        <v>11558116.1909777</v>
      </c>
      <c r="AC43">
        <v>11684919.3969723</v>
      </c>
      <c r="AD43">
        <v>11676656.454378</v>
      </c>
      <c r="AE43">
        <v>11568655.292352401</v>
      </c>
      <c r="AF43">
        <v>11833034.526936401</v>
      </c>
    </row>
    <row r="44" spans="1:32" x14ac:dyDescent="0.3">
      <c r="A44" t="s">
        <v>145</v>
      </c>
      <c r="B44" t="s">
        <v>381</v>
      </c>
      <c r="C44" t="s">
        <v>297</v>
      </c>
      <c r="D44" t="s">
        <v>382</v>
      </c>
      <c r="E44" t="s">
        <v>298</v>
      </c>
      <c r="F44">
        <v>65472365.563717</v>
      </c>
      <c r="G44">
        <v>68168353.220791802</v>
      </c>
      <c r="H44">
        <v>71503671.541767895</v>
      </c>
      <c r="I44">
        <v>73809609.085380405</v>
      </c>
      <c r="J44">
        <v>75374157.019855201</v>
      </c>
      <c r="K44">
        <v>77293068.849451706</v>
      </c>
      <c r="L44">
        <v>78562529.719882295</v>
      </c>
      <c r="M44">
        <v>79645791.145563796</v>
      </c>
      <c r="N44">
        <v>81315193.675281301</v>
      </c>
      <c r="O44">
        <v>82733050.894767597</v>
      </c>
      <c r="P44">
        <v>84746929.679974407</v>
      </c>
      <c r="Q44">
        <v>87645053.171095505</v>
      </c>
      <c r="R44">
        <v>90032150.994393498</v>
      </c>
      <c r="S44">
        <v>92986209.044680506</v>
      </c>
      <c r="T44">
        <v>89627529.693696395</v>
      </c>
      <c r="U44">
        <v>90720341.952053502</v>
      </c>
      <c r="V44">
        <v>91170811.738634899</v>
      </c>
      <c r="W44">
        <v>91295166.267325297</v>
      </c>
      <c r="X44">
        <v>91752836.854747698</v>
      </c>
      <c r="Y44">
        <v>94176824.398309603</v>
      </c>
      <c r="Z44">
        <v>95627432.298859701</v>
      </c>
      <c r="AA44">
        <v>95785837.595777795</v>
      </c>
      <c r="AB44">
        <v>97886518.674732402</v>
      </c>
      <c r="AC44">
        <v>100610508.61724199</v>
      </c>
      <c r="AD44">
        <v>101402953.235429</v>
      </c>
      <c r="AE44">
        <v>101137905.213238</v>
      </c>
      <c r="AF44">
        <v>104198335.333884</v>
      </c>
    </row>
    <row r="45" spans="1:32" x14ac:dyDescent="0.3">
      <c r="A45" t="s">
        <v>145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145</v>
      </c>
      <c r="B47" t="s">
        <v>387</v>
      </c>
      <c r="C47" t="s">
        <v>297</v>
      </c>
      <c r="D47" t="s">
        <v>388</v>
      </c>
      <c r="E47" t="s">
        <v>298</v>
      </c>
      <c r="F47">
        <v>40162.940951267701</v>
      </c>
      <c r="G47">
        <v>44942.104474562002</v>
      </c>
      <c r="H47">
        <v>49059.775539980801</v>
      </c>
      <c r="I47">
        <v>52534.687286052002</v>
      </c>
      <c r="J47">
        <v>58500.654338157503</v>
      </c>
      <c r="K47">
        <v>77606.547410127401</v>
      </c>
      <c r="L47">
        <v>80606.006587728305</v>
      </c>
      <c r="M47">
        <v>76457.740781803906</v>
      </c>
      <c r="N47">
        <v>82226.758532176405</v>
      </c>
      <c r="O47">
        <v>89004.670234893594</v>
      </c>
      <c r="P47">
        <v>102424.547328855</v>
      </c>
      <c r="Q47">
        <v>119269.30273807701</v>
      </c>
      <c r="R47">
        <v>127753.100483628</v>
      </c>
      <c r="S47">
        <v>133881.42297373799</v>
      </c>
      <c r="T47">
        <v>132163.13834196399</v>
      </c>
      <c r="U47">
        <v>136735.41498924801</v>
      </c>
      <c r="V47">
        <v>141118.629622387</v>
      </c>
      <c r="W47">
        <v>137418.84769783501</v>
      </c>
      <c r="X47">
        <v>125322.237526014</v>
      </c>
      <c r="Y47">
        <v>114004.87874019099</v>
      </c>
      <c r="Z47">
        <v>103978.987555418</v>
      </c>
      <c r="AA47">
        <v>94192.665679029204</v>
      </c>
      <c r="AB47">
        <v>87481.715981076894</v>
      </c>
      <c r="AC47">
        <v>81942.025062770103</v>
      </c>
      <c r="AD47">
        <v>75978.262852074695</v>
      </c>
      <c r="AE47">
        <v>70413.031976722501</v>
      </c>
      <c r="AF47">
        <v>67897.558693684099</v>
      </c>
    </row>
    <row r="48" spans="1:32" x14ac:dyDescent="0.3">
      <c r="A48" t="s">
        <v>145</v>
      </c>
      <c r="B48" t="s">
        <v>389</v>
      </c>
      <c r="C48" t="s">
        <v>297</v>
      </c>
      <c r="D48" t="s">
        <v>390</v>
      </c>
      <c r="E48" t="s">
        <v>298</v>
      </c>
      <c r="F48">
        <v>9523765.9187018909</v>
      </c>
      <c r="G48">
        <v>9808530.1587346494</v>
      </c>
      <c r="H48">
        <v>10164824.3797502</v>
      </c>
      <c r="I48">
        <v>10392404.427385001</v>
      </c>
      <c r="J48">
        <v>10613203.2336054</v>
      </c>
      <c r="K48">
        <v>10897806.072161101</v>
      </c>
      <c r="L48">
        <v>11078347.903836399</v>
      </c>
      <c r="M48">
        <v>11255973.355718</v>
      </c>
      <c r="N48">
        <v>11498137.076145999</v>
      </c>
      <c r="O48">
        <v>11677166.8621139</v>
      </c>
      <c r="P48">
        <v>11863752.8040135</v>
      </c>
      <c r="Q48">
        <v>12088033.032109899</v>
      </c>
      <c r="R48">
        <v>12147931.936072901</v>
      </c>
      <c r="S48">
        <v>12312140.4282989</v>
      </c>
      <c r="T48">
        <v>11902120.310940299</v>
      </c>
      <c r="U48">
        <v>12108926.2304834</v>
      </c>
      <c r="V48">
        <v>12205079.6426819</v>
      </c>
      <c r="W48">
        <v>12255363.078147899</v>
      </c>
      <c r="X48">
        <v>12304485.8298399</v>
      </c>
      <c r="Y48">
        <v>12534300.0432777</v>
      </c>
      <c r="Z48">
        <v>12601549.0573327</v>
      </c>
      <c r="AA48">
        <v>12540044.600914299</v>
      </c>
      <c r="AB48">
        <v>12705540.8339289</v>
      </c>
      <c r="AC48">
        <v>12915572.336575801</v>
      </c>
      <c r="AD48">
        <v>12946506.4907784</v>
      </c>
      <c r="AE48">
        <v>12827222.488863301</v>
      </c>
      <c r="AF48">
        <v>13124577.8485485</v>
      </c>
    </row>
    <row r="49" spans="1:32" x14ac:dyDescent="0.3">
      <c r="A49" t="s">
        <v>145</v>
      </c>
      <c r="B49" t="s">
        <v>391</v>
      </c>
      <c r="C49" t="s">
        <v>297</v>
      </c>
      <c r="D49" t="s">
        <v>392</v>
      </c>
      <c r="E49" t="s">
        <v>298</v>
      </c>
      <c r="F49">
        <v>9472302.9777506199</v>
      </c>
      <c r="G49">
        <v>9741838.3108529001</v>
      </c>
      <c r="H49">
        <v>10084048.7756672</v>
      </c>
      <c r="I49">
        <v>10299577.268470701</v>
      </c>
      <c r="J49">
        <v>10507755.4455518</v>
      </c>
      <c r="K49">
        <v>10767330.7182051</v>
      </c>
      <c r="L49">
        <v>10939525.2271291</v>
      </c>
      <c r="M49">
        <v>11114195.113718599</v>
      </c>
      <c r="N49">
        <v>11342797.4350957</v>
      </c>
      <c r="O49">
        <v>11503750.218894999</v>
      </c>
      <c r="P49">
        <v>11662785.343553299</v>
      </c>
      <c r="Q49">
        <v>11857601.714961899</v>
      </c>
      <c r="R49">
        <v>11897660.7962588</v>
      </c>
      <c r="S49">
        <v>12044539.3207011</v>
      </c>
      <c r="T49">
        <v>11631224.340654399</v>
      </c>
      <c r="U49">
        <v>11821356.4099354</v>
      </c>
      <c r="V49">
        <v>11900520.7757919</v>
      </c>
      <c r="W49">
        <v>11944215.252105201</v>
      </c>
      <c r="X49">
        <v>11993090.534281</v>
      </c>
      <c r="Y49">
        <v>12212515.882900501</v>
      </c>
      <c r="Z49">
        <v>12271908.3365418</v>
      </c>
      <c r="AA49">
        <v>12204723.0903598</v>
      </c>
      <c r="AB49">
        <v>12358897.6528935</v>
      </c>
      <c r="AC49">
        <v>12555109.7266609</v>
      </c>
      <c r="AD49">
        <v>12575731.5145746</v>
      </c>
      <c r="AE49">
        <v>12445666.013555899</v>
      </c>
      <c r="AF49">
        <v>12716684.135770001</v>
      </c>
    </row>
    <row r="50" spans="1:32" x14ac:dyDescent="0.3">
      <c r="A50" t="s">
        <v>145</v>
      </c>
      <c r="B50" t="s">
        <v>393</v>
      </c>
      <c r="C50" t="s">
        <v>297</v>
      </c>
      <c r="D50" t="s">
        <v>394</v>
      </c>
      <c r="E50" t="s">
        <v>298</v>
      </c>
      <c r="F50">
        <v>11300</v>
      </c>
      <c r="G50">
        <v>21749.743407185499</v>
      </c>
      <c r="H50">
        <v>31715.828542966901</v>
      </c>
      <c r="I50">
        <v>40292.471628203799</v>
      </c>
      <c r="J50">
        <v>46947.133715466502</v>
      </c>
      <c r="K50">
        <v>52868.806545833701</v>
      </c>
      <c r="L50">
        <v>58216.670119529197</v>
      </c>
      <c r="M50">
        <v>65320.501217596298</v>
      </c>
      <c r="N50">
        <v>73112.882518168699</v>
      </c>
      <c r="O50">
        <v>84411.972983956803</v>
      </c>
      <c r="P50">
        <v>98542.913131363704</v>
      </c>
      <c r="Q50">
        <v>111162.014409902</v>
      </c>
      <c r="R50">
        <v>122518.039330441</v>
      </c>
      <c r="S50">
        <v>133719.684624096</v>
      </c>
      <c r="T50">
        <v>138732.83194399401</v>
      </c>
      <c r="U50">
        <v>150834.405558784</v>
      </c>
      <c r="V50">
        <v>163440.23726761201</v>
      </c>
      <c r="W50">
        <v>173728.97834490999</v>
      </c>
      <c r="X50">
        <v>186073.05803287801</v>
      </c>
      <c r="Y50">
        <v>207779.28163701101</v>
      </c>
      <c r="Z50">
        <v>225661.73323544901</v>
      </c>
      <c r="AA50">
        <v>241128.84487544</v>
      </c>
      <c r="AB50">
        <v>259161.465054303</v>
      </c>
      <c r="AC50">
        <v>278520.584852072</v>
      </c>
      <c r="AD50">
        <v>294796.71335174801</v>
      </c>
      <c r="AE50">
        <v>311143.44333066902</v>
      </c>
      <c r="AF50">
        <v>339996.154084776</v>
      </c>
    </row>
    <row r="51" spans="1:32" x14ac:dyDescent="0.3">
      <c r="A51" t="s">
        <v>145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145</v>
      </c>
      <c r="B53" t="s">
        <v>399</v>
      </c>
      <c r="C53" t="s">
        <v>297</v>
      </c>
      <c r="D53" t="s">
        <v>400</v>
      </c>
      <c r="E53" t="s">
        <v>298</v>
      </c>
      <c r="F53">
        <v>1300</v>
      </c>
      <c r="G53">
        <v>2498.64304684435</v>
      </c>
      <c r="H53">
        <v>3727.1260712971002</v>
      </c>
      <c r="I53">
        <v>4725.0482443311503</v>
      </c>
      <c r="J53">
        <v>5557.48457391375</v>
      </c>
      <c r="K53">
        <v>8984.0566097052706</v>
      </c>
      <c r="L53">
        <v>13213.789196321801</v>
      </c>
      <c r="M53">
        <v>17358.386391847202</v>
      </c>
      <c r="N53">
        <v>21272.369787325799</v>
      </c>
      <c r="O53">
        <v>25455.247617189299</v>
      </c>
      <c r="P53">
        <v>29514.146101473601</v>
      </c>
      <c r="Q53">
        <v>34047.086497884098</v>
      </c>
      <c r="R53">
        <v>40804.285438096602</v>
      </c>
      <c r="S53">
        <v>47576.6797448168</v>
      </c>
      <c r="T53">
        <v>50830.709931079102</v>
      </c>
      <c r="U53">
        <v>57820.234212895499</v>
      </c>
      <c r="V53">
        <v>63490.744542415297</v>
      </c>
      <c r="W53">
        <v>67202.830920800494</v>
      </c>
      <c r="X53">
        <v>69743.493191201502</v>
      </c>
      <c r="Y53">
        <v>73538.336565427497</v>
      </c>
      <c r="Z53">
        <v>76981.807064570399</v>
      </c>
      <c r="AA53">
        <v>72544.825920620206</v>
      </c>
      <c r="AB53">
        <v>69985.380826109802</v>
      </c>
      <c r="AC53">
        <v>68014.322433187597</v>
      </c>
      <c r="AD53">
        <v>65748.796468420594</v>
      </c>
      <c r="AE53">
        <v>63004.650577230401</v>
      </c>
      <c r="AF53">
        <v>62362.339851581797</v>
      </c>
    </row>
    <row r="54" spans="1:32" x14ac:dyDescent="0.3">
      <c r="A54" t="s">
        <v>145</v>
      </c>
      <c r="B54" t="s">
        <v>401</v>
      </c>
      <c r="C54" t="s">
        <v>297</v>
      </c>
      <c r="D54" t="s">
        <v>402</v>
      </c>
      <c r="E54" t="s">
        <v>298</v>
      </c>
      <c r="F54">
        <v>1300</v>
      </c>
      <c r="G54">
        <v>2498.64304684435</v>
      </c>
      <c r="H54">
        <v>3727.1260712971002</v>
      </c>
      <c r="I54">
        <v>4725.0482443311503</v>
      </c>
      <c r="J54">
        <v>5557.48457391375</v>
      </c>
      <c r="K54">
        <v>8984.0566097052706</v>
      </c>
      <c r="L54">
        <v>13213.789196321801</v>
      </c>
      <c r="M54">
        <v>17358.386391847202</v>
      </c>
      <c r="N54">
        <v>21272.369787325799</v>
      </c>
      <c r="O54">
        <v>25455.247617189299</v>
      </c>
      <c r="P54">
        <v>29514.146101473601</v>
      </c>
      <c r="Q54">
        <v>34047.086497884098</v>
      </c>
      <c r="R54">
        <v>40804.285438096602</v>
      </c>
      <c r="S54">
        <v>47576.6797448168</v>
      </c>
      <c r="T54">
        <v>50830.709931079102</v>
      </c>
      <c r="U54">
        <v>57820.234212895499</v>
      </c>
      <c r="V54">
        <v>63490.744542415297</v>
      </c>
      <c r="W54">
        <v>67202.830920800494</v>
      </c>
      <c r="X54">
        <v>69743.493191201502</v>
      </c>
      <c r="Y54">
        <v>73538.336565427497</v>
      </c>
      <c r="Z54">
        <v>76981.807064570399</v>
      </c>
      <c r="AA54">
        <v>72544.825920620206</v>
      </c>
      <c r="AB54">
        <v>69985.380826109802</v>
      </c>
      <c r="AC54">
        <v>68014.322433187597</v>
      </c>
      <c r="AD54">
        <v>65748.796468420594</v>
      </c>
      <c r="AE54">
        <v>63004.650577230401</v>
      </c>
      <c r="AF54">
        <v>62362.339851581797</v>
      </c>
    </row>
    <row r="55" spans="1:32" x14ac:dyDescent="0.3">
      <c r="A55" t="s">
        <v>145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145</v>
      </c>
      <c r="B57" t="s">
        <v>407</v>
      </c>
      <c r="C57" t="s">
        <v>297</v>
      </c>
      <c r="D57" t="s">
        <v>408</v>
      </c>
      <c r="E57" t="s">
        <v>298</v>
      </c>
      <c r="F57">
        <v>74996131.482418895</v>
      </c>
      <c r="G57">
        <v>77976883.379526407</v>
      </c>
      <c r="H57">
        <v>81668495.921517998</v>
      </c>
      <c r="I57">
        <v>84202013.512765393</v>
      </c>
      <c r="J57">
        <v>85987360.253460705</v>
      </c>
      <c r="K57">
        <v>88190874.921612799</v>
      </c>
      <c r="L57">
        <v>89640877.623718694</v>
      </c>
      <c r="M57">
        <v>90901764.501281798</v>
      </c>
      <c r="N57">
        <v>92813330.751427293</v>
      </c>
      <c r="O57">
        <v>94410217.756881505</v>
      </c>
      <c r="P57">
        <v>96610682.483987898</v>
      </c>
      <c r="Q57">
        <v>99733086.203205407</v>
      </c>
      <c r="R57">
        <v>102180082.930466</v>
      </c>
      <c r="S57">
        <v>105298349.47297899</v>
      </c>
      <c r="T57">
        <v>101529650.004637</v>
      </c>
      <c r="U57">
        <v>102829268.182537</v>
      </c>
      <c r="V57">
        <v>103375891.381317</v>
      </c>
      <c r="W57">
        <v>103550529.34547301</v>
      </c>
      <c r="X57">
        <v>104057322.684588</v>
      </c>
      <c r="Y57">
        <v>106711124.441587</v>
      </c>
      <c r="Z57">
        <v>108228981.35619199</v>
      </c>
      <c r="AA57">
        <v>108325882.196692</v>
      </c>
      <c r="AB57">
        <v>110592059.508661</v>
      </c>
      <c r="AC57">
        <v>113526080.95381799</v>
      </c>
      <c r="AD57">
        <v>114349459.726207</v>
      </c>
      <c r="AE57">
        <v>113965127.70210101</v>
      </c>
      <c r="AF57">
        <v>117322913.182432</v>
      </c>
    </row>
    <row r="58" spans="1:32" x14ac:dyDescent="0.3">
      <c r="A58" t="s">
        <v>145</v>
      </c>
      <c r="B58" t="s">
        <v>409</v>
      </c>
      <c r="C58" t="s">
        <v>297</v>
      </c>
      <c r="D58" t="s">
        <v>410</v>
      </c>
      <c r="E58" t="s">
        <v>298</v>
      </c>
      <c r="F58">
        <v>74996131.482418895</v>
      </c>
      <c r="G58">
        <v>77976883.379526407</v>
      </c>
      <c r="H58">
        <v>81668495.921517998</v>
      </c>
      <c r="I58">
        <v>84202013.512765393</v>
      </c>
      <c r="J58">
        <v>85987360.253460705</v>
      </c>
      <c r="K58">
        <v>88190874.921612799</v>
      </c>
      <c r="L58">
        <v>89640877.623718694</v>
      </c>
      <c r="M58">
        <v>90901764.501281798</v>
      </c>
      <c r="N58">
        <v>92813330.751427293</v>
      </c>
      <c r="O58">
        <v>94410217.756881505</v>
      </c>
      <c r="P58">
        <v>96610682.483987898</v>
      </c>
      <c r="Q58">
        <v>99733086.203205407</v>
      </c>
      <c r="R58">
        <v>102180082.930466</v>
      </c>
      <c r="S58">
        <v>105298349.47297899</v>
      </c>
      <c r="T58">
        <v>101529650.004637</v>
      </c>
      <c r="U58">
        <v>102829268.182537</v>
      </c>
      <c r="V58">
        <v>103375891.381317</v>
      </c>
      <c r="W58">
        <v>103550529.34547301</v>
      </c>
      <c r="X58">
        <v>104057322.684588</v>
      </c>
      <c r="Y58">
        <v>106711124.441587</v>
      </c>
      <c r="Z58">
        <v>108228981.35619199</v>
      </c>
      <c r="AA58">
        <v>108325882.196692</v>
      </c>
      <c r="AB58">
        <v>110592059.508661</v>
      </c>
      <c r="AC58">
        <v>113526080.95381799</v>
      </c>
      <c r="AD58">
        <v>114349459.726207</v>
      </c>
      <c r="AE58">
        <v>113965127.70210101</v>
      </c>
      <c r="AF58">
        <v>117322913.182432</v>
      </c>
    </row>
    <row r="59" spans="1:32" x14ac:dyDescent="0.3">
      <c r="A59" t="s">
        <v>145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146</v>
      </c>
      <c r="B2" t="s">
        <v>295</v>
      </c>
      <c r="C2" t="s">
        <v>297</v>
      </c>
      <c r="D2" t="s">
        <v>296</v>
      </c>
      <c r="E2" t="s">
        <v>298</v>
      </c>
      <c r="F2">
        <v>24988.659950084701</v>
      </c>
      <c r="G2">
        <v>20409.224492178</v>
      </c>
      <c r="H2">
        <v>17092.349120529801</v>
      </c>
      <c r="I2">
        <v>14261.468648161501</v>
      </c>
      <c r="J2">
        <v>11948.478304239101</v>
      </c>
      <c r="K2">
        <v>10191.752874931</v>
      </c>
      <c r="L2">
        <v>8641.3453550581107</v>
      </c>
      <c r="M2">
        <v>7235.6873918805604</v>
      </c>
      <c r="N2">
        <v>6037.2114256397499</v>
      </c>
      <c r="O2">
        <v>5023.9841459130103</v>
      </c>
      <c r="P2">
        <v>4134.3173131732801</v>
      </c>
      <c r="Q2">
        <v>3435.8178407883202</v>
      </c>
      <c r="R2">
        <v>2869.8777297770898</v>
      </c>
      <c r="S2">
        <v>2440.6163054993599</v>
      </c>
      <c r="T2">
        <v>2061.0720900849501</v>
      </c>
      <c r="U2">
        <v>1709.6817656456701</v>
      </c>
      <c r="V2">
        <v>1456.2501772835899</v>
      </c>
      <c r="W2">
        <v>1440.7574381965701</v>
      </c>
      <c r="X2">
        <v>1595.8181355859101</v>
      </c>
      <c r="Y2">
        <v>2000.7620484182301</v>
      </c>
      <c r="Z2">
        <v>2529.5121251466799</v>
      </c>
      <c r="AA2">
        <v>3002.3091391961402</v>
      </c>
      <c r="AB2">
        <v>3450.1233405221101</v>
      </c>
      <c r="AC2">
        <v>4012.3362543062199</v>
      </c>
      <c r="AD2">
        <v>4821.4334270535801</v>
      </c>
      <c r="AE2">
        <v>5725.4873226695099</v>
      </c>
      <c r="AF2">
        <v>6554.2443288193499</v>
      </c>
    </row>
    <row r="3" spans="1:32" x14ac:dyDescent="0.3">
      <c r="A3" t="s">
        <v>146</v>
      </c>
      <c r="B3" t="s">
        <v>299</v>
      </c>
      <c r="C3" t="s">
        <v>297</v>
      </c>
      <c r="D3" t="s">
        <v>300</v>
      </c>
      <c r="E3" t="s">
        <v>298</v>
      </c>
      <c r="F3">
        <v>13925.963765737401</v>
      </c>
      <c r="G3">
        <v>12543.579331405601</v>
      </c>
      <c r="H3">
        <v>11629.8577362052</v>
      </c>
      <c r="I3">
        <v>10595.700730684801</v>
      </c>
      <c r="J3">
        <v>9672.0085226135106</v>
      </c>
      <c r="K3">
        <v>9004.2234510798608</v>
      </c>
      <c r="L3">
        <v>8904.0471744443803</v>
      </c>
      <c r="M3">
        <v>9314.4541987689499</v>
      </c>
      <c r="N3">
        <v>9888.4004228371505</v>
      </c>
      <c r="O3">
        <v>10781.526089864101</v>
      </c>
      <c r="P3">
        <v>11811.860183795699</v>
      </c>
      <c r="Q3">
        <v>12404.4983643839</v>
      </c>
      <c r="R3">
        <v>13139.6354539983</v>
      </c>
      <c r="S3">
        <v>13996.315910805701</v>
      </c>
      <c r="T3">
        <v>14430.6365118544</v>
      </c>
      <c r="U3">
        <v>14005.849756871899</v>
      </c>
      <c r="V3">
        <v>13419.3536643592</v>
      </c>
      <c r="W3">
        <v>13298.432404253699</v>
      </c>
      <c r="X3">
        <v>13123.751147475799</v>
      </c>
      <c r="Y3">
        <v>13455.7127731652</v>
      </c>
      <c r="Z3">
        <v>13759.9735201926</v>
      </c>
      <c r="AA3">
        <v>13733.574049970101</v>
      </c>
      <c r="AB3">
        <v>13457.9940034921</v>
      </c>
      <c r="AC3">
        <v>13478.276350693201</v>
      </c>
      <c r="AD3">
        <v>14010.4418147655</v>
      </c>
      <c r="AE3">
        <v>14948.662507205099</v>
      </c>
      <c r="AF3">
        <v>15492.9551383049</v>
      </c>
    </row>
    <row r="4" spans="1:32" x14ac:dyDescent="0.3">
      <c r="A4" t="s">
        <v>146</v>
      </c>
      <c r="B4" t="s">
        <v>301</v>
      </c>
      <c r="C4" t="s">
        <v>297</v>
      </c>
      <c r="D4" t="s">
        <v>302</v>
      </c>
      <c r="E4" t="s">
        <v>298</v>
      </c>
      <c r="F4">
        <v>11101013.6705698</v>
      </c>
      <c r="G4">
        <v>11029938.2106156</v>
      </c>
      <c r="H4">
        <v>11095398.983572001</v>
      </c>
      <c r="I4">
        <v>10965640.079200599</v>
      </c>
      <c r="J4">
        <v>10701621.096207</v>
      </c>
      <c r="K4">
        <v>10596170.380124001</v>
      </c>
      <c r="L4">
        <v>10609812.3720748</v>
      </c>
      <c r="M4">
        <v>10603862.059399201</v>
      </c>
      <c r="N4">
        <v>10636867.6817242</v>
      </c>
      <c r="O4">
        <v>10343959.951448901</v>
      </c>
      <c r="P4">
        <v>9961115.3938879706</v>
      </c>
      <c r="Q4">
        <v>9572612.7852057293</v>
      </c>
      <c r="R4">
        <v>9142782.4887336995</v>
      </c>
      <c r="S4">
        <v>8953030.4194268398</v>
      </c>
      <c r="T4">
        <v>8452887.0065185092</v>
      </c>
      <c r="U4">
        <v>7809247.5955304801</v>
      </c>
      <c r="V4">
        <v>7329947.3304813998</v>
      </c>
      <c r="W4">
        <v>6975655.5691789202</v>
      </c>
      <c r="X4">
        <v>6800254.2050581304</v>
      </c>
      <c r="Y4">
        <v>6894635.1921650702</v>
      </c>
      <c r="Z4">
        <v>6977918.2433660198</v>
      </c>
      <c r="AA4">
        <v>6956206.5534844603</v>
      </c>
      <c r="AB4">
        <v>6924793.7341577103</v>
      </c>
      <c r="AC4">
        <v>6950266.25501341</v>
      </c>
      <c r="AD4">
        <v>7043140.5591031397</v>
      </c>
      <c r="AE4">
        <v>7087698.5941366404</v>
      </c>
      <c r="AF4">
        <v>7083168.6388553604</v>
      </c>
    </row>
    <row r="5" spans="1:32" x14ac:dyDescent="0.3">
      <c r="A5" t="s">
        <v>146</v>
      </c>
      <c r="B5" t="s">
        <v>303</v>
      </c>
      <c r="C5" t="s">
        <v>297</v>
      </c>
      <c r="D5" t="s">
        <v>304</v>
      </c>
      <c r="E5" t="s">
        <v>298</v>
      </c>
      <c r="F5">
        <v>1150864.013208</v>
      </c>
      <c r="G5">
        <v>1105865.2370843301</v>
      </c>
      <c r="H5">
        <v>1071993.75227077</v>
      </c>
      <c r="I5">
        <v>1039816.4290461499</v>
      </c>
      <c r="J5">
        <v>1009182.93484268</v>
      </c>
      <c r="K5">
        <v>983658.13118736399</v>
      </c>
      <c r="L5">
        <v>978207.16276992997</v>
      </c>
      <c r="M5">
        <v>971245.079029885</v>
      </c>
      <c r="N5">
        <v>971028.52977649204</v>
      </c>
      <c r="O5">
        <v>941231.50797477399</v>
      </c>
      <c r="P5">
        <v>904957.73081980599</v>
      </c>
      <c r="Q5">
        <v>863791.86262762605</v>
      </c>
      <c r="R5">
        <v>823808.01556116797</v>
      </c>
      <c r="S5">
        <v>812556.25354864798</v>
      </c>
      <c r="T5">
        <v>806437.58805801603</v>
      </c>
      <c r="U5">
        <v>768365.65501554497</v>
      </c>
      <c r="V5">
        <v>737318.47893204202</v>
      </c>
      <c r="W5">
        <v>716629.20812833298</v>
      </c>
      <c r="X5">
        <v>714727.27268817695</v>
      </c>
      <c r="Y5">
        <v>732682.59640584502</v>
      </c>
      <c r="Z5">
        <v>746312.26378190797</v>
      </c>
      <c r="AA5">
        <v>748594.74462025904</v>
      </c>
      <c r="AB5">
        <v>740653.83742667304</v>
      </c>
      <c r="AC5">
        <v>743630.28054664703</v>
      </c>
      <c r="AD5">
        <v>751906.54536629596</v>
      </c>
      <c r="AE5">
        <v>758009.55260175804</v>
      </c>
      <c r="AF5">
        <v>749542.05122532404</v>
      </c>
    </row>
    <row r="6" spans="1:32" x14ac:dyDescent="0.3">
      <c r="A6" t="s">
        <v>146</v>
      </c>
      <c r="B6" t="s">
        <v>305</v>
      </c>
      <c r="C6" t="s">
        <v>297</v>
      </c>
      <c r="D6" t="s">
        <v>306</v>
      </c>
      <c r="E6" t="s">
        <v>298</v>
      </c>
      <c r="F6">
        <v>719597.10901252995</v>
      </c>
      <c r="G6">
        <v>748047.51585194003</v>
      </c>
      <c r="H6">
        <v>767344.62641265499</v>
      </c>
      <c r="I6">
        <v>755823.71273482498</v>
      </c>
      <c r="J6">
        <v>735446.83561456599</v>
      </c>
      <c r="K6">
        <v>705963.86703322898</v>
      </c>
      <c r="L6">
        <v>669156.95939145598</v>
      </c>
      <c r="M6">
        <v>629471.20757991297</v>
      </c>
      <c r="N6">
        <v>590732.82325690798</v>
      </c>
      <c r="O6">
        <v>535638.43025233899</v>
      </c>
      <c r="P6">
        <v>489758.08732457302</v>
      </c>
      <c r="Q6">
        <v>448421.65779544599</v>
      </c>
      <c r="R6">
        <v>408240.74403471203</v>
      </c>
      <c r="S6">
        <v>381423.23964409798</v>
      </c>
      <c r="T6">
        <v>348967.63799185399</v>
      </c>
      <c r="U6">
        <v>313735.55916724802</v>
      </c>
      <c r="V6">
        <v>289527.29544725199</v>
      </c>
      <c r="W6">
        <v>267181.50915302098</v>
      </c>
      <c r="X6">
        <v>250249.80043967301</v>
      </c>
      <c r="Y6">
        <v>242851.154414463</v>
      </c>
      <c r="Z6">
        <v>238601.937057356</v>
      </c>
      <c r="AA6">
        <v>230822.98315039001</v>
      </c>
      <c r="AB6">
        <v>225690.84355701201</v>
      </c>
      <c r="AC6">
        <v>220100.88953959101</v>
      </c>
      <c r="AD6">
        <v>216923.05504211699</v>
      </c>
      <c r="AE6">
        <v>216410.38939097</v>
      </c>
      <c r="AF6">
        <v>208280.853127807</v>
      </c>
    </row>
    <row r="7" spans="1:32" x14ac:dyDescent="0.3">
      <c r="A7" t="s">
        <v>146</v>
      </c>
      <c r="B7" t="s">
        <v>307</v>
      </c>
      <c r="C7" t="s">
        <v>297</v>
      </c>
      <c r="D7" t="s">
        <v>308</v>
      </c>
      <c r="E7" t="s">
        <v>298</v>
      </c>
      <c r="F7">
        <v>1053942.75806151</v>
      </c>
      <c r="G7">
        <v>1111076.05435625</v>
      </c>
      <c r="H7">
        <v>1164285.58998169</v>
      </c>
      <c r="I7">
        <v>1199499.09504808</v>
      </c>
      <c r="J7">
        <v>1223891.6988848599</v>
      </c>
      <c r="K7">
        <v>1243371.81115997</v>
      </c>
      <c r="L7">
        <v>1281017.0219417</v>
      </c>
      <c r="M7">
        <v>1323456.77631426</v>
      </c>
      <c r="N7">
        <v>1363005.30837395</v>
      </c>
      <c r="O7">
        <v>1351323.18183883</v>
      </c>
      <c r="P7">
        <v>1316460.1596742801</v>
      </c>
      <c r="Q7">
        <v>1264039.7450105001</v>
      </c>
      <c r="R7">
        <v>1191827.00684605</v>
      </c>
      <c r="S7">
        <v>1147652.2470181801</v>
      </c>
      <c r="T7">
        <v>1076192.4093450501</v>
      </c>
      <c r="U7">
        <v>985941.51549876598</v>
      </c>
      <c r="V7">
        <v>912307.792819847</v>
      </c>
      <c r="W7">
        <v>848001.86225756898</v>
      </c>
      <c r="X7">
        <v>797315.99865505402</v>
      </c>
      <c r="Y7">
        <v>772895.89777083602</v>
      </c>
      <c r="Z7">
        <v>745383.73081810505</v>
      </c>
      <c r="AA7">
        <v>710377.84943906195</v>
      </c>
      <c r="AB7">
        <v>686512.52962387295</v>
      </c>
      <c r="AC7">
        <v>664204.76998971298</v>
      </c>
      <c r="AD7">
        <v>653361.24746341398</v>
      </c>
      <c r="AE7">
        <v>646372.56263572699</v>
      </c>
      <c r="AF7">
        <v>634149.06338955904</v>
      </c>
    </row>
    <row r="8" spans="1:32" x14ac:dyDescent="0.3">
      <c r="A8" t="s">
        <v>146</v>
      </c>
      <c r="B8" t="s">
        <v>309</v>
      </c>
      <c r="C8" t="s">
        <v>297</v>
      </c>
      <c r="D8" t="s">
        <v>310</v>
      </c>
      <c r="E8" t="s">
        <v>298</v>
      </c>
      <c r="F8">
        <v>78654.409266202798</v>
      </c>
      <c r="G8">
        <v>71100.247052832696</v>
      </c>
      <c r="H8">
        <v>65357.126103490802</v>
      </c>
      <c r="I8">
        <v>61646.713292952503</v>
      </c>
      <c r="J8">
        <v>57182.127263074297</v>
      </c>
      <c r="K8">
        <v>53290.969615898299</v>
      </c>
      <c r="L8">
        <v>52110.572854570302</v>
      </c>
      <c r="M8">
        <v>51679.6296199106</v>
      </c>
      <c r="N8">
        <v>52008.936639304397</v>
      </c>
      <c r="O8">
        <v>49867.026396518399</v>
      </c>
      <c r="P8">
        <v>47924.873136833798</v>
      </c>
      <c r="Q8">
        <v>46683.754716331903</v>
      </c>
      <c r="R8">
        <v>48453.1541605026</v>
      </c>
      <c r="S8">
        <v>47653.199622300497</v>
      </c>
      <c r="T8">
        <v>63201.411146780702</v>
      </c>
      <c r="U8">
        <v>65771.538868726493</v>
      </c>
      <c r="V8">
        <v>64842.029466434004</v>
      </c>
      <c r="W8">
        <v>64971.137687251197</v>
      </c>
      <c r="X8">
        <v>60075.174173978303</v>
      </c>
      <c r="Y8">
        <v>60326.121457266097</v>
      </c>
      <c r="Z8">
        <v>61821.857781106897</v>
      </c>
      <c r="AA8">
        <v>63114.442608193298</v>
      </c>
      <c r="AB8">
        <v>62451.2214349524</v>
      </c>
      <c r="AC8">
        <v>61244.108952356401</v>
      </c>
      <c r="AD8">
        <v>61660.837746194797</v>
      </c>
      <c r="AE8">
        <v>59377.285097912703</v>
      </c>
      <c r="AF8">
        <v>54932.5694990142</v>
      </c>
    </row>
    <row r="9" spans="1:32" x14ac:dyDescent="0.3">
      <c r="A9" t="s">
        <v>146</v>
      </c>
      <c r="B9" t="s">
        <v>311</v>
      </c>
      <c r="C9" t="s">
        <v>297</v>
      </c>
      <c r="D9" t="s">
        <v>312</v>
      </c>
      <c r="E9" t="s">
        <v>298</v>
      </c>
      <c r="F9">
        <v>693174.33987691603</v>
      </c>
      <c r="G9">
        <v>692840.55185660999</v>
      </c>
      <c r="H9">
        <v>702093.84557723498</v>
      </c>
      <c r="I9">
        <v>706513.48202015401</v>
      </c>
      <c r="J9">
        <v>699899.51048228203</v>
      </c>
      <c r="K9">
        <v>705371.89243046695</v>
      </c>
      <c r="L9">
        <v>716878.08218381798</v>
      </c>
      <c r="M9">
        <v>727725.78029498702</v>
      </c>
      <c r="N9">
        <v>739878.47355769202</v>
      </c>
      <c r="O9">
        <v>729996.24590931705</v>
      </c>
      <c r="P9">
        <v>715832.177019606</v>
      </c>
      <c r="Q9">
        <v>698763.25713521196</v>
      </c>
      <c r="R9">
        <v>687175.55674519099</v>
      </c>
      <c r="S9">
        <v>687172.47415815596</v>
      </c>
      <c r="T9">
        <v>663620.53840080695</v>
      </c>
      <c r="U9">
        <v>616468.75326847006</v>
      </c>
      <c r="V9">
        <v>581931.66636879195</v>
      </c>
      <c r="W9">
        <v>552925.20177299203</v>
      </c>
      <c r="X9">
        <v>537122.85787209996</v>
      </c>
      <c r="Y9">
        <v>546331.93382516003</v>
      </c>
      <c r="Z9">
        <v>556171.82536186394</v>
      </c>
      <c r="AA9">
        <v>554429.95734382304</v>
      </c>
      <c r="AB9">
        <v>552854.19298919302</v>
      </c>
      <c r="AC9">
        <v>554041.24469468906</v>
      </c>
      <c r="AD9">
        <v>562940.68578268704</v>
      </c>
      <c r="AE9">
        <v>567140.80299881299</v>
      </c>
      <c r="AF9">
        <v>574025.82794997899</v>
      </c>
    </row>
    <row r="10" spans="1:32" x14ac:dyDescent="0.3">
      <c r="A10" t="s">
        <v>146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146</v>
      </c>
      <c r="B11" t="s">
        <v>315</v>
      </c>
      <c r="C11" t="s">
        <v>297</v>
      </c>
      <c r="D11" t="s">
        <v>316</v>
      </c>
      <c r="E11" t="s">
        <v>298</v>
      </c>
      <c r="F11">
        <v>397796.39266229997</v>
      </c>
      <c r="G11">
        <v>387826.26519104402</v>
      </c>
      <c r="H11">
        <v>384907.26132189098</v>
      </c>
      <c r="I11">
        <v>382298.14318289299</v>
      </c>
      <c r="J11">
        <v>381570.83753193403</v>
      </c>
      <c r="K11">
        <v>391549.78594595898</v>
      </c>
      <c r="L11">
        <v>406750.74121780699</v>
      </c>
      <c r="M11">
        <v>427212.62830759003</v>
      </c>
      <c r="N11">
        <v>447422.98906589602</v>
      </c>
      <c r="O11">
        <v>448570.18162680703</v>
      </c>
      <c r="P11">
        <v>442648.46050133801</v>
      </c>
      <c r="Q11">
        <v>431544.73623060703</v>
      </c>
      <c r="R11">
        <v>412864.17963816499</v>
      </c>
      <c r="S11">
        <v>404365.04813369398</v>
      </c>
      <c r="T11">
        <v>394231.93180354399</v>
      </c>
      <c r="U11">
        <v>371664.44075512199</v>
      </c>
      <c r="V11">
        <v>350772.44673919003</v>
      </c>
      <c r="W11">
        <v>334732.230205992</v>
      </c>
      <c r="X11">
        <v>326603.69342202903</v>
      </c>
      <c r="Y11">
        <v>331075.000128054</v>
      </c>
      <c r="Z11">
        <v>335228.39686538401</v>
      </c>
      <c r="AA11">
        <v>336113.774810665</v>
      </c>
      <c r="AB11">
        <v>334504.03256901097</v>
      </c>
      <c r="AC11">
        <v>335158.31781305501</v>
      </c>
      <c r="AD11">
        <v>335774.792561093</v>
      </c>
      <c r="AE11">
        <v>342142.10028898902</v>
      </c>
      <c r="AF11">
        <v>346513.69946262299</v>
      </c>
    </row>
    <row r="12" spans="1:32" x14ac:dyDescent="0.3">
      <c r="A12" t="s">
        <v>146</v>
      </c>
      <c r="B12" t="s">
        <v>317</v>
      </c>
      <c r="C12" t="s">
        <v>297</v>
      </c>
      <c r="D12" t="s">
        <v>318</v>
      </c>
      <c r="E12" t="s">
        <v>298</v>
      </c>
      <c r="F12">
        <v>776368.05252619996</v>
      </c>
      <c r="G12">
        <v>785815.54035697004</v>
      </c>
      <c r="H12">
        <v>800135.71698092797</v>
      </c>
      <c r="I12">
        <v>799242.09609465499</v>
      </c>
      <c r="J12">
        <v>794506.730732325</v>
      </c>
      <c r="K12">
        <v>797021.56500457495</v>
      </c>
      <c r="L12">
        <v>830676.13508693397</v>
      </c>
      <c r="M12">
        <v>879983.05338222999</v>
      </c>
      <c r="N12">
        <v>940714.47954266099</v>
      </c>
      <c r="O12">
        <v>963356.752107876</v>
      </c>
      <c r="P12">
        <v>980180.03519601095</v>
      </c>
      <c r="Q12">
        <v>977848.89355385397</v>
      </c>
      <c r="R12">
        <v>951027.50739325501</v>
      </c>
      <c r="S12">
        <v>942728.41469935398</v>
      </c>
      <c r="T12">
        <v>899199.07274113595</v>
      </c>
      <c r="U12">
        <v>833897.52303657099</v>
      </c>
      <c r="V12">
        <v>786453.34444176895</v>
      </c>
      <c r="W12">
        <v>746411.59134535899</v>
      </c>
      <c r="X12">
        <v>722970.25694436301</v>
      </c>
      <c r="Y12">
        <v>725030.93409213598</v>
      </c>
      <c r="Z12">
        <v>722886.718134669</v>
      </c>
      <c r="AA12">
        <v>712427.16651975096</v>
      </c>
      <c r="AB12">
        <v>698894.29685228004</v>
      </c>
      <c r="AC12">
        <v>692883.14317187003</v>
      </c>
      <c r="AD12">
        <v>693378.57049628696</v>
      </c>
      <c r="AE12">
        <v>694980.44340020895</v>
      </c>
      <c r="AF12">
        <v>698933.92835123895</v>
      </c>
    </row>
    <row r="13" spans="1:32" x14ac:dyDescent="0.3">
      <c r="A13" t="s">
        <v>146</v>
      </c>
      <c r="B13" t="s">
        <v>319</v>
      </c>
      <c r="C13" t="s">
        <v>297</v>
      </c>
      <c r="D13" t="s">
        <v>320</v>
      </c>
      <c r="E13" t="s">
        <v>298</v>
      </c>
      <c r="F13">
        <v>989501.42581388704</v>
      </c>
      <c r="G13">
        <v>997257.273119519</v>
      </c>
      <c r="H13">
        <v>1014292.55219539</v>
      </c>
      <c r="I13">
        <v>1016817.96099699</v>
      </c>
      <c r="J13">
        <v>989976.22948808398</v>
      </c>
      <c r="K13">
        <v>973078.30941905</v>
      </c>
      <c r="L13">
        <v>958701.53262858803</v>
      </c>
      <c r="M13">
        <v>952926.58214369905</v>
      </c>
      <c r="N13">
        <v>929871.88751673303</v>
      </c>
      <c r="O13">
        <v>885862.62179127801</v>
      </c>
      <c r="P13">
        <v>839776.09307808802</v>
      </c>
      <c r="Q13">
        <v>794374.70052140998</v>
      </c>
      <c r="R13">
        <v>748832.81572823995</v>
      </c>
      <c r="S13">
        <v>724668.20611105498</v>
      </c>
      <c r="T13">
        <v>672456.12419748004</v>
      </c>
      <c r="U13">
        <v>604807.78695751505</v>
      </c>
      <c r="V13">
        <v>557342.01538114296</v>
      </c>
      <c r="W13">
        <v>523322.43150662701</v>
      </c>
      <c r="X13">
        <v>501616.50667015201</v>
      </c>
      <c r="Y13">
        <v>498460.69759975601</v>
      </c>
      <c r="Z13">
        <v>493644.15028461098</v>
      </c>
      <c r="AA13">
        <v>483506.06831782899</v>
      </c>
      <c r="AB13">
        <v>474698.74122640397</v>
      </c>
      <c r="AC13">
        <v>472671.34999858402</v>
      </c>
      <c r="AD13">
        <v>476008.68362887698</v>
      </c>
      <c r="AE13">
        <v>474144.79705143702</v>
      </c>
      <c r="AF13">
        <v>475993.92599958403</v>
      </c>
    </row>
    <row r="14" spans="1:32" x14ac:dyDescent="0.3">
      <c r="A14" t="s">
        <v>146</v>
      </c>
      <c r="B14" t="s">
        <v>321</v>
      </c>
      <c r="C14" t="s">
        <v>297</v>
      </c>
      <c r="D14" t="s">
        <v>322</v>
      </c>
      <c r="E14" t="s">
        <v>298</v>
      </c>
      <c r="F14">
        <v>1369430.48235638</v>
      </c>
      <c r="G14">
        <v>1330697.6175458999</v>
      </c>
      <c r="H14">
        <v>1324012.8019669801</v>
      </c>
      <c r="I14">
        <v>1296167.4098131601</v>
      </c>
      <c r="J14">
        <v>1260653.19815112</v>
      </c>
      <c r="K14">
        <v>1254055.63224642</v>
      </c>
      <c r="L14">
        <v>1242644.4012800001</v>
      </c>
      <c r="M14">
        <v>1202239.11676423</v>
      </c>
      <c r="N14">
        <v>1168940.3531911599</v>
      </c>
      <c r="O14">
        <v>1099042.86850606</v>
      </c>
      <c r="P14">
        <v>1016754.62187868</v>
      </c>
      <c r="Q14">
        <v>955775.29852398694</v>
      </c>
      <c r="R14">
        <v>910154.83323900995</v>
      </c>
      <c r="S14">
        <v>898988.81464732299</v>
      </c>
      <c r="T14">
        <v>850850.86041856103</v>
      </c>
      <c r="U14">
        <v>789800.29687014397</v>
      </c>
      <c r="V14">
        <v>743269.61204646097</v>
      </c>
      <c r="W14">
        <v>703372.63001041196</v>
      </c>
      <c r="X14">
        <v>682163.22729300195</v>
      </c>
      <c r="Y14">
        <v>695583.21550863504</v>
      </c>
      <c r="Z14">
        <v>707654.09034663194</v>
      </c>
      <c r="AA14">
        <v>702745.53972340096</v>
      </c>
      <c r="AB14">
        <v>700702.62402108696</v>
      </c>
      <c r="AC14">
        <v>701981.40724837198</v>
      </c>
      <c r="AD14">
        <v>708753.52457815595</v>
      </c>
      <c r="AE14">
        <v>715972.20605692302</v>
      </c>
      <c r="AF14">
        <v>717917.83946270496</v>
      </c>
    </row>
    <row r="15" spans="1:32" x14ac:dyDescent="0.3">
      <c r="A15" t="s">
        <v>146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146</v>
      </c>
      <c r="B16" t="s">
        <v>325</v>
      </c>
      <c r="C16" t="s">
        <v>297</v>
      </c>
      <c r="D16" t="s">
        <v>326</v>
      </c>
      <c r="E16" t="s">
        <v>298</v>
      </c>
      <c r="F16">
        <v>708230.62287922401</v>
      </c>
      <c r="G16">
        <v>687968.18485842401</v>
      </c>
      <c r="H16">
        <v>680653.29865899403</v>
      </c>
      <c r="I16">
        <v>661560.24006373098</v>
      </c>
      <c r="J16">
        <v>634204.88409018796</v>
      </c>
      <c r="K16">
        <v>624708.01908767596</v>
      </c>
      <c r="L16">
        <v>625327.18773505196</v>
      </c>
      <c r="M16">
        <v>613587.22501692001</v>
      </c>
      <c r="N16">
        <v>602892.54682198202</v>
      </c>
      <c r="O16">
        <v>576640.68913957197</v>
      </c>
      <c r="P16">
        <v>548988.26720021595</v>
      </c>
      <c r="Q16">
        <v>522931.94450419297</v>
      </c>
      <c r="R16">
        <v>494650.74406963901</v>
      </c>
      <c r="S16">
        <v>475220.16521944001</v>
      </c>
      <c r="T16">
        <v>443081.99540289701</v>
      </c>
      <c r="U16">
        <v>406990.99197943503</v>
      </c>
      <c r="V16">
        <v>379476.61535965803</v>
      </c>
      <c r="W16">
        <v>363751.90239687799</v>
      </c>
      <c r="X16">
        <v>360162.86640370899</v>
      </c>
      <c r="Y16">
        <v>371428.05811142299</v>
      </c>
      <c r="Z16">
        <v>381620.61029013299</v>
      </c>
      <c r="AA16">
        <v>384045.43314401602</v>
      </c>
      <c r="AB16">
        <v>383813.28719841398</v>
      </c>
      <c r="AC16">
        <v>389946.47486373503</v>
      </c>
      <c r="AD16">
        <v>399407.135414152</v>
      </c>
      <c r="AE16">
        <v>407482.306776868</v>
      </c>
      <c r="AF16">
        <v>410048.73648923601</v>
      </c>
    </row>
    <row r="17" spans="1:32" x14ac:dyDescent="0.3">
      <c r="A17" t="s">
        <v>146</v>
      </c>
      <c r="B17" t="s">
        <v>327</v>
      </c>
      <c r="C17" t="s">
        <v>297</v>
      </c>
      <c r="D17" t="s">
        <v>328</v>
      </c>
      <c r="E17" t="s">
        <v>298</v>
      </c>
      <c r="F17">
        <v>1172977.41979044</v>
      </c>
      <c r="G17">
        <v>1144549.2275619099</v>
      </c>
      <c r="H17">
        <v>1136473.7063076601</v>
      </c>
      <c r="I17">
        <v>1109125.97601468</v>
      </c>
      <c r="J17">
        <v>1066912.20015921</v>
      </c>
      <c r="K17">
        <v>1045423.6773523299</v>
      </c>
      <c r="L17">
        <v>1032984.16973195</v>
      </c>
      <c r="M17">
        <v>1010515.79291649</v>
      </c>
      <c r="N17">
        <v>1004159.48621557</v>
      </c>
      <c r="O17">
        <v>982716.24144196406</v>
      </c>
      <c r="P17">
        <v>958136.20199392596</v>
      </c>
      <c r="Q17">
        <v>933409.79147163697</v>
      </c>
      <c r="R17">
        <v>904222.45134278003</v>
      </c>
      <c r="S17">
        <v>889994.03520596202</v>
      </c>
      <c r="T17">
        <v>822915.14997133799</v>
      </c>
      <c r="U17">
        <v>754324.27240387094</v>
      </c>
      <c r="V17">
        <v>714862.28752690996</v>
      </c>
      <c r="W17">
        <v>688000.33443974005</v>
      </c>
      <c r="X17">
        <v>678936.13601688202</v>
      </c>
      <c r="Y17">
        <v>698683.313976345</v>
      </c>
      <c r="Z17">
        <v>722221.35322457505</v>
      </c>
      <c r="AA17">
        <v>735481.66382243705</v>
      </c>
      <c r="AB17">
        <v>747512.22976905399</v>
      </c>
      <c r="AC17">
        <v>766752.47205227998</v>
      </c>
      <c r="AD17">
        <v>785921.56938187697</v>
      </c>
      <c r="AE17">
        <v>798445.85184960102</v>
      </c>
      <c r="AF17">
        <v>813228.00625828898</v>
      </c>
    </row>
    <row r="18" spans="1:32" x14ac:dyDescent="0.3">
      <c r="A18" t="s">
        <v>146</v>
      </c>
      <c r="B18" t="s">
        <v>329</v>
      </c>
      <c r="C18" t="s">
        <v>297</v>
      </c>
      <c r="D18" t="s">
        <v>330</v>
      </c>
      <c r="E18" t="s">
        <v>298</v>
      </c>
      <c r="F18">
        <v>1623805.43056778</v>
      </c>
      <c r="G18">
        <v>1614967.3012119699</v>
      </c>
      <c r="H18">
        <v>1640941.1980496701</v>
      </c>
      <c r="I18">
        <v>1605377.5270484099</v>
      </c>
      <c r="J18">
        <v>1529637.65958222</v>
      </c>
      <c r="K18">
        <v>1510154.7586431501</v>
      </c>
      <c r="L18">
        <v>1513412.43098024</v>
      </c>
      <c r="M18">
        <v>1520129.0403191</v>
      </c>
      <c r="N18">
        <v>1540724.4366365101</v>
      </c>
      <c r="O18">
        <v>1511303.8079166401</v>
      </c>
      <c r="P18">
        <v>1446511.43692973</v>
      </c>
      <c r="Q18">
        <v>1395756.6811818499</v>
      </c>
      <c r="R18">
        <v>1338449.8911069999</v>
      </c>
      <c r="S18">
        <v>1326582.2398844799</v>
      </c>
      <c r="T18">
        <v>1211730.4538330501</v>
      </c>
      <c r="U18">
        <v>1114007.2319155301</v>
      </c>
      <c r="V18">
        <v>1038090.68091811</v>
      </c>
      <c r="W18">
        <v>1000656.38202108</v>
      </c>
      <c r="X18">
        <v>1006528.8678273699</v>
      </c>
      <c r="Y18">
        <v>1055555.23825362</v>
      </c>
      <c r="Z18">
        <v>1099752.0850800001</v>
      </c>
      <c r="AA18">
        <v>1128240.3828148099</v>
      </c>
      <c r="AB18">
        <v>1150096.5052831401</v>
      </c>
      <c r="AC18">
        <v>1181565.8527649499</v>
      </c>
      <c r="AD18">
        <v>1229282.3064057799</v>
      </c>
      <c r="AE18">
        <v>1237014.01935379</v>
      </c>
      <c r="AF18">
        <v>1226618.80390621</v>
      </c>
    </row>
    <row r="19" spans="1:32" x14ac:dyDescent="0.3">
      <c r="A19" t="s">
        <v>146</v>
      </c>
      <c r="B19" t="s">
        <v>331</v>
      </c>
      <c r="C19" t="s">
        <v>297</v>
      </c>
      <c r="D19" t="s">
        <v>332</v>
      </c>
      <c r="E19" t="s">
        <v>298</v>
      </c>
      <c r="F19">
        <v>366671.21454839001</v>
      </c>
      <c r="G19">
        <v>351927.19456787797</v>
      </c>
      <c r="H19">
        <v>342907.50774460001</v>
      </c>
      <c r="I19">
        <v>331751.29384389002</v>
      </c>
      <c r="J19">
        <v>318556.249384492</v>
      </c>
      <c r="K19">
        <v>308521.96099789703</v>
      </c>
      <c r="L19">
        <v>301945.97427272599</v>
      </c>
      <c r="M19">
        <v>293690.14770999301</v>
      </c>
      <c r="N19">
        <v>285487.43112933001</v>
      </c>
      <c r="O19">
        <v>268410.39654689998</v>
      </c>
      <c r="P19">
        <v>253187.249134891</v>
      </c>
      <c r="Q19">
        <v>239270.46193307999</v>
      </c>
      <c r="R19">
        <v>223075.58886798401</v>
      </c>
      <c r="S19">
        <v>214026.08153414199</v>
      </c>
      <c r="T19">
        <v>200001.833207989</v>
      </c>
      <c r="U19">
        <v>183472.02979353501</v>
      </c>
      <c r="V19">
        <v>173753.06503379499</v>
      </c>
      <c r="W19">
        <v>165699.14825366699</v>
      </c>
      <c r="X19">
        <v>161781.54665163299</v>
      </c>
      <c r="Y19">
        <v>163731.03062153101</v>
      </c>
      <c r="Z19">
        <v>166619.22433968101</v>
      </c>
      <c r="AA19">
        <v>166306.547169831</v>
      </c>
      <c r="AB19">
        <v>166409.392206611</v>
      </c>
      <c r="AC19">
        <v>166085.94337756999</v>
      </c>
      <c r="AD19">
        <v>167821.60523621101</v>
      </c>
      <c r="AE19">
        <v>170206.276633637</v>
      </c>
      <c r="AF19">
        <v>172983.33373379201</v>
      </c>
    </row>
    <row r="20" spans="1:32" x14ac:dyDescent="0.3">
      <c r="A20" t="s">
        <v>146</v>
      </c>
      <c r="B20" t="s">
        <v>333</v>
      </c>
      <c r="C20" t="s">
        <v>297</v>
      </c>
      <c r="D20" t="s">
        <v>334</v>
      </c>
      <c r="E20" t="s">
        <v>298</v>
      </c>
      <c r="F20">
        <v>286560.29889735999</v>
      </c>
      <c r="G20">
        <v>253411.35059280699</v>
      </c>
      <c r="H20">
        <v>229435.343409311</v>
      </c>
      <c r="I20">
        <v>206441.55210971599</v>
      </c>
      <c r="J20">
        <v>189200.24917182099</v>
      </c>
      <c r="K20">
        <v>181037.43974289499</v>
      </c>
      <c r="L20">
        <v>171795.234317775</v>
      </c>
      <c r="M20">
        <v>161424.77237070099</v>
      </c>
      <c r="N20">
        <v>152178.431355404</v>
      </c>
      <c r="O20">
        <v>147859.63034831299</v>
      </c>
      <c r="P20">
        <v>148786.790007331</v>
      </c>
      <c r="Q20">
        <v>155169.65457091399</v>
      </c>
      <c r="R20">
        <v>177541.621985034</v>
      </c>
      <c r="S20">
        <v>198176.141757484</v>
      </c>
      <c r="T20">
        <v>223101.42962926501</v>
      </c>
      <c r="U20">
        <v>228593.084755502</v>
      </c>
      <c r="V20">
        <v>240497.56274215601</v>
      </c>
      <c r="W20">
        <v>251849.97214641399</v>
      </c>
      <c r="X20">
        <v>250291.12953922301</v>
      </c>
      <c r="Y20">
        <v>255107.33053716601</v>
      </c>
      <c r="Z20">
        <v>262404.36690611503</v>
      </c>
      <c r="AA20">
        <v>262369.95022714097</v>
      </c>
      <c r="AB20">
        <v>255204.103501682</v>
      </c>
      <c r="AC20">
        <v>252025.47058796001</v>
      </c>
      <c r="AD20">
        <v>259218.89057250699</v>
      </c>
      <c r="AE20">
        <v>267570.00504290598</v>
      </c>
      <c r="AF20">
        <v>276909.259034227</v>
      </c>
    </row>
    <row r="21" spans="1:32" x14ac:dyDescent="0.3">
      <c r="A21" t="s">
        <v>146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146</v>
      </c>
      <c r="B22" t="s">
        <v>337</v>
      </c>
      <c r="C22" t="s">
        <v>297</v>
      </c>
      <c r="D22" t="s">
        <v>338</v>
      </c>
      <c r="E22" t="s">
        <v>298</v>
      </c>
      <c r="F22">
        <v>328256.11569261597</v>
      </c>
      <c r="G22">
        <v>286669.25056723598</v>
      </c>
      <c r="H22">
        <v>262541.27533615002</v>
      </c>
      <c r="I22">
        <v>245780.60394148901</v>
      </c>
      <c r="J22">
        <v>239235.691141132</v>
      </c>
      <c r="K22">
        <v>244786.05993613999</v>
      </c>
      <c r="L22">
        <v>251005.84957428201</v>
      </c>
      <c r="M22">
        <v>253923.190545224</v>
      </c>
      <c r="N22">
        <v>257434.185245678</v>
      </c>
      <c r="O22">
        <v>263808.82871777902</v>
      </c>
      <c r="P22">
        <v>275409.15583070199</v>
      </c>
      <c r="Q22">
        <v>286270.68211381597</v>
      </c>
      <c r="R22">
        <v>291704.32074452803</v>
      </c>
      <c r="S22">
        <v>301395.47007045499</v>
      </c>
      <c r="T22">
        <v>302087.21882458602</v>
      </c>
      <c r="U22">
        <v>291783.06407793303</v>
      </c>
      <c r="V22">
        <v>284622.02401242702</v>
      </c>
      <c r="W22">
        <v>273796.52195959701</v>
      </c>
      <c r="X22">
        <v>262568.844831753</v>
      </c>
      <c r="Y22">
        <v>259279.25759261599</v>
      </c>
      <c r="Z22">
        <v>257437.21324846</v>
      </c>
      <c r="AA22">
        <v>253927.20168502501</v>
      </c>
      <c r="AB22">
        <v>252663.143610984</v>
      </c>
      <c r="AC22">
        <v>251746.93069643099</v>
      </c>
      <c r="AD22">
        <v>256849.11241546099</v>
      </c>
      <c r="AE22">
        <v>264480.25283625303</v>
      </c>
      <c r="AF22">
        <v>269180.151187954</v>
      </c>
    </row>
    <row r="23" spans="1:32" x14ac:dyDescent="0.3">
      <c r="A23" t="s">
        <v>146</v>
      </c>
      <c r="B23" t="s">
        <v>339</v>
      </c>
      <c r="C23" t="s">
        <v>297</v>
      </c>
      <c r="D23" t="s">
        <v>340</v>
      </c>
      <c r="E23" t="s">
        <v>298</v>
      </c>
      <c r="F23">
        <v>7231876.0678963801</v>
      </c>
      <c r="G23">
        <v>9812452.82569227</v>
      </c>
      <c r="H23">
        <v>11891909.622458801</v>
      </c>
      <c r="I23">
        <v>13228315.0284524</v>
      </c>
      <c r="J23">
        <v>13896062.4941325</v>
      </c>
      <c r="K23">
        <v>14365149.682370899</v>
      </c>
      <c r="L23">
        <v>14574447.909590401</v>
      </c>
      <c r="M23">
        <v>14585276.7480151</v>
      </c>
      <c r="N23">
        <v>14543669.6467862</v>
      </c>
      <c r="O23">
        <v>14527510.4611133</v>
      </c>
      <c r="P23">
        <v>14612728.039173899</v>
      </c>
      <c r="Q23">
        <v>14705916.2017786</v>
      </c>
      <c r="R23">
        <v>14858233.293909701</v>
      </c>
      <c r="S23">
        <v>15256819.156122601</v>
      </c>
      <c r="T23">
        <v>15245322.7709637</v>
      </c>
      <c r="U23">
        <v>14639088.570475999</v>
      </c>
      <c r="V23">
        <v>14530425.9697173</v>
      </c>
      <c r="W23">
        <v>14572075.5051941</v>
      </c>
      <c r="X23">
        <v>14790277.652567901</v>
      </c>
      <c r="Y23">
        <v>15212034.8939685</v>
      </c>
      <c r="Z23">
        <v>15594832.6385637</v>
      </c>
      <c r="AA23">
        <v>15821447.752083199</v>
      </c>
      <c r="AB23">
        <v>15853977.003944401</v>
      </c>
      <c r="AC23">
        <v>16146429.8537306</v>
      </c>
      <c r="AD23">
        <v>17138899.962412499</v>
      </c>
      <c r="AE23">
        <v>18233022.457625799</v>
      </c>
      <c r="AF23">
        <v>19033750.056417</v>
      </c>
    </row>
    <row r="24" spans="1:32" x14ac:dyDescent="0.3">
      <c r="A24" t="s">
        <v>146</v>
      </c>
      <c r="B24" t="s">
        <v>341</v>
      </c>
      <c r="C24" t="s">
        <v>297</v>
      </c>
      <c r="D24" t="s">
        <v>342</v>
      </c>
      <c r="E24" t="s">
        <v>298</v>
      </c>
      <c r="F24">
        <v>9706198.2243988197</v>
      </c>
      <c r="G24">
        <v>8868675.16548739</v>
      </c>
      <c r="H24">
        <v>8313008.4922497896</v>
      </c>
      <c r="I24">
        <v>7761365.5114318896</v>
      </c>
      <c r="J24">
        <v>7259835.3241531998</v>
      </c>
      <c r="K24">
        <v>6948401.6326121604</v>
      </c>
      <c r="L24">
        <v>6637838.9729655199</v>
      </c>
      <c r="M24">
        <v>6271152.6922653401</v>
      </c>
      <c r="N24">
        <v>5925475.8553493302</v>
      </c>
      <c r="O24">
        <v>5703834.8444230398</v>
      </c>
      <c r="P24">
        <v>5622214.5417386601</v>
      </c>
      <c r="Q24">
        <v>5518711.3455939796</v>
      </c>
      <c r="R24">
        <v>5488649.66567796</v>
      </c>
      <c r="S24">
        <v>5506863.4859425901</v>
      </c>
      <c r="T24">
        <v>5319753.5457694996</v>
      </c>
      <c r="U24">
        <v>5119422.6116599599</v>
      </c>
      <c r="V24">
        <v>4997208.4628817001</v>
      </c>
      <c r="W24">
        <v>4917156.3652780801</v>
      </c>
      <c r="X24">
        <v>4873123.3921867702</v>
      </c>
      <c r="Y24">
        <v>4948141.50092535</v>
      </c>
      <c r="Z24">
        <v>5029073.4837107304</v>
      </c>
      <c r="AA24">
        <v>5052139.2961007804</v>
      </c>
      <c r="AB24">
        <v>5055511.35744962</v>
      </c>
      <c r="AC24">
        <v>5027902.0043414896</v>
      </c>
      <c r="AD24">
        <v>5020956.0933539802</v>
      </c>
      <c r="AE24">
        <v>4876718.0821380699</v>
      </c>
      <c r="AF24">
        <v>4741038.9183513802</v>
      </c>
    </row>
    <row r="25" spans="1:32" x14ac:dyDescent="0.3">
      <c r="A25" t="s">
        <v>146</v>
      </c>
      <c r="B25" t="s">
        <v>343</v>
      </c>
      <c r="C25" t="s">
        <v>297</v>
      </c>
      <c r="D25" t="s">
        <v>344</v>
      </c>
      <c r="E25" t="s">
        <v>298</v>
      </c>
      <c r="F25">
        <v>154398.56773806899</v>
      </c>
      <c r="G25">
        <v>139164.49953208599</v>
      </c>
      <c r="H25">
        <v>128871.0431775</v>
      </c>
      <c r="I25">
        <v>116963.173257858</v>
      </c>
      <c r="J25">
        <v>104933.592293558</v>
      </c>
      <c r="K25">
        <v>96974.208621652404</v>
      </c>
      <c r="L25">
        <v>88759.791767194605</v>
      </c>
      <c r="M25">
        <v>81414.535562213801</v>
      </c>
      <c r="N25">
        <v>75425.440203220496</v>
      </c>
      <c r="O25">
        <v>70842.801485982796</v>
      </c>
      <c r="P25">
        <v>68609.2765963126</v>
      </c>
      <c r="Q25">
        <v>65651.360157534204</v>
      </c>
      <c r="R25">
        <v>62759.483014300102</v>
      </c>
      <c r="S25">
        <v>59600.216354203003</v>
      </c>
      <c r="T25">
        <v>54671.323712662001</v>
      </c>
      <c r="U25">
        <v>49563.459754963602</v>
      </c>
      <c r="V25">
        <v>45109.417880581103</v>
      </c>
      <c r="W25">
        <v>44123.094388387399</v>
      </c>
      <c r="X25">
        <v>46319.783046877397</v>
      </c>
      <c r="Y25">
        <v>51689.542078978302</v>
      </c>
      <c r="Z25">
        <v>58146.0102605063</v>
      </c>
      <c r="AA25">
        <v>63403.765209788602</v>
      </c>
      <c r="AB25">
        <v>67910.131287397598</v>
      </c>
      <c r="AC25">
        <v>71412.587606089393</v>
      </c>
      <c r="AD25">
        <v>75242.320580152998</v>
      </c>
      <c r="AE25">
        <v>77608.442411878001</v>
      </c>
      <c r="AF25">
        <v>77648.781837602306</v>
      </c>
    </row>
    <row r="26" spans="1:32" x14ac:dyDescent="0.3">
      <c r="A26" t="s">
        <v>146</v>
      </c>
      <c r="B26" t="s">
        <v>345</v>
      </c>
      <c r="C26" t="s">
        <v>297</v>
      </c>
      <c r="D26" t="s">
        <v>346</v>
      </c>
      <c r="E26" t="s">
        <v>298</v>
      </c>
      <c r="F26">
        <v>4347543.5677366201</v>
      </c>
      <c r="G26">
        <v>4145246.27049537</v>
      </c>
      <c r="H26">
        <v>4056075.5805499498</v>
      </c>
      <c r="I26">
        <v>3923555.9724763199</v>
      </c>
      <c r="J26">
        <v>3808237.7665889799</v>
      </c>
      <c r="K26">
        <v>3769287.6790841599</v>
      </c>
      <c r="L26">
        <v>3706353.6748877899</v>
      </c>
      <c r="M26">
        <v>3607913.3502809498</v>
      </c>
      <c r="N26">
        <v>3504695.5140710198</v>
      </c>
      <c r="O26">
        <v>3469114.9116122499</v>
      </c>
      <c r="P26">
        <v>3546105.5323815998</v>
      </c>
      <c r="Q26">
        <v>3543300.4906250001</v>
      </c>
      <c r="R26">
        <v>3529078.96646454</v>
      </c>
      <c r="S26">
        <v>3520735.4576093098</v>
      </c>
      <c r="T26">
        <v>3302850.3819051902</v>
      </c>
      <c r="U26">
        <v>3081830.2212349302</v>
      </c>
      <c r="V26">
        <v>2913264.4398674099</v>
      </c>
      <c r="W26">
        <v>2765844.2474148101</v>
      </c>
      <c r="X26">
        <v>2639766.2468556999</v>
      </c>
      <c r="Y26">
        <v>2568237.7543625999</v>
      </c>
      <c r="Z26">
        <v>2491339.0413214802</v>
      </c>
      <c r="AA26">
        <v>2412050.29730184</v>
      </c>
      <c r="AB26">
        <v>2352392.5683947601</v>
      </c>
      <c r="AC26">
        <v>2288997.83747685</v>
      </c>
      <c r="AD26">
        <v>2235339.4041972701</v>
      </c>
      <c r="AE26">
        <v>2130271.9364304501</v>
      </c>
      <c r="AF26">
        <v>2052471.14229094</v>
      </c>
    </row>
    <row r="27" spans="1:32" x14ac:dyDescent="0.3">
      <c r="A27" t="s">
        <v>146</v>
      </c>
      <c r="B27" t="s">
        <v>347</v>
      </c>
      <c r="C27" t="s">
        <v>297</v>
      </c>
      <c r="D27" t="s">
        <v>348</v>
      </c>
      <c r="E27" t="s">
        <v>298</v>
      </c>
      <c r="F27">
        <v>5204256.0889241304</v>
      </c>
      <c r="G27">
        <v>4584264.3954599304</v>
      </c>
      <c r="H27">
        <v>4128061.86852234</v>
      </c>
      <c r="I27">
        <v>3720846.3656977201</v>
      </c>
      <c r="J27">
        <v>3346663.9652706599</v>
      </c>
      <c r="K27">
        <v>3082139.74490635</v>
      </c>
      <c r="L27">
        <v>2842725.5063105398</v>
      </c>
      <c r="M27">
        <v>2581824.8064221698</v>
      </c>
      <c r="N27">
        <v>2345354.9010750898</v>
      </c>
      <c r="O27">
        <v>2163877.13132481</v>
      </c>
      <c r="P27">
        <v>2007499.73276075</v>
      </c>
      <c r="Q27">
        <v>1909759.4948114399</v>
      </c>
      <c r="R27">
        <v>1896811.21619912</v>
      </c>
      <c r="S27">
        <v>1926527.8119790801</v>
      </c>
      <c r="T27">
        <v>1962231.8401516399</v>
      </c>
      <c r="U27">
        <v>1988028.93067007</v>
      </c>
      <c r="V27">
        <v>2038834.60513371</v>
      </c>
      <c r="W27">
        <v>2107189.02347488</v>
      </c>
      <c r="X27">
        <v>2187037.3622841998</v>
      </c>
      <c r="Y27">
        <v>2328214.2044837698</v>
      </c>
      <c r="Z27">
        <v>2479588.43212874</v>
      </c>
      <c r="AA27">
        <v>2576685.23358915</v>
      </c>
      <c r="AB27">
        <v>2635208.6577674602</v>
      </c>
      <c r="AC27">
        <v>2667491.57925855</v>
      </c>
      <c r="AD27">
        <v>2710374.3685765602</v>
      </c>
      <c r="AE27">
        <v>2668837.7032957398</v>
      </c>
      <c r="AF27">
        <v>2610918.9942228398</v>
      </c>
    </row>
    <row r="28" spans="1:32" x14ac:dyDescent="0.3">
      <c r="A28" t="s">
        <v>146</v>
      </c>
      <c r="B28" t="s">
        <v>349</v>
      </c>
      <c r="C28" t="s">
        <v>297</v>
      </c>
      <c r="D28" t="s">
        <v>350</v>
      </c>
      <c r="E28" t="s">
        <v>298</v>
      </c>
      <c r="F28">
        <v>724001.44194487901</v>
      </c>
      <c r="G28">
        <v>615267.60906622605</v>
      </c>
      <c r="H28">
        <v>533861.38170301798</v>
      </c>
      <c r="I28">
        <v>460347.20831858501</v>
      </c>
      <c r="J28">
        <v>404002.591635586</v>
      </c>
      <c r="K28">
        <v>375198.617363984</v>
      </c>
      <c r="L28">
        <v>348509.02354425</v>
      </c>
      <c r="M28">
        <v>316747.34261489601</v>
      </c>
      <c r="N28">
        <v>290221.98669167701</v>
      </c>
      <c r="O28">
        <v>275598.508233534</v>
      </c>
      <c r="P28">
        <v>269223.16390939598</v>
      </c>
      <c r="Q28">
        <v>265449.29766395403</v>
      </c>
      <c r="R28">
        <v>266008.50650979503</v>
      </c>
      <c r="S28">
        <v>274842.533683602</v>
      </c>
      <c r="T28">
        <v>272130.81973608601</v>
      </c>
      <c r="U28">
        <v>258368.200853799</v>
      </c>
      <c r="V28">
        <v>243901.81303121999</v>
      </c>
      <c r="W28">
        <v>232066.299527261</v>
      </c>
      <c r="X28">
        <v>222414.74033890499</v>
      </c>
      <c r="Y28">
        <v>222891.251412237</v>
      </c>
      <c r="Z28">
        <v>228617.18344160001</v>
      </c>
      <c r="AA28">
        <v>235431.68993769999</v>
      </c>
      <c r="AB28">
        <v>239247.02157270099</v>
      </c>
      <c r="AC28">
        <v>242711.90607703599</v>
      </c>
      <c r="AD28">
        <v>249213.681669224</v>
      </c>
      <c r="AE28">
        <v>251536.81913088699</v>
      </c>
      <c r="AF28">
        <v>249784.03222426801</v>
      </c>
    </row>
    <row r="29" spans="1:32" x14ac:dyDescent="0.3">
      <c r="A29" t="s">
        <v>146</v>
      </c>
      <c r="B29" t="s">
        <v>351</v>
      </c>
      <c r="C29" t="s">
        <v>297</v>
      </c>
      <c r="D29" t="s">
        <v>352</v>
      </c>
      <c r="E29" t="s">
        <v>298</v>
      </c>
      <c r="F29">
        <v>281337.36760344001</v>
      </c>
      <c r="G29">
        <v>252511.62579880099</v>
      </c>
      <c r="H29">
        <v>231062.339963623</v>
      </c>
      <c r="I29">
        <v>209102.198941415</v>
      </c>
      <c r="J29">
        <v>191826.79801838601</v>
      </c>
      <c r="K29">
        <v>188213.32258991501</v>
      </c>
      <c r="L29">
        <v>183097.55849782101</v>
      </c>
      <c r="M29">
        <v>172685.05235982701</v>
      </c>
      <c r="N29">
        <v>163736.51576250399</v>
      </c>
      <c r="O29">
        <v>160504.134183644</v>
      </c>
      <c r="P29">
        <v>159928.118451252</v>
      </c>
      <c r="Q29">
        <v>159517.44510303499</v>
      </c>
      <c r="R29">
        <v>161709.44481020601</v>
      </c>
      <c r="S29">
        <v>170182.90780533999</v>
      </c>
      <c r="T29">
        <v>170717.10148889499</v>
      </c>
      <c r="U29">
        <v>162738.89910906</v>
      </c>
      <c r="V29">
        <v>154242.871804906</v>
      </c>
      <c r="W29">
        <v>147007.029689307</v>
      </c>
      <c r="X29">
        <v>140931.45855845799</v>
      </c>
      <c r="Y29">
        <v>140396.11520153901</v>
      </c>
      <c r="Z29">
        <v>142145.344570274</v>
      </c>
      <c r="AA29">
        <v>144641.474028842</v>
      </c>
      <c r="AB29">
        <v>145148.51175331301</v>
      </c>
      <c r="AC29">
        <v>146120.122443261</v>
      </c>
      <c r="AD29">
        <v>150842.12671101801</v>
      </c>
      <c r="AE29">
        <v>155431.51572487201</v>
      </c>
      <c r="AF29">
        <v>156549.90147919301</v>
      </c>
    </row>
    <row r="30" spans="1:32" x14ac:dyDescent="0.3">
      <c r="A30" t="s">
        <v>146</v>
      </c>
      <c r="B30" t="s">
        <v>353</v>
      </c>
      <c r="C30" t="s">
        <v>297</v>
      </c>
      <c r="D30" t="s">
        <v>354</v>
      </c>
      <c r="E30" t="s">
        <v>298</v>
      </c>
      <c r="F30">
        <v>56667.353905871198</v>
      </c>
      <c r="G30">
        <v>45604.3177506801</v>
      </c>
      <c r="H30">
        <v>37333.316253789002</v>
      </c>
      <c r="I30">
        <v>30172.0648362805</v>
      </c>
      <c r="J30">
        <v>24259.3473289496</v>
      </c>
      <c r="K30">
        <v>19774.9775800645</v>
      </c>
      <c r="L30">
        <v>16135.525780751401</v>
      </c>
      <c r="M30">
        <v>13107.3125558798</v>
      </c>
      <c r="N30">
        <v>10746.419491147801</v>
      </c>
      <c r="O30">
        <v>8986.7216769494098</v>
      </c>
      <c r="P30">
        <v>7816.9692019210697</v>
      </c>
      <c r="Q30">
        <v>6976.3380775896303</v>
      </c>
      <c r="R30">
        <v>6399.8969271242204</v>
      </c>
      <c r="S30">
        <v>6066.0618443120702</v>
      </c>
      <c r="T30">
        <v>5478.2295698074304</v>
      </c>
      <c r="U30">
        <v>4979.6774536388702</v>
      </c>
      <c r="V30">
        <v>4515.1733750175999</v>
      </c>
      <c r="W30">
        <v>4027.3042260785701</v>
      </c>
      <c r="X30">
        <v>3643.9695484194899</v>
      </c>
      <c r="Y30">
        <v>3474.67381547373</v>
      </c>
      <c r="Z30">
        <v>3368.84647738581</v>
      </c>
      <c r="AA30">
        <v>3171.8269845333798</v>
      </c>
      <c r="AB30">
        <v>3046.3839041643701</v>
      </c>
      <c r="AC30">
        <v>2843.6564366417601</v>
      </c>
      <c r="AD30">
        <v>2643.3230171413302</v>
      </c>
      <c r="AE30">
        <v>2434.39150831298</v>
      </c>
      <c r="AF30">
        <v>2301.4814361031099</v>
      </c>
    </row>
    <row r="31" spans="1:32" x14ac:dyDescent="0.3">
      <c r="A31" t="s">
        <v>146</v>
      </c>
      <c r="B31" t="s">
        <v>355</v>
      </c>
      <c r="C31" t="s">
        <v>297</v>
      </c>
      <c r="D31" t="s">
        <v>356</v>
      </c>
      <c r="E31" t="s">
        <v>298</v>
      </c>
      <c r="F31">
        <v>54704.203579301102</v>
      </c>
      <c r="G31">
        <v>44841.337804830997</v>
      </c>
      <c r="H31">
        <v>37462.964076541801</v>
      </c>
      <c r="I31">
        <v>31060.408983958201</v>
      </c>
      <c r="J31">
        <v>26153.086839853098</v>
      </c>
      <c r="K31">
        <v>23204.361482331798</v>
      </c>
      <c r="L31">
        <v>20772.128274170798</v>
      </c>
      <c r="M31">
        <v>18431.921850650298</v>
      </c>
      <c r="N31">
        <v>16513.370730485702</v>
      </c>
      <c r="O31">
        <v>15443.201821284199</v>
      </c>
      <c r="P31">
        <v>15310.9925032544</v>
      </c>
      <c r="Q31">
        <v>15217.103306696201</v>
      </c>
      <c r="R31">
        <v>15259.672149436599</v>
      </c>
      <c r="S31">
        <v>15223.414422824901</v>
      </c>
      <c r="T31">
        <v>14733.6529898917</v>
      </c>
      <c r="U31">
        <v>13424.5125622252</v>
      </c>
      <c r="V31">
        <v>12001.3998029091</v>
      </c>
      <c r="W31">
        <v>10796.535465254499</v>
      </c>
      <c r="X31">
        <v>9631.3291434448201</v>
      </c>
      <c r="Y31">
        <v>8955.4495558405397</v>
      </c>
      <c r="Z31">
        <v>8749.0253470590105</v>
      </c>
      <c r="AA31">
        <v>8701.9933208320308</v>
      </c>
      <c r="AB31">
        <v>8575.3240234896093</v>
      </c>
      <c r="AC31">
        <v>8445.5100055644707</v>
      </c>
      <c r="AD31">
        <v>8231.3694249869804</v>
      </c>
      <c r="AE31">
        <v>7429.9544985107204</v>
      </c>
      <c r="AF31">
        <v>7076.7628483489298</v>
      </c>
    </row>
    <row r="32" spans="1:32" x14ac:dyDescent="0.3">
      <c r="A32" t="s">
        <v>146</v>
      </c>
      <c r="B32" t="s">
        <v>357</v>
      </c>
      <c r="C32" t="s">
        <v>297</v>
      </c>
      <c r="D32" t="s">
        <v>358</v>
      </c>
      <c r="E32" t="s">
        <v>298</v>
      </c>
      <c r="F32">
        <v>302265.08517657599</v>
      </c>
      <c r="G32">
        <v>248671.995390939</v>
      </c>
      <c r="H32">
        <v>208230.35451224001</v>
      </c>
      <c r="I32">
        <v>173463.33796653501</v>
      </c>
      <c r="J32">
        <v>147697.211667664</v>
      </c>
      <c r="K32">
        <v>131650.55043357701</v>
      </c>
      <c r="L32">
        <v>117667.34586328499</v>
      </c>
      <c r="M32">
        <v>103086.485475106</v>
      </c>
      <c r="N32">
        <v>90995.148210609303</v>
      </c>
      <c r="O32">
        <v>83441.650011217294</v>
      </c>
      <c r="P32">
        <v>79766.230807813001</v>
      </c>
      <c r="Q32">
        <v>77769.646342654596</v>
      </c>
      <c r="R32">
        <v>76856.189882722305</v>
      </c>
      <c r="S32">
        <v>77303.623304794397</v>
      </c>
      <c r="T32">
        <v>74890.613545388405</v>
      </c>
      <c r="U32">
        <v>70560.774589934706</v>
      </c>
      <c r="V32">
        <v>66279.823925008401</v>
      </c>
      <c r="W32">
        <v>63472.940438541897</v>
      </c>
      <c r="X32">
        <v>61588.536100558398</v>
      </c>
      <c r="Y32">
        <v>63439.106756518398</v>
      </c>
      <c r="Z32">
        <v>67716.809922316796</v>
      </c>
      <c r="AA32">
        <v>72227.109089957201</v>
      </c>
      <c r="AB32">
        <v>75523.305454329296</v>
      </c>
      <c r="AC32">
        <v>78068.004031004297</v>
      </c>
      <c r="AD32">
        <v>79861.698769676004</v>
      </c>
      <c r="AE32">
        <v>78151.244664719095</v>
      </c>
      <c r="AF32">
        <v>75478.518535129697</v>
      </c>
    </row>
    <row r="33" spans="1:32" x14ac:dyDescent="0.3">
      <c r="A33" t="s">
        <v>146</v>
      </c>
      <c r="B33" t="s">
        <v>359</v>
      </c>
      <c r="C33" t="s">
        <v>297</v>
      </c>
      <c r="D33" t="s">
        <v>360</v>
      </c>
      <c r="E33" t="s">
        <v>298</v>
      </c>
      <c r="F33">
        <v>29027.431679690199</v>
      </c>
      <c r="G33">
        <v>23638.332320974801</v>
      </c>
      <c r="H33">
        <v>19772.406896824799</v>
      </c>
      <c r="I33">
        <v>16549.197590396499</v>
      </c>
      <c r="J33">
        <v>14066.1477807338</v>
      </c>
      <c r="K33">
        <v>12355.4052780948</v>
      </c>
      <c r="L33">
        <v>10836.4651282213</v>
      </c>
      <c r="M33">
        <v>9436.5703734329709</v>
      </c>
      <c r="N33">
        <v>8230.5324969304402</v>
      </c>
      <c r="O33">
        <v>7222.8005404393198</v>
      </c>
      <c r="P33">
        <v>6400.8529451555896</v>
      </c>
      <c r="Q33">
        <v>5968.7648339792304</v>
      </c>
      <c r="R33">
        <v>5783.3027403062397</v>
      </c>
      <c r="S33">
        <v>6066.52630633034</v>
      </c>
      <c r="T33">
        <v>6311.2221421027098</v>
      </c>
      <c r="U33">
        <v>6664.3371389403101</v>
      </c>
      <c r="V33">
        <v>6862.5441233782603</v>
      </c>
      <c r="W33">
        <v>6762.4897080790497</v>
      </c>
      <c r="X33">
        <v>6619.4469880251399</v>
      </c>
      <c r="Y33">
        <v>6625.9060828657202</v>
      </c>
      <c r="Z33">
        <v>6637.1571245650402</v>
      </c>
      <c r="AA33">
        <v>6689.2865135356897</v>
      </c>
      <c r="AB33">
        <v>6953.4964374052297</v>
      </c>
      <c r="AC33">
        <v>7234.6131605641103</v>
      </c>
      <c r="AD33">
        <v>7635.1637464015503</v>
      </c>
      <c r="AE33">
        <v>8089.7127344724204</v>
      </c>
      <c r="AF33">
        <v>8377.3679254936997</v>
      </c>
    </row>
    <row r="34" spans="1:32" x14ac:dyDescent="0.3">
      <c r="A34" t="s">
        <v>146</v>
      </c>
      <c r="B34" t="s">
        <v>361</v>
      </c>
      <c r="C34" t="s">
        <v>297</v>
      </c>
      <c r="D34" t="s">
        <v>362</v>
      </c>
      <c r="E34" t="s">
        <v>298</v>
      </c>
      <c r="F34">
        <v>585250.26188158302</v>
      </c>
      <c r="G34">
        <v>610410.56222996803</v>
      </c>
      <c r="H34">
        <v>634815.98802327202</v>
      </c>
      <c r="I34">
        <v>649528.62122486695</v>
      </c>
      <c r="J34">
        <v>654121.64621672197</v>
      </c>
      <c r="K34">
        <v>672653.25441214698</v>
      </c>
      <c r="L34">
        <v>671356.15952912997</v>
      </c>
      <c r="M34">
        <v>644988.80691156699</v>
      </c>
      <c r="N34">
        <v>608190.62410724699</v>
      </c>
      <c r="O34">
        <v>577525.80922111799</v>
      </c>
      <c r="P34">
        <v>551728.82838141301</v>
      </c>
      <c r="Q34">
        <v>525817.84290614305</v>
      </c>
      <c r="R34">
        <v>509731.81756107899</v>
      </c>
      <c r="S34">
        <v>500093.533048896</v>
      </c>
      <c r="T34">
        <v>482451.53581473598</v>
      </c>
      <c r="U34">
        <v>454509.17802502599</v>
      </c>
      <c r="V34">
        <v>430112.02670975198</v>
      </c>
      <c r="W34">
        <v>411287.92921209702</v>
      </c>
      <c r="X34">
        <v>387914.16956815199</v>
      </c>
      <c r="Y34">
        <v>374451.081343862</v>
      </c>
      <c r="Z34">
        <v>363823.91303481697</v>
      </c>
      <c r="AA34">
        <v>350012.22390134999</v>
      </c>
      <c r="AB34">
        <v>335617.06921948801</v>
      </c>
      <c r="AC34">
        <v>320240.41551664798</v>
      </c>
      <c r="AD34">
        <v>311582.88685585599</v>
      </c>
      <c r="AE34">
        <v>288831.80437759502</v>
      </c>
      <c r="AF34">
        <v>261758.29155032599</v>
      </c>
    </row>
    <row r="35" spans="1:32" x14ac:dyDescent="0.3">
      <c r="A35" t="s">
        <v>146</v>
      </c>
      <c r="B35" t="s">
        <v>363</v>
      </c>
      <c r="C35" t="s">
        <v>297</v>
      </c>
      <c r="D35" t="s">
        <v>364</v>
      </c>
      <c r="E35" t="s">
        <v>298</v>
      </c>
      <c r="F35">
        <v>2306983.12655586</v>
      </c>
      <c r="G35">
        <v>2131231.4715618598</v>
      </c>
      <c r="H35">
        <v>2017438.75393344</v>
      </c>
      <c r="I35">
        <v>1905763.8545419599</v>
      </c>
      <c r="J35">
        <v>1806410.44905961</v>
      </c>
      <c r="K35">
        <v>1765202.98259282</v>
      </c>
      <c r="L35">
        <v>1742411.25207704</v>
      </c>
      <c r="M35">
        <v>1727243.35073331</v>
      </c>
      <c r="N35">
        <v>1708104.08146259</v>
      </c>
      <c r="O35">
        <v>1705290.2117335401</v>
      </c>
      <c r="P35">
        <v>1722391.3423599401</v>
      </c>
      <c r="Q35">
        <v>1758762.5460177599</v>
      </c>
      <c r="R35">
        <v>1816282.4772133699</v>
      </c>
      <c r="S35">
        <v>1935596.6781977301</v>
      </c>
      <c r="T35">
        <v>2028044.14495685</v>
      </c>
      <c r="U35">
        <v>2098959.6560027599</v>
      </c>
      <c r="V35">
        <v>2173731.5382023002</v>
      </c>
      <c r="W35">
        <v>2213468.25504477</v>
      </c>
      <c r="X35">
        <v>2263492.2524366402</v>
      </c>
      <c r="Y35">
        <v>2362131.2554079802</v>
      </c>
      <c r="Z35">
        <v>2455709.1498777899</v>
      </c>
      <c r="AA35">
        <v>2493272.1312441798</v>
      </c>
      <c r="AB35">
        <v>2539835.03414249</v>
      </c>
      <c r="AC35">
        <v>2566532.0546385502</v>
      </c>
      <c r="AD35">
        <v>2613455.68406941</v>
      </c>
      <c r="AE35">
        <v>2648358.7684951299</v>
      </c>
      <c r="AF35">
        <v>2660492.64669231</v>
      </c>
    </row>
    <row r="36" spans="1:32" x14ac:dyDescent="0.3">
      <c r="A36" t="s">
        <v>146</v>
      </c>
      <c r="B36" t="s">
        <v>365</v>
      </c>
      <c r="C36" t="s">
        <v>297</v>
      </c>
      <c r="D36" t="s">
        <v>366</v>
      </c>
      <c r="E36" t="s">
        <v>298</v>
      </c>
      <c r="F36">
        <v>504289.86631925398</v>
      </c>
      <c r="G36">
        <v>469942.04676878499</v>
      </c>
      <c r="H36">
        <v>449056.86141605099</v>
      </c>
      <c r="I36">
        <v>423356.05755670398</v>
      </c>
      <c r="J36">
        <v>396269.84488940903</v>
      </c>
      <c r="K36">
        <v>379239.320690147</v>
      </c>
      <c r="L36">
        <v>362521.433043939</v>
      </c>
      <c r="M36">
        <v>348443.36835538998</v>
      </c>
      <c r="N36">
        <v>335348.74853911699</v>
      </c>
      <c r="O36">
        <v>326513.06852173002</v>
      </c>
      <c r="P36">
        <v>320693.45664647099</v>
      </c>
      <c r="Q36">
        <v>324725.00674680702</v>
      </c>
      <c r="R36">
        <v>335233.865469968</v>
      </c>
      <c r="S36">
        <v>363166.35108810401</v>
      </c>
      <c r="T36">
        <v>388408.21315075399</v>
      </c>
      <c r="U36">
        <v>406772.08471853699</v>
      </c>
      <c r="V36">
        <v>429362.49988803599</v>
      </c>
      <c r="W36">
        <v>438338.04391657899</v>
      </c>
      <c r="X36">
        <v>445462.88907650497</v>
      </c>
      <c r="Y36">
        <v>460083.32004189899</v>
      </c>
      <c r="Z36">
        <v>471276.35565752297</v>
      </c>
      <c r="AA36">
        <v>470014.85423129698</v>
      </c>
      <c r="AB36">
        <v>472366.22689576802</v>
      </c>
      <c r="AC36">
        <v>473237.27768082201</v>
      </c>
      <c r="AD36">
        <v>481250.958963615</v>
      </c>
      <c r="AE36">
        <v>486289.61330623197</v>
      </c>
      <c r="AF36">
        <v>486865.81318169902</v>
      </c>
    </row>
    <row r="37" spans="1:32" x14ac:dyDescent="0.3">
      <c r="A37" t="s">
        <v>146</v>
      </c>
      <c r="B37" t="s">
        <v>367</v>
      </c>
      <c r="C37" t="s">
        <v>297</v>
      </c>
      <c r="D37" t="s">
        <v>368</v>
      </c>
      <c r="E37" t="s">
        <v>298</v>
      </c>
      <c r="F37">
        <v>385161.62926252699</v>
      </c>
      <c r="G37">
        <v>323348.54489004199</v>
      </c>
      <c r="H37">
        <v>276696.53385545401</v>
      </c>
      <c r="I37">
        <v>235891.463728734</v>
      </c>
      <c r="J37">
        <v>215496.21800115201</v>
      </c>
      <c r="K37">
        <v>216524.68294366001</v>
      </c>
      <c r="L37">
        <v>214716.560896335</v>
      </c>
      <c r="M37">
        <v>202349.05866063299</v>
      </c>
      <c r="N37">
        <v>189593.98449121899</v>
      </c>
      <c r="O37">
        <v>183215.945353235</v>
      </c>
      <c r="P37">
        <v>181853.09512090401</v>
      </c>
      <c r="Q37">
        <v>189283.50952380901</v>
      </c>
      <c r="R37">
        <v>202021.54723858999</v>
      </c>
      <c r="S37">
        <v>216986.024308219</v>
      </c>
      <c r="T37">
        <v>223395.518167059</v>
      </c>
      <c r="U37">
        <v>223056.67670698499</v>
      </c>
      <c r="V37">
        <v>221238.19398321799</v>
      </c>
      <c r="W37">
        <v>216838.55655825499</v>
      </c>
      <c r="X37">
        <v>213730.42453560699</v>
      </c>
      <c r="Y37">
        <v>219198.11171995499</v>
      </c>
      <c r="Z37">
        <v>228276.51768681899</v>
      </c>
      <c r="AA37">
        <v>239744.19370725399</v>
      </c>
      <c r="AB37">
        <v>247880.74532733599</v>
      </c>
      <c r="AC37">
        <v>258894.320983543</v>
      </c>
      <c r="AD37">
        <v>270815.040542381</v>
      </c>
      <c r="AE37">
        <v>279397.08364393702</v>
      </c>
      <c r="AF37">
        <v>285408.88844822499</v>
      </c>
    </row>
    <row r="38" spans="1:32" x14ac:dyDescent="0.3">
      <c r="A38" t="s">
        <v>146</v>
      </c>
      <c r="B38" t="s">
        <v>369</v>
      </c>
      <c r="C38" t="s">
        <v>297</v>
      </c>
      <c r="D38" t="s">
        <v>370</v>
      </c>
      <c r="E38" t="s">
        <v>298</v>
      </c>
      <c r="F38">
        <v>1417531.6309740799</v>
      </c>
      <c r="G38">
        <v>1337940.8799030301</v>
      </c>
      <c r="H38">
        <v>1291685.3586619301</v>
      </c>
      <c r="I38">
        <v>1246516.3332565201</v>
      </c>
      <c r="J38">
        <v>1194644.3861690499</v>
      </c>
      <c r="K38">
        <v>1169438.97895901</v>
      </c>
      <c r="L38">
        <v>1165173.25813677</v>
      </c>
      <c r="M38">
        <v>1176450.9237172799</v>
      </c>
      <c r="N38">
        <v>1183161.3484322601</v>
      </c>
      <c r="O38">
        <v>1195561.1978585799</v>
      </c>
      <c r="P38">
        <v>1219844.7905925701</v>
      </c>
      <c r="Q38">
        <v>1244754.0297471499</v>
      </c>
      <c r="R38">
        <v>1279027.0645048199</v>
      </c>
      <c r="S38">
        <v>1355444.30280141</v>
      </c>
      <c r="T38">
        <v>1416240.41363904</v>
      </c>
      <c r="U38">
        <v>1469130.8945772401</v>
      </c>
      <c r="V38">
        <v>1523130.8443310501</v>
      </c>
      <c r="W38">
        <v>1558291.6545699399</v>
      </c>
      <c r="X38">
        <v>1604298.93882453</v>
      </c>
      <c r="Y38">
        <v>1682849.82364613</v>
      </c>
      <c r="Z38">
        <v>1756156.27653345</v>
      </c>
      <c r="AA38">
        <v>1783513.0833056299</v>
      </c>
      <c r="AB38">
        <v>1819588.06191938</v>
      </c>
      <c r="AC38">
        <v>1834400.45597419</v>
      </c>
      <c r="AD38">
        <v>1861389.68456342</v>
      </c>
      <c r="AE38">
        <v>1882672.0715449599</v>
      </c>
      <c r="AF38">
        <v>1888217.9450623801</v>
      </c>
    </row>
    <row r="39" spans="1:32" x14ac:dyDescent="0.3">
      <c r="A39" t="s">
        <v>146</v>
      </c>
      <c r="B39" t="s">
        <v>371</v>
      </c>
      <c r="C39" t="s">
        <v>297</v>
      </c>
      <c r="D39" t="s">
        <v>372</v>
      </c>
      <c r="E39" t="s">
        <v>298</v>
      </c>
      <c r="F39">
        <v>1383626.3963738</v>
      </c>
      <c r="G39">
        <v>1171025.33427084</v>
      </c>
      <c r="H39">
        <v>1011557.2334232701</v>
      </c>
      <c r="I39">
        <v>871120.34799983702</v>
      </c>
      <c r="J39">
        <v>769857.11521874706</v>
      </c>
      <c r="K39">
        <v>713710.36121343705</v>
      </c>
      <c r="L39">
        <v>657115.34458407597</v>
      </c>
      <c r="M39">
        <v>592765.19354651996</v>
      </c>
      <c r="N39">
        <v>534794.23082033498</v>
      </c>
      <c r="O39">
        <v>497344.38999385003</v>
      </c>
      <c r="P39">
        <v>483025.27948959701</v>
      </c>
      <c r="Q39">
        <v>486659.28413907997</v>
      </c>
      <c r="R39">
        <v>504613.27635851898</v>
      </c>
      <c r="S39">
        <v>533615.49348999502</v>
      </c>
      <c r="T39">
        <v>537836.52479458402</v>
      </c>
      <c r="U39">
        <v>516417.07043254201</v>
      </c>
      <c r="V39">
        <v>492733.18578295899</v>
      </c>
      <c r="W39">
        <v>468922.52039308602</v>
      </c>
      <c r="X39">
        <v>448055.870840933</v>
      </c>
      <c r="Y39">
        <v>442296.95326975698</v>
      </c>
      <c r="Z39">
        <v>444471.44393358199</v>
      </c>
      <c r="AA39">
        <v>447403.35732368601</v>
      </c>
      <c r="AB39">
        <v>446813.317081974</v>
      </c>
      <c r="AC39">
        <v>449741.87017278298</v>
      </c>
      <c r="AD39">
        <v>458976.95950105798</v>
      </c>
      <c r="AE39">
        <v>469594.41771327797</v>
      </c>
      <c r="AF39">
        <v>473175.69401580998</v>
      </c>
    </row>
    <row r="40" spans="1:32" x14ac:dyDescent="0.3">
      <c r="A40" t="s">
        <v>146</v>
      </c>
      <c r="B40" t="s">
        <v>373</v>
      </c>
      <c r="C40" t="s">
        <v>297</v>
      </c>
      <c r="D40" t="s">
        <v>374</v>
      </c>
      <c r="E40" t="s">
        <v>298</v>
      </c>
      <c r="F40">
        <v>981818.733063919</v>
      </c>
      <c r="G40">
        <v>1016076.91559053</v>
      </c>
      <c r="H40">
        <v>1051592.01517876</v>
      </c>
      <c r="I40">
        <v>1075348.3742536299</v>
      </c>
      <c r="J40">
        <v>1078050.3353359001</v>
      </c>
      <c r="K40">
        <v>928642.69132469106</v>
      </c>
      <c r="L40">
        <v>981350.92021929403</v>
      </c>
      <c r="M40">
        <v>1021389.4030789901</v>
      </c>
      <c r="N40">
        <v>1058561.4825257501</v>
      </c>
      <c r="O40">
        <v>1106990.5646108801</v>
      </c>
      <c r="P40">
        <v>1162395.36355053</v>
      </c>
      <c r="Q40">
        <v>1194644.36861493</v>
      </c>
      <c r="R40">
        <v>1247335.5053606301</v>
      </c>
      <c r="S40">
        <v>1318782.47221313</v>
      </c>
      <c r="T40">
        <v>1301517.48651325</v>
      </c>
      <c r="U40">
        <v>1243926.0870298301</v>
      </c>
      <c r="V40">
        <v>1189007.9574082899</v>
      </c>
      <c r="W40">
        <v>1148493.7377985099</v>
      </c>
      <c r="X40">
        <v>1101555.64659736</v>
      </c>
      <c r="Y40">
        <v>1079802.03003992</v>
      </c>
      <c r="Z40">
        <v>1054296.89880168</v>
      </c>
      <c r="AA40">
        <v>1020704.71060899</v>
      </c>
      <c r="AB40">
        <v>977277.446222311</v>
      </c>
      <c r="AC40">
        <v>947693.26643359498</v>
      </c>
      <c r="AD40">
        <v>948253.64218000299</v>
      </c>
      <c r="AE40">
        <v>944373.86539856798</v>
      </c>
      <c r="AF40">
        <v>939926.38419337396</v>
      </c>
    </row>
    <row r="41" spans="1:32" x14ac:dyDescent="0.3">
      <c r="A41" t="s">
        <v>146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146</v>
      </c>
      <c r="B43" t="s">
        <v>379</v>
      </c>
      <c r="C43" t="s">
        <v>297</v>
      </c>
      <c r="D43" t="s">
        <v>380</v>
      </c>
      <c r="E43" t="s">
        <v>298</v>
      </c>
      <c r="F43">
        <v>5038338.1940367101</v>
      </c>
      <c r="G43">
        <v>5036394.1750327004</v>
      </c>
      <c r="H43">
        <v>5087400.9744839901</v>
      </c>
      <c r="I43">
        <v>5014738.8986429898</v>
      </c>
      <c r="J43">
        <v>4832550.8375374302</v>
      </c>
      <c r="K43">
        <v>4728588.0929424996</v>
      </c>
      <c r="L43">
        <v>4604432.1199194603</v>
      </c>
      <c r="M43">
        <v>4477586.7605288997</v>
      </c>
      <c r="N43">
        <v>4345050.4808416702</v>
      </c>
      <c r="O43">
        <v>4216627.6863282397</v>
      </c>
      <c r="P43">
        <v>4112563.7201168798</v>
      </c>
      <c r="Q43">
        <v>4213475.7830949398</v>
      </c>
      <c r="R43">
        <v>4457746.3557428997</v>
      </c>
      <c r="S43">
        <v>4927781.1026135199</v>
      </c>
      <c r="T43">
        <v>5310156.1091695102</v>
      </c>
      <c r="U43">
        <v>5609025.1074081203</v>
      </c>
      <c r="V43">
        <v>5971735.6675346103</v>
      </c>
      <c r="W43">
        <v>6280360.5253682202</v>
      </c>
      <c r="X43">
        <v>6541729.8407719499</v>
      </c>
      <c r="Y43">
        <v>6912798.7347194096</v>
      </c>
      <c r="Z43">
        <v>7276288.6258080602</v>
      </c>
      <c r="AA43">
        <v>7429739.2648363402</v>
      </c>
      <c r="AB43">
        <v>7639932.1667619403</v>
      </c>
      <c r="AC43">
        <v>7794204.3447274901</v>
      </c>
      <c r="AD43">
        <v>8067891.2306012996</v>
      </c>
      <c r="AE43">
        <v>8263579.7391070798</v>
      </c>
      <c r="AF43">
        <v>8403595.4010991901</v>
      </c>
    </row>
    <row r="44" spans="1:32" x14ac:dyDescent="0.3">
      <c r="A44" t="s">
        <v>146</v>
      </c>
      <c r="B44" t="s">
        <v>381</v>
      </c>
      <c r="C44" t="s">
        <v>297</v>
      </c>
      <c r="D44" t="s">
        <v>382</v>
      </c>
      <c r="E44" t="s">
        <v>298</v>
      </c>
      <c r="F44">
        <v>39646339.171343803</v>
      </c>
      <c r="G44">
        <v>40756812.446269698</v>
      </c>
      <c r="H44">
        <v>42035052.3552894</v>
      </c>
      <c r="I44">
        <v>42275145.5763188</v>
      </c>
      <c r="J44">
        <v>41728712.898053601</v>
      </c>
      <c r="K44">
        <v>41603013.052079603</v>
      </c>
      <c r="L44">
        <v>41309935.616619103</v>
      </c>
      <c r="M44">
        <v>40706925.331080899</v>
      </c>
      <c r="N44">
        <v>40097844.471757099</v>
      </c>
      <c r="O44">
        <v>39391865.752235897</v>
      </c>
      <c r="P44">
        <v>38927513.015539497</v>
      </c>
      <c r="Q44">
        <v>38678510.044116803</v>
      </c>
      <c r="R44">
        <v>38712099.902306303</v>
      </c>
      <c r="S44">
        <v>39608885.151472799</v>
      </c>
      <c r="T44">
        <v>39379997.092007503</v>
      </c>
      <c r="U44">
        <v>38189227.048636302</v>
      </c>
      <c r="V44">
        <v>37841344.977045298</v>
      </c>
      <c r="W44">
        <v>37716670.489432901</v>
      </c>
      <c r="X44">
        <v>37922974.058303602</v>
      </c>
      <c r="Y44">
        <v>38939389.745555997</v>
      </c>
      <c r="Z44">
        <v>39903313.262710698</v>
      </c>
      <c r="AA44">
        <v>40260785.291353501</v>
      </c>
      <c r="AB44">
        <v>40466179.404830799</v>
      </c>
      <c r="AC44">
        <v>40896901.882880501</v>
      </c>
      <c r="AD44">
        <v>42315198.456079498</v>
      </c>
      <c r="AE44">
        <v>43546445.917369202</v>
      </c>
      <c r="AF44">
        <v>44340433.474873297</v>
      </c>
    </row>
    <row r="45" spans="1:32" x14ac:dyDescent="0.3">
      <c r="A45" t="s">
        <v>146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146</v>
      </c>
      <c r="B47" t="s">
        <v>387</v>
      </c>
      <c r="C47" t="s">
        <v>297</v>
      </c>
      <c r="D47" t="s">
        <v>388</v>
      </c>
      <c r="E47" t="s">
        <v>298</v>
      </c>
      <c r="F47">
        <v>805425.38604107301</v>
      </c>
      <c r="G47">
        <v>846700.98931159603</v>
      </c>
      <c r="H47">
        <v>901511.50112752896</v>
      </c>
      <c r="I47">
        <v>930686.32736181805</v>
      </c>
      <c r="J47">
        <v>943979.385236423</v>
      </c>
      <c r="K47">
        <v>954714.33918588003</v>
      </c>
      <c r="L47">
        <v>962633.03416110901</v>
      </c>
      <c r="M47">
        <v>967040.77651054296</v>
      </c>
      <c r="N47">
        <v>973425.54759350605</v>
      </c>
      <c r="O47">
        <v>977820.59976879705</v>
      </c>
      <c r="P47">
        <v>976834.15736262</v>
      </c>
      <c r="Q47">
        <v>969834.82806880097</v>
      </c>
      <c r="R47">
        <v>986750.77841006103</v>
      </c>
      <c r="S47">
        <v>1003489.24659246</v>
      </c>
      <c r="T47">
        <v>1018201.71450146</v>
      </c>
      <c r="U47">
        <v>1003040.0579508099</v>
      </c>
      <c r="V47">
        <v>988265.20371733198</v>
      </c>
      <c r="W47">
        <v>962012.41798419994</v>
      </c>
      <c r="X47">
        <v>913711.460930645</v>
      </c>
      <c r="Y47">
        <v>871412.64783649298</v>
      </c>
      <c r="Z47">
        <v>814699.14870708203</v>
      </c>
      <c r="AA47">
        <v>759911.74787276494</v>
      </c>
      <c r="AB47">
        <v>702212.67374268698</v>
      </c>
      <c r="AC47">
        <v>662318.95425697998</v>
      </c>
      <c r="AD47">
        <v>658869.45794235403</v>
      </c>
      <c r="AE47">
        <v>688313.64014299004</v>
      </c>
      <c r="AF47">
        <v>723791.01259306096</v>
      </c>
    </row>
    <row r="48" spans="1:32" x14ac:dyDescent="0.3">
      <c r="A48" t="s">
        <v>146</v>
      </c>
      <c r="B48" t="s">
        <v>389</v>
      </c>
      <c r="C48" t="s">
        <v>297</v>
      </c>
      <c r="D48" t="s">
        <v>390</v>
      </c>
      <c r="E48" t="s">
        <v>298</v>
      </c>
      <c r="F48">
        <v>1907564.9663404799</v>
      </c>
      <c r="G48">
        <v>1835514.0524995299</v>
      </c>
      <c r="H48">
        <v>1812917.7333225801</v>
      </c>
      <c r="I48">
        <v>1764173.5157345401</v>
      </c>
      <c r="J48">
        <v>1705680.59123032</v>
      </c>
      <c r="K48">
        <v>1661141.3052318201</v>
      </c>
      <c r="L48">
        <v>1621213.2107835</v>
      </c>
      <c r="M48">
        <v>1589430.05525773</v>
      </c>
      <c r="N48">
        <v>1567804.1575657399</v>
      </c>
      <c r="O48">
        <v>1550972.4427288601</v>
      </c>
      <c r="P48">
        <v>1539667.1194084201</v>
      </c>
      <c r="Q48">
        <v>1519833.7174406899</v>
      </c>
      <c r="R48">
        <v>1529636.24010635</v>
      </c>
      <c r="S48">
        <v>1545640.02802786</v>
      </c>
      <c r="T48">
        <v>1556720.53811929</v>
      </c>
      <c r="U48">
        <v>1516317.5459334201</v>
      </c>
      <c r="V48">
        <v>1483847.2898011</v>
      </c>
      <c r="W48">
        <v>1444691.84310062</v>
      </c>
      <c r="X48">
        <v>1382506.7680546399</v>
      </c>
      <c r="Y48">
        <v>1336318.1164507901</v>
      </c>
      <c r="Z48">
        <v>1271883.2687867</v>
      </c>
      <c r="AA48">
        <v>1206178.5449244</v>
      </c>
      <c r="AB48">
        <v>1136954.0342713799</v>
      </c>
      <c r="AC48">
        <v>1090725.99122717</v>
      </c>
      <c r="AD48">
        <v>1093732.76357657</v>
      </c>
      <c r="AE48">
        <v>1138263.6622653599</v>
      </c>
      <c r="AF48">
        <v>1190655.3132573401</v>
      </c>
    </row>
    <row r="49" spans="1:32" x14ac:dyDescent="0.3">
      <c r="A49" t="s">
        <v>146</v>
      </c>
      <c r="B49" t="s">
        <v>391</v>
      </c>
      <c r="C49" t="s">
        <v>297</v>
      </c>
      <c r="D49" t="s">
        <v>392</v>
      </c>
      <c r="E49" t="s">
        <v>298</v>
      </c>
      <c r="F49">
        <v>651629.75554806599</v>
      </c>
      <c r="G49">
        <v>595359.03231677297</v>
      </c>
      <c r="H49">
        <v>556471.63724284503</v>
      </c>
      <c r="I49">
        <v>513313.25554620702</v>
      </c>
      <c r="J49">
        <v>473117.40170460899</v>
      </c>
      <c r="K49">
        <v>443981.49137186701</v>
      </c>
      <c r="L49">
        <v>418653.76493796799</v>
      </c>
      <c r="M49">
        <v>398643.67662326602</v>
      </c>
      <c r="N49">
        <v>383156.09942455299</v>
      </c>
      <c r="O49">
        <v>370426.944374735</v>
      </c>
      <c r="P49">
        <v>364181.584018622</v>
      </c>
      <c r="Q49">
        <v>354877.80182405398</v>
      </c>
      <c r="R49">
        <v>348522.62224844098</v>
      </c>
      <c r="S49">
        <v>346856.26944491098</v>
      </c>
      <c r="T49">
        <v>346252.01033214002</v>
      </c>
      <c r="U49">
        <v>331645.32726068801</v>
      </c>
      <c r="V49">
        <v>322055.07792918902</v>
      </c>
      <c r="W49">
        <v>313558.422444169</v>
      </c>
      <c r="X49">
        <v>305080.78010556899</v>
      </c>
      <c r="Y49">
        <v>300154.312599461</v>
      </c>
      <c r="Z49">
        <v>293085.98065540299</v>
      </c>
      <c r="AA49">
        <v>284999.24711441097</v>
      </c>
      <c r="AB49">
        <v>276748.53996334202</v>
      </c>
      <c r="AC49">
        <v>270481.797524528</v>
      </c>
      <c r="AD49">
        <v>268186.84624856198</v>
      </c>
      <c r="AE49">
        <v>269560.24839710398</v>
      </c>
      <c r="AF49">
        <v>268878.66231848102</v>
      </c>
    </row>
    <row r="50" spans="1:32" x14ac:dyDescent="0.3">
      <c r="A50" t="s">
        <v>146</v>
      </c>
      <c r="B50" t="s">
        <v>393</v>
      </c>
      <c r="C50" t="s">
        <v>297</v>
      </c>
      <c r="D50" t="s">
        <v>394</v>
      </c>
      <c r="E50" t="s">
        <v>298</v>
      </c>
      <c r="F50">
        <v>450509.82475134498</v>
      </c>
      <c r="G50">
        <v>393454.03087116103</v>
      </c>
      <c r="H50">
        <v>354934.59495221102</v>
      </c>
      <c r="I50">
        <v>320173.93282651302</v>
      </c>
      <c r="J50">
        <v>288583.80428929301</v>
      </c>
      <c r="K50">
        <v>262445.47467407398</v>
      </c>
      <c r="L50">
        <v>239926.411684422</v>
      </c>
      <c r="M50">
        <v>223745.60212392401</v>
      </c>
      <c r="N50">
        <v>211222.510547682</v>
      </c>
      <c r="O50">
        <v>202724.89858532901</v>
      </c>
      <c r="P50">
        <v>198651.37802717899</v>
      </c>
      <c r="Q50">
        <v>195121.08754783799</v>
      </c>
      <c r="R50">
        <v>194362.839447843</v>
      </c>
      <c r="S50">
        <v>195294.51199049401</v>
      </c>
      <c r="T50">
        <v>192266.813285685</v>
      </c>
      <c r="U50">
        <v>181632.16072192701</v>
      </c>
      <c r="V50">
        <v>173527.00815457999</v>
      </c>
      <c r="W50">
        <v>169121.002672253</v>
      </c>
      <c r="X50">
        <v>163714.52701843</v>
      </c>
      <c r="Y50">
        <v>164751.156014832</v>
      </c>
      <c r="Z50">
        <v>164098.13942421801</v>
      </c>
      <c r="AA50">
        <v>161267.54993722599</v>
      </c>
      <c r="AB50">
        <v>157992.82056534599</v>
      </c>
      <c r="AC50">
        <v>157925.23944566399</v>
      </c>
      <c r="AD50">
        <v>166676.45938565201</v>
      </c>
      <c r="AE50">
        <v>180389.773725265</v>
      </c>
      <c r="AF50">
        <v>197985.638345799</v>
      </c>
    </row>
    <row r="51" spans="1:32" x14ac:dyDescent="0.3">
      <c r="A51" t="s">
        <v>146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146</v>
      </c>
      <c r="B53" t="s">
        <v>399</v>
      </c>
      <c r="C53" t="s">
        <v>297</v>
      </c>
      <c r="D53" t="s">
        <v>400</v>
      </c>
      <c r="E53" t="s">
        <v>298</v>
      </c>
      <c r="F53">
        <v>331811.44099131599</v>
      </c>
      <c r="G53">
        <v>329746.52811874001</v>
      </c>
      <c r="H53">
        <v>327271.23881891102</v>
      </c>
      <c r="I53">
        <v>312062.033709209</v>
      </c>
      <c r="J53">
        <v>294786.53183729498</v>
      </c>
      <c r="K53">
        <v>284719.24771803501</v>
      </c>
      <c r="L53">
        <v>275642.114603155</v>
      </c>
      <c r="M53">
        <v>264562.12618603598</v>
      </c>
      <c r="N53">
        <v>251749.82940334899</v>
      </c>
      <c r="O53">
        <v>240879.005249062</v>
      </c>
      <c r="P53">
        <v>229995.31376191601</v>
      </c>
      <c r="Q53">
        <v>219800.579280187</v>
      </c>
      <c r="R53">
        <v>211095.21160057801</v>
      </c>
      <c r="S53">
        <v>206750.259053249</v>
      </c>
      <c r="T53">
        <v>202296.075025798</v>
      </c>
      <c r="U53">
        <v>193740.358578257</v>
      </c>
      <c r="V53">
        <v>186822.06402588499</v>
      </c>
      <c r="W53">
        <v>182184.272249987</v>
      </c>
      <c r="X53">
        <v>178544.190440331</v>
      </c>
      <c r="Y53">
        <v>179089.00840155099</v>
      </c>
      <c r="Z53">
        <v>179344.352268127</v>
      </c>
      <c r="AA53">
        <v>175771.734114052</v>
      </c>
      <c r="AB53">
        <v>171689.46553234299</v>
      </c>
      <c r="AC53">
        <v>168308.61650114899</v>
      </c>
      <c r="AD53">
        <v>168190.941264528</v>
      </c>
      <c r="AE53">
        <v>162774.98066470399</v>
      </c>
      <c r="AF53">
        <v>157359.27667423</v>
      </c>
    </row>
    <row r="54" spans="1:32" x14ac:dyDescent="0.3">
      <c r="A54" t="s">
        <v>146</v>
      </c>
      <c r="B54" t="s">
        <v>401</v>
      </c>
      <c r="C54" t="s">
        <v>297</v>
      </c>
      <c r="D54" t="s">
        <v>402</v>
      </c>
      <c r="E54" t="s">
        <v>298</v>
      </c>
      <c r="F54">
        <v>917611.96239819005</v>
      </c>
      <c r="G54">
        <v>913664.53394820006</v>
      </c>
      <c r="H54">
        <v>948185.98340116604</v>
      </c>
      <c r="I54">
        <v>976633.52002882201</v>
      </c>
      <c r="J54">
        <v>1007328.4559846</v>
      </c>
      <c r="K54">
        <v>1059439.82178504</v>
      </c>
      <c r="L54">
        <v>1103936.77285311</v>
      </c>
      <c r="M54">
        <v>1155134.99223244</v>
      </c>
      <c r="N54">
        <v>1188606.1072160001</v>
      </c>
      <c r="O54">
        <v>1234159.6167678901</v>
      </c>
      <c r="P54">
        <v>1275663.1155813399</v>
      </c>
      <c r="Q54">
        <v>1309756.0234669701</v>
      </c>
      <c r="R54">
        <v>1340702.71308882</v>
      </c>
      <c r="S54">
        <v>1387554.0469595899</v>
      </c>
      <c r="T54">
        <v>1386810.0707986001</v>
      </c>
      <c r="U54">
        <v>1352461.5010456601</v>
      </c>
      <c r="V54">
        <v>1350619.3767192899</v>
      </c>
      <c r="W54">
        <v>1329201.0880180099</v>
      </c>
      <c r="X54">
        <v>1285068.11874118</v>
      </c>
      <c r="Y54">
        <v>1249445.06744802</v>
      </c>
      <c r="Z54">
        <v>1189950.8407090199</v>
      </c>
      <c r="AA54">
        <v>1118944.64422386</v>
      </c>
      <c r="AB54">
        <v>1068746.73119223</v>
      </c>
      <c r="AC54">
        <v>1031954.52133061</v>
      </c>
      <c r="AD54">
        <v>1029003.8675981699</v>
      </c>
      <c r="AE54">
        <v>1024864.20904745</v>
      </c>
      <c r="AF54">
        <v>1013035.6107365401</v>
      </c>
    </row>
    <row r="55" spans="1:32" x14ac:dyDescent="0.3">
      <c r="A55" t="s">
        <v>146</v>
      </c>
      <c r="B55" t="s">
        <v>403</v>
      </c>
      <c r="C55" t="s">
        <v>297</v>
      </c>
      <c r="D55" t="s">
        <v>404</v>
      </c>
      <c r="E55" t="s">
        <v>298</v>
      </c>
      <c r="F55">
        <v>585800.52140687499</v>
      </c>
      <c r="G55">
        <v>583918.00582946104</v>
      </c>
      <c r="H55">
        <v>620914.74458225502</v>
      </c>
      <c r="I55">
        <v>664571.48631961201</v>
      </c>
      <c r="J55">
        <v>712541.92414730403</v>
      </c>
      <c r="K55">
        <v>774720.57406700496</v>
      </c>
      <c r="L55">
        <v>828294.65824995202</v>
      </c>
      <c r="M55">
        <v>890572.86604640295</v>
      </c>
      <c r="N55">
        <v>936856.27781264705</v>
      </c>
      <c r="O55">
        <v>993280.61151883099</v>
      </c>
      <c r="P55">
        <v>1045667.80181942</v>
      </c>
      <c r="Q55">
        <v>1089955.4441867799</v>
      </c>
      <c r="R55">
        <v>1129607.50148825</v>
      </c>
      <c r="S55">
        <v>1180803.7879063401</v>
      </c>
      <c r="T55">
        <v>1184513.9957727999</v>
      </c>
      <c r="U55">
        <v>1158721.1424674101</v>
      </c>
      <c r="V55">
        <v>1163797.3126934101</v>
      </c>
      <c r="W55">
        <v>1147016.81576802</v>
      </c>
      <c r="X55">
        <v>1106523.9283008501</v>
      </c>
      <c r="Y55">
        <v>1070356.0590464701</v>
      </c>
      <c r="Z55">
        <v>1010606.4884409</v>
      </c>
      <c r="AA55">
        <v>943172.91010980704</v>
      </c>
      <c r="AB55">
        <v>897057.26565988397</v>
      </c>
      <c r="AC55">
        <v>863645.90482946497</v>
      </c>
      <c r="AD55">
        <v>860812.92633363698</v>
      </c>
      <c r="AE55">
        <v>862089.22838274995</v>
      </c>
      <c r="AF55">
        <v>855676.33406231296</v>
      </c>
    </row>
    <row r="56" spans="1:32" x14ac:dyDescent="0.3">
      <c r="A56" t="s">
        <v>146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146</v>
      </c>
      <c r="B57" t="s">
        <v>407</v>
      </c>
      <c r="C57" t="s">
        <v>297</v>
      </c>
      <c r="D57" t="s">
        <v>408</v>
      </c>
      <c r="E57" t="s">
        <v>298</v>
      </c>
      <c r="F57">
        <v>42538014.0837662</v>
      </c>
      <c r="G57">
        <v>43613684.260978699</v>
      </c>
      <c r="H57">
        <v>44918785.9873522</v>
      </c>
      <c r="I57">
        <v>45150054.285260104</v>
      </c>
      <c r="J57">
        <v>44565577.363851503</v>
      </c>
      <c r="K57">
        <v>44259318.297978498</v>
      </c>
      <c r="L57">
        <v>43992770.534562103</v>
      </c>
      <c r="M57">
        <v>43417475.509090498</v>
      </c>
      <c r="N57">
        <v>42832884.563540302</v>
      </c>
      <c r="O57">
        <v>42167288.455904998</v>
      </c>
      <c r="P57">
        <v>41752858.030933</v>
      </c>
      <c r="Q57">
        <v>41528919.848812699</v>
      </c>
      <c r="R57">
        <v>41646977.796176098</v>
      </c>
      <c r="S57">
        <v>42656627.493770704</v>
      </c>
      <c r="T57">
        <v>42435310.910210401</v>
      </c>
      <c r="U57">
        <v>41153834.804753602</v>
      </c>
      <c r="V57">
        <v>40733265.808866203</v>
      </c>
      <c r="W57">
        <v>40533765.322062202</v>
      </c>
      <c r="X57">
        <v>40623972.200816602</v>
      </c>
      <c r="Y57">
        <v>41564789.1401022</v>
      </c>
      <c r="Z57">
        <v>42422996.755833603</v>
      </c>
      <c r="AA57">
        <v>42664513.203770302</v>
      </c>
      <c r="AB57">
        <v>42743480.280472897</v>
      </c>
      <c r="AC57">
        <v>43089665.497098804</v>
      </c>
      <c r="AD57">
        <v>44510007.209151</v>
      </c>
      <c r="AE57">
        <v>45779566.827144802</v>
      </c>
      <c r="AF57">
        <v>46618517.597082198</v>
      </c>
    </row>
    <row r="58" spans="1:32" x14ac:dyDescent="0.3">
      <c r="A58" t="s">
        <v>146</v>
      </c>
      <c r="B58" t="s">
        <v>409</v>
      </c>
      <c r="C58" t="s">
        <v>297</v>
      </c>
      <c r="D58" t="s">
        <v>410</v>
      </c>
      <c r="E58" t="s">
        <v>298</v>
      </c>
      <c r="F58">
        <v>42535722.8707482</v>
      </c>
      <c r="G58">
        <v>43608403.414359801</v>
      </c>
      <c r="H58">
        <v>44899562.103790797</v>
      </c>
      <c r="I58">
        <v>45114667.466306999</v>
      </c>
      <c r="J58">
        <v>44512443.824619897</v>
      </c>
      <c r="K58">
        <v>44192797.048636101</v>
      </c>
      <c r="L58">
        <v>43912499.747621901</v>
      </c>
      <c r="M58">
        <v>43317744.789417602</v>
      </c>
      <c r="N58">
        <v>42724210.1118486</v>
      </c>
      <c r="O58">
        <v>42049828.759575702</v>
      </c>
      <c r="P58">
        <v>41629575.498498403</v>
      </c>
      <c r="Q58">
        <v>41392988.130172499</v>
      </c>
      <c r="R58">
        <v>41489071.647773199</v>
      </c>
      <c r="S58">
        <v>42473307.651713803</v>
      </c>
      <c r="T58">
        <v>42238235.116640002</v>
      </c>
      <c r="U58">
        <v>40949470.681599602</v>
      </c>
      <c r="V58">
        <v>40514200.224254698</v>
      </c>
      <c r="W58">
        <v>40309856.070331998</v>
      </c>
      <c r="X58">
        <v>40407036.472955599</v>
      </c>
      <c r="Y58">
        <v>41355509.892046697</v>
      </c>
      <c r="Z58">
        <v>42229493.430299103</v>
      </c>
      <c r="AA58">
        <v>42487668.546886802</v>
      </c>
      <c r="AB58">
        <v>42580410.885324501</v>
      </c>
      <c r="AC58">
        <v>42935321.140541203</v>
      </c>
      <c r="AD58">
        <v>44357184.861836098</v>
      </c>
      <c r="AE58">
        <v>45629083.445033103</v>
      </c>
      <c r="AF58">
        <v>46471015.172324099</v>
      </c>
    </row>
    <row r="59" spans="1:32" x14ac:dyDescent="0.3">
      <c r="A59" t="s">
        <v>146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147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147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147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147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147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147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147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147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147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147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147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147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147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147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147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147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147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147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147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147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147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147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147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147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147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147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147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147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147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147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147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147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147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147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147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147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147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147</v>
      </c>
      <c r="B39" t="s">
        <v>371</v>
      </c>
      <c r="C39" t="s">
        <v>297</v>
      </c>
      <c r="D39" t="s">
        <v>372</v>
      </c>
      <c r="E39" t="s">
        <v>298</v>
      </c>
      <c r="F39">
        <v>2111361.9407024099</v>
      </c>
      <c r="G39">
        <v>2255013.0126821599</v>
      </c>
      <c r="H39">
        <v>2323790.7476559398</v>
      </c>
      <c r="I39">
        <v>2388916.1866447399</v>
      </c>
      <c r="J39">
        <v>2426677.72319397</v>
      </c>
      <c r="K39">
        <v>2495460.5235941</v>
      </c>
      <c r="L39">
        <v>2656070.9357133498</v>
      </c>
      <c r="M39">
        <v>2757118.0138005</v>
      </c>
      <c r="N39">
        <v>2760076.5612452999</v>
      </c>
      <c r="O39">
        <v>2730989.2399077001</v>
      </c>
      <c r="P39">
        <v>2723244.2924931902</v>
      </c>
      <c r="Q39">
        <v>2750905.7273930698</v>
      </c>
      <c r="R39">
        <v>2740940.12808226</v>
      </c>
      <c r="S39">
        <v>2741219.66040956</v>
      </c>
      <c r="T39">
        <v>2667852.44913889</v>
      </c>
      <c r="U39">
        <v>2676360.0079229898</v>
      </c>
      <c r="V39">
        <v>2608060.7795758299</v>
      </c>
      <c r="W39">
        <v>2534967.41074538</v>
      </c>
      <c r="X39">
        <v>2474890.8191634198</v>
      </c>
      <c r="Y39">
        <v>2482056.76895579</v>
      </c>
      <c r="Z39">
        <v>2475287.2611507401</v>
      </c>
      <c r="AA39">
        <v>2497637.0718585001</v>
      </c>
      <c r="AB39">
        <v>2555536.25999447</v>
      </c>
      <c r="AC39">
        <v>2617217.1196925701</v>
      </c>
      <c r="AD39">
        <v>2646881.02337912</v>
      </c>
      <c r="AE39">
        <v>2596577.4582505999</v>
      </c>
      <c r="AF39">
        <v>2549035.9466829998</v>
      </c>
    </row>
    <row r="40" spans="1:32" x14ac:dyDescent="0.3">
      <c r="A40" t="s">
        <v>147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147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147</v>
      </c>
      <c r="B44" t="s">
        <v>381</v>
      </c>
      <c r="C44" t="s">
        <v>297</v>
      </c>
      <c r="D44" t="s">
        <v>382</v>
      </c>
      <c r="E44" t="s">
        <v>298</v>
      </c>
      <c r="F44">
        <v>2111361.9407024099</v>
      </c>
      <c r="G44">
        <v>2255013.0126821599</v>
      </c>
      <c r="H44">
        <v>2323790.7476559398</v>
      </c>
      <c r="I44">
        <v>2388916.1866447399</v>
      </c>
      <c r="J44">
        <v>2426677.72319397</v>
      </c>
      <c r="K44">
        <v>2495460.5235941</v>
      </c>
      <c r="L44">
        <v>2656070.9357133498</v>
      </c>
      <c r="M44">
        <v>2757118.0138005</v>
      </c>
      <c r="N44">
        <v>2760076.5612452999</v>
      </c>
      <c r="O44">
        <v>2730989.2399077001</v>
      </c>
      <c r="P44">
        <v>2723244.2924931902</v>
      </c>
      <c r="Q44">
        <v>2750905.7273930698</v>
      </c>
      <c r="R44">
        <v>2740940.12808226</v>
      </c>
      <c r="S44">
        <v>2741219.66040956</v>
      </c>
      <c r="T44">
        <v>2667852.44913889</v>
      </c>
      <c r="U44">
        <v>2676360.0079229898</v>
      </c>
      <c r="V44">
        <v>2608060.7795758299</v>
      </c>
      <c r="W44">
        <v>2534967.41074538</v>
      </c>
      <c r="X44">
        <v>2474890.8191634198</v>
      </c>
      <c r="Y44">
        <v>2482056.76895579</v>
      </c>
      <c r="Z44">
        <v>2475287.2611507401</v>
      </c>
      <c r="AA44">
        <v>2497637.0718585001</v>
      </c>
      <c r="AB44">
        <v>2555536.25999447</v>
      </c>
      <c r="AC44">
        <v>2617217.1196925701</v>
      </c>
      <c r="AD44">
        <v>2646881.02337912</v>
      </c>
      <c r="AE44">
        <v>2596577.4582505999</v>
      </c>
      <c r="AF44">
        <v>2549035.9466829998</v>
      </c>
    </row>
    <row r="45" spans="1:32" x14ac:dyDescent="0.3">
      <c r="A45" t="s">
        <v>147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147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147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147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147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147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147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147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147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147</v>
      </c>
      <c r="B57" t="s">
        <v>407</v>
      </c>
      <c r="C57" t="s">
        <v>297</v>
      </c>
      <c r="D57" t="s">
        <v>408</v>
      </c>
      <c r="E57" t="s">
        <v>298</v>
      </c>
      <c r="F57">
        <v>2111361.9407024099</v>
      </c>
      <c r="G57">
        <v>2255013.0126821599</v>
      </c>
      <c r="H57">
        <v>2323790.7476559398</v>
      </c>
      <c r="I57">
        <v>2388916.1866447399</v>
      </c>
      <c r="J57">
        <v>2426677.72319397</v>
      </c>
      <c r="K57">
        <v>2495460.5235941</v>
      </c>
      <c r="L57">
        <v>2656070.9357133498</v>
      </c>
      <c r="M57">
        <v>2757118.0138005</v>
      </c>
      <c r="N57">
        <v>2760076.5612452999</v>
      </c>
      <c r="O57">
        <v>2730989.2399077001</v>
      </c>
      <c r="P57">
        <v>2723244.2924931902</v>
      </c>
      <c r="Q57">
        <v>2750905.7273930698</v>
      </c>
      <c r="R57">
        <v>2740940.12808226</v>
      </c>
      <c r="S57">
        <v>2741219.66040956</v>
      </c>
      <c r="T57">
        <v>2667852.44913889</v>
      </c>
      <c r="U57">
        <v>2676360.0079229898</v>
      </c>
      <c r="V57">
        <v>2608060.7795758299</v>
      </c>
      <c r="W57">
        <v>2534967.41074538</v>
      </c>
      <c r="X57">
        <v>2474890.8191634198</v>
      </c>
      <c r="Y57">
        <v>2482056.76895579</v>
      </c>
      <c r="Z57">
        <v>2475287.2611507401</v>
      </c>
      <c r="AA57">
        <v>2497637.0718585001</v>
      </c>
      <c r="AB57">
        <v>2555536.25999447</v>
      </c>
      <c r="AC57">
        <v>2617217.1196925701</v>
      </c>
      <c r="AD57">
        <v>2646881.02337912</v>
      </c>
      <c r="AE57">
        <v>2596577.4582505999</v>
      </c>
      <c r="AF57">
        <v>2549035.9466829998</v>
      </c>
    </row>
    <row r="58" spans="1:32" x14ac:dyDescent="0.3">
      <c r="A58" t="s">
        <v>147</v>
      </c>
      <c r="B58" t="s">
        <v>409</v>
      </c>
      <c r="C58" t="s">
        <v>297</v>
      </c>
      <c r="D58" t="s">
        <v>410</v>
      </c>
      <c r="E58" t="s">
        <v>298</v>
      </c>
      <c r="F58">
        <v>2111361.9407024099</v>
      </c>
      <c r="G58">
        <v>2255013.0126821599</v>
      </c>
      <c r="H58">
        <v>2323790.7476559398</v>
      </c>
      <c r="I58">
        <v>2388916.1866447399</v>
      </c>
      <c r="J58">
        <v>2426677.72319397</v>
      </c>
      <c r="K58">
        <v>2495460.5235941</v>
      </c>
      <c r="L58">
        <v>2656070.9357133498</v>
      </c>
      <c r="M58">
        <v>2757118.0138005</v>
      </c>
      <c r="N58">
        <v>2760076.5612452999</v>
      </c>
      <c r="O58">
        <v>2730989.2399077001</v>
      </c>
      <c r="P58">
        <v>2723244.2924931902</v>
      </c>
      <c r="Q58">
        <v>2750905.7273930698</v>
      </c>
      <c r="R58">
        <v>2740940.12808226</v>
      </c>
      <c r="S58">
        <v>2741219.66040956</v>
      </c>
      <c r="T58">
        <v>2667852.44913889</v>
      </c>
      <c r="U58">
        <v>2676360.0079229898</v>
      </c>
      <c r="V58">
        <v>2608060.7795758299</v>
      </c>
      <c r="W58">
        <v>2534967.41074538</v>
      </c>
      <c r="X58">
        <v>2474890.8191634198</v>
      </c>
      <c r="Y58">
        <v>2482056.76895579</v>
      </c>
      <c r="Z58">
        <v>2475287.2611507401</v>
      </c>
      <c r="AA58">
        <v>2497637.0718585001</v>
      </c>
      <c r="AB58">
        <v>2555536.25999447</v>
      </c>
      <c r="AC58">
        <v>2617217.1196925701</v>
      </c>
      <c r="AD58">
        <v>2646881.02337912</v>
      </c>
      <c r="AE58">
        <v>2596577.4582505999</v>
      </c>
      <c r="AF58">
        <v>2549035.9466829998</v>
      </c>
    </row>
    <row r="59" spans="1:32" x14ac:dyDescent="0.3">
      <c r="A59" t="s">
        <v>147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148</v>
      </c>
      <c r="B2" t="s">
        <v>295</v>
      </c>
      <c r="C2" t="s">
        <v>297</v>
      </c>
      <c r="D2" t="s">
        <v>296</v>
      </c>
      <c r="E2" t="s">
        <v>298</v>
      </c>
      <c r="F2">
        <v>123063.054521043</v>
      </c>
      <c r="G2">
        <v>127446.863619571</v>
      </c>
      <c r="H2">
        <v>131584.909402672</v>
      </c>
      <c r="I2">
        <v>133649.85686683899</v>
      </c>
      <c r="J2">
        <v>135621.713031808</v>
      </c>
      <c r="K2">
        <v>136926.56993848499</v>
      </c>
      <c r="L2">
        <v>134000.70955378999</v>
      </c>
      <c r="M2">
        <v>129528.59569153</v>
      </c>
      <c r="N2">
        <v>127175.698001771</v>
      </c>
      <c r="O2">
        <v>125038.074310685</v>
      </c>
      <c r="P2">
        <v>123757.573634507</v>
      </c>
      <c r="Q2">
        <v>124704.90504436599</v>
      </c>
      <c r="R2">
        <v>126691.788923083</v>
      </c>
      <c r="S2">
        <v>126067.665464866</v>
      </c>
      <c r="T2">
        <v>118769.31562441699</v>
      </c>
      <c r="U2">
        <v>119735.137640578</v>
      </c>
      <c r="V2">
        <v>118038.536296794</v>
      </c>
      <c r="W2">
        <v>114905.550165163</v>
      </c>
      <c r="X2">
        <v>111913.511350018</v>
      </c>
      <c r="Y2">
        <v>112416.252607981</v>
      </c>
      <c r="Z2">
        <v>111751.21711518901</v>
      </c>
      <c r="AA2">
        <v>110248.478710237</v>
      </c>
      <c r="AB2">
        <v>111444.96867518401</v>
      </c>
      <c r="AC2">
        <v>113239.77154434699</v>
      </c>
      <c r="AD2">
        <v>114255.248275202</v>
      </c>
      <c r="AE2">
        <v>118083.84955429799</v>
      </c>
      <c r="AF2">
        <v>127582.56408323</v>
      </c>
    </row>
    <row r="3" spans="1:32" x14ac:dyDescent="0.3">
      <c r="A3" t="s">
        <v>148</v>
      </c>
      <c r="B3" t="s">
        <v>299</v>
      </c>
      <c r="C3" t="s">
        <v>297</v>
      </c>
      <c r="D3" t="s">
        <v>300</v>
      </c>
      <c r="E3" t="s">
        <v>298</v>
      </c>
      <c r="F3">
        <v>129066.386437847</v>
      </c>
      <c r="G3">
        <v>129375.298493282</v>
      </c>
      <c r="H3">
        <v>130138.80944477599</v>
      </c>
      <c r="I3">
        <v>131516.26014121101</v>
      </c>
      <c r="J3">
        <v>133752.01196138101</v>
      </c>
      <c r="K3">
        <v>135031.21631858801</v>
      </c>
      <c r="L3">
        <v>136032.958730999</v>
      </c>
      <c r="M3">
        <v>128843.57638249001</v>
      </c>
      <c r="N3">
        <v>121006.47060912001</v>
      </c>
      <c r="O3">
        <v>113437.24022245</v>
      </c>
      <c r="P3">
        <v>108874.351575576</v>
      </c>
      <c r="Q3">
        <v>101064.761923278</v>
      </c>
      <c r="R3">
        <v>93805.286924017404</v>
      </c>
      <c r="S3">
        <v>86448.3776447032</v>
      </c>
      <c r="T3">
        <v>75248.149162247893</v>
      </c>
      <c r="U3">
        <v>68729.882313573107</v>
      </c>
      <c r="V3">
        <v>62315.557025428701</v>
      </c>
      <c r="W3">
        <v>56412.515568937401</v>
      </c>
      <c r="X3">
        <v>51964.6773992296</v>
      </c>
      <c r="Y3">
        <v>48886.482414949103</v>
      </c>
      <c r="Z3">
        <v>46171.029964605303</v>
      </c>
      <c r="AA3">
        <v>43750.774101359901</v>
      </c>
      <c r="AB3">
        <v>41942.943679939999</v>
      </c>
      <c r="AC3">
        <v>40534.922904467603</v>
      </c>
      <c r="AD3">
        <v>38371.501826302803</v>
      </c>
      <c r="AE3">
        <v>35625.650244776101</v>
      </c>
      <c r="AF3">
        <v>34211.272656162902</v>
      </c>
    </row>
    <row r="4" spans="1:32" x14ac:dyDescent="0.3">
      <c r="A4" t="s">
        <v>148</v>
      </c>
      <c r="B4" t="s">
        <v>301</v>
      </c>
      <c r="C4" t="s">
        <v>297</v>
      </c>
      <c r="D4" t="s">
        <v>302</v>
      </c>
      <c r="E4" t="s">
        <v>298</v>
      </c>
      <c r="F4">
        <v>52262488.639660403</v>
      </c>
      <c r="G4">
        <v>54383553.657495998</v>
      </c>
      <c r="H4">
        <v>57048499.294686198</v>
      </c>
      <c r="I4">
        <v>58803217.146412</v>
      </c>
      <c r="J4">
        <v>59782188.608941004</v>
      </c>
      <c r="K4">
        <v>61111872.598383203</v>
      </c>
      <c r="L4">
        <v>62035434.053109698</v>
      </c>
      <c r="M4">
        <v>62879357.189669602</v>
      </c>
      <c r="N4">
        <v>64193978.289611697</v>
      </c>
      <c r="O4">
        <v>65305444.453907102</v>
      </c>
      <c r="P4">
        <v>67140447.479250193</v>
      </c>
      <c r="Q4">
        <v>69808713.498152599</v>
      </c>
      <c r="R4">
        <v>72163059.023282602</v>
      </c>
      <c r="S4">
        <v>74835637.871787295</v>
      </c>
      <c r="T4">
        <v>72199709.190643698</v>
      </c>
      <c r="U4">
        <v>73133263.640748993</v>
      </c>
      <c r="V4">
        <v>73650900.4971468</v>
      </c>
      <c r="W4">
        <v>73880463.2019106</v>
      </c>
      <c r="X4">
        <v>74455756.732793599</v>
      </c>
      <c r="Y4">
        <v>76517425.635580406</v>
      </c>
      <c r="Z4">
        <v>77795130.962369606</v>
      </c>
      <c r="AA4">
        <v>78099410.580290407</v>
      </c>
      <c r="AB4">
        <v>79975996.814671695</v>
      </c>
      <c r="AC4">
        <v>82379940.494820803</v>
      </c>
      <c r="AD4">
        <v>83175131.630842403</v>
      </c>
      <c r="AE4">
        <v>83071487.734156907</v>
      </c>
      <c r="AF4">
        <v>85674276.602087706</v>
      </c>
    </row>
    <row r="5" spans="1:32" x14ac:dyDescent="0.3">
      <c r="A5" t="s">
        <v>148</v>
      </c>
      <c r="B5" t="s">
        <v>303</v>
      </c>
      <c r="C5" t="s">
        <v>297</v>
      </c>
      <c r="D5" t="s">
        <v>304</v>
      </c>
      <c r="E5" t="s">
        <v>298</v>
      </c>
      <c r="F5">
        <v>1415418.1096954499</v>
      </c>
      <c r="G5">
        <v>1471184.0496880601</v>
      </c>
      <c r="H5">
        <v>1539837.3786484499</v>
      </c>
      <c r="I5">
        <v>1583792.92378354</v>
      </c>
      <c r="J5">
        <v>1628012.60686426</v>
      </c>
      <c r="K5">
        <v>1663950.1356315601</v>
      </c>
      <c r="L5">
        <v>1677539.77871872</v>
      </c>
      <c r="M5">
        <v>1677703.3607354001</v>
      </c>
      <c r="N5">
        <v>1751097.48593398</v>
      </c>
      <c r="O5">
        <v>1786038.84927363</v>
      </c>
      <c r="P5">
        <v>1825215.8893772899</v>
      </c>
      <c r="Q5">
        <v>1898347.8836513399</v>
      </c>
      <c r="R5">
        <v>1925151.7601387501</v>
      </c>
      <c r="S5">
        <v>1940768.50026169</v>
      </c>
      <c r="T5">
        <v>1837202.9001164299</v>
      </c>
      <c r="U5">
        <v>1829747.55767856</v>
      </c>
      <c r="V5">
        <v>1802269.8037435401</v>
      </c>
      <c r="W5">
        <v>1764249.5008652301</v>
      </c>
      <c r="X5">
        <v>1730514.09793166</v>
      </c>
      <c r="Y5">
        <v>1721716.8564211701</v>
      </c>
      <c r="Z5">
        <v>1701967.02130109</v>
      </c>
      <c r="AA5">
        <v>1675581.1914999599</v>
      </c>
      <c r="AB5">
        <v>1710742.21286293</v>
      </c>
      <c r="AC5">
        <v>1763212.1313555201</v>
      </c>
      <c r="AD5">
        <v>1794012.26501836</v>
      </c>
      <c r="AE5">
        <v>1800119.79723902</v>
      </c>
      <c r="AF5">
        <v>1861855.2855992001</v>
      </c>
    </row>
    <row r="6" spans="1:32" x14ac:dyDescent="0.3">
      <c r="A6" t="s">
        <v>148</v>
      </c>
      <c r="B6" t="s">
        <v>305</v>
      </c>
      <c r="C6" t="s">
        <v>297</v>
      </c>
      <c r="D6" t="s">
        <v>306</v>
      </c>
      <c r="E6" t="s">
        <v>298</v>
      </c>
      <c r="F6">
        <v>897061.136857679</v>
      </c>
      <c r="G6">
        <v>825019.10552671796</v>
      </c>
      <c r="H6">
        <v>768494.83423917997</v>
      </c>
      <c r="I6">
        <v>708760.48161332496</v>
      </c>
      <c r="J6">
        <v>655232.03812640498</v>
      </c>
      <c r="K6">
        <v>611530.77679711999</v>
      </c>
      <c r="L6">
        <v>567216.35943595006</v>
      </c>
      <c r="M6">
        <v>528862.27561744303</v>
      </c>
      <c r="N6">
        <v>493609.762976547</v>
      </c>
      <c r="O6">
        <v>460306.922825646</v>
      </c>
      <c r="P6">
        <v>429190.896889497</v>
      </c>
      <c r="Q6">
        <v>404666.72157064697</v>
      </c>
      <c r="R6">
        <v>385568.04912863899</v>
      </c>
      <c r="S6">
        <v>376703.45074043499</v>
      </c>
      <c r="T6">
        <v>343162.83104848</v>
      </c>
      <c r="U6">
        <v>329682.180380926</v>
      </c>
      <c r="V6">
        <v>324490.44319264102</v>
      </c>
      <c r="W6">
        <v>318129.28617987997</v>
      </c>
      <c r="X6">
        <v>311844.28021937399</v>
      </c>
      <c r="Y6">
        <v>315857.21592983301</v>
      </c>
      <c r="Z6">
        <v>315736.48749332299</v>
      </c>
      <c r="AA6">
        <v>311677.90226924402</v>
      </c>
      <c r="AB6">
        <v>318510.62081370101</v>
      </c>
      <c r="AC6">
        <v>330261.74291950301</v>
      </c>
      <c r="AD6">
        <v>335152.32224559301</v>
      </c>
      <c r="AE6">
        <v>325114.97689402202</v>
      </c>
      <c r="AF6">
        <v>322588.45097396203</v>
      </c>
    </row>
    <row r="7" spans="1:32" x14ac:dyDescent="0.3">
      <c r="A7" t="s">
        <v>148</v>
      </c>
      <c r="B7" t="s">
        <v>307</v>
      </c>
      <c r="C7" t="s">
        <v>297</v>
      </c>
      <c r="D7" t="s">
        <v>308</v>
      </c>
      <c r="E7" t="s">
        <v>298</v>
      </c>
      <c r="F7">
        <v>468476.90519356402</v>
      </c>
      <c r="G7">
        <v>502649.24053043401</v>
      </c>
      <c r="H7">
        <v>538884.64960190596</v>
      </c>
      <c r="I7">
        <v>566445.06752901396</v>
      </c>
      <c r="J7">
        <v>588327.437487897</v>
      </c>
      <c r="K7">
        <v>607127.62730594096</v>
      </c>
      <c r="L7">
        <v>620189.64676521905</v>
      </c>
      <c r="M7">
        <v>628236.87241906801</v>
      </c>
      <c r="N7">
        <v>645103.84711603401</v>
      </c>
      <c r="O7">
        <v>658834.70696125703</v>
      </c>
      <c r="P7">
        <v>670109.98918035696</v>
      </c>
      <c r="Q7">
        <v>684966.47405797197</v>
      </c>
      <c r="R7">
        <v>684545.26395838405</v>
      </c>
      <c r="S7">
        <v>692572.60404061503</v>
      </c>
      <c r="T7">
        <v>660720.72624542704</v>
      </c>
      <c r="U7">
        <v>665122.42428201402</v>
      </c>
      <c r="V7">
        <v>654484.50457185297</v>
      </c>
      <c r="W7">
        <v>632646.56201141002</v>
      </c>
      <c r="X7">
        <v>606062.72783658595</v>
      </c>
      <c r="Y7">
        <v>590336.49090654799</v>
      </c>
      <c r="Z7">
        <v>569604.76257003599</v>
      </c>
      <c r="AA7">
        <v>550294.35126474395</v>
      </c>
      <c r="AB7">
        <v>548085.08077375102</v>
      </c>
      <c r="AC7">
        <v>552753.80109383306</v>
      </c>
      <c r="AD7">
        <v>547988.01463196694</v>
      </c>
      <c r="AE7">
        <v>544553.909207021</v>
      </c>
      <c r="AF7">
        <v>561193.16276605602</v>
      </c>
    </row>
    <row r="8" spans="1:32" x14ac:dyDescent="0.3">
      <c r="A8" t="s">
        <v>148</v>
      </c>
      <c r="B8" t="s">
        <v>309</v>
      </c>
      <c r="C8" t="s">
        <v>297</v>
      </c>
      <c r="D8" t="s">
        <v>310</v>
      </c>
      <c r="E8" t="s">
        <v>298</v>
      </c>
      <c r="F8">
        <v>560870.01665101096</v>
      </c>
      <c r="G8">
        <v>552896.87998239102</v>
      </c>
      <c r="H8">
        <v>548288.027901661</v>
      </c>
      <c r="I8">
        <v>526517.89153501298</v>
      </c>
      <c r="J8">
        <v>493287.335132354</v>
      </c>
      <c r="K8">
        <v>461861.082532959</v>
      </c>
      <c r="L8">
        <v>433676.15150918998</v>
      </c>
      <c r="M8">
        <v>410035.89833057299</v>
      </c>
      <c r="N8">
        <v>393687.41835647501</v>
      </c>
      <c r="O8">
        <v>379697.48970301001</v>
      </c>
      <c r="P8">
        <v>373510.93320644298</v>
      </c>
      <c r="Q8">
        <v>376644.40093758499</v>
      </c>
      <c r="R8">
        <v>376739.89857091702</v>
      </c>
      <c r="S8">
        <v>382687.911699177</v>
      </c>
      <c r="T8">
        <v>366917.00354351901</v>
      </c>
      <c r="U8">
        <v>371503.29593568202</v>
      </c>
      <c r="V8">
        <v>371230.04436093901</v>
      </c>
      <c r="W8">
        <v>366130.766741061</v>
      </c>
      <c r="X8">
        <v>360957.14926965698</v>
      </c>
      <c r="Y8">
        <v>358822.85544214398</v>
      </c>
      <c r="Z8">
        <v>353058.06202131201</v>
      </c>
      <c r="AA8">
        <v>346423.239201124</v>
      </c>
      <c r="AB8">
        <v>347593.55221691501</v>
      </c>
      <c r="AC8">
        <v>351274.58148938901</v>
      </c>
      <c r="AD8">
        <v>349629.34089423</v>
      </c>
      <c r="AE8">
        <v>342707.89007103199</v>
      </c>
      <c r="AF8">
        <v>345895.04598081601</v>
      </c>
    </row>
    <row r="9" spans="1:32" x14ac:dyDescent="0.3">
      <c r="A9" t="s">
        <v>148</v>
      </c>
      <c r="B9" t="s">
        <v>311</v>
      </c>
      <c r="C9" t="s">
        <v>297</v>
      </c>
      <c r="D9" t="s">
        <v>312</v>
      </c>
      <c r="E9" t="s">
        <v>298</v>
      </c>
      <c r="F9">
        <v>6756225.2656219797</v>
      </c>
      <c r="G9">
        <v>7000492.8907172699</v>
      </c>
      <c r="H9">
        <v>7230169.1065872796</v>
      </c>
      <c r="I9">
        <v>7279735.6651348202</v>
      </c>
      <c r="J9">
        <v>7307717.5550079904</v>
      </c>
      <c r="K9">
        <v>7246766.3541463204</v>
      </c>
      <c r="L9">
        <v>7242348.7371117901</v>
      </c>
      <c r="M9">
        <v>7243619.4748718804</v>
      </c>
      <c r="N9">
        <v>7276013.1950481301</v>
      </c>
      <c r="O9">
        <v>7266839.2237125998</v>
      </c>
      <c r="P9">
        <v>7354730.96576548</v>
      </c>
      <c r="Q9">
        <v>7500830.4351878297</v>
      </c>
      <c r="R9">
        <v>7733006.5511874799</v>
      </c>
      <c r="S9">
        <v>8057345.5697948001</v>
      </c>
      <c r="T9">
        <v>7800427.0093459897</v>
      </c>
      <c r="U9">
        <v>7876137.9910848504</v>
      </c>
      <c r="V9">
        <v>7909864.5847935397</v>
      </c>
      <c r="W9">
        <v>7948399.1947888704</v>
      </c>
      <c r="X9">
        <v>8046771.9438839797</v>
      </c>
      <c r="Y9">
        <v>8318575.2300488502</v>
      </c>
      <c r="Z9">
        <v>8470477.0473168902</v>
      </c>
      <c r="AA9">
        <v>8547678.2958311606</v>
      </c>
      <c r="AB9">
        <v>8868328.7825751994</v>
      </c>
      <c r="AC9">
        <v>9193845.5858247709</v>
      </c>
      <c r="AD9">
        <v>9323263.8333533797</v>
      </c>
      <c r="AE9">
        <v>9356410.8779050596</v>
      </c>
      <c r="AF9">
        <v>9670258.9589915294</v>
      </c>
    </row>
    <row r="10" spans="1:32" x14ac:dyDescent="0.3">
      <c r="A10" t="s">
        <v>148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148</v>
      </c>
      <c r="B11" t="s">
        <v>315</v>
      </c>
      <c r="C11" t="s">
        <v>297</v>
      </c>
      <c r="D11" t="s">
        <v>316</v>
      </c>
      <c r="E11" t="s">
        <v>298</v>
      </c>
      <c r="F11">
        <v>4229955.0851402702</v>
      </c>
      <c r="G11">
        <v>4074791.8695458998</v>
      </c>
      <c r="H11">
        <v>4016083.1465804302</v>
      </c>
      <c r="I11">
        <v>4004027.48513423</v>
      </c>
      <c r="J11">
        <v>3928569.47026353</v>
      </c>
      <c r="K11">
        <v>4041153.2689045002</v>
      </c>
      <c r="L11">
        <v>4069448.9319965099</v>
      </c>
      <c r="M11">
        <v>4180876.6547959601</v>
      </c>
      <c r="N11">
        <v>4321182.8106850004</v>
      </c>
      <c r="O11">
        <v>4400282.5748459902</v>
      </c>
      <c r="P11">
        <v>4529184.18536398</v>
      </c>
      <c r="Q11">
        <v>4800043.0798242697</v>
      </c>
      <c r="R11">
        <v>4981005.1014692197</v>
      </c>
      <c r="S11">
        <v>5217794.9660412902</v>
      </c>
      <c r="T11">
        <v>5170784.9100233298</v>
      </c>
      <c r="U11">
        <v>5460786.7076310003</v>
      </c>
      <c r="V11">
        <v>5634552.1529495902</v>
      </c>
      <c r="W11">
        <v>5787278.75629861</v>
      </c>
      <c r="X11">
        <v>5966498.0109316204</v>
      </c>
      <c r="Y11">
        <v>6179659.32119611</v>
      </c>
      <c r="Z11">
        <v>6336317.9640905904</v>
      </c>
      <c r="AA11">
        <v>6375986.24920158</v>
      </c>
      <c r="AB11">
        <v>6548833.9536626805</v>
      </c>
      <c r="AC11">
        <v>6692622.5566515904</v>
      </c>
      <c r="AD11">
        <v>6687509.3833758496</v>
      </c>
      <c r="AE11">
        <v>6606559.4627258703</v>
      </c>
      <c r="AF11">
        <v>6750423.6488537202</v>
      </c>
    </row>
    <row r="12" spans="1:32" x14ac:dyDescent="0.3">
      <c r="A12" t="s">
        <v>148</v>
      </c>
      <c r="B12" t="s">
        <v>317</v>
      </c>
      <c r="C12" t="s">
        <v>297</v>
      </c>
      <c r="D12" t="s">
        <v>318</v>
      </c>
      <c r="E12" t="s">
        <v>298</v>
      </c>
      <c r="F12">
        <v>2577139.3161246101</v>
      </c>
      <c r="G12">
        <v>2676313.9516508598</v>
      </c>
      <c r="H12">
        <v>2786124.5726484298</v>
      </c>
      <c r="I12">
        <v>2853726.9104583301</v>
      </c>
      <c r="J12">
        <v>2883709.0452529402</v>
      </c>
      <c r="K12">
        <v>2911632.43735256</v>
      </c>
      <c r="L12">
        <v>2913253.6839590198</v>
      </c>
      <c r="M12">
        <v>2870029.48894611</v>
      </c>
      <c r="N12">
        <v>2859783.90195987</v>
      </c>
      <c r="O12">
        <v>2871074.2856390201</v>
      </c>
      <c r="P12">
        <v>2892159.6036379701</v>
      </c>
      <c r="Q12">
        <v>2940493.2793304501</v>
      </c>
      <c r="R12">
        <v>2972721.51925661</v>
      </c>
      <c r="S12">
        <v>3039719.6514210198</v>
      </c>
      <c r="T12">
        <v>2919909.2564939801</v>
      </c>
      <c r="U12">
        <v>2952258.2997516799</v>
      </c>
      <c r="V12">
        <v>2959104.9106045398</v>
      </c>
      <c r="W12">
        <v>2965087.9505883502</v>
      </c>
      <c r="X12">
        <v>2990760.7229921198</v>
      </c>
      <c r="Y12">
        <v>3101887.7529988801</v>
      </c>
      <c r="Z12">
        <v>3170943.6956823398</v>
      </c>
      <c r="AA12">
        <v>3212291.4945623898</v>
      </c>
      <c r="AB12">
        <v>3307278.7578294598</v>
      </c>
      <c r="AC12">
        <v>3430005.55171932</v>
      </c>
      <c r="AD12">
        <v>3471587.34620238</v>
      </c>
      <c r="AE12">
        <v>3461246.69768479</v>
      </c>
      <c r="AF12">
        <v>3560345.3496284601</v>
      </c>
    </row>
    <row r="13" spans="1:32" x14ac:dyDescent="0.3">
      <c r="A13" t="s">
        <v>148</v>
      </c>
      <c r="B13" t="s">
        <v>319</v>
      </c>
      <c r="C13" t="s">
        <v>297</v>
      </c>
      <c r="D13" t="s">
        <v>320</v>
      </c>
      <c r="E13" t="s">
        <v>298</v>
      </c>
      <c r="F13">
        <v>4265481.9898760105</v>
      </c>
      <c r="G13">
        <v>4229375.1649881098</v>
      </c>
      <c r="H13">
        <v>4224697.38639565</v>
      </c>
      <c r="I13">
        <v>4142600.06449515</v>
      </c>
      <c r="J13">
        <v>4002484.89037523</v>
      </c>
      <c r="K13">
        <v>3909362.8063250598</v>
      </c>
      <c r="L13">
        <v>3744223.2632883899</v>
      </c>
      <c r="M13">
        <v>3610236.2721431102</v>
      </c>
      <c r="N13">
        <v>3468337.3836359</v>
      </c>
      <c r="O13">
        <v>3394084.2539389902</v>
      </c>
      <c r="P13">
        <v>3359758.7861155602</v>
      </c>
      <c r="Q13">
        <v>3376523.94479171</v>
      </c>
      <c r="R13">
        <v>3383348.3387823701</v>
      </c>
      <c r="S13">
        <v>3434946.2970153401</v>
      </c>
      <c r="T13">
        <v>3300138.2059939001</v>
      </c>
      <c r="U13">
        <v>3325330.1690554302</v>
      </c>
      <c r="V13">
        <v>3321105.0817856402</v>
      </c>
      <c r="W13">
        <v>3294441.8198785698</v>
      </c>
      <c r="X13">
        <v>3270658.33657652</v>
      </c>
      <c r="Y13">
        <v>3322530.21206353</v>
      </c>
      <c r="Z13">
        <v>3329078.2768614599</v>
      </c>
      <c r="AA13">
        <v>3308759.47277564</v>
      </c>
      <c r="AB13">
        <v>3349149.0703565599</v>
      </c>
      <c r="AC13">
        <v>3363297.9981355299</v>
      </c>
      <c r="AD13">
        <v>3355152.8457971001</v>
      </c>
      <c r="AE13">
        <v>3278538.6455836501</v>
      </c>
      <c r="AF13">
        <v>3295466.62438427</v>
      </c>
    </row>
    <row r="14" spans="1:32" x14ac:dyDescent="0.3">
      <c r="A14" t="s">
        <v>148</v>
      </c>
      <c r="B14" t="s">
        <v>321</v>
      </c>
      <c r="C14" t="s">
        <v>297</v>
      </c>
      <c r="D14" t="s">
        <v>322</v>
      </c>
      <c r="E14" t="s">
        <v>298</v>
      </c>
      <c r="F14">
        <v>14448776.4233374</v>
      </c>
      <c r="G14">
        <v>15269977.9997961</v>
      </c>
      <c r="H14">
        <v>16247277.1829117</v>
      </c>
      <c r="I14">
        <v>16979841.878507901</v>
      </c>
      <c r="J14">
        <v>17450280.338207901</v>
      </c>
      <c r="K14">
        <v>18088691.462226499</v>
      </c>
      <c r="L14">
        <v>18564340.995257799</v>
      </c>
      <c r="M14">
        <v>18969886.663079001</v>
      </c>
      <c r="N14">
        <v>19397567.600544501</v>
      </c>
      <c r="O14">
        <v>19724474.370635599</v>
      </c>
      <c r="P14">
        <v>20223491.262832802</v>
      </c>
      <c r="Q14">
        <v>20994121.850358199</v>
      </c>
      <c r="R14">
        <v>21665957.922010701</v>
      </c>
      <c r="S14">
        <v>22429341.975214802</v>
      </c>
      <c r="T14">
        <v>21466167.7458781</v>
      </c>
      <c r="U14">
        <v>21413127.3443808</v>
      </c>
      <c r="V14">
        <v>21312247.980547801</v>
      </c>
      <c r="W14">
        <v>21073051.254793599</v>
      </c>
      <c r="X14">
        <v>20821493.199143302</v>
      </c>
      <c r="Y14">
        <v>20850877.686588202</v>
      </c>
      <c r="Z14">
        <v>20660665.2018167</v>
      </c>
      <c r="AA14">
        <v>20224523.430867299</v>
      </c>
      <c r="AB14">
        <v>20182048.172730699</v>
      </c>
      <c r="AC14">
        <v>20340784.0121697</v>
      </c>
      <c r="AD14">
        <v>20082148.4286131</v>
      </c>
      <c r="AE14">
        <v>19825081.067399099</v>
      </c>
      <c r="AF14">
        <v>20271935.320495099</v>
      </c>
    </row>
    <row r="15" spans="1:32" x14ac:dyDescent="0.3">
      <c r="A15" t="s">
        <v>148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148</v>
      </c>
      <c r="B16" t="s">
        <v>325</v>
      </c>
      <c r="C16" t="s">
        <v>297</v>
      </c>
      <c r="D16" t="s">
        <v>326</v>
      </c>
      <c r="E16" t="s">
        <v>298</v>
      </c>
      <c r="F16">
        <v>4570160.93293563</v>
      </c>
      <c r="G16">
        <v>4923088.8707149401</v>
      </c>
      <c r="H16">
        <v>5315487.1188407401</v>
      </c>
      <c r="I16">
        <v>5602726.3511186102</v>
      </c>
      <c r="J16">
        <v>5793687.6646896703</v>
      </c>
      <c r="K16">
        <v>6025237.4409459103</v>
      </c>
      <c r="L16">
        <v>6212289.52827462</v>
      </c>
      <c r="M16">
        <v>6349155.1945334096</v>
      </c>
      <c r="N16">
        <v>6477394.2737873504</v>
      </c>
      <c r="O16">
        <v>6583637.1731865099</v>
      </c>
      <c r="P16">
        <v>6752827.4091500202</v>
      </c>
      <c r="Q16">
        <v>6988845.5359180896</v>
      </c>
      <c r="R16">
        <v>7114028.7481743097</v>
      </c>
      <c r="S16">
        <v>7239045.0058354205</v>
      </c>
      <c r="T16">
        <v>6882521.49559383</v>
      </c>
      <c r="U16">
        <v>6943796.6750941398</v>
      </c>
      <c r="V16">
        <v>6947928.8175744796</v>
      </c>
      <c r="W16">
        <v>6960129.9343640003</v>
      </c>
      <c r="X16">
        <v>7019452.9947658498</v>
      </c>
      <c r="Y16">
        <v>7235172.9048611103</v>
      </c>
      <c r="Z16">
        <v>7398990.1775584202</v>
      </c>
      <c r="AA16">
        <v>7477005.3596286504</v>
      </c>
      <c r="AB16">
        <v>7664817.4283298803</v>
      </c>
      <c r="AC16">
        <v>7986713.84353399</v>
      </c>
      <c r="AD16">
        <v>8208210.46670275</v>
      </c>
      <c r="AE16">
        <v>7934442.4789388599</v>
      </c>
      <c r="AF16">
        <v>7798598.1329049198</v>
      </c>
    </row>
    <row r="17" spans="1:32" x14ac:dyDescent="0.3">
      <c r="A17" t="s">
        <v>148</v>
      </c>
      <c r="B17" t="s">
        <v>327</v>
      </c>
      <c r="C17" t="s">
        <v>297</v>
      </c>
      <c r="D17" t="s">
        <v>328</v>
      </c>
      <c r="E17" t="s">
        <v>298</v>
      </c>
      <c r="F17">
        <v>3092536.3497651699</v>
      </c>
      <c r="G17">
        <v>3449926.71284757</v>
      </c>
      <c r="H17">
        <v>3843135.8454697998</v>
      </c>
      <c r="I17">
        <v>4156355.8650229801</v>
      </c>
      <c r="J17">
        <v>4448587.9702647403</v>
      </c>
      <c r="K17">
        <v>4726933.1206416301</v>
      </c>
      <c r="L17">
        <v>4948512.6766226701</v>
      </c>
      <c r="M17">
        <v>5142168.4303073203</v>
      </c>
      <c r="N17">
        <v>5447051.4347209297</v>
      </c>
      <c r="O17">
        <v>5744101.2608933002</v>
      </c>
      <c r="P17">
        <v>6128519.2425271599</v>
      </c>
      <c r="Q17">
        <v>6508074.6120504802</v>
      </c>
      <c r="R17">
        <v>6871257.2813276099</v>
      </c>
      <c r="S17">
        <v>7230608.8037866</v>
      </c>
      <c r="T17">
        <v>7088396.2245212803</v>
      </c>
      <c r="U17">
        <v>7267166.4534294698</v>
      </c>
      <c r="V17">
        <v>7410075.0825234996</v>
      </c>
      <c r="W17">
        <v>7503593.0077821296</v>
      </c>
      <c r="X17">
        <v>7641139.8801442804</v>
      </c>
      <c r="Y17">
        <v>7936240.7765709804</v>
      </c>
      <c r="Z17">
        <v>8113999.1217690697</v>
      </c>
      <c r="AA17">
        <v>8144268.3160104696</v>
      </c>
      <c r="AB17">
        <v>8313013.7833628897</v>
      </c>
      <c r="AC17">
        <v>8600516.3302576207</v>
      </c>
      <c r="AD17">
        <v>8684832.6214122195</v>
      </c>
      <c r="AE17">
        <v>8530686.9496338405</v>
      </c>
      <c r="AF17">
        <v>8613201.8433550298</v>
      </c>
    </row>
    <row r="18" spans="1:32" x14ac:dyDescent="0.3">
      <c r="A18" t="s">
        <v>148</v>
      </c>
      <c r="B18" t="s">
        <v>329</v>
      </c>
      <c r="C18" t="s">
        <v>297</v>
      </c>
      <c r="D18" t="s">
        <v>330</v>
      </c>
      <c r="E18" t="s">
        <v>298</v>
      </c>
      <c r="F18">
        <v>8277430.97150617</v>
      </c>
      <c r="G18">
        <v>8647639.9865994994</v>
      </c>
      <c r="H18">
        <v>9171544.0592858791</v>
      </c>
      <c r="I18">
        <v>9530878.0452831592</v>
      </c>
      <c r="J18">
        <v>9697828.0896313805</v>
      </c>
      <c r="K18">
        <v>9882693.5404633097</v>
      </c>
      <c r="L18">
        <v>10080361.5377574</v>
      </c>
      <c r="M18">
        <v>10303176.2229403</v>
      </c>
      <c r="N18">
        <v>10687274.668095</v>
      </c>
      <c r="O18">
        <v>11061446.8625753</v>
      </c>
      <c r="P18">
        <v>11619861.479329299</v>
      </c>
      <c r="Q18">
        <v>12335229.0788181</v>
      </c>
      <c r="R18">
        <v>13061437.0189666</v>
      </c>
      <c r="S18">
        <v>13764502.615382301</v>
      </c>
      <c r="T18">
        <v>13381732.937684201</v>
      </c>
      <c r="U18">
        <v>13719619.154285001</v>
      </c>
      <c r="V18">
        <v>14034924.597520901</v>
      </c>
      <c r="W18">
        <v>14315849.8029157</v>
      </c>
      <c r="X18">
        <v>14744049.6576297</v>
      </c>
      <c r="Y18">
        <v>15647998.884391</v>
      </c>
      <c r="Z18">
        <v>16470462.743219299</v>
      </c>
      <c r="AA18">
        <v>17067637.401762102</v>
      </c>
      <c r="AB18">
        <v>17976064.267197099</v>
      </c>
      <c r="AC18">
        <v>18906065.792127799</v>
      </c>
      <c r="AD18">
        <v>19448275.5026104</v>
      </c>
      <c r="AE18">
        <v>20167333.5826387</v>
      </c>
      <c r="AF18">
        <v>21683361.325424101</v>
      </c>
    </row>
    <row r="19" spans="1:32" x14ac:dyDescent="0.3">
      <c r="A19" t="s">
        <v>148</v>
      </c>
      <c r="B19" t="s">
        <v>331</v>
      </c>
      <c r="C19" t="s">
        <v>297</v>
      </c>
      <c r="D19" t="s">
        <v>332</v>
      </c>
      <c r="E19" t="s">
        <v>298</v>
      </c>
      <c r="F19">
        <v>702956.13695545902</v>
      </c>
      <c r="G19">
        <v>760196.93490820006</v>
      </c>
      <c r="H19">
        <v>818475.98557508294</v>
      </c>
      <c r="I19">
        <v>867808.51679597504</v>
      </c>
      <c r="J19">
        <v>904464.16763676598</v>
      </c>
      <c r="K19">
        <v>934932.54510984395</v>
      </c>
      <c r="L19">
        <v>962032.76241244702</v>
      </c>
      <c r="M19">
        <v>965370.38095003495</v>
      </c>
      <c r="N19">
        <v>975874.50675211998</v>
      </c>
      <c r="O19">
        <v>974626.47971625195</v>
      </c>
      <c r="P19">
        <v>981886.83587428997</v>
      </c>
      <c r="Q19">
        <v>999926.201655949</v>
      </c>
      <c r="R19">
        <v>1008291.57031101</v>
      </c>
      <c r="S19">
        <v>1029600.52055374</v>
      </c>
      <c r="T19">
        <v>981627.94415520597</v>
      </c>
      <c r="U19">
        <v>978985.387759384</v>
      </c>
      <c r="V19">
        <v>968622.49297784502</v>
      </c>
      <c r="W19">
        <v>951475.36470315803</v>
      </c>
      <c r="X19">
        <v>945553.73146902502</v>
      </c>
      <c r="Y19">
        <v>937749.448161999</v>
      </c>
      <c r="Z19">
        <v>903830.40066909697</v>
      </c>
      <c r="AA19">
        <v>857283.87541604403</v>
      </c>
      <c r="AB19">
        <v>841531.13195988303</v>
      </c>
      <c r="AC19">
        <v>868586.567542259</v>
      </c>
      <c r="AD19">
        <v>887369.25998507102</v>
      </c>
      <c r="AE19">
        <v>898691.39823590999</v>
      </c>
      <c r="AF19">
        <v>939153.45273057802</v>
      </c>
    </row>
    <row r="20" spans="1:32" x14ac:dyDescent="0.3">
      <c r="A20" t="s">
        <v>148</v>
      </c>
      <c r="B20" t="s">
        <v>333</v>
      </c>
      <c r="C20" t="s">
        <v>297</v>
      </c>
      <c r="D20" t="s">
        <v>334</v>
      </c>
      <c r="E20" t="s">
        <v>298</v>
      </c>
      <c r="F20">
        <v>569526.19417099794</v>
      </c>
      <c r="G20">
        <v>599912.30247822602</v>
      </c>
      <c r="H20">
        <v>632012.84499998298</v>
      </c>
      <c r="I20">
        <v>645917.84927054495</v>
      </c>
      <c r="J20">
        <v>665691.28565946897</v>
      </c>
      <c r="K20">
        <v>676469.60354917299</v>
      </c>
      <c r="L20">
        <v>666963.35386143997</v>
      </c>
      <c r="M20">
        <v>656069.83051728702</v>
      </c>
      <c r="N20">
        <v>646550.34485111595</v>
      </c>
      <c r="O20">
        <v>625930.05522391899</v>
      </c>
      <c r="P20">
        <v>610820.61138455896</v>
      </c>
      <c r="Q20">
        <v>603440.56082012202</v>
      </c>
      <c r="R20">
        <v>596346.32411740499</v>
      </c>
      <c r="S20">
        <v>597154.09410225798</v>
      </c>
      <c r="T20">
        <v>558904.19827444199</v>
      </c>
      <c r="U20">
        <v>549723.48249017203</v>
      </c>
      <c r="V20">
        <v>532626.72921099595</v>
      </c>
      <c r="W20">
        <v>514537.66984079598</v>
      </c>
      <c r="X20">
        <v>495624.578215271</v>
      </c>
      <c r="Y20">
        <v>484892.09913525998</v>
      </c>
      <c r="Z20">
        <v>470972.69178309198</v>
      </c>
      <c r="AA20">
        <v>448521.368974087</v>
      </c>
      <c r="AB20">
        <v>449285.122064667</v>
      </c>
      <c r="AC20">
        <v>453128.17245810101</v>
      </c>
      <c r="AD20">
        <v>447363.96820582502</v>
      </c>
      <c r="AE20">
        <v>434545.41172425897</v>
      </c>
      <c r="AF20">
        <v>435388.17919264198</v>
      </c>
    </row>
    <row r="21" spans="1:32" x14ac:dyDescent="0.3">
      <c r="A21" t="s">
        <v>148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148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31.249071846810899</v>
      </c>
      <c r="AC22">
        <v>55.649389455045601</v>
      </c>
      <c r="AD22">
        <v>76.274781977093795</v>
      </c>
      <c r="AE22">
        <v>97.483271901018199</v>
      </c>
      <c r="AF22">
        <v>117.962976773748</v>
      </c>
    </row>
    <row r="23" spans="1:32" x14ac:dyDescent="0.3">
      <c r="A23" t="s">
        <v>148</v>
      </c>
      <c r="B23" t="s">
        <v>339</v>
      </c>
      <c r="C23" t="s">
        <v>297</v>
      </c>
      <c r="D23" t="s">
        <v>340</v>
      </c>
      <c r="E23" t="s">
        <v>298</v>
      </c>
      <c r="F23">
        <v>1208372.1498063901</v>
      </c>
      <c r="G23">
        <v>1271807.4310655</v>
      </c>
      <c r="H23">
        <v>1337305.57001147</v>
      </c>
      <c r="I23">
        <v>1337377.9883896499</v>
      </c>
      <c r="J23">
        <v>1332026.7129692601</v>
      </c>
      <c r="K23">
        <v>1326982.1138603301</v>
      </c>
      <c r="L23">
        <v>1285817.5695002801</v>
      </c>
      <c r="M23">
        <v>1233977.97443279</v>
      </c>
      <c r="N23">
        <v>1201133.6519526299</v>
      </c>
      <c r="O23">
        <v>1158134.01838933</v>
      </c>
      <c r="P23">
        <v>1121626.24641567</v>
      </c>
      <c r="Q23">
        <v>1095764.8577918201</v>
      </c>
      <c r="R23">
        <v>1063013.1801100399</v>
      </c>
      <c r="S23">
        <v>1044384.96045935</v>
      </c>
      <c r="T23">
        <v>969320.99008307105</v>
      </c>
      <c r="U23">
        <v>950399.26902083098</v>
      </c>
      <c r="V23">
        <v>929423.99958304898</v>
      </c>
      <c r="W23">
        <v>908113.60793313396</v>
      </c>
      <c r="X23">
        <v>885573.69903090596</v>
      </c>
      <c r="Y23">
        <v>867123.13140647195</v>
      </c>
      <c r="Z23">
        <v>851996.67952601996</v>
      </c>
      <c r="AA23">
        <v>850334.35270292801</v>
      </c>
      <c r="AB23">
        <v>867549.00741331105</v>
      </c>
      <c r="AC23">
        <v>900010.536717101</v>
      </c>
      <c r="AD23">
        <v>924221.35668304097</v>
      </c>
      <c r="AE23">
        <v>944774.288446386</v>
      </c>
      <c r="AF23">
        <v>997199.42133961001</v>
      </c>
    </row>
    <row r="24" spans="1:32" x14ac:dyDescent="0.3">
      <c r="A24" t="s">
        <v>148</v>
      </c>
      <c r="B24" t="s">
        <v>341</v>
      </c>
      <c r="C24" t="s">
        <v>297</v>
      </c>
      <c r="D24" t="s">
        <v>342</v>
      </c>
      <c r="E24" t="s">
        <v>298</v>
      </c>
      <c r="F24">
        <v>201169.117329236</v>
      </c>
      <c r="G24">
        <v>217110.03999506199</v>
      </c>
      <c r="H24">
        <v>234628.49200773399</v>
      </c>
      <c r="I24">
        <v>247426.73877749001</v>
      </c>
      <c r="J24">
        <v>256333.33419092101</v>
      </c>
      <c r="K24">
        <v>266047.35601798003</v>
      </c>
      <c r="L24">
        <v>273107.91999667301</v>
      </c>
      <c r="M24">
        <v>281159.18625049503</v>
      </c>
      <c r="N24">
        <v>293852.93942923198</v>
      </c>
      <c r="O24">
        <v>288730.77152383799</v>
      </c>
      <c r="P24">
        <v>289728.11145158001</v>
      </c>
      <c r="Q24">
        <v>281458.50149592198</v>
      </c>
      <c r="R24">
        <v>272890.94019307499</v>
      </c>
      <c r="S24">
        <v>278279.51292282803</v>
      </c>
      <c r="T24">
        <v>272299.15275338199</v>
      </c>
      <c r="U24">
        <v>277765.67622690398</v>
      </c>
      <c r="V24">
        <v>274468.82929353602</v>
      </c>
      <c r="W24">
        <v>278691.33974656498</v>
      </c>
      <c r="X24">
        <v>287686.87585762498</v>
      </c>
      <c r="Y24">
        <v>304578.84852430999</v>
      </c>
      <c r="Z24">
        <v>325586.01176389097</v>
      </c>
      <c r="AA24">
        <v>361073.63681693003</v>
      </c>
      <c r="AB24">
        <v>400133.29919776501</v>
      </c>
      <c r="AC24">
        <v>450442.43259001599</v>
      </c>
      <c r="AD24">
        <v>485617.43387543299</v>
      </c>
      <c r="AE24">
        <v>563577.026170925</v>
      </c>
      <c r="AF24">
        <v>689844.36924698297</v>
      </c>
    </row>
    <row r="25" spans="1:32" x14ac:dyDescent="0.3">
      <c r="A25" t="s">
        <v>148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6328.8475736924902</v>
      </c>
      <c r="AB25">
        <v>11556.0090147469</v>
      </c>
      <c r="AC25">
        <v>16452.447757474099</v>
      </c>
      <c r="AD25">
        <v>20857.861519671002</v>
      </c>
      <c r="AE25">
        <v>24479.060134720501</v>
      </c>
      <c r="AF25">
        <v>28399.000929532602</v>
      </c>
    </row>
    <row r="26" spans="1:32" x14ac:dyDescent="0.3">
      <c r="A26" t="s">
        <v>148</v>
      </c>
      <c r="B26" t="s">
        <v>345</v>
      </c>
      <c r="C26" t="s">
        <v>297</v>
      </c>
      <c r="D26" t="s">
        <v>346</v>
      </c>
      <c r="E26" t="s">
        <v>298</v>
      </c>
      <c r="F26">
        <v>201169.117329236</v>
      </c>
      <c r="G26">
        <v>217110.03999506199</v>
      </c>
      <c r="H26">
        <v>234628.49200773399</v>
      </c>
      <c r="I26">
        <v>247426.73877749001</v>
      </c>
      <c r="J26">
        <v>256333.33419092101</v>
      </c>
      <c r="K26">
        <v>266047.35601798003</v>
      </c>
      <c r="L26">
        <v>273107.91999667301</v>
      </c>
      <c r="M26">
        <v>281159.18625049503</v>
      </c>
      <c r="N26">
        <v>293852.93942923198</v>
      </c>
      <c r="O26">
        <v>288730.77152383799</v>
      </c>
      <c r="P26">
        <v>289728.11145158001</v>
      </c>
      <c r="Q26">
        <v>281458.50149592198</v>
      </c>
      <c r="R26">
        <v>272890.94019307499</v>
      </c>
      <c r="S26">
        <v>278279.51292282803</v>
      </c>
      <c r="T26">
        <v>272299.15275338199</v>
      </c>
      <c r="U26">
        <v>277765.67622690398</v>
      </c>
      <c r="V26">
        <v>274468.82929353602</v>
      </c>
      <c r="W26">
        <v>278691.33974656498</v>
      </c>
      <c r="X26">
        <v>287686.87585762498</v>
      </c>
      <c r="Y26">
        <v>304578.84852430999</v>
      </c>
      <c r="Z26">
        <v>325586.01176389097</v>
      </c>
      <c r="AA26">
        <v>354744.789243237</v>
      </c>
      <c r="AB26">
        <v>388577.29018301802</v>
      </c>
      <c r="AC26">
        <v>433989.98483254202</v>
      </c>
      <c r="AD26">
        <v>464759.57235576201</v>
      </c>
      <c r="AE26">
        <v>539097.96603620402</v>
      </c>
      <c r="AF26">
        <v>661445.36831745098</v>
      </c>
    </row>
    <row r="27" spans="1:32" x14ac:dyDescent="0.3">
      <c r="A27" t="s">
        <v>148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148</v>
      </c>
      <c r="B28" t="s">
        <v>349</v>
      </c>
      <c r="C28" t="s">
        <v>297</v>
      </c>
      <c r="D28" t="s">
        <v>350</v>
      </c>
      <c r="E28" t="s">
        <v>298</v>
      </c>
      <c r="F28">
        <v>18709.489547788198</v>
      </c>
      <c r="G28">
        <v>29811.577385911201</v>
      </c>
      <c r="H28">
        <v>42078.9686222487</v>
      </c>
      <c r="I28">
        <v>52481.555949745598</v>
      </c>
      <c r="J28">
        <v>63456.153957854302</v>
      </c>
      <c r="K28">
        <v>75483.228503762206</v>
      </c>
      <c r="L28">
        <v>85130.175095108498</v>
      </c>
      <c r="M28">
        <v>100443.937361235</v>
      </c>
      <c r="N28">
        <v>114001.35883547401</v>
      </c>
      <c r="O28">
        <v>124224.475554508</v>
      </c>
      <c r="P28">
        <v>131991.45624707601</v>
      </c>
      <c r="Q28">
        <v>139861.34500435999</v>
      </c>
      <c r="R28">
        <v>153313.75949336399</v>
      </c>
      <c r="S28">
        <v>173466.26353408999</v>
      </c>
      <c r="T28">
        <v>181955.12932000501</v>
      </c>
      <c r="U28">
        <v>193470.405844575</v>
      </c>
      <c r="V28">
        <v>201991.73077432701</v>
      </c>
      <c r="W28">
        <v>216215.82432064501</v>
      </c>
      <c r="X28">
        <v>237820.87777838501</v>
      </c>
      <c r="Y28">
        <v>266380.94884384598</v>
      </c>
      <c r="Z28">
        <v>279794.78726045601</v>
      </c>
      <c r="AA28">
        <v>285810.31334880798</v>
      </c>
      <c r="AB28">
        <v>303296.66438667098</v>
      </c>
      <c r="AC28">
        <v>323928.51201897598</v>
      </c>
      <c r="AD28">
        <v>341276.22531158099</v>
      </c>
      <c r="AE28">
        <v>344736.20678078599</v>
      </c>
      <c r="AF28">
        <v>356349.26011439302</v>
      </c>
    </row>
    <row r="29" spans="1:32" x14ac:dyDescent="0.3">
      <c r="A29" t="s">
        <v>148</v>
      </c>
      <c r="B29" t="s">
        <v>351</v>
      </c>
      <c r="C29" t="s">
        <v>297</v>
      </c>
      <c r="D29" t="s">
        <v>352</v>
      </c>
      <c r="E29" t="s">
        <v>298</v>
      </c>
      <c r="F29">
        <v>16195.196011965099</v>
      </c>
      <c r="G29">
        <v>25567.892239050401</v>
      </c>
      <c r="H29">
        <v>36401.6209521235</v>
      </c>
      <c r="I29">
        <v>45547.656721369</v>
      </c>
      <c r="J29">
        <v>55134.282132838001</v>
      </c>
      <c r="K29">
        <v>65868.505796886195</v>
      </c>
      <c r="L29">
        <v>74329.666248368099</v>
      </c>
      <c r="M29">
        <v>88280.424878133199</v>
      </c>
      <c r="N29">
        <v>100405.21192383301</v>
      </c>
      <c r="O29">
        <v>109808.504722235</v>
      </c>
      <c r="P29">
        <v>117055.841264648</v>
      </c>
      <c r="Q29">
        <v>124830.622496622</v>
      </c>
      <c r="R29">
        <v>139108.50598719399</v>
      </c>
      <c r="S29">
        <v>159900.15958663</v>
      </c>
      <c r="T29">
        <v>169584.857943426</v>
      </c>
      <c r="U29">
        <v>181610.84797987601</v>
      </c>
      <c r="V29">
        <v>190666.62233163699</v>
      </c>
      <c r="W29">
        <v>204959.45516420301</v>
      </c>
      <c r="X29">
        <v>226529.61142478601</v>
      </c>
      <c r="Y29">
        <v>254704.40011479799</v>
      </c>
      <c r="Z29">
        <v>267845.47570581001</v>
      </c>
      <c r="AA29">
        <v>273828.90965442703</v>
      </c>
      <c r="AB29">
        <v>291019.75685126497</v>
      </c>
      <c r="AC29">
        <v>310603.02042157302</v>
      </c>
      <c r="AD29">
        <v>326792.75056328101</v>
      </c>
      <c r="AE29">
        <v>329246.66510154802</v>
      </c>
      <c r="AF29">
        <v>339500.69188957702</v>
      </c>
    </row>
    <row r="30" spans="1:32" x14ac:dyDescent="0.3">
      <c r="A30" t="s">
        <v>148</v>
      </c>
      <c r="B30" t="s">
        <v>353</v>
      </c>
      <c r="C30" t="s">
        <v>297</v>
      </c>
      <c r="D30" t="s">
        <v>354</v>
      </c>
      <c r="E30" t="s">
        <v>298</v>
      </c>
      <c r="F30">
        <v>182.43970170127301</v>
      </c>
      <c r="G30">
        <v>324.70165553288001</v>
      </c>
      <c r="H30">
        <v>511.78307747099501</v>
      </c>
      <c r="I30">
        <v>675.61854146904795</v>
      </c>
      <c r="J30">
        <v>873.95956844625596</v>
      </c>
      <c r="K30">
        <v>1077.5304787621999</v>
      </c>
      <c r="L30">
        <v>1232.6288351115199</v>
      </c>
      <c r="M30">
        <v>1526.71036030093</v>
      </c>
      <c r="N30">
        <v>1815.1255622603601</v>
      </c>
      <c r="O30">
        <v>1996.2268039016501</v>
      </c>
      <c r="P30">
        <v>2189.0858366196999</v>
      </c>
      <c r="Q30">
        <v>2328.0538136364398</v>
      </c>
      <c r="R30">
        <v>2409.2982573633699</v>
      </c>
      <c r="S30">
        <v>2523.2327640711801</v>
      </c>
      <c r="T30">
        <v>2585.25744990458</v>
      </c>
      <c r="U30">
        <v>2806.0363386978702</v>
      </c>
      <c r="V30">
        <v>2953.6262467773299</v>
      </c>
      <c r="W30">
        <v>3291.3911317946299</v>
      </c>
      <c r="X30">
        <v>3592.7083812569199</v>
      </c>
      <c r="Y30">
        <v>3909.9953953772701</v>
      </c>
      <c r="Z30">
        <v>4158.20981461875</v>
      </c>
      <c r="AA30">
        <v>4243.4855198680998</v>
      </c>
      <c r="AB30">
        <v>4395.2907045088596</v>
      </c>
      <c r="AC30">
        <v>5045.8392843585898</v>
      </c>
      <c r="AD30">
        <v>5852.9875043288002</v>
      </c>
      <c r="AE30">
        <v>6496.6746269060504</v>
      </c>
      <c r="AF30">
        <v>7224.0344983815003</v>
      </c>
    </row>
    <row r="31" spans="1:32" x14ac:dyDescent="0.3">
      <c r="A31" t="s">
        <v>148</v>
      </c>
      <c r="B31" t="s">
        <v>355</v>
      </c>
      <c r="C31" t="s">
        <v>297</v>
      </c>
      <c r="D31" t="s">
        <v>356</v>
      </c>
      <c r="E31" t="s">
        <v>298</v>
      </c>
      <c r="F31">
        <v>106.810467947912</v>
      </c>
      <c r="G31">
        <v>193.66977048309499</v>
      </c>
      <c r="H31">
        <v>294.82338921990203</v>
      </c>
      <c r="I31">
        <v>381.92542963714999</v>
      </c>
      <c r="J31">
        <v>473.52133158021201</v>
      </c>
      <c r="K31">
        <v>584.71543223365404</v>
      </c>
      <c r="L31">
        <v>657.25897351368303</v>
      </c>
      <c r="M31">
        <v>797.68274251101604</v>
      </c>
      <c r="N31">
        <v>933.214763555123</v>
      </c>
      <c r="O31">
        <v>1017.31211634104</v>
      </c>
      <c r="P31">
        <v>1078.7424457255199</v>
      </c>
      <c r="Q31">
        <v>1157.4650216545199</v>
      </c>
      <c r="R31">
        <v>1285.89029436238</v>
      </c>
      <c r="S31">
        <v>1533.67422231564</v>
      </c>
      <c r="T31">
        <v>1704.91295994796</v>
      </c>
      <c r="U31">
        <v>1792.8331798815</v>
      </c>
      <c r="V31">
        <v>1851.19831297164</v>
      </c>
      <c r="W31">
        <v>2049.0958181624201</v>
      </c>
      <c r="X31">
        <v>2371.7055945234401</v>
      </c>
      <c r="Y31">
        <v>2692.1883670658199</v>
      </c>
      <c r="Z31">
        <v>2928.4987753784999</v>
      </c>
      <c r="AA31">
        <v>3085.2518854733098</v>
      </c>
      <c r="AB31">
        <v>3276.9108852184399</v>
      </c>
      <c r="AC31">
        <v>3824.67345343835</v>
      </c>
      <c r="AD31">
        <v>4504.7195832807602</v>
      </c>
      <c r="AE31">
        <v>5035.1974303181996</v>
      </c>
      <c r="AF31">
        <v>5621.6351712056303</v>
      </c>
    </row>
    <row r="32" spans="1:32" x14ac:dyDescent="0.3">
      <c r="A32" t="s">
        <v>148</v>
      </c>
      <c r="B32" t="s">
        <v>357</v>
      </c>
      <c r="C32" t="s">
        <v>297</v>
      </c>
      <c r="D32" t="s">
        <v>358</v>
      </c>
      <c r="E32" t="s">
        <v>298</v>
      </c>
      <c r="F32">
        <v>2225.0433661738798</v>
      </c>
      <c r="G32">
        <v>3725.3137208448502</v>
      </c>
      <c r="H32">
        <v>4870.7412034342997</v>
      </c>
      <c r="I32">
        <v>5876.3552572703102</v>
      </c>
      <c r="J32">
        <v>6974.3909249898397</v>
      </c>
      <c r="K32">
        <v>7952.4767958801003</v>
      </c>
      <c r="L32">
        <v>8910.6210381152596</v>
      </c>
      <c r="M32">
        <v>9839.1193802898797</v>
      </c>
      <c r="N32">
        <v>10847.806585826</v>
      </c>
      <c r="O32">
        <v>11402.431912030301</v>
      </c>
      <c r="P32">
        <v>11667.786700082601</v>
      </c>
      <c r="Q32">
        <v>11545.2036724471</v>
      </c>
      <c r="R32">
        <v>10510.0649544436</v>
      </c>
      <c r="S32">
        <v>9509.1969610736705</v>
      </c>
      <c r="T32">
        <v>8080.1009667264398</v>
      </c>
      <c r="U32">
        <v>7260.6883461196103</v>
      </c>
      <c r="V32">
        <v>6520.2838829406601</v>
      </c>
      <c r="W32">
        <v>5915.8822064843998</v>
      </c>
      <c r="X32">
        <v>5326.8523778184399</v>
      </c>
      <c r="Y32">
        <v>5074.3649666045203</v>
      </c>
      <c r="Z32">
        <v>4862.6029646491497</v>
      </c>
      <c r="AA32">
        <v>4652.6662890389898</v>
      </c>
      <c r="AB32">
        <v>4604.7059456792203</v>
      </c>
      <c r="AC32">
        <v>4454.9788596062699</v>
      </c>
      <c r="AD32">
        <v>4125.76766069116</v>
      </c>
      <c r="AE32">
        <v>3957.6696220136701</v>
      </c>
      <c r="AF32">
        <v>4002.8985552290401</v>
      </c>
    </row>
    <row r="33" spans="1:32" x14ac:dyDescent="0.3">
      <c r="A33" t="s">
        <v>148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148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148</v>
      </c>
      <c r="B35" t="s">
        <v>363</v>
      </c>
      <c r="C35" t="s">
        <v>297</v>
      </c>
      <c r="D35" t="s">
        <v>364</v>
      </c>
      <c r="E35" t="s">
        <v>298</v>
      </c>
      <c r="F35">
        <v>4688369.6793799698</v>
      </c>
      <c r="G35">
        <v>4871730.9752668003</v>
      </c>
      <c r="H35">
        <v>5065506.7834946904</v>
      </c>
      <c r="I35">
        <v>5349647.7364151599</v>
      </c>
      <c r="J35">
        <v>5646206.6280506002</v>
      </c>
      <c r="K35">
        <v>5951982.8154232604</v>
      </c>
      <c r="L35">
        <v>6157858.0416651703</v>
      </c>
      <c r="M35">
        <v>6344914.7418027604</v>
      </c>
      <c r="N35">
        <v>6571710.2786170896</v>
      </c>
      <c r="O35">
        <v>6795525.0663525499</v>
      </c>
      <c r="P35">
        <v>6972447.29962001</v>
      </c>
      <c r="Q35">
        <v>7122835.7165510599</v>
      </c>
      <c r="R35">
        <v>7184746.3635273604</v>
      </c>
      <c r="S35">
        <v>7326487.9002638003</v>
      </c>
      <c r="T35">
        <v>7237767.6688083401</v>
      </c>
      <c r="U35">
        <v>7349348.8442214197</v>
      </c>
      <c r="V35">
        <v>7437169.2165589202</v>
      </c>
      <c r="W35">
        <v>7469746.4184589498</v>
      </c>
      <c r="X35">
        <v>7417424.7087365501</v>
      </c>
      <c r="Y35">
        <v>7665129.3909465</v>
      </c>
      <c r="Z35">
        <v>7828759.0734601198</v>
      </c>
      <c r="AA35">
        <v>7875046.1564935697</v>
      </c>
      <c r="AB35">
        <v>7958311.7948586298</v>
      </c>
      <c r="AC35">
        <v>8043939.1307992199</v>
      </c>
      <c r="AD35">
        <v>7975328.6374907503</v>
      </c>
      <c r="AE35">
        <v>7778859.8849655204</v>
      </c>
      <c r="AF35">
        <v>3956298.7005333598</v>
      </c>
    </row>
    <row r="36" spans="1:32" x14ac:dyDescent="0.3">
      <c r="A36" t="s">
        <v>148</v>
      </c>
      <c r="B36" t="s">
        <v>365</v>
      </c>
      <c r="C36" t="s">
        <v>297</v>
      </c>
      <c r="D36" t="s">
        <v>366</v>
      </c>
      <c r="E36" t="s">
        <v>298</v>
      </c>
      <c r="F36">
        <v>2884295.6201628102</v>
      </c>
      <c r="G36">
        <v>2957136.64325696</v>
      </c>
      <c r="H36">
        <v>3026596.86164717</v>
      </c>
      <c r="I36">
        <v>3095321.8120933101</v>
      </c>
      <c r="J36">
        <v>3133976.6062516002</v>
      </c>
      <c r="K36">
        <v>3224249.3277398702</v>
      </c>
      <c r="L36">
        <v>3299759.6307703801</v>
      </c>
      <c r="M36">
        <v>3382889.0129916701</v>
      </c>
      <c r="N36">
        <v>3458002.8928980702</v>
      </c>
      <c r="O36">
        <v>3525993.6280667302</v>
      </c>
      <c r="P36">
        <v>3604503.0158866998</v>
      </c>
      <c r="Q36">
        <v>3676887.5215875199</v>
      </c>
      <c r="R36">
        <v>3722258.3739436399</v>
      </c>
      <c r="S36">
        <v>3758994.4116018401</v>
      </c>
      <c r="T36">
        <v>3774179.46215272</v>
      </c>
      <c r="U36">
        <v>3813487.6285065301</v>
      </c>
      <c r="V36">
        <v>3848597.9288059999</v>
      </c>
      <c r="W36">
        <v>3850261.6971235699</v>
      </c>
      <c r="X36">
        <v>3840059.87903602</v>
      </c>
      <c r="Y36">
        <v>3916093.9389645401</v>
      </c>
      <c r="Z36">
        <v>3943832.89620511</v>
      </c>
      <c r="AA36">
        <v>3970177.4299407401</v>
      </c>
      <c r="AB36">
        <v>3968885.2915159101</v>
      </c>
      <c r="AC36">
        <v>3970989.4757737601</v>
      </c>
      <c r="AD36">
        <v>3965742.23528186</v>
      </c>
      <c r="AE36">
        <v>3912108.86123625</v>
      </c>
      <c r="AF36">
        <v>101848.635853388</v>
      </c>
    </row>
    <row r="37" spans="1:32" x14ac:dyDescent="0.3">
      <c r="A37" t="s">
        <v>148</v>
      </c>
      <c r="B37" t="s">
        <v>367</v>
      </c>
      <c r="C37" t="s">
        <v>297</v>
      </c>
      <c r="D37" t="s">
        <v>368</v>
      </c>
      <c r="E37" t="s">
        <v>298</v>
      </c>
      <c r="F37">
        <v>1628619.73512711</v>
      </c>
      <c r="G37">
        <v>1578108.68213346</v>
      </c>
      <c r="H37">
        <v>1564489.0925851599</v>
      </c>
      <c r="I37">
        <v>1545025.10089902</v>
      </c>
      <c r="J37">
        <v>1612071.46489956</v>
      </c>
      <c r="K37">
        <v>1740276.8954575299</v>
      </c>
      <c r="L37">
        <v>1833565.6673584401</v>
      </c>
      <c r="M37">
        <v>1904519.61467332</v>
      </c>
      <c r="N37">
        <v>1968736.17901528</v>
      </c>
      <c r="O37">
        <v>2001461.84321771</v>
      </c>
      <c r="P37">
        <v>2008972.7170491801</v>
      </c>
      <c r="Q37">
        <v>2009211.1647820901</v>
      </c>
      <c r="R37">
        <v>1993767.22998813</v>
      </c>
      <c r="S37">
        <v>2046307.0792908501</v>
      </c>
      <c r="T37">
        <v>1967809.86295839</v>
      </c>
      <c r="U37">
        <v>1974377.2996283199</v>
      </c>
      <c r="V37">
        <v>1984737.0543861999</v>
      </c>
      <c r="W37">
        <v>2004218.7049018401</v>
      </c>
      <c r="X37">
        <v>2005944.84064985</v>
      </c>
      <c r="Y37">
        <v>2107976.0270131398</v>
      </c>
      <c r="Z37">
        <v>2197538.16323992</v>
      </c>
      <c r="AA37">
        <v>2220221.5108138602</v>
      </c>
      <c r="AB37">
        <v>2229621.1997150099</v>
      </c>
      <c r="AC37">
        <v>2216484.7986283898</v>
      </c>
      <c r="AD37">
        <v>2157040.62948449</v>
      </c>
      <c r="AE37">
        <v>2041166.6169097</v>
      </c>
      <c r="AF37">
        <v>1986598.2738212899</v>
      </c>
    </row>
    <row r="38" spans="1:32" x14ac:dyDescent="0.3">
      <c r="A38" t="s">
        <v>148</v>
      </c>
      <c r="B38" t="s">
        <v>369</v>
      </c>
      <c r="C38" t="s">
        <v>297</v>
      </c>
      <c r="D38" t="s">
        <v>370</v>
      </c>
      <c r="E38" t="s">
        <v>298</v>
      </c>
      <c r="F38">
        <v>175454.32409005199</v>
      </c>
      <c r="G38">
        <v>336485.64987638302</v>
      </c>
      <c r="H38">
        <v>474420.82926236797</v>
      </c>
      <c r="I38">
        <v>709300.82342282799</v>
      </c>
      <c r="J38">
        <v>900158.556899435</v>
      </c>
      <c r="K38">
        <v>987456.59222586197</v>
      </c>
      <c r="L38">
        <v>1024532.74353635</v>
      </c>
      <c r="M38">
        <v>1057506.1141377699</v>
      </c>
      <c r="N38">
        <v>1144971.2067037399</v>
      </c>
      <c r="O38">
        <v>1268069.5950681099</v>
      </c>
      <c r="P38">
        <v>1358971.5666841201</v>
      </c>
      <c r="Q38">
        <v>1436737.0301814501</v>
      </c>
      <c r="R38">
        <v>1468720.7595955899</v>
      </c>
      <c r="S38">
        <v>1521186.4093710999</v>
      </c>
      <c r="T38">
        <v>1495778.3436972301</v>
      </c>
      <c r="U38">
        <v>1561483.9160865699</v>
      </c>
      <c r="V38">
        <v>1603834.2333667199</v>
      </c>
      <c r="W38">
        <v>1615266.01643354</v>
      </c>
      <c r="X38">
        <v>1571419.9890506801</v>
      </c>
      <c r="Y38">
        <v>1641059.4249688301</v>
      </c>
      <c r="Z38">
        <v>1687388.0140151</v>
      </c>
      <c r="AA38">
        <v>1684647.2157389701</v>
      </c>
      <c r="AB38">
        <v>1759805.3036277201</v>
      </c>
      <c r="AC38">
        <v>1856464.85639708</v>
      </c>
      <c r="AD38">
        <v>1852545.7727244</v>
      </c>
      <c r="AE38">
        <v>1825584.4068195701</v>
      </c>
      <c r="AF38">
        <v>1867851.7908586899</v>
      </c>
    </row>
    <row r="39" spans="1:32" x14ac:dyDescent="0.3">
      <c r="A39" t="s">
        <v>148</v>
      </c>
      <c r="B39" t="s">
        <v>371</v>
      </c>
      <c r="C39" t="s">
        <v>297</v>
      </c>
      <c r="D39" t="s">
        <v>372</v>
      </c>
      <c r="E39" t="s">
        <v>298</v>
      </c>
      <c r="F39">
        <v>5430.9680088410996</v>
      </c>
      <c r="G39">
        <v>5689.7655696518304</v>
      </c>
      <c r="H39">
        <v>6043.7685799339097</v>
      </c>
      <c r="I39">
        <v>6267.4616389601297</v>
      </c>
      <c r="J39">
        <v>6349.3395773341799</v>
      </c>
      <c r="K39">
        <v>6551.4617303797804</v>
      </c>
      <c r="L39">
        <v>7379.2956576726801</v>
      </c>
      <c r="M39">
        <v>9175.6019768303395</v>
      </c>
      <c r="N39">
        <v>11355.779954789101</v>
      </c>
      <c r="O39">
        <v>13185.0083001112</v>
      </c>
      <c r="P39">
        <v>13143.6431176644</v>
      </c>
      <c r="Q39">
        <v>12698.844419921201</v>
      </c>
      <c r="R39">
        <v>12506.09242838</v>
      </c>
      <c r="S39">
        <v>13058.6934821016</v>
      </c>
      <c r="T39">
        <v>12920.889532982599</v>
      </c>
      <c r="U39">
        <v>13611.7675233475</v>
      </c>
      <c r="V39">
        <v>14709.629073870199</v>
      </c>
      <c r="W39">
        <v>14695.6145564053</v>
      </c>
      <c r="X39">
        <v>14564.6782468122</v>
      </c>
      <c r="Y39">
        <v>15612.631028214701</v>
      </c>
      <c r="Z39">
        <v>16916.649124872401</v>
      </c>
      <c r="AA39">
        <v>17488.016978418698</v>
      </c>
      <c r="AB39">
        <v>19086.713316024201</v>
      </c>
      <c r="AC39">
        <v>21607.1744653565</v>
      </c>
      <c r="AD39">
        <v>23315.1475517619</v>
      </c>
      <c r="AE39">
        <v>26559.305092568498</v>
      </c>
      <c r="AF39">
        <v>31670.134864705698</v>
      </c>
    </row>
    <row r="40" spans="1:32" x14ac:dyDescent="0.3">
      <c r="A40" t="s">
        <v>148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148</v>
      </c>
      <c r="B43" t="s">
        <v>379</v>
      </c>
      <c r="C43" t="s">
        <v>297</v>
      </c>
      <c r="D43" t="s">
        <v>380</v>
      </c>
      <c r="E43" t="s">
        <v>298</v>
      </c>
      <c r="F43">
        <v>9028375.5765678193</v>
      </c>
      <c r="G43">
        <v>9367425.7676639501</v>
      </c>
      <c r="H43">
        <v>9779318.8949426003</v>
      </c>
      <c r="I43">
        <v>10073052.1805293</v>
      </c>
      <c r="J43">
        <v>10360845.681420799</v>
      </c>
      <c r="K43">
        <v>10699290.155081701</v>
      </c>
      <c r="L43">
        <v>10944337.125806799</v>
      </c>
      <c r="M43">
        <v>11122236.333897199</v>
      </c>
      <c r="N43">
        <v>11343904.1589997</v>
      </c>
      <c r="O43">
        <v>11557190.7554434</v>
      </c>
      <c r="P43">
        <v>11685273.480310399</v>
      </c>
      <c r="Q43">
        <v>11876303.2788467</v>
      </c>
      <c r="R43">
        <v>11930071.5761375</v>
      </c>
      <c r="S43">
        <v>12101271.6056432</v>
      </c>
      <c r="T43">
        <v>11616829.948628001</v>
      </c>
      <c r="U43">
        <v>11715574.3115569</v>
      </c>
      <c r="V43">
        <v>11632380.4358781</v>
      </c>
      <c r="W43">
        <v>11524720.849467</v>
      </c>
      <c r="X43">
        <v>11466400.3531844</v>
      </c>
      <c r="Y43">
        <v>11638309.5171963</v>
      </c>
      <c r="Z43">
        <v>11669193.113112001</v>
      </c>
      <c r="AA43">
        <v>11493904.6749561</v>
      </c>
      <c r="AB43">
        <v>11558116.1909777</v>
      </c>
      <c r="AC43">
        <v>11684919.3969723</v>
      </c>
      <c r="AD43">
        <v>11676656.454378</v>
      </c>
      <c r="AE43">
        <v>11568655.292352401</v>
      </c>
      <c r="AF43">
        <v>11833034.526936401</v>
      </c>
    </row>
    <row r="44" spans="1:32" x14ac:dyDescent="0.3">
      <c r="A44" t="s">
        <v>148</v>
      </c>
      <c r="B44" t="s">
        <v>381</v>
      </c>
      <c r="C44" t="s">
        <v>297</v>
      </c>
      <c r="D44" t="s">
        <v>382</v>
      </c>
      <c r="E44" t="s">
        <v>298</v>
      </c>
      <c r="F44">
        <v>68408571.255430296</v>
      </c>
      <c r="G44">
        <v>71335409.443972796</v>
      </c>
      <c r="H44">
        <v>74880185.180256397</v>
      </c>
      <c r="I44">
        <v>77372053.867206201</v>
      </c>
      <c r="J44">
        <v>79063482.586906701</v>
      </c>
      <c r="K44">
        <v>81139478.757338002</v>
      </c>
      <c r="L44">
        <v>82545309.468604103</v>
      </c>
      <c r="M44">
        <v>83761252.845872596</v>
      </c>
      <c r="N44">
        <v>85546215.622189701</v>
      </c>
      <c r="O44">
        <v>87071059.177792206</v>
      </c>
      <c r="P44">
        <v>89196777.636872306</v>
      </c>
      <c r="Q44">
        <v>92194381.236275002</v>
      </c>
      <c r="R44">
        <v>94652155.990349695</v>
      </c>
      <c r="S44">
        <v>97666291.110869095</v>
      </c>
      <c r="T44">
        <v>94342938.733092993</v>
      </c>
      <c r="U44">
        <v>95480379.531220496</v>
      </c>
      <c r="V44">
        <v>95974816.360384494</v>
      </c>
      <c r="W44">
        <v>96107030.560214803</v>
      </c>
      <c r="X44">
        <v>96562114.157661006</v>
      </c>
      <c r="Y44">
        <v>99079107.168553099</v>
      </c>
      <c r="Z44">
        <v>100565549.107271</v>
      </c>
      <c r="AA44">
        <v>100764036.002827</v>
      </c>
      <c r="AB44">
        <v>102870150.194656</v>
      </c>
      <c r="AC44">
        <v>105608612.404966</v>
      </c>
      <c r="AD44">
        <v>106415340.319593</v>
      </c>
      <c r="AE44">
        <v>106129878.45932201</v>
      </c>
      <c r="AF44">
        <v>104198335.333884</v>
      </c>
    </row>
    <row r="45" spans="1:32" x14ac:dyDescent="0.3">
      <c r="A45" t="s">
        <v>148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148</v>
      </c>
      <c r="B47" t="s">
        <v>387</v>
      </c>
      <c r="C47" t="s">
        <v>297</v>
      </c>
      <c r="D47" t="s">
        <v>388</v>
      </c>
      <c r="E47" t="s">
        <v>298</v>
      </c>
      <c r="F47">
        <v>105156.851033912</v>
      </c>
      <c r="G47">
        <v>113022.655149634</v>
      </c>
      <c r="H47">
        <v>120108.734350014</v>
      </c>
      <c r="I47">
        <v>120729.59282747201</v>
      </c>
      <c r="J47">
        <v>124745.626219254</v>
      </c>
      <c r="K47">
        <v>139010.76074082701</v>
      </c>
      <c r="L47">
        <v>135549.13339048999</v>
      </c>
      <c r="M47">
        <v>125660.54289321799</v>
      </c>
      <c r="N47">
        <v>124148.023677732</v>
      </c>
      <c r="O47">
        <v>127218.712676043</v>
      </c>
      <c r="P47">
        <v>136884.37048554601</v>
      </c>
      <c r="Q47">
        <v>150844.40343368001</v>
      </c>
      <c r="R47">
        <v>158791.93000305799</v>
      </c>
      <c r="S47">
        <v>174768.51108111301</v>
      </c>
      <c r="T47">
        <v>185749.24198853801</v>
      </c>
      <c r="U47">
        <v>196139.637916612</v>
      </c>
      <c r="V47">
        <v>205736.104445859</v>
      </c>
      <c r="W47">
        <v>207570.90945203599</v>
      </c>
      <c r="X47">
        <v>206089.355422469</v>
      </c>
      <c r="Y47">
        <v>206187.169135356</v>
      </c>
      <c r="Z47">
        <v>199988.73945717199</v>
      </c>
      <c r="AA47">
        <v>198674.36157227401</v>
      </c>
      <c r="AB47">
        <v>211097.581827733</v>
      </c>
      <c r="AC47">
        <v>224234.847616285</v>
      </c>
      <c r="AD47">
        <v>231520.363813114</v>
      </c>
      <c r="AE47">
        <v>230585.02942231999</v>
      </c>
      <c r="AF47">
        <v>67897.558693684099</v>
      </c>
    </row>
    <row r="48" spans="1:32" x14ac:dyDescent="0.3">
      <c r="A48" t="s">
        <v>148</v>
      </c>
      <c r="B48" t="s">
        <v>389</v>
      </c>
      <c r="C48" t="s">
        <v>297</v>
      </c>
      <c r="D48" t="s">
        <v>390</v>
      </c>
      <c r="E48" t="s">
        <v>298</v>
      </c>
      <c r="F48">
        <v>9588759.8287845291</v>
      </c>
      <c r="G48">
        <v>9876610.7094097193</v>
      </c>
      <c r="H48">
        <v>10235873.338560199</v>
      </c>
      <c r="I48">
        <v>10460599.3329264</v>
      </c>
      <c r="J48">
        <v>10679448.205486501</v>
      </c>
      <c r="K48">
        <v>10959210.2854918</v>
      </c>
      <c r="L48">
        <v>11133291.030639101</v>
      </c>
      <c r="M48">
        <v>11305176.1578294</v>
      </c>
      <c r="N48">
        <v>11540058.341291601</v>
      </c>
      <c r="O48">
        <v>11715380.904555</v>
      </c>
      <c r="P48">
        <v>11898212.6271702</v>
      </c>
      <c r="Q48">
        <v>12119608.1328055</v>
      </c>
      <c r="R48">
        <v>12178970.765592299</v>
      </c>
      <c r="S48">
        <v>12353027.5164063</v>
      </c>
      <c r="T48">
        <v>11955706.4145869</v>
      </c>
      <c r="U48">
        <v>12168330.453410801</v>
      </c>
      <c r="V48">
        <v>12269697.1175054</v>
      </c>
      <c r="W48">
        <v>12325515.1399021</v>
      </c>
      <c r="X48">
        <v>12385252.947736301</v>
      </c>
      <c r="Y48">
        <v>12626482.3336729</v>
      </c>
      <c r="Z48">
        <v>12697558.809234399</v>
      </c>
      <c r="AA48">
        <v>12644526.2968076</v>
      </c>
      <c r="AB48">
        <v>12829156.699775601</v>
      </c>
      <c r="AC48">
        <v>13057865.159129299</v>
      </c>
      <c r="AD48">
        <v>13102048.591739399</v>
      </c>
      <c r="AE48">
        <v>12987394.486308901</v>
      </c>
      <c r="AF48">
        <v>13124577.8485485</v>
      </c>
    </row>
    <row r="49" spans="1:32" x14ac:dyDescent="0.3">
      <c r="A49" t="s">
        <v>148</v>
      </c>
      <c r="B49" t="s">
        <v>391</v>
      </c>
      <c r="C49" t="s">
        <v>297</v>
      </c>
      <c r="D49" t="s">
        <v>392</v>
      </c>
      <c r="E49" t="s">
        <v>298</v>
      </c>
      <c r="F49">
        <v>9472302.9777506199</v>
      </c>
      <c r="G49">
        <v>9741838.3108529001</v>
      </c>
      <c r="H49">
        <v>10084048.7756672</v>
      </c>
      <c r="I49">
        <v>10299577.268470701</v>
      </c>
      <c r="J49">
        <v>10507755.4455518</v>
      </c>
      <c r="K49">
        <v>10767330.7182051</v>
      </c>
      <c r="L49">
        <v>10939525.2271291</v>
      </c>
      <c r="M49">
        <v>11114195.113718599</v>
      </c>
      <c r="N49">
        <v>11342797.4350957</v>
      </c>
      <c r="O49">
        <v>11503750.218894999</v>
      </c>
      <c r="P49">
        <v>11662785.343553299</v>
      </c>
      <c r="Q49">
        <v>11857601.714961899</v>
      </c>
      <c r="R49">
        <v>11897660.7962588</v>
      </c>
      <c r="S49">
        <v>12044539.3207011</v>
      </c>
      <c r="T49">
        <v>11631224.340654399</v>
      </c>
      <c r="U49">
        <v>11821356.4099354</v>
      </c>
      <c r="V49">
        <v>11900520.7757919</v>
      </c>
      <c r="W49">
        <v>11944215.252105201</v>
      </c>
      <c r="X49">
        <v>11993090.534281</v>
      </c>
      <c r="Y49">
        <v>12212515.882900501</v>
      </c>
      <c r="Z49">
        <v>12271908.3365418</v>
      </c>
      <c r="AA49">
        <v>12204723.0903598</v>
      </c>
      <c r="AB49">
        <v>12358897.6528935</v>
      </c>
      <c r="AC49">
        <v>12555109.7266609</v>
      </c>
      <c r="AD49">
        <v>12575731.5145746</v>
      </c>
      <c r="AE49">
        <v>12445666.013555899</v>
      </c>
      <c r="AF49">
        <v>12716684.135770001</v>
      </c>
    </row>
    <row r="50" spans="1:32" x14ac:dyDescent="0.3">
      <c r="A50" t="s">
        <v>148</v>
      </c>
      <c r="B50" t="s">
        <v>393</v>
      </c>
      <c r="C50" t="s">
        <v>297</v>
      </c>
      <c r="D50" t="s">
        <v>394</v>
      </c>
      <c r="E50" t="s">
        <v>298</v>
      </c>
      <c r="F50">
        <v>11300</v>
      </c>
      <c r="G50">
        <v>21749.743407185499</v>
      </c>
      <c r="H50">
        <v>31715.828542966901</v>
      </c>
      <c r="I50">
        <v>40292.471628203799</v>
      </c>
      <c r="J50">
        <v>46947.133715466502</v>
      </c>
      <c r="K50">
        <v>52868.806545833701</v>
      </c>
      <c r="L50">
        <v>58216.670119529197</v>
      </c>
      <c r="M50">
        <v>65320.501217596298</v>
      </c>
      <c r="N50">
        <v>73112.882518168699</v>
      </c>
      <c r="O50">
        <v>84411.972983956803</v>
      </c>
      <c r="P50">
        <v>98542.913131363704</v>
      </c>
      <c r="Q50">
        <v>111162.014409902</v>
      </c>
      <c r="R50">
        <v>122518.039330441</v>
      </c>
      <c r="S50">
        <v>133719.684624096</v>
      </c>
      <c r="T50">
        <v>138732.83194399401</v>
      </c>
      <c r="U50">
        <v>150834.405558784</v>
      </c>
      <c r="V50">
        <v>163440.23726761201</v>
      </c>
      <c r="W50">
        <v>173728.97834490999</v>
      </c>
      <c r="X50">
        <v>186073.05803287801</v>
      </c>
      <c r="Y50">
        <v>207779.28163701101</v>
      </c>
      <c r="Z50">
        <v>225661.73323544901</v>
      </c>
      <c r="AA50">
        <v>241128.84487544</v>
      </c>
      <c r="AB50">
        <v>259161.465054303</v>
      </c>
      <c r="AC50">
        <v>278520.584852072</v>
      </c>
      <c r="AD50">
        <v>294796.71335174801</v>
      </c>
      <c r="AE50">
        <v>311143.44333066902</v>
      </c>
      <c r="AF50">
        <v>339996.154084776</v>
      </c>
    </row>
    <row r="51" spans="1:32" x14ac:dyDescent="0.3">
      <c r="A51" t="s">
        <v>148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148</v>
      </c>
      <c r="B53" t="s">
        <v>399</v>
      </c>
      <c r="C53" t="s">
        <v>297</v>
      </c>
      <c r="D53" t="s">
        <v>400</v>
      </c>
      <c r="E53" t="s">
        <v>298</v>
      </c>
      <c r="F53">
        <v>174000</v>
      </c>
      <c r="G53">
        <v>331545.76493883901</v>
      </c>
      <c r="H53">
        <v>473066.844064062</v>
      </c>
      <c r="I53">
        <v>591499.09281520499</v>
      </c>
      <c r="J53">
        <v>681011.11714631796</v>
      </c>
      <c r="K53">
        <v>752841.63853120804</v>
      </c>
      <c r="L53">
        <v>819248.26562645403</v>
      </c>
      <c r="M53">
        <v>875545.87789036101</v>
      </c>
      <c r="N53">
        <v>921546.65132700198</v>
      </c>
      <c r="O53">
        <v>964219.25856430398</v>
      </c>
      <c r="P53">
        <v>998667.38386505295</v>
      </c>
      <c r="Q53">
        <v>1027534.96622484</v>
      </c>
      <c r="R53">
        <v>1055711.6552128899</v>
      </c>
      <c r="S53">
        <v>1084034.16556465</v>
      </c>
      <c r="T53">
        <v>1099214.1002625099</v>
      </c>
      <c r="U53">
        <v>1108757.1136332799</v>
      </c>
      <c r="V53">
        <v>1120791.19954265</v>
      </c>
      <c r="W53">
        <v>1128527.96824669</v>
      </c>
      <c r="X53">
        <v>1137383.46506825</v>
      </c>
      <c r="Y53">
        <v>1158352.2308688699</v>
      </c>
      <c r="Z53">
        <v>1169276.8917906799</v>
      </c>
      <c r="AA53">
        <v>1178447.6494537699</v>
      </c>
      <c r="AB53">
        <v>1184955.4263428501</v>
      </c>
      <c r="AC53">
        <v>1196866.2102856501</v>
      </c>
      <c r="AD53">
        <v>1213726.4403706801</v>
      </c>
      <c r="AE53">
        <v>1242876.32656106</v>
      </c>
      <c r="AF53">
        <v>62362.339851581797</v>
      </c>
    </row>
    <row r="54" spans="1:32" x14ac:dyDescent="0.3">
      <c r="A54" t="s">
        <v>148</v>
      </c>
      <c r="B54" t="s">
        <v>401</v>
      </c>
      <c r="C54" t="s">
        <v>297</v>
      </c>
      <c r="D54" t="s">
        <v>402</v>
      </c>
      <c r="E54" t="s">
        <v>298</v>
      </c>
      <c r="F54">
        <v>174000</v>
      </c>
      <c r="G54">
        <v>331545.76493883901</v>
      </c>
      <c r="H54">
        <v>473066.844064062</v>
      </c>
      <c r="I54">
        <v>591499.09281520499</v>
      </c>
      <c r="J54">
        <v>681011.11714631796</v>
      </c>
      <c r="K54">
        <v>752841.63853120804</v>
      </c>
      <c r="L54">
        <v>819248.26562645403</v>
      </c>
      <c r="M54">
        <v>875545.87789036101</v>
      </c>
      <c r="N54">
        <v>921546.65132700198</v>
      </c>
      <c r="O54">
        <v>964219.25856430398</v>
      </c>
      <c r="P54">
        <v>998667.38386505295</v>
      </c>
      <c r="Q54">
        <v>1027534.96622484</v>
      </c>
      <c r="R54">
        <v>1055711.6552128899</v>
      </c>
      <c r="S54">
        <v>1084034.16556465</v>
      </c>
      <c r="T54">
        <v>1099214.1002625099</v>
      </c>
      <c r="U54">
        <v>1108757.1136332799</v>
      </c>
      <c r="V54">
        <v>1120791.19954265</v>
      </c>
      <c r="W54">
        <v>1128527.96824669</v>
      </c>
      <c r="X54">
        <v>1137383.46506825</v>
      </c>
      <c r="Y54">
        <v>1158352.2308688699</v>
      </c>
      <c r="Z54">
        <v>1169276.8917906799</v>
      </c>
      <c r="AA54">
        <v>1178447.6494537699</v>
      </c>
      <c r="AB54">
        <v>1184955.4263428501</v>
      </c>
      <c r="AC54">
        <v>1196866.2102856501</v>
      </c>
      <c r="AD54">
        <v>1213726.4403706801</v>
      </c>
      <c r="AE54">
        <v>1242876.32656106</v>
      </c>
      <c r="AF54">
        <v>62362.339851581797</v>
      </c>
    </row>
    <row r="55" spans="1:32" x14ac:dyDescent="0.3">
      <c r="A55" t="s">
        <v>148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148</v>
      </c>
      <c r="B57" t="s">
        <v>407</v>
      </c>
      <c r="C57" t="s">
        <v>297</v>
      </c>
      <c r="D57" t="s">
        <v>408</v>
      </c>
      <c r="E57" t="s">
        <v>298</v>
      </c>
      <c r="F57">
        <v>77997331.084214896</v>
      </c>
      <c r="G57">
        <v>81212020.153382495</v>
      </c>
      <c r="H57">
        <v>85116058.518816605</v>
      </c>
      <c r="I57">
        <v>87832653.200132594</v>
      </c>
      <c r="J57">
        <v>89742930.792393297</v>
      </c>
      <c r="K57">
        <v>92098689.042829797</v>
      </c>
      <c r="L57">
        <v>93678600.4992432</v>
      </c>
      <c r="M57">
        <v>95066429.003702104</v>
      </c>
      <c r="N57">
        <v>97086273.963481307</v>
      </c>
      <c r="O57">
        <v>98786440.082347199</v>
      </c>
      <c r="P57">
        <v>101094990.264042</v>
      </c>
      <c r="Q57">
        <v>104313989.36908001</v>
      </c>
      <c r="R57">
        <v>106831126.755942</v>
      </c>
      <c r="S57">
        <v>110019318.627275</v>
      </c>
      <c r="T57">
        <v>106298645.14768</v>
      </c>
      <c r="U57">
        <v>107648709.984631</v>
      </c>
      <c r="V57">
        <v>108244513.47789</v>
      </c>
      <c r="W57">
        <v>108432545.70011701</v>
      </c>
      <c r="X57">
        <v>108947367.105397</v>
      </c>
      <c r="Y57">
        <v>111705589.502226</v>
      </c>
      <c r="Z57">
        <v>113263107.91650499</v>
      </c>
      <c r="AA57">
        <v>113408562.29963399</v>
      </c>
      <c r="AB57">
        <v>115699306.89443199</v>
      </c>
      <c r="AC57">
        <v>118666477.56409501</v>
      </c>
      <c r="AD57">
        <v>119517388.911332</v>
      </c>
      <c r="AE57">
        <v>119117272.945631</v>
      </c>
      <c r="AF57">
        <v>117322913.182432</v>
      </c>
    </row>
    <row r="58" spans="1:32" x14ac:dyDescent="0.3">
      <c r="A58" t="s">
        <v>148</v>
      </c>
      <c r="B58" t="s">
        <v>409</v>
      </c>
      <c r="C58" t="s">
        <v>297</v>
      </c>
      <c r="D58" t="s">
        <v>410</v>
      </c>
      <c r="E58" t="s">
        <v>298</v>
      </c>
      <c r="F58">
        <v>77997331.084214896</v>
      </c>
      <c r="G58">
        <v>81212020.153382495</v>
      </c>
      <c r="H58">
        <v>85116058.518816605</v>
      </c>
      <c r="I58">
        <v>87832653.200132594</v>
      </c>
      <c r="J58">
        <v>89742930.792393297</v>
      </c>
      <c r="K58">
        <v>92098689.042829797</v>
      </c>
      <c r="L58">
        <v>93678600.4992432</v>
      </c>
      <c r="M58">
        <v>95066429.003702104</v>
      </c>
      <c r="N58">
        <v>97086273.963481307</v>
      </c>
      <c r="O58">
        <v>98786440.082347199</v>
      </c>
      <c r="P58">
        <v>101094990.264042</v>
      </c>
      <c r="Q58">
        <v>104313989.36908001</v>
      </c>
      <c r="R58">
        <v>106831126.755942</v>
      </c>
      <c r="S58">
        <v>110019318.627275</v>
      </c>
      <c r="T58">
        <v>106298645.14768</v>
      </c>
      <c r="U58">
        <v>107648709.984631</v>
      </c>
      <c r="V58">
        <v>108244513.47789</v>
      </c>
      <c r="W58">
        <v>108432545.70011701</v>
      </c>
      <c r="X58">
        <v>108947367.105397</v>
      </c>
      <c r="Y58">
        <v>111705589.502226</v>
      </c>
      <c r="Z58">
        <v>113263107.91650499</v>
      </c>
      <c r="AA58">
        <v>113408562.29963399</v>
      </c>
      <c r="AB58">
        <v>115699306.89443199</v>
      </c>
      <c r="AC58">
        <v>118666477.56409501</v>
      </c>
      <c r="AD58">
        <v>119517388.911332</v>
      </c>
      <c r="AE58">
        <v>119117272.945631</v>
      </c>
      <c r="AF58">
        <v>117322913.182432</v>
      </c>
    </row>
    <row r="59" spans="1:32" x14ac:dyDescent="0.3">
      <c r="A59" t="s">
        <v>148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149</v>
      </c>
      <c r="B2" t="s">
        <v>295</v>
      </c>
      <c r="C2" t="s">
        <v>297</v>
      </c>
      <c r="D2" t="s">
        <v>296</v>
      </c>
      <c r="E2" t="s">
        <v>298</v>
      </c>
      <c r="F2">
        <v>12351.4962622688</v>
      </c>
      <c r="G2">
        <v>14560.2918808821</v>
      </c>
      <c r="H2">
        <v>17097.637840709402</v>
      </c>
      <c r="I2">
        <v>19893.407231016401</v>
      </c>
      <c r="J2">
        <v>21381.879125681298</v>
      </c>
      <c r="K2">
        <v>23623.735845953699</v>
      </c>
      <c r="L2">
        <v>23754.372424243498</v>
      </c>
      <c r="M2">
        <v>20922.297912912301</v>
      </c>
      <c r="N2">
        <v>18106.217961041999</v>
      </c>
      <c r="O2">
        <v>16352.451856285599</v>
      </c>
      <c r="P2">
        <v>14173.265840403301</v>
      </c>
      <c r="Q2">
        <v>13142.6108011833</v>
      </c>
      <c r="R2">
        <v>12425.149792403699</v>
      </c>
      <c r="S2">
        <v>11851.9009719393</v>
      </c>
      <c r="T2">
        <v>11038.949288924199</v>
      </c>
      <c r="U2">
        <v>10597.9624484338</v>
      </c>
      <c r="V2">
        <v>10453.909425444001</v>
      </c>
      <c r="W2">
        <v>10722.1994616375</v>
      </c>
      <c r="X2">
        <v>11511.5671357054</v>
      </c>
      <c r="Y2">
        <v>12718.720341411799</v>
      </c>
      <c r="Z2">
        <v>13236.8482740946</v>
      </c>
      <c r="AA2">
        <v>14239.150072079199</v>
      </c>
      <c r="AB2">
        <v>14723.053588963199</v>
      </c>
      <c r="AC2">
        <v>14597.0622078459</v>
      </c>
      <c r="AD2">
        <v>15119.6214409446</v>
      </c>
      <c r="AE2">
        <v>14565.9986902405</v>
      </c>
      <c r="AF2">
        <v>15735.952670753</v>
      </c>
    </row>
    <row r="3" spans="1:32" x14ac:dyDescent="0.3">
      <c r="A3" t="s">
        <v>149</v>
      </c>
      <c r="B3" t="s">
        <v>299</v>
      </c>
      <c r="C3" t="s">
        <v>297</v>
      </c>
      <c r="D3" t="s">
        <v>300</v>
      </c>
      <c r="E3" t="s">
        <v>298</v>
      </c>
      <c r="F3">
        <v>4530.3628401430997</v>
      </c>
      <c r="G3">
        <v>5917.2756466853898</v>
      </c>
      <c r="H3">
        <v>6798.2475976518899</v>
      </c>
      <c r="I3">
        <v>7224.6825635218902</v>
      </c>
      <c r="J3">
        <v>7360.8408383301503</v>
      </c>
      <c r="K3">
        <v>7824.2197690282801</v>
      </c>
      <c r="L3">
        <v>7924.9835665644596</v>
      </c>
      <c r="M3">
        <v>7461.7539995486904</v>
      </c>
      <c r="N3">
        <v>7075.8496588328899</v>
      </c>
      <c r="O3">
        <v>6978.4344306537996</v>
      </c>
      <c r="P3">
        <v>7082.9605795344996</v>
      </c>
      <c r="Q3">
        <v>6711.9084671999299</v>
      </c>
      <c r="R3">
        <v>6126.9303700751798</v>
      </c>
      <c r="S3">
        <v>5680.4297723602203</v>
      </c>
      <c r="T3">
        <v>4821.7153865331402</v>
      </c>
      <c r="U3">
        <v>4316.8408914946103</v>
      </c>
      <c r="V3">
        <v>3849.6713435515298</v>
      </c>
      <c r="W3">
        <v>3666.8813986509099</v>
      </c>
      <c r="X3">
        <v>3626.17017321201</v>
      </c>
      <c r="Y3">
        <v>3654.8952990416701</v>
      </c>
      <c r="Z3">
        <v>3601.6027402254999</v>
      </c>
      <c r="AA3">
        <v>3651.78881570877</v>
      </c>
      <c r="AB3">
        <v>3643.2970627443101</v>
      </c>
      <c r="AC3">
        <v>3521.63566827658</v>
      </c>
      <c r="AD3">
        <v>3512.7263901171</v>
      </c>
      <c r="AE3">
        <v>3248.2103509966901</v>
      </c>
      <c r="AF3">
        <v>3286.1573254178402</v>
      </c>
    </row>
    <row r="4" spans="1:32" x14ac:dyDescent="0.3">
      <c r="A4" t="s">
        <v>149</v>
      </c>
      <c r="B4" t="s">
        <v>301</v>
      </c>
      <c r="C4" t="s">
        <v>297</v>
      </c>
      <c r="D4" t="s">
        <v>302</v>
      </c>
      <c r="E4" t="s">
        <v>298</v>
      </c>
      <c r="F4">
        <v>2247622.9774545999</v>
      </c>
      <c r="G4">
        <v>2623550.7891739001</v>
      </c>
      <c r="H4">
        <v>2944465.6824912298</v>
      </c>
      <c r="I4">
        <v>3116089.5373440101</v>
      </c>
      <c r="J4">
        <v>2977490.2285464001</v>
      </c>
      <c r="K4">
        <v>3081776.7635745201</v>
      </c>
      <c r="L4">
        <v>3105293.33227287</v>
      </c>
      <c r="M4">
        <v>2886243.75508152</v>
      </c>
      <c r="N4">
        <v>2790324.1435437999</v>
      </c>
      <c r="O4">
        <v>2777743.5399086499</v>
      </c>
      <c r="P4">
        <v>2752479.7545734402</v>
      </c>
      <c r="Q4">
        <v>2699867.1517010098</v>
      </c>
      <c r="R4">
        <v>2591525.06257152</v>
      </c>
      <c r="S4">
        <v>2464630.9730954301</v>
      </c>
      <c r="T4">
        <v>2054933.1457331099</v>
      </c>
      <c r="U4">
        <v>1868925.6480916601</v>
      </c>
      <c r="V4">
        <v>1747700.19771735</v>
      </c>
      <c r="W4">
        <v>1723594.1660797801</v>
      </c>
      <c r="X4">
        <v>1718401.01585275</v>
      </c>
      <c r="Y4">
        <v>1792633.5990496599</v>
      </c>
      <c r="Z4">
        <v>1922161.5739944701</v>
      </c>
      <c r="AA4">
        <v>2008640.29829753</v>
      </c>
      <c r="AB4">
        <v>2086246.73254143</v>
      </c>
      <c r="AC4">
        <v>2005594.61522055</v>
      </c>
      <c r="AD4">
        <v>2024280.9784007401</v>
      </c>
      <c r="AE4">
        <v>1815072.95226544</v>
      </c>
      <c r="AF4">
        <v>1884690.3363502701</v>
      </c>
    </row>
    <row r="5" spans="1:32" x14ac:dyDescent="0.3">
      <c r="A5" t="s">
        <v>149</v>
      </c>
      <c r="B5" t="s">
        <v>303</v>
      </c>
      <c r="C5" t="s">
        <v>297</v>
      </c>
      <c r="D5" t="s">
        <v>304</v>
      </c>
      <c r="E5" t="s">
        <v>298</v>
      </c>
      <c r="F5">
        <v>380081.51842709299</v>
      </c>
      <c r="G5">
        <v>381993.63722910301</v>
      </c>
      <c r="H5">
        <v>402605.66124731902</v>
      </c>
      <c r="I5">
        <v>430856.857403695</v>
      </c>
      <c r="J5">
        <v>427394.36920942698</v>
      </c>
      <c r="K5">
        <v>441757.496025634</v>
      </c>
      <c r="L5">
        <v>451690.04662529897</v>
      </c>
      <c r="M5">
        <v>424374.68944345298</v>
      </c>
      <c r="N5">
        <v>415957.58981031697</v>
      </c>
      <c r="O5">
        <v>418884.48859004001</v>
      </c>
      <c r="P5">
        <v>405354.67539320001</v>
      </c>
      <c r="Q5">
        <v>386082.80286496901</v>
      </c>
      <c r="R5">
        <v>368453.19419754</v>
      </c>
      <c r="S5">
        <v>354936.577241714</v>
      </c>
      <c r="T5">
        <v>340359.66629923898</v>
      </c>
      <c r="U5">
        <v>328053.59262629499</v>
      </c>
      <c r="V5">
        <v>315711.45390964998</v>
      </c>
      <c r="W5">
        <v>316716.87748712301</v>
      </c>
      <c r="X5">
        <v>318279.28792358999</v>
      </c>
      <c r="Y5">
        <v>322278.62801689701</v>
      </c>
      <c r="Z5">
        <v>320080.902212093</v>
      </c>
      <c r="AA5">
        <v>317163.45358895202</v>
      </c>
      <c r="AB5">
        <v>311924.97793188598</v>
      </c>
      <c r="AC5">
        <v>304941.940524009</v>
      </c>
      <c r="AD5">
        <v>311492.85477443802</v>
      </c>
      <c r="AE5">
        <v>279731.03123286302</v>
      </c>
      <c r="AF5">
        <v>280639.40871195798</v>
      </c>
    </row>
    <row r="6" spans="1:32" x14ac:dyDescent="0.3">
      <c r="A6" t="s">
        <v>149</v>
      </c>
      <c r="B6" t="s">
        <v>305</v>
      </c>
      <c r="C6" t="s">
        <v>297</v>
      </c>
      <c r="D6" t="s">
        <v>306</v>
      </c>
      <c r="E6" t="s">
        <v>298</v>
      </c>
      <c r="F6">
        <v>54677.9365416613</v>
      </c>
      <c r="G6">
        <v>60003.976643513597</v>
      </c>
      <c r="H6">
        <v>62759.329833375101</v>
      </c>
      <c r="I6">
        <v>60544.478611836901</v>
      </c>
      <c r="J6">
        <v>55537.915421710197</v>
      </c>
      <c r="K6">
        <v>51619.9642461478</v>
      </c>
      <c r="L6">
        <v>45530.985352730699</v>
      </c>
      <c r="M6">
        <v>38023.408834993097</v>
      </c>
      <c r="N6">
        <v>33070.176305825204</v>
      </c>
      <c r="O6">
        <v>27929.661870439799</v>
      </c>
      <c r="P6">
        <v>25906.413892384298</v>
      </c>
      <c r="Q6">
        <v>23791.967764362002</v>
      </c>
      <c r="R6">
        <v>21767.212283737699</v>
      </c>
      <c r="S6">
        <v>19788.111482265798</v>
      </c>
      <c r="T6">
        <v>15817.308714476399</v>
      </c>
      <c r="U6">
        <v>13123.140558563</v>
      </c>
      <c r="V6">
        <v>12393.9620813325</v>
      </c>
      <c r="W6">
        <v>12279.098319504599</v>
      </c>
      <c r="X6">
        <v>12435.4557368838</v>
      </c>
      <c r="Y6">
        <v>13231.4603900864</v>
      </c>
      <c r="Z6">
        <v>15081.038100555401</v>
      </c>
      <c r="AA6">
        <v>15735.637009395499</v>
      </c>
      <c r="AB6">
        <v>16329.839657922201</v>
      </c>
      <c r="AC6">
        <v>15589.021803702701</v>
      </c>
      <c r="AD6">
        <v>15457.9403363496</v>
      </c>
      <c r="AE6">
        <v>14569.1914728375</v>
      </c>
      <c r="AF6">
        <v>13821.9442440494</v>
      </c>
    </row>
    <row r="7" spans="1:32" x14ac:dyDescent="0.3">
      <c r="A7" t="s">
        <v>149</v>
      </c>
      <c r="B7" t="s">
        <v>307</v>
      </c>
      <c r="C7" t="s">
        <v>297</v>
      </c>
      <c r="D7" t="s">
        <v>308</v>
      </c>
      <c r="E7" t="s">
        <v>298</v>
      </c>
      <c r="F7">
        <v>89962.168216152902</v>
      </c>
      <c r="G7">
        <v>115951.211442417</v>
      </c>
      <c r="H7">
        <v>132467.067307141</v>
      </c>
      <c r="I7">
        <v>141534.22746216701</v>
      </c>
      <c r="J7">
        <v>139578.03371480401</v>
      </c>
      <c r="K7">
        <v>141873.743674464</v>
      </c>
      <c r="L7">
        <v>141627.00720738701</v>
      </c>
      <c r="M7">
        <v>133307.94373049299</v>
      </c>
      <c r="N7">
        <v>130511.33314478</v>
      </c>
      <c r="O7">
        <v>130105.559014167</v>
      </c>
      <c r="P7">
        <v>127768.612741253</v>
      </c>
      <c r="Q7">
        <v>122698.91335398699</v>
      </c>
      <c r="R7">
        <v>114012.11947889801</v>
      </c>
      <c r="S7">
        <v>104342.41825459299</v>
      </c>
      <c r="T7">
        <v>80227.665608520401</v>
      </c>
      <c r="U7">
        <v>64084.043117250301</v>
      </c>
      <c r="V7">
        <v>51632.117278480699</v>
      </c>
      <c r="W7">
        <v>45982.105095537299</v>
      </c>
      <c r="X7">
        <v>41695.193026921203</v>
      </c>
      <c r="Y7">
        <v>40453.955425284301</v>
      </c>
      <c r="Z7">
        <v>39236.010052064397</v>
      </c>
      <c r="AA7">
        <v>38558.800968443204</v>
      </c>
      <c r="AB7">
        <v>38602.342326556798</v>
      </c>
      <c r="AC7">
        <v>37212.474991222902</v>
      </c>
      <c r="AD7">
        <v>37306.968476367198</v>
      </c>
      <c r="AE7">
        <v>33484.2422624069</v>
      </c>
      <c r="AF7">
        <v>34838.207696359801</v>
      </c>
    </row>
    <row r="8" spans="1:32" x14ac:dyDescent="0.3">
      <c r="A8" t="s">
        <v>149</v>
      </c>
      <c r="B8" t="s">
        <v>309</v>
      </c>
      <c r="C8" t="s">
        <v>297</v>
      </c>
      <c r="D8" t="s">
        <v>310</v>
      </c>
      <c r="E8" t="s">
        <v>298</v>
      </c>
      <c r="F8">
        <v>6824.1969250100601</v>
      </c>
      <c r="G8">
        <v>7658.2595865354197</v>
      </c>
      <c r="H8">
        <v>8410.2569253397505</v>
      </c>
      <c r="I8">
        <v>10367.4999812769</v>
      </c>
      <c r="J8">
        <v>10344.225162471799</v>
      </c>
      <c r="K8">
        <v>10451.145599244501</v>
      </c>
      <c r="L8">
        <v>11394.4502224424</v>
      </c>
      <c r="M8">
        <v>10801.381048106499</v>
      </c>
      <c r="N8">
        <v>10266.5243156087</v>
      </c>
      <c r="O8">
        <v>9271.2364629152707</v>
      </c>
      <c r="P8">
        <v>8598.6567651005098</v>
      </c>
      <c r="Q8">
        <v>7447.4922870198097</v>
      </c>
      <c r="R8">
        <v>7665.5561903585303</v>
      </c>
      <c r="S8">
        <v>5492.4073729547099</v>
      </c>
      <c r="T8">
        <v>8007.2736278954699</v>
      </c>
      <c r="U8">
        <v>6756.1722191834397</v>
      </c>
      <c r="V8">
        <v>5182.4934595125096</v>
      </c>
      <c r="W8">
        <v>4579.7475489708904</v>
      </c>
      <c r="X8">
        <v>3279.2425755671302</v>
      </c>
      <c r="Y8">
        <v>3240.6207578743201</v>
      </c>
      <c r="Z8">
        <v>3564.1642000075599</v>
      </c>
      <c r="AA8">
        <v>3878.09733510461</v>
      </c>
      <c r="AB8">
        <v>3837.9691952677199</v>
      </c>
      <c r="AC8">
        <v>3519.2942570463301</v>
      </c>
      <c r="AD8">
        <v>3646.8434860208199</v>
      </c>
      <c r="AE8">
        <v>2844.9207460131101</v>
      </c>
      <c r="AF8">
        <v>2369.0533159265401</v>
      </c>
    </row>
    <row r="9" spans="1:32" x14ac:dyDescent="0.3">
      <c r="A9" t="s">
        <v>149</v>
      </c>
      <c r="B9" t="s">
        <v>311</v>
      </c>
      <c r="C9" t="s">
        <v>297</v>
      </c>
      <c r="D9" t="s">
        <v>312</v>
      </c>
      <c r="E9" t="s">
        <v>298</v>
      </c>
      <c r="F9">
        <v>364043.45998791797</v>
      </c>
      <c r="G9">
        <v>434485.22148934501</v>
      </c>
      <c r="H9">
        <v>477607.20911442098</v>
      </c>
      <c r="I9">
        <v>495815.47707803501</v>
      </c>
      <c r="J9">
        <v>480809.36933815799</v>
      </c>
      <c r="K9">
        <v>477143.98734123498</v>
      </c>
      <c r="L9">
        <v>490022.77533968998</v>
      </c>
      <c r="M9">
        <v>469411.97188153001</v>
      </c>
      <c r="N9">
        <v>455183.419794727</v>
      </c>
      <c r="O9">
        <v>460957.95781515603</v>
      </c>
      <c r="P9">
        <v>468002.30891296401</v>
      </c>
      <c r="Q9">
        <v>449282.76042669301</v>
      </c>
      <c r="R9">
        <v>443194.68839960499</v>
      </c>
      <c r="S9">
        <v>426947.78200997203</v>
      </c>
      <c r="T9">
        <v>364324.95574886299</v>
      </c>
      <c r="U9">
        <v>315246.04234797799</v>
      </c>
      <c r="V9">
        <v>305916.71650123398</v>
      </c>
      <c r="W9">
        <v>297069.01565734198</v>
      </c>
      <c r="X9">
        <v>287629.73306690302</v>
      </c>
      <c r="Y9">
        <v>299760.35033180699</v>
      </c>
      <c r="Z9">
        <v>335637.94689797499</v>
      </c>
      <c r="AA9">
        <v>363190.72643439501</v>
      </c>
      <c r="AB9">
        <v>385138.44496828999</v>
      </c>
      <c r="AC9">
        <v>361005.68729615898</v>
      </c>
      <c r="AD9">
        <v>367925.93927847699</v>
      </c>
      <c r="AE9">
        <v>332510.78224663698</v>
      </c>
      <c r="AF9">
        <v>356888.88906992401</v>
      </c>
    </row>
    <row r="10" spans="1:32" x14ac:dyDescent="0.3">
      <c r="A10" t="s">
        <v>149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149</v>
      </c>
      <c r="B11" t="s">
        <v>315</v>
      </c>
      <c r="C11" t="s">
        <v>297</v>
      </c>
      <c r="D11" t="s">
        <v>316</v>
      </c>
      <c r="E11" t="s">
        <v>298</v>
      </c>
      <c r="F11">
        <v>298804.90646587103</v>
      </c>
      <c r="G11">
        <v>326180.25928485702</v>
      </c>
      <c r="H11">
        <v>352294.71860451699</v>
      </c>
      <c r="I11">
        <v>375539.48641720501</v>
      </c>
      <c r="J11">
        <v>375029.86665556702</v>
      </c>
      <c r="K11">
        <v>403044.69869457098</v>
      </c>
      <c r="L11">
        <v>413865.33455273701</v>
      </c>
      <c r="M11">
        <v>398127.38967694598</v>
      </c>
      <c r="N11">
        <v>392578.03636610298</v>
      </c>
      <c r="O11">
        <v>394048.27995865402</v>
      </c>
      <c r="P11">
        <v>393311.81895559002</v>
      </c>
      <c r="Q11">
        <v>391654.71911614999</v>
      </c>
      <c r="R11">
        <v>375884.929009819</v>
      </c>
      <c r="S11">
        <v>364759.64771561301</v>
      </c>
      <c r="T11">
        <v>342837.09389732301</v>
      </c>
      <c r="U11">
        <v>331557.09610093402</v>
      </c>
      <c r="V11">
        <v>329203.49588084302</v>
      </c>
      <c r="W11">
        <v>330064.64883433899</v>
      </c>
      <c r="X11">
        <v>328207.13273370097</v>
      </c>
      <c r="Y11">
        <v>338445.74666692002</v>
      </c>
      <c r="Z11">
        <v>371570.449460887</v>
      </c>
      <c r="AA11">
        <v>396457.041343135</v>
      </c>
      <c r="AB11">
        <v>412402.34767500003</v>
      </c>
      <c r="AC11">
        <v>386930.18717166397</v>
      </c>
      <c r="AD11">
        <v>372583.95746700198</v>
      </c>
      <c r="AE11">
        <v>346907.20558335999</v>
      </c>
      <c r="AF11">
        <v>366121.03876989702</v>
      </c>
    </row>
    <row r="12" spans="1:32" x14ac:dyDescent="0.3">
      <c r="A12" t="s">
        <v>149</v>
      </c>
      <c r="B12" t="s">
        <v>317</v>
      </c>
      <c r="C12" t="s">
        <v>297</v>
      </c>
      <c r="D12" t="s">
        <v>318</v>
      </c>
      <c r="E12" t="s">
        <v>298</v>
      </c>
      <c r="F12">
        <v>99744.440673682198</v>
      </c>
      <c r="G12">
        <v>119481.42403161099</v>
      </c>
      <c r="H12">
        <v>133014.710411546</v>
      </c>
      <c r="I12">
        <v>138756.09864355499</v>
      </c>
      <c r="J12">
        <v>134600.73370929601</v>
      </c>
      <c r="K12">
        <v>136556.64545320699</v>
      </c>
      <c r="L12">
        <v>137779.08890756499</v>
      </c>
      <c r="M12">
        <v>128377.679561913</v>
      </c>
      <c r="N12">
        <v>125557.98592001099</v>
      </c>
      <c r="O12">
        <v>124987.35158635701</v>
      </c>
      <c r="P12">
        <v>127401.54721037501</v>
      </c>
      <c r="Q12">
        <v>127711.204465783</v>
      </c>
      <c r="R12">
        <v>121402.557743053</v>
      </c>
      <c r="S12">
        <v>113954.590015732</v>
      </c>
      <c r="T12">
        <v>91106.9887309529</v>
      </c>
      <c r="U12">
        <v>81819.643140663102</v>
      </c>
      <c r="V12">
        <v>78335.463502723695</v>
      </c>
      <c r="W12">
        <v>77617.110352446703</v>
      </c>
      <c r="X12">
        <v>77557.726376827195</v>
      </c>
      <c r="Y12">
        <v>81772.791385806995</v>
      </c>
      <c r="Z12">
        <v>87197.7542816067</v>
      </c>
      <c r="AA12">
        <v>90906.144987779699</v>
      </c>
      <c r="AB12">
        <v>95624.4792321204</v>
      </c>
      <c r="AC12">
        <v>93686.044673241893</v>
      </c>
      <c r="AD12">
        <v>93908.585933526803</v>
      </c>
      <c r="AE12">
        <v>84562.032844030095</v>
      </c>
      <c r="AF12">
        <v>92121.389610670696</v>
      </c>
    </row>
    <row r="13" spans="1:32" x14ac:dyDescent="0.3">
      <c r="A13" t="s">
        <v>149</v>
      </c>
      <c r="B13" t="s">
        <v>319</v>
      </c>
      <c r="C13" t="s">
        <v>297</v>
      </c>
      <c r="D13" t="s">
        <v>320</v>
      </c>
      <c r="E13" t="s">
        <v>298</v>
      </c>
      <c r="F13">
        <v>89591.006937415907</v>
      </c>
      <c r="G13">
        <v>115615.123526729</v>
      </c>
      <c r="H13">
        <v>135752.348655782</v>
      </c>
      <c r="I13">
        <v>149061.094791807</v>
      </c>
      <c r="J13">
        <v>138452.50587709001</v>
      </c>
      <c r="K13">
        <v>140355.99401528799</v>
      </c>
      <c r="L13">
        <v>136490.256886535</v>
      </c>
      <c r="M13">
        <v>129291.68831928499</v>
      </c>
      <c r="N13">
        <v>122145.85016321301</v>
      </c>
      <c r="O13">
        <v>121464.209517924</v>
      </c>
      <c r="P13">
        <v>123590.094555456</v>
      </c>
      <c r="Q13">
        <v>122554.30221169</v>
      </c>
      <c r="R13">
        <v>116753.52130638099</v>
      </c>
      <c r="S13">
        <v>107350.609189678</v>
      </c>
      <c r="T13">
        <v>80938.006642552195</v>
      </c>
      <c r="U13">
        <v>64278.910030216801</v>
      </c>
      <c r="V13">
        <v>53396.836897666297</v>
      </c>
      <c r="W13">
        <v>49817.220457936899</v>
      </c>
      <c r="X13">
        <v>48387.0300565824</v>
      </c>
      <c r="Y13">
        <v>49549.531147714202</v>
      </c>
      <c r="Z13">
        <v>51101.299436875903</v>
      </c>
      <c r="AA13">
        <v>52309.419178569296</v>
      </c>
      <c r="AB13">
        <v>54257.2184451047</v>
      </c>
      <c r="AC13">
        <v>53777.935620988799</v>
      </c>
      <c r="AD13">
        <v>54977.704937724899</v>
      </c>
      <c r="AE13">
        <v>48218.641957187901</v>
      </c>
      <c r="AF13">
        <v>50644.2693732064</v>
      </c>
    </row>
    <row r="14" spans="1:32" x14ac:dyDescent="0.3">
      <c r="A14" t="s">
        <v>149</v>
      </c>
      <c r="B14" t="s">
        <v>321</v>
      </c>
      <c r="C14" t="s">
        <v>297</v>
      </c>
      <c r="D14" t="s">
        <v>322</v>
      </c>
      <c r="E14" t="s">
        <v>298</v>
      </c>
      <c r="F14">
        <v>284062.52009563899</v>
      </c>
      <c r="G14">
        <v>360983.42716591997</v>
      </c>
      <c r="H14">
        <v>418610.23139208101</v>
      </c>
      <c r="I14">
        <v>435390.43477322097</v>
      </c>
      <c r="J14">
        <v>409254.96707749</v>
      </c>
      <c r="K14">
        <v>418782.85225790303</v>
      </c>
      <c r="L14">
        <v>405576.02147110802</v>
      </c>
      <c r="M14">
        <v>350324.07884063298</v>
      </c>
      <c r="N14">
        <v>324600.72708918602</v>
      </c>
      <c r="O14">
        <v>308505.88292385201</v>
      </c>
      <c r="P14">
        <v>287259.16548263701</v>
      </c>
      <c r="Q14">
        <v>268665.96360453602</v>
      </c>
      <c r="R14">
        <v>253171.30170319899</v>
      </c>
      <c r="S14">
        <v>235893.162111001</v>
      </c>
      <c r="T14">
        <v>184030.59634930501</v>
      </c>
      <c r="U14">
        <v>160303.94666824001</v>
      </c>
      <c r="V14">
        <v>141556.42071140499</v>
      </c>
      <c r="W14">
        <v>128491.22152429599</v>
      </c>
      <c r="X14">
        <v>120624.954057629</v>
      </c>
      <c r="Y14">
        <v>125365.534101624</v>
      </c>
      <c r="Z14">
        <v>135089.23266223</v>
      </c>
      <c r="AA14">
        <v>135697.51530392599</v>
      </c>
      <c r="AB14">
        <v>141029.18698369301</v>
      </c>
      <c r="AC14">
        <v>134126.81091434599</v>
      </c>
      <c r="AD14">
        <v>133649.963913188</v>
      </c>
      <c r="AE14">
        <v>120330.581536877</v>
      </c>
      <c r="AF14">
        <v>125720.408328827</v>
      </c>
    </row>
    <row r="15" spans="1:32" x14ac:dyDescent="0.3">
      <c r="A15" t="s">
        <v>149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149</v>
      </c>
      <c r="B16" t="s">
        <v>325</v>
      </c>
      <c r="C16" t="s">
        <v>297</v>
      </c>
      <c r="D16" t="s">
        <v>326</v>
      </c>
      <c r="E16" t="s">
        <v>298</v>
      </c>
      <c r="F16">
        <v>141063.31961505901</v>
      </c>
      <c r="G16">
        <v>169880.81073379499</v>
      </c>
      <c r="H16">
        <v>187186.24456337199</v>
      </c>
      <c r="I16">
        <v>189919.931805726</v>
      </c>
      <c r="J16">
        <v>173276.564226252</v>
      </c>
      <c r="K16">
        <v>177973.46824729501</v>
      </c>
      <c r="L16">
        <v>180762.459053709</v>
      </c>
      <c r="M16">
        <v>156403.57128078601</v>
      </c>
      <c r="N16">
        <v>141395.77640598</v>
      </c>
      <c r="O16">
        <v>133954.394342613</v>
      </c>
      <c r="P16">
        <v>130320.728892272</v>
      </c>
      <c r="Q16">
        <v>128670.801246485</v>
      </c>
      <c r="R16">
        <v>123323.220528736</v>
      </c>
      <c r="S16">
        <v>113864.066700179</v>
      </c>
      <c r="T16">
        <v>94377.437682038202</v>
      </c>
      <c r="U16">
        <v>88562.439190278106</v>
      </c>
      <c r="V16">
        <v>83572.223061290104</v>
      </c>
      <c r="W16">
        <v>85824.896005399394</v>
      </c>
      <c r="X16">
        <v>87648.427143549503</v>
      </c>
      <c r="Y16">
        <v>92081.240278517202</v>
      </c>
      <c r="Z16">
        <v>96228.909417335395</v>
      </c>
      <c r="AA16">
        <v>98378.761008698202</v>
      </c>
      <c r="AB16">
        <v>100669.64474950499</v>
      </c>
      <c r="AC16">
        <v>99090.018767827802</v>
      </c>
      <c r="AD16">
        <v>100218.376824527</v>
      </c>
      <c r="AE16">
        <v>90532.178671870002</v>
      </c>
      <c r="AF16">
        <v>92215.633411099494</v>
      </c>
    </row>
    <row r="17" spans="1:32" x14ac:dyDescent="0.3">
      <c r="A17" t="s">
        <v>149</v>
      </c>
      <c r="B17" t="s">
        <v>327</v>
      </c>
      <c r="C17" t="s">
        <v>297</v>
      </c>
      <c r="D17" t="s">
        <v>328</v>
      </c>
      <c r="E17" t="s">
        <v>298</v>
      </c>
      <c r="F17">
        <v>151330.16343113201</v>
      </c>
      <c r="G17">
        <v>183564.27070594401</v>
      </c>
      <c r="H17">
        <v>220506.33115576699</v>
      </c>
      <c r="I17">
        <v>252316.17745000101</v>
      </c>
      <c r="J17">
        <v>226574.48874220299</v>
      </c>
      <c r="K17">
        <v>248465.49370889601</v>
      </c>
      <c r="L17">
        <v>239596.58070740601</v>
      </c>
      <c r="M17">
        <v>218284.54989748599</v>
      </c>
      <c r="N17">
        <v>212868.00448184001</v>
      </c>
      <c r="O17">
        <v>214411.23336177101</v>
      </c>
      <c r="P17">
        <v>223397.238474799</v>
      </c>
      <c r="Q17">
        <v>231221.89790965401</v>
      </c>
      <c r="R17">
        <v>217542.010217064</v>
      </c>
      <c r="S17">
        <v>197213.91336762099</v>
      </c>
      <c r="T17">
        <v>146384.27966633899</v>
      </c>
      <c r="U17">
        <v>138390.30033512201</v>
      </c>
      <c r="V17">
        <v>112564.54210217</v>
      </c>
      <c r="W17">
        <v>102292.807297947</v>
      </c>
      <c r="X17">
        <v>97527.516281033706</v>
      </c>
      <c r="Y17">
        <v>100217.795503877</v>
      </c>
      <c r="Z17">
        <v>107719.56470975401</v>
      </c>
      <c r="AA17">
        <v>113300.64822373699</v>
      </c>
      <c r="AB17">
        <v>121128.282397007</v>
      </c>
      <c r="AC17">
        <v>120492.78862367</v>
      </c>
      <c r="AD17">
        <v>121364.763443416</v>
      </c>
      <c r="AE17">
        <v>107656.72118552501</v>
      </c>
      <c r="AF17">
        <v>114816.963493398</v>
      </c>
    </row>
    <row r="18" spans="1:32" x14ac:dyDescent="0.3">
      <c r="A18" t="s">
        <v>149</v>
      </c>
      <c r="B18" t="s">
        <v>329</v>
      </c>
      <c r="C18" t="s">
        <v>297</v>
      </c>
      <c r="D18" t="s">
        <v>330</v>
      </c>
      <c r="E18" t="s">
        <v>298</v>
      </c>
      <c r="F18">
        <v>179470.50297882999</v>
      </c>
      <c r="G18">
        <v>218726.86143986901</v>
      </c>
      <c r="H18">
        <v>269586.54637173901</v>
      </c>
      <c r="I18">
        <v>284821.06462044897</v>
      </c>
      <c r="J18">
        <v>263390.847942063</v>
      </c>
      <c r="K18">
        <v>291100.39739577501</v>
      </c>
      <c r="L18">
        <v>309994.19548397802</v>
      </c>
      <c r="M18">
        <v>303023.464700857</v>
      </c>
      <c r="N18">
        <v>311787.01676775498</v>
      </c>
      <c r="O18">
        <v>331311.04909604299</v>
      </c>
      <c r="P18">
        <v>334274.860104202</v>
      </c>
      <c r="Q18">
        <v>347814.36183732899</v>
      </c>
      <c r="R18">
        <v>345665.38545574201</v>
      </c>
      <c r="S18">
        <v>344476.76201655698</v>
      </c>
      <c r="T18">
        <v>246654.07211773799</v>
      </c>
      <c r="U18">
        <v>226350.76471237</v>
      </c>
      <c r="V18">
        <v>210459.332884709</v>
      </c>
      <c r="W18">
        <v>226610.81670749601</v>
      </c>
      <c r="X18">
        <v>249754.93359315599</v>
      </c>
      <c r="Y18">
        <v>280610.87951191003</v>
      </c>
      <c r="Z18">
        <v>312560.76905947202</v>
      </c>
      <c r="AA18">
        <v>334817.95868583297</v>
      </c>
      <c r="AB18">
        <v>356535.10223308502</v>
      </c>
      <c r="AC18">
        <v>348924.41733226803</v>
      </c>
      <c r="AD18">
        <v>364769.53506821499</v>
      </c>
      <c r="AE18">
        <v>310688.34335285198</v>
      </c>
      <c r="AF18">
        <v>306414.089456096</v>
      </c>
    </row>
    <row r="19" spans="1:32" x14ac:dyDescent="0.3">
      <c r="A19" t="s">
        <v>149</v>
      </c>
      <c r="B19" t="s">
        <v>331</v>
      </c>
      <c r="C19" t="s">
        <v>297</v>
      </c>
      <c r="D19" t="s">
        <v>332</v>
      </c>
      <c r="E19" t="s">
        <v>298</v>
      </c>
      <c r="F19">
        <v>107966.837159132</v>
      </c>
      <c r="G19">
        <v>129026.305894265</v>
      </c>
      <c r="H19">
        <v>143665.02690882701</v>
      </c>
      <c r="I19">
        <v>151166.70830503799</v>
      </c>
      <c r="J19">
        <v>143246.341469871</v>
      </c>
      <c r="K19">
        <v>142650.87691486001</v>
      </c>
      <c r="L19">
        <v>140964.130462284</v>
      </c>
      <c r="M19">
        <v>126491.93786504101</v>
      </c>
      <c r="N19">
        <v>114401.702978456</v>
      </c>
      <c r="O19">
        <v>101912.235368719</v>
      </c>
      <c r="P19">
        <v>97293.633193205198</v>
      </c>
      <c r="Q19">
        <v>92269.964612355994</v>
      </c>
      <c r="R19">
        <v>82689.366057387102</v>
      </c>
      <c r="S19">
        <v>75610.925617553003</v>
      </c>
      <c r="T19">
        <v>59867.800647865399</v>
      </c>
      <c r="U19">
        <v>50399.557044568501</v>
      </c>
      <c r="V19">
        <v>47775.139446334302</v>
      </c>
      <c r="W19">
        <v>46248.600791440702</v>
      </c>
      <c r="X19">
        <v>45374.383280406699</v>
      </c>
      <c r="Y19">
        <v>45625.065531341999</v>
      </c>
      <c r="Z19">
        <v>47093.5335036096</v>
      </c>
      <c r="AA19">
        <v>48246.094229561902</v>
      </c>
      <c r="AB19">
        <v>48766.896745994498</v>
      </c>
      <c r="AC19">
        <v>46297.993244407699</v>
      </c>
      <c r="AD19">
        <v>46977.544461484802</v>
      </c>
      <c r="AE19">
        <v>43037.079172977603</v>
      </c>
      <c r="AF19">
        <v>48079.040868857002</v>
      </c>
    </row>
    <row r="20" spans="1:32" x14ac:dyDescent="0.3">
      <c r="A20" t="s">
        <v>149</v>
      </c>
      <c r="B20" t="s">
        <v>333</v>
      </c>
      <c r="C20" t="s">
        <v>297</v>
      </c>
      <c r="D20" t="s">
        <v>334</v>
      </c>
      <c r="E20" t="s">
        <v>298</v>
      </c>
      <c r="F20">
        <v>104288.91558772699</v>
      </c>
      <c r="G20">
        <v>119149.89013273601</v>
      </c>
      <c r="H20">
        <v>128512.47373032301</v>
      </c>
      <c r="I20">
        <v>135287.45553312101</v>
      </c>
      <c r="J20">
        <v>134801.54799955699</v>
      </c>
      <c r="K20">
        <v>138843.43577787699</v>
      </c>
      <c r="L20">
        <v>138138.92016501201</v>
      </c>
      <c r="M20">
        <v>133659.35856686899</v>
      </c>
      <c r="N20">
        <v>132311.798648986</v>
      </c>
      <c r="O20">
        <v>135992.80681462999</v>
      </c>
      <c r="P20">
        <v>146038.72494801899</v>
      </c>
      <c r="Q20">
        <v>144340.482947863</v>
      </c>
      <c r="R20">
        <v>150001.42407102801</v>
      </c>
      <c r="S20">
        <v>136730.114759627</v>
      </c>
      <c r="T20">
        <v>123935.823972688</v>
      </c>
      <c r="U20">
        <v>106044.845449113</v>
      </c>
      <c r="V20">
        <v>100540.304102282</v>
      </c>
      <c r="W20">
        <v>102001.189980835</v>
      </c>
      <c r="X20">
        <v>95358.998592499207</v>
      </c>
      <c r="Y20">
        <v>93187.380864434104</v>
      </c>
      <c r="Z20">
        <v>94569.179328333994</v>
      </c>
      <c r="AA20">
        <v>93234.215310201806</v>
      </c>
      <c r="AB20">
        <v>88315.397072329099</v>
      </c>
      <c r="AC20">
        <v>84306.339508256395</v>
      </c>
      <c r="AD20">
        <v>88891.102361720594</v>
      </c>
      <c r="AE20">
        <v>83155.353815223702</v>
      </c>
      <c r="AF20">
        <v>88522.4739394934</v>
      </c>
    </row>
    <row r="21" spans="1:32" x14ac:dyDescent="0.3">
      <c r="A21" t="s">
        <v>149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149</v>
      </c>
      <c r="B22" t="s">
        <v>337</v>
      </c>
      <c r="C22" t="s">
        <v>297</v>
      </c>
      <c r="D22" t="s">
        <v>338</v>
      </c>
      <c r="E22" t="s">
        <v>298</v>
      </c>
      <c r="F22">
        <v>16589.255985676798</v>
      </c>
      <c r="G22">
        <v>19096.342623476001</v>
      </c>
      <c r="H22">
        <v>21541.390094702401</v>
      </c>
      <c r="I22">
        <v>24476.001967059801</v>
      </c>
      <c r="J22">
        <v>25856.682828549299</v>
      </c>
      <c r="K22">
        <v>27482.4555947995</v>
      </c>
      <c r="L22">
        <v>28900.188156624699</v>
      </c>
      <c r="M22">
        <v>28293.602184278701</v>
      </c>
      <c r="N22">
        <v>27860.400442579499</v>
      </c>
      <c r="O22">
        <v>27328.771571375499</v>
      </c>
      <c r="P22">
        <v>26693.558217327201</v>
      </c>
      <c r="Q22">
        <v>26036.578507048402</v>
      </c>
      <c r="R22">
        <v>24937.0489221237</v>
      </c>
      <c r="S22">
        <v>24312.2228046499</v>
      </c>
      <c r="T22">
        <v>22801.499528881701</v>
      </c>
      <c r="U22">
        <v>22278.3448775383</v>
      </c>
      <c r="V22">
        <v>22737.760780223201</v>
      </c>
      <c r="W22">
        <v>25419.528379703799</v>
      </c>
      <c r="X22">
        <v>28853.570862356999</v>
      </c>
      <c r="Y22">
        <v>33465.001976736901</v>
      </c>
      <c r="Z22">
        <v>38470.097705638596</v>
      </c>
      <c r="AA22">
        <v>42216.527434114701</v>
      </c>
      <c r="AB22">
        <v>43559.872333252402</v>
      </c>
      <c r="AC22">
        <v>42913.531320244401</v>
      </c>
      <c r="AD22">
        <v>44462.479321098399</v>
      </c>
      <c r="AE22">
        <v>42643.933168170799</v>
      </c>
      <c r="AF22">
        <v>45498.862080518498</v>
      </c>
    </row>
    <row r="23" spans="1:32" x14ac:dyDescent="0.3">
      <c r="A23" t="s">
        <v>149</v>
      </c>
      <c r="B23" t="s">
        <v>339</v>
      </c>
      <c r="C23" t="s">
        <v>297</v>
      </c>
      <c r="D23" t="s">
        <v>340</v>
      </c>
      <c r="E23" t="s">
        <v>298</v>
      </c>
      <c r="F23">
        <v>161467.99139144001</v>
      </c>
      <c r="G23">
        <v>186177.81954660499</v>
      </c>
      <c r="H23">
        <v>190591.11774101999</v>
      </c>
      <c r="I23">
        <v>190204.01382651</v>
      </c>
      <c r="J23">
        <v>177910.66044250099</v>
      </c>
      <c r="K23">
        <v>173708.26185612101</v>
      </c>
      <c r="L23">
        <v>165384.16525915801</v>
      </c>
      <c r="M23">
        <v>147268.477297384</v>
      </c>
      <c r="N23">
        <v>136958.85306876901</v>
      </c>
      <c r="O23">
        <v>130255.220473707</v>
      </c>
      <c r="P23">
        <v>126688.22526556101</v>
      </c>
      <c r="Q23">
        <v>121179.518449978</v>
      </c>
      <c r="R23">
        <v>107542.83854611299</v>
      </c>
      <c r="S23">
        <v>99236.354712090601</v>
      </c>
      <c r="T23">
        <v>83633.162675142899</v>
      </c>
      <c r="U23">
        <v>76173.009056148905</v>
      </c>
      <c r="V23">
        <v>78948.590033689805</v>
      </c>
      <c r="W23">
        <v>83981.430053218297</v>
      </c>
      <c r="X23">
        <v>95018.153139906295</v>
      </c>
      <c r="Y23">
        <v>101361.658694553</v>
      </c>
      <c r="Z23">
        <v>107511.962370034</v>
      </c>
      <c r="AA23">
        <v>115880.24983929801</v>
      </c>
      <c r="AB23">
        <v>123277.836837621</v>
      </c>
      <c r="AC23">
        <v>121266.56505232801</v>
      </c>
      <c r="AD23">
        <v>122275.42302890299</v>
      </c>
      <c r="AE23">
        <v>110498.27450238699</v>
      </c>
      <c r="AF23">
        <v>114864.868584893</v>
      </c>
    </row>
    <row r="24" spans="1:32" x14ac:dyDescent="0.3">
      <c r="A24" t="s">
        <v>149</v>
      </c>
      <c r="B24" t="s">
        <v>341</v>
      </c>
      <c r="C24" t="s">
        <v>297</v>
      </c>
      <c r="D24" t="s">
        <v>342</v>
      </c>
      <c r="E24" t="s">
        <v>298</v>
      </c>
      <c r="F24">
        <v>1141631.1075746899</v>
      </c>
      <c r="G24">
        <v>1272405.07708996</v>
      </c>
      <c r="H24">
        <v>1360719.1018042499</v>
      </c>
      <c r="I24">
        <v>1426870.9036272501</v>
      </c>
      <c r="J24">
        <v>1411379.5112058299</v>
      </c>
      <c r="K24">
        <v>1431116.66460134</v>
      </c>
      <c r="L24">
        <v>1457552.0066323199</v>
      </c>
      <c r="M24">
        <v>1427764.65537111</v>
      </c>
      <c r="N24">
        <v>1461055.8344894201</v>
      </c>
      <c r="O24">
        <v>1503042.5920392899</v>
      </c>
      <c r="P24">
        <v>1592349.8481557299</v>
      </c>
      <c r="Q24">
        <v>1569291.00326363</v>
      </c>
      <c r="R24">
        <v>1477710.30950775</v>
      </c>
      <c r="S24">
        <v>1395998.22994656</v>
      </c>
      <c r="T24">
        <v>1185832.07095133</v>
      </c>
      <c r="U24">
        <v>1086950.2241702401</v>
      </c>
      <c r="V24">
        <v>1012621.38225971</v>
      </c>
      <c r="W24">
        <v>1021459.27629781</v>
      </c>
      <c r="X24">
        <v>1073284.5285885599</v>
      </c>
      <c r="Y24">
        <v>1132265.6323209801</v>
      </c>
      <c r="Z24">
        <v>1162181.2376029601</v>
      </c>
      <c r="AA24">
        <v>1183203.10253672</v>
      </c>
      <c r="AB24">
        <v>1189368.21375225</v>
      </c>
      <c r="AC24">
        <v>1188584.3079623999</v>
      </c>
      <c r="AD24">
        <v>1231318.2212912799</v>
      </c>
      <c r="AE24">
        <v>1181511.53541354</v>
      </c>
      <c r="AF24">
        <v>1286401.52858285</v>
      </c>
    </row>
    <row r="25" spans="1:32" x14ac:dyDescent="0.3">
      <c r="A25" t="s">
        <v>149</v>
      </c>
      <c r="B25" t="s">
        <v>343</v>
      </c>
      <c r="C25" t="s">
        <v>297</v>
      </c>
      <c r="D25" t="s">
        <v>344</v>
      </c>
      <c r="E25" t="s">
        <v>298</v>
      </c>
      <c r="F25">
        <v>26765.451227417601</v>
      </c>
      <c r="G25">
        <v>31694.431781374398</v>
      </c>
      <c r="H25">
        <v>35344.292619968597</v>
      </c>
      <c r="I25">
        <v>36610.301353056602</v>
      </c>
      <c r="J25">
        <v>34652.168276484103</v>
      </c>
      <c r="K25">
        <v>35740.383489631597</v>
      </c>
      <c r="L25">
        <v>34999.087822287001</v>
      </c>
      <c r="M25">
        <v>32217.207030287602</v>
      </c>
      <c r="N25">
        <v>31678.262619823501</v>
      </c>
      <c r="O25">
        <v>31920.061316244599</v>
      </c>
      <c r="P25">
        <v>33548.462984534803</v>
      </c>
      <c r="Q25">
        <v>31673.356473473799</v>
      </c>
      <c r="R25">
        <v>27818.074949928799</v>
      </c>
      <c r="S25">
        <v>23347.8163658296</v>
      </c>
      <c r="T25">
        <v>17253.059728331398</v>
      </c>
      <c r="U25">
        <v>14682.9334072205</v>
      </c>
      <c r="V25">
        <v>12434.9733448393</v>
      </c>
      <c r="W25">
        <v>12431.3015408062</v>
      </c>
      <c r="X25">
        <v>13415.9807747755</v>
      </c>
      <c r="Y25">
        <v>15338.0342817413</v>
      </c>
      <c r="Z25">
        <v>17062.9599463413</v>
      </c>
      <c r="AA25">
        <v>18596.8741654691</v>
      </c>
      <c r="AB25">
        <v>20124.7473572046</v>
      </c>
      <c r="AC25">
        <v>19667.546042591501</v>
      </c>
      <c r="AD25">
        <v>20171.403957257</v>
      </c>
      <c r="AE25">
        <v>18779.7845257753</v>
      </c>
      <c r="AF25">
        <v>18889.061366297901</v>
      </c>
    </row>
    <row r="26" spans="1:32" x14ac:dyDescent="0.3">
      <c r="A26" t="s">
        <v>149</v>
      </c>
      <c r="B26" t="s">
        <v>345</v>
      </c>
      <c r="C26" t="s">
        <v>297</v>
      </c>
      <c r="D26" t="s">
        <v>346</v>
      </c>
      <c r="E26" t="s">
        <v>298</v>
      </c>
      <c r="F26">
        <v>321493.13039212301</v>
      </c>
      <c r="G26">
        <v>370124.47880801</v>
      </c>
      <c r="H26">
        <v>415502.46436696599</v>
      </c>
      <c r="I26">
        <v>437339.72736414103</v>
      </c>
      <c r="J26">
        <v>454019.59678593598</v>
      </c>
      <c r="K26">
        <v>471484.59761885798</v>
      </c>
      <c r="L26">
        <v>472464.286518868</v>
      </c>
      <c r="M26">
        <v>475990.52179565601</v>
      </c>
      <c r="N26">
        <v>495768.99669950502</v>
      </c>
      <c r="O26">
        <v>513579.78786697099</v>
      </c>
      <c r="P26">
        <v>575926.12839011697</v>
      </c>
      <c r="Q26">
        <v>591014.06788189197</v>
      </c>
      <c r="R26">
        <v>554641.93421504798</v>
      </c>
      <c r="S26">
        <v>526547.86206212605</v>
      </c>
      <c r="T26">
        <v>410111.449665425</v>
      </c>
      <c r="U26">
        <v>359075.67685010802</v>
      </c>
      <c r="V26">
        <v>324506.143744956</v>
      </c>
      <c r="W26">
        <v>307226.26487381401</v>
      </c>
      <c r="X26">
        <v>298796.30918205599</v>
      </c>
      <c r="Y26">
        <v>282577.34471154498</v>
      </c>
      <c r="Z26">
        <v>259245.86483550299</v>
      </c>
      <c r="AA26">
        <v>252713.96624462199</v>
      </c>
      <c r="AB26">
        <v>252214.99453122501</v>
      </c>
      <c r="AC26">
        <v>249586.22817166499</v>
      </c>
      <c r="AD26">
        <v>250901.16786344</v>
      </c>
      <c r="AE26">
        <v>229214.464687133</v>
      </c>
      <c r="AF26">
        <v>256556.771355331</v>
      </c>
    </row>
    <row r="27" spans="1:32" x14ac:dyDescent="0.3">
      <c r="A27" t="s">
        <v>149</v>
      </c>
      <c r="B27" t="s">
        <v>347</v>
      </c>
      <c r="C27" t="s">
        <v>297</v>
      </c>
      <c r="D27" t="s">
        <v>348</v>
      </c>
      <c r="E27" t="s">
        <v>298</v>
      </c>
      <c r="F27">
        <v>793372.52595515095</v>
      </c>
      <c r="G27">
        <v>870586.166500572</v>
      </c>
      <c r="H27">
        <v>909872.34481731895</v>
      </c>
      <c r="I27">
        <v>952920.874910051</v>
      </c>
      <c r="J27">
        <v>922707.74614341499</v>
      </c>
      <c r="K27">
        <v>923891.68349285203</v>
      </c>
      <c r="L27">
        <v>950088.63229116995</v>
      </c>
      <c r="M27">
        <v>919556.92654516397</v>
      </c>
      <c r="N27">
        <v>933608.57517009205</v>
      </c>
      <c r="O27">
        <v>957542.74285607203</v>
      </c>
      <c r="P27">
        <v>982875.25678107503</v>
      </c>
      <c r="Q27">
        <v>946603.57890826801</v>
      </c>
      <c r="R27">
        <v>895250.300342776</v>
      </c>
      <c r="S27">
        <v>846102.551518603</v>
      </c>
      <c r="T27">
        <v>758467.56155757396</v>
      </c>
      <c r="U27">
        <v>713191.61391291104</v>
      </c>
      <c r="V27">
        <v>675680.26516991598</v>
      </c>
      <c r="W27">
        <v>701801.70988318603</v>
      </c>
      <c r="X27">
        <v>761072.23863172298</v>
      </c>
      <c r="Y27">
        <v>834350.25332769204</v>
      </c>
      <c r="Z27">
        <v>885872.41282111604</v>
      </c>
      <c r="AA27">
        <v>911892.26212662901</v>
      </c>
      <c r="AB27">
        <v>917028.47186381696</v>
      </c>
      <c r="AC27">
        <v>919330.53374814196</v>
      </c>
      <c r="AD27">
        <v>960245.649470584</v>
      </c>
      <c r="AE27">
        <v>933517.28620062897</v>
      </c>
      <c r="AF27">
        <v>1010955.69586123</v>
      </c>
    </row>
    <row r="28" spans="1:32" x14ac:dyDescent="0.3">
      <c r="A28" t="s">
        <v>149</v>
      </c>
      <c r="B28" t="s">
        <v>349</v>
      </c>
      <c r="C28" t="s">
        <v>297</v>
      </c>
      <c r="D28" t="s">
        <v>350</v>
      </c>
      <c r="E28" t="s">
        <v>298</v>
      </c>
      <c r="F28">
        <v>295399.71337537601</v>
      </c>
      <c r="G28">
        <v>307660.171145398</v>
      </c>
      <c r="H28">
        <v>323053.30435924302</v>
      </c>
      <c r="I28">
        <v>335904.81748478499</v>
      </c>
      <c r="J28">
        <v>327415.88475115399</v>
      </c>
      <c r="K28">
        <v>334003.26353590802</v>
      </c>
      <c r="L28">
        <v>337479.88607773499</v>
      </c>
      <c r="M28">
        <v>323979.03565787099</v>
      </c>
      <c r="N28">
        <v>324175.00671657902</v>
      </c>
      <c r="O28">
        <v>333342.91505556903</v>
      </c>
      <c r="P28">
        <v>347414.88694751798</v>
      </c>
      <c r="Q28">
        <v>335745.02546089998</v>
      </c>
      <c r="R28">
        <v>313708.22928949102</v>
      </c>
      <c r="S28">
        <v>295900.45211409801</v>
      </c>
      <c r="T28">
        <v>249735.019336064</v>
      </c>
      <c r="U28">
        <v>222992.71902644701</v>
      </c>
      <c r="V28">
        <v>207515.346656582</v>
      </c>
      <c r="W28">
        <v>212447.97952282301</v>
      </c>
      <c r="X28">
        <v>220278.377727794</v>
      </c>
      <c r="Y28">
        <v>238331.34387319701</v>
      </c>
      <c r="Z28">
        <v>256765.38994383501</v>
      </c>
      <c r="AA28">
        <v>269758.39081476</v>
      </c>
      <c r="AB28">
        <v>276740.43715261098</v>
      </c>
      <c r="AC28">
        <v>273744.95003412099</v>
      </c>
      <c r="AD28">
        <v>278901.63164654199</v>
      </c>
      <c r="AE28">
        <v>240941.73257147201</v>
      </c>
      <c r="AF28">
        <v>245121.36773984099</v>
      </c>
    </row>
    <row r="29" spans="1:32" x14ac:dyDescent="0.3">
      <c r="A29" t="s">
        <v>149</v>
      </c>
      <c r="B29" t="s">
        <v>351</v>
      </c>
      <c r="C29" t="s">
        <v>297</v>
      </c>
      <c r="D29" t="s">
        <v>352</v>
      </c>
      <c r="E29" t="s">
        <v>298</v>
      </c>
      <c r="F29">
        <v>112816.600498671</v>
      </c>
      <c r="G29">
        <v>119047.08287427299</v>
      </c>
      <c r="H29">
        <v>123027.509523653</v>
      </c>
      <c r="I29">
        <v>124646.14985428299</v>
      </c>
      <c r="J29">
        <v>121444.21363364</v>
      </c>
      <c r="K29">
        <v>128730.743570541</v>
      </c>
      <c r="L29">
        <v>132876.57506690899</v>
      </c>
      <c r="M29">
        <v>129799.60804926899</v>
      </c>
      <c r="N29">
        <v>135298.22948304401</v>
      </c>
      <c r="O29">
        <v>144577.509976748</v>
      </c>
      <c r="P29">
        <v>151429.99130741</v>
      </c>
      <c r="Q29">
        <v>144472.45708515699</v>
      </c>
      <c r="R29">
        <v>134125.572626093</v>
      </c>
      <c r="S29">
        <v>131609.948568411</v>
      </c>
      <c r="T29">
        <v>113252.405058348</v>
      </c>
      <c r="U29">
        <v>100779.585804887</v>
      </c>
      <c r="V29">
        <v>93981.793200254804</v>
      </c>
      <c r="W29">
        <v>93043.503185616093</v>
      </c>
      <c r="X29">
        <v>94465.027479025201</v>
      </c>
      <c r="Y29">
        <v>97657.104564888796</v>
      </c>
      <c r="Z29">
        <v>100055.709332951</v>
      </c>
      <c r="AA29">
        <v>104903.241778825</v>
      </c>
      <c r="AB29">
        <v>106872.322916242</v>
      </c>
      <c r="AC29">
        <v>105296.432275354</v>
      </c>
      <c r="AD29">
        <v>109542.411316987</v>
      </c>
      <c r="AE29">
        <v>102177.458971214</v>
      </c>
      <c r="AF29">
        <v>105173.80138954399</v>
      </c>
    </row>
    <row r="30" spans="1:32" x14ac:dyDescent="0.3">
      <c r="A30" t="s">
        <v>149</v>
      </c>
      <c r="B30" t="s">
        <v>353</v>
      </c>
      <c r="C30" t="s">
        <v>297</v>
      </c>
      <c r="D30" t="s">
        <v>354</v>
      </c>
      <c r="E30" t="s">
        <v>298</v>
      </c>
      <c r="F30">
        <v>16394.2252104974</v>
      </c>
      <c r="G30">
        <v>17129.153910274101</v>
      </c>
      <c r="H30">
        <v>18420.823053153399</v>
      </c>
      <c r="I30">
        <v>19220.0019394275</v>
      </c>
      <c r="J30">
        <v>18127.350177483699</v>
      </c>
      <c r="K30">
        <v>20778.1341113374</v>
      </c>
      <c r="L30">
        <v>22719.678150555199</v>
      </c>
      <c r="M30">
        <v>22249.411966533498</v>
      </c>
      <c r="N30">
        <v>22018.668689464001</v>
      </c>
      <c r="O30">
        <v>22055.036879734998</v>
      </c>
      <c r="P30">
        <v>25067.956366683498</v>
      </c>
      <c r="Q30">
        <v>25261.204277909401</v>
      </c>
      <c r="R30">
        <v>24141.792540376598</v>
      </c>
      <c r="S30">
        <v>22132.559095870001</v>
      </c>
      <c r="T30">
        <v>16063.1769827313</v>
      </c>
      <c r="U30">
        <v>14022.460547971899</v>
      </c>
      <c r="V30">
        <v>11748.6108112199</v>
      </c>
      <c r="W30">
        <v>9839.5278830715706</v>
      </c>
      <c r="X30">
        <v>9250.5258182685502</v>
      </c>
      <c r="Y30">
        <v>9806.0800530012293</v>
      </c>
      <c r="Z30">
        <v>10112.931194593801</v>
      </c>
      <c r="AA30">
        <v>8983.5794835243105</v>
      </c>
      <c r="AB30">
        <v>8987.3905930397905</v>
      </c>
      <c r="AC30">
        <v>7621.1734524614403</v>
      </c>
      <c r="AD30">
        <v>6533.3707039073297</v>
      </c>
      <c r="AE30">
        <v>4938.1883981081301</v>
      </c>
      <c r="AF30">
        <v>5405.9206375353397</v>
      </c>
    </row>
    <row r="31" spans="1:32" x14ac:dyDescent="0.3">
      <c r="A31" t="s">
        <v>149</v>
      </c>
      <c r="B31" t="s">
        <v>355</v>
      </c>
      <c r="C31" t="s">
        <v>297</v>
      </c>
      <c r="D31" t="s">
        <v>356</v>
      </c>
      <c r="E31" t="s">
        <v>298</v>
      </c>
      <c r="F31">
        <v>34148.640992489803</v>
      </c>
      <c r="G31">
        <v>35885.241954886202</v>
      </c>
      <c r="H31">
        <v>38421.746001543397</v>
      </c>
      <c r="I31">
        <v>39612.384903353799</v>
      </c>
      <c r="J31">
        <v>37460.906909935497</v>
      </c>
      <c r="K31">
        <v>38565.8466950238</v>
      </c>
      <c r="L31">
        <v>40023.140953624097</v>
      </c>
      <c r="M31">
        <v>40221.057881259803</v>
      </c>
      <c r="N31">
        <v>40813.567868742997</v>
      </c>
      <c r="O31">
        <v>43226.728504145198</v>
      </c>
      <c r="P31">
        <v>48049.789094021202</v>
      </c>
      <c r="Q31">
        <v>46765.124552366098</v>
      </c>
      <c r="R31">
        <v>43308.816383194098</v>
      </c>
      <c r="S31">
        <v>37441.886187710297</v>
      </c>
      <c r="T31">
        <v>30891.815096288901</v>
      </c>
      <c r="U31">
        <v>24910.857180958501</v>
      </c>
      <c r="V31">
        <v>20128.2486728033</v>
      </c>
      <c r="W31">
        <v>18811.3129865267</v>
      </c>
      <c r="X31">
        <v>16747.696335778499</v>
      </c>
      <c r="Y31">
        <v>16290.0171089419</v>
      </c>
      <c r="Z31">
        <v>18250.284411201599</v>
      </c>
      <c r="AA31">
        <v>19731.020003945701</v>
      </c>
      <c r="AB31">
        <v>20092.737264797299</v>
      </c>
      <c r="AC31">
        <v>19777.642672203601</v>
      </c>
      <c r="AD31">
        <v>19101.2635442766</v>
      </c>
      <c r="AE31">
        <v>12581.174050138001</v>
      </c>
      <c r="AF31">
        <v>14118.727960427799</v>
      </c>
    </row>
    <row r="32" spans="1:32" x14ac:dyDescent="0.3">
      <c r="A32" t="s">
        <v>149</v>
      </c>
      <c r="B32" t="s">
        <v>357</v>
      </c>
      <c r="C32" t="s">
        <v>297</v>
      </c>
      <c r="D32" t="s">
        <v>358</v>
      </c>
      <c r="E32" t="s">
        <v>298</v>
      </c>
      <c r="F32">
        <v>130106.82776596599</v>
      </c>
      <c r="G32">
        <v>133205.305164625</v>
      </c>
      <c r="H32">
        <v>140397.02242363099</v>
      </c>
      <c r="I32">
        <v>149305.85141490999</v>
      </c>
      <c r="J32">
        <v>147151.589425482</v>
      </c>
      <c r="K32">
        <v>142589.49726022501</v>
      </c>
      <c r="L32">
        <v>138449.854171652</v>
      </c>
      <c r="M32">
        <v>128352.703390132</v>
      </c>
      <c r="N32">
        <v>122618.704629874</v>
      </c>
      <c r="O32">
        <v>120105.259707462</v>
      </c>
      <c r="P32">
        <v>119321.90404601701</v>
      </c>
      <c r="Q32">
        <v>115907.60458575901</v>
      </c>
      <c r="R32">
        <v>108899.559454416</v>
      </c>
      <c r="S32">
        <v>101149.17036096699</v>
      </c>
      <c r="T32">
        <v>86240.252687408894</v>
      </c>
      <c r="U32">
        <v>80041.542143373896</v>
      </c>
      <c r="V32">
        <v>78606.602080098499</v>
      </c>
      <c r="W32">
        <v>87790.772793825599</v>
      </c>
      <c r="X32">
        <v>96904.687468202406</v>
      </c>
      <c r="Y32">
        <v>111662.109181514</v>
      </c>
      <c r="Z32">
        <v>125423.64095869</v>
      </c>
      <c r="AA32">
        <v>133140.306102059</v>
      </c>
      <c r="AB32">
        <v>137720.04448417199</v>
      </c>
      <c r="AC32">
        <v>137958.66867804999</v>
      </c>
      <c r="AD32">
        <v>140510.21398548299</v>
      </c>
      <c r="AE32">
        <v>118330.897409925</v>
      </c>
      <c r="AF32">
        <v>117394.177061529</v>
      </c>
    </row>
    <row r="33" spans="1:32" x14ac:dyDescent="0.3">
      <c r="A33" t="s">
        <v>149</v>
      </c>
      <c r="B33" t="s">
        <v>359</v>
      </c>
      <c r="C33" t="s">
        <v>297</v>
      </c>
      <c r="D33" t="s">
        <v>360</v>
      </c>
      <c r="E33" t="s">
        <v>298</v>
      </c>
      <c r="F33">
        <v>1933.4189077523599</v>
      </c>
      <c r="G33">
        <v>2393.3872413384702</v>
      </c>
      <c r="H33">
        <v>2786.2033572618002</v>
      </c>
      <c r="I33">
        <v>3120.42937281065</v>
      </c>
      <c r="J33">
        <v>3231.8246046133199</v>
      </c>
      <c r="K33">
        <v>3339.0418987804201</v>
      </c>
      <c r="L33">
        <v>3410.6377349958102</v>
      </c>
      <c r="M33">
        <v>3356.2543706767701</v>
      </c>
      <c r="N33">
        <v>3425.8360454541698</v>
      </c>
      <c r="O33">
        <v>3378.3799874784499</v>
      </c>
      <c r="P33">
        <v>3545.24613338688</v>
      </c>
      <c r="Q33">
        <v>3338.6349597081198</v>
      </c>
      <c r="R33">
        <v>3232.4882854121402</v>
      </c>
      <c r="S33">
        <v>3566.8879011397898</v>
      </c>
      <c r="T33">
        <v>3287.3695112861001</v>
      </c>
      <c r="U33">
        <v>3238.27334925576</v>
      </c>
      <c r="V33">
        <v>3050.0918922051901</v>
      </c>
      <c r="W33">
        <v>2962.8626737826498</v>
      </c>
      <c r="X33">
        <v>2910.4406265192601</v>
      </c>
      <c r="Y33">
        <v>2916.03296485174</v>
      </c>
      <c r="Z33">
        <v>2922.8240463981901</v>
      </c>
      <c r="AA33">
        <v>3000.2434464065</v>
      </c>
      <c r="AB33">
        <v>3067.94189436017</v>
      </c>
      <c r="AC33">
        <v>3091.0329560523201</v>
      </c>
      <c r="AD33">
        <v>3214.3720958879799</v>
      </c>
      <c r="AE33">
        <v>2914.0137420866299</v>
      </c>
      <c r="AF33">
        <v>3028.7406908053399</v>
      </c>
    </row>
    <row r="34" spans="1:32" x14ac:dyDescent="0.3">
      <c r="A34" t="s">
        <v>149</v>
      </c>
      <c r="B34" t="s">
        <v>361</v>
      </c>
      <c r="C34" t="s">
        <v>297</v>
      </c>
      <c r="D34" t="s">
        <v>362</v>
      </c>
      <c r="E34" t="s">
        <v>298</v>
      </c>
      <c r="F34">
        <v>256567.53097143699</v>
      </c>
      <c r="G34">
        <v>305851.83653159701</v>
      </c>
      <c r="H34">
        <v>336390.25813203002</v>
      </c>
      <c r="I34">
        <v>364998.055276439</v>
      </c>
      <c r="J34">
        <v>371683.15245220001</v>
      </c>
      <c r="K34">
        <v>393401.34524767799</v>
      </c>
      <c r="L34">
        <v>401237.23656729399</v>
      </c>
      <c r="M34">
        <v>377492.60977319599</v>
      </c>
      <c r="N34">
        <v>365172.96542058699</v>
      </c>
      <c r="O34">
        <v>361337.27018599497</v>
      </c>
      <c r="P34">
        <v>369212.01924152899</v>
      </c>
      <c r="Q34">
        <v>365363.18985089898</v>
      </c>
      <c r="R34">
        <v>350086.84497591102</v>
      </c>
      <c r="S34">
        <v>342246.23809807003</v>
      </c>
      <c r="T34">
        <v>308457.80665527401</v>
      </c>
      <c r="U34">
        <v>291749.18915277702</v>
      </c>
      <c r="V34">
        <v>278658.12029028899</v>
      </c>
      <c r="W34">
        <v>287632.611646757</v>
      </c>
      <c r="X34">
        <v>288226.45189929201</v>
      </c>
      <c r="Y34">
        <v>295603.51572893001</v>
      </c>
      <c r="Z34">
        <v>312844.03876140702</v>
      </c>
      <c r="AA34">
        <v>318449.31394672499</v>
      </c>
      <c r="AB34">
        <v>316625.02419723198</v>
      </c>
      <c r="AC34">
        <v>301287.05753363803</v>
      </c>
      <c r="AD34">
        <v>305590.72981788398</v>
      </c>
      <c r="AE34">
        <v>248399.06817589601</v>
      </c>
      <c r="AF34">
        <v>222128.16168648499</v>
      </c>
    </row>
    <row r="35" spans="1:32" x14ac:dyDescent="0.3">
      <c r="A35" t="s">
        <v>149</v>
      </c>
      <c r="B35" t="s">
        <v>363</v>
      </c>
      <c r="C35" t="s">
        <v>297</v>
      </c>
      <c r="D35" t="s">
        <v>364</v>
      </c>
      <c r="E35" t="s">
        <v>298</v>
      </c>
      <c r="F35">
        <v>545543.90200535697</v>
      </c>
      <c r="G35">
        <v>647759.37844614603</v>
      </c>
      <c r="H35">
        <v>751341.24187263998</v>
      </c>
      <c r="I35">
        <v>882310.80790395103</v>
      </c>
      <c r="J35">
        <v>987600.61381939705</v>
      </c>
      <c r="K35">
        <v>1118786.3508600499</v>
      </c>
      <c r="L35">
        <v>1233712.3419979899</v>
      </c>
      <c r="M35">
        <v>1260088.19472454</v>
      </c>
      <c r="N35">
        <v>1307526.75462078</v>
      </c>
      <c r="O35">
        <v>1369027.9415460899</v>
      </c>
      <c r="P35">
        <v>1412103.4466249901</v>
      </c>
      <c r="Q35">
        <v>1386825.7384025899</v>
      </c>
      <c r="R35">
        <v>1302638.11529132</v>
      </c>
      <c r="S35">
        <v>1224742.7847508199</v>
      </c>
      <c r="T35">
        <v>1047802.83310214</v>
      </c>
      <c r="U35">
        <v>956241.84354072798</v>
      </c>
      <c r="V35">
        <v>890199.27511521801</v>
      </c>
      <c r="W35">
        <v>922233.83403477899</v>
      </c>
      <c r="X35">
        <v>970939.36185049801</v>
      </c>
      <c r="Y35">
        <v>1053006.7863984699</v>
      </c>
      <c r="Z35">
        <v>1109253.61399992</v>
      </c>
      <c r="AA35">
        <v>1151462.05572354</v>
      </c>
      <c r="AB35">
        <v>1175649.8534931799</v>
      </c>
      <c r="AC35">
        <v>1193021.9658198601</v>
      </c>
      <c r="AD35">
        <v>1258838.4890155799</v>
      </c>
      <c r="AE35">
        <v>1181864.12793284</v>
      </c>
      <c r="AF35">
        <v>1253925.3000308</v>
      </c>
    </row>
    <row r="36" spans="1:32" x14ac:dyDescent="0.3">
      <c r="A36" t="s">
        <v>149</v>
      </c>
      <c r="B36" t="s">
        <v>365</v>
      </c>
      <c r="C36" t="s">
        <v>297</v>
      </c>
      <c r="D36" t="s">
        <v>366</v>
      </c>
      <c r="E36" t="s">
        <v>298</v>
      </c>
      <c r="F36">
        <v>319012.11910961301</v>
      </c>
      <c r="G36">
        <v>392037.19674885698</v>
      </c>
      <c r="H36">
        <v>453117.21704560501</v>
      </c>
      <c r="I36">
        <v>513195.29513391998</v>
      </c>
      <c r="J36">
        <v>569466.54887061799</v>
      </c>
      <c r="K36">
        <v>635769.61667767598</v>
      </c>
      <c r="L36">
        <v>682940.06364231498</v>
      </c>
      <c r="M36">
        <v>685483.57917479705</v>
      </c>
      <c r="N36">
        <v>703803.30431383697</v>
      </c>
      <c r="O36">
        <v>732754.42845009104</v>
      </c>
      <c r="P36">
        <v>752681.42256059498</v>
      </c>
      <c r="Q36">
        <v>752788.21910814196</v>
      </c>
      <c r="R36">
        <v>716331.10601883905</v>
      </c>
      <c r="S36">
        <v>673557.29671666399</v>
      </c>
      <c r="T36">
        <v>582949.98134437902</v>
      </c>
      <c r="U36">
        <v>542173.04393782106</v>
      </c>
      <c r="V36">
        <v>527628.37317446398</v>
      </c>
      <c r="W36">
        <v>566328.78487889702</v>
      </c>
      <c r="X36">
        <v>612404.70515296399</v>
      </c>
      <c r="Y36">
        <v>672453.76644312602</v>
      </c>
      <c r="Z36">
        <v>715824.52794038597</v>
      </c>
      <c r="AA36">
        <v>747659.12883302302</v>
      </c>
      <c r="AB36">
        <v>765742.17134790495</v>
      </c>
      <c r="AC36">
        <v>792505.65854158299</v>
      </c>
      <c r="AD36">
        <v>845311.54197343497</v>
      </c>
      <c r="AE36">
        <v>793358.71596948698</v>
      </c>
      <c r="AF36">
        <v>843663.70086000499</v>
      </c>
    </row>
    <row r="37" spans="1:32" x14ac:dyDescent="0.3">
      <c r="A37" t="s">
        <v>149</v>
      </c>
      <c r="B37" t="s">
        <v>367</v>
      </c>
      <c r="C37" t="s">
        <v>297</v>
      </c>
      <c r="D37" t="s">
        <v>368</v>
      </c>
      <c r="E37" t="s">
        <v>298</v>
      </c>
      <c r="F37">
        <v>67546.531764847299</v>
      </c>
      <c r="G37">
        <v>53012.068858335697</v>
      </c>
      <c r="H37">
        <v>48581.222283108502</v>
      </c>
      <c r="I37">
        <v>47464.373972533802</v>
      </c>
      <c r="J37">
        <v>45828.898315537001</v>
      </c>
      <c r="K37">
        <v>47819.299566039903</v>
      </c>
      <c r="L37">
        <v>47399.109207187903</v>
      </c>
      <c r="M37">
        <v>42679.6776706573</v>
      </c>
      <c r="N37">
        <v>40280.395263111597</v>
      </c>
      <c r="O37">
        <v>37376.171602716997</v>
      </c>
      <c r="P37">
        <v>36494.936707613</v>
      </c>
      <c r="Q37">
        <v>34980.711652537597</v>
      </c>
      <c r="R37">
        <v>33782.1479572385</v>
      </c>
      <c r="S37">
        <v>33835.187693722197</v>
      </c>
      <c r="T37">
        <v>31815.881264239299</v>
      </c>
      <c r="U37">
        <v>31265.509222832501</v>
      </c>
      <c r="V37">
        <v>30418.9662215563</v>
      </c>
      <c r="W37">
        <v>32831.089503097799</v>
      </c>
      <c r="X37">
        <v>33219.1179080324</v>
      </c>
      <c r="Y37">
        <v>34881.713660077803</v>
      </c>
      <c r="Z37">
        <v>35323.657225633397</v>
      </c>
      <c r="AA37">
        <v>35259.593479065603</v>
      </c>
      <c r="AB37">
        <v>34572.483264972703</v>
      </c>
      <c r="AC37">
        <v>33696.455557012399</v>
      </c>
      <c r="AD37">
        <v>36932.378664478798</v>
      </c>
      <c r="AE37">
        <v>31822.361031052598</v>
      </c>
      <c r="AF37">
        <v>33341.811485939499</v>
      </c>
    </row>
    <row r="38" spans="1:32" x14ac:dyDescent="0.3">
      <c r="A38" t="s">
        <v>149</v>
      </c>
      <c r="B38" t="s">
        <v>369</v>
      </c>
      <c r="C38" t="s">
        <v>297</v>
      </c>
      <c r="D38" t="s">
        <v>370</v>
      </c>
      <c r="E38" t="s">
        <v>298</v>
      </c>
      <c r="F38">
        <v>158985.251130897</v>
      </c>
      <c r="G38">
        <v>202710.11283895301</v>
      </c>
      <c r="H38">
        <v>249642.80254392599</v>
      </c>
      <c r="I38">
        <v>321651.13879749703</v>
      </c>
      <c r="J38">
        <v>372305.16663324198</v>
      </c>
      <c r="K38">
        <v>435197.43461633701</v>
      </c>
      <c r="L38">
        <v>503373.16914848599</v>
      </c>
      <c r="M38">
        <v>531924.93787908496</v>
      </c>
      <c r="N38">
        <v>563443.05504383205</v>
      </c>
      <c r="O38">
        <v>598897.34149328398</v>
      </c>
      <c r="P38">
        <v>622927.08735678496</v>
      </c>
      <c r="Q38">
        <v>599056.80764191097</v>
      </c>
      <c r="R38">
        <v>552524.86131523701</v>
      </c>
      <c r="S38">
        <v>517350.30034043099</v>
      </c>
      <c r="T38">
        <v>433036.970493517</v>
      </c>
      <c r="U38">
        <v>382803.29038007499</v>
      </c>
      <c r="V38">
        <v>332151.93571919802</v>
      </c>
      <c r="W38">
        <v>323073.95965278399</v>
      </c>
      <c r="X38">
        <v>325315.538789502</v>
      </c>
      <c r="Y38">
        <v>345671.30629526702</v>
      </c>
      <c r="Z38">
        <v>358105.42883390398</v>
      </c>
      <c r="AA38">
        <v>368543.33341145603</v>
      </c>
      <c r="AB38">
        <v>375335.198880304</v>
      </c>
      <c r="AC38">
        <v>366819.85172126198</v>
      </c>
      <c r="AD38">
        <v>376594.56837767002</v>
      </c>
      <c r="AE38">
        <v>356683.050932304</v>
      </c>
      <c r="AF38">
        <v>376919.78768485802</v>
      </c>
    </row>
    <row r="39" spans="1:32" x14ac:dyDescent="0.3">
      <c r="A39" t="s">
        <v>149</v>
      </c>
      <c r="B39" t="s">
        <v>371</v>
      </c>
      <c r="C39" t="s">
        <v>297</v>
      </c>
      <c r="D39" t="s">
        <v>372</v>
      </c>
      <c r="E39" t="s">
        <v>298</v>
      </c>
      <c r="F39">
        <v>856718.94989538495</v>
      </c>
      <c r="G39">
        <v>1017588.9245036599</v>
      </c>
      <c r="H39">
        <v>1134555.13088011</v>
      </c>
      <c r="I39">
        <v>1263994.4635961701</v>
      </c>
      <c r="J39">
        <v>1306098.3552521099</v>
      </c>
      <c r="K39">
        <v>1371428.58905867</v>
      </c>
      <c r="L39">
        <v>1330246.84720635</v>
      </c>
      <c r="M39">
        <v>1235645.75943647</v>
      </c>
      <c r="N39">
        <v>1165648.3367024299</v>
      </c>
      <c r="O39">
        <v>1132459.1443970299</v>
      </c>
      <c r="P39">
        <v>1166046.2666710999</v>
      </c>
      <c r="Q39">
        <v>1213158.6362225399</v>
      </c>
      <c r="R39">
        <v>1224544.3031295401</v>
      </c>
      <c r="S39">
        <v>1209572.5883728201</v>
      </c>
      <c r="T39">
        <v>1061354.4888370701</v>
      </c>
      <c r="U39">
        <v>975785.00018464099</v>
      </c>
      <c r="V39">
        <v>941096.81684420398</v>
      </c>
      <c r="W39">
        <v>936761.51792437001</v>
      </c>
      <c r="X39">
        <v>959356.95740175503</v>
      </c>
      <c r="Y39">
        <v>991514.45092991402</v>
      </c>
      <c r="Z39">
        <v>1027429.06324112</v>
      </c>
      <c r="AA39">
        <v>1049414.9022720901</v>
      </c>
      <c r="AB39">
        <v>1064822.580107</v>
      </c>
      <c r="AC39">
        <v>1079040.35011494</v>
      </c>
      <c r="AD39">
        <v>1120859.6151211599</v>
      </c>
      <c r="AE39">
        <v>1059727.51298743</v>
      </c>
      <c r="AF39">
        <v>1109783.78516182</v>
      </c>
    </row>
    <row r="40" spans="1:32" x14ac:dyDescent="0.3">
      <c r="A40" t="s">
        <v>149</v>
      </c>
      <c r="B40" t="s">
        <v>373</v>
      </c>
      <c r="C40" t="s">
        <v>297</v>
      </c>
      <c r="D40" t="s">
        <v>374</v>
      </c>
      <c r="E40" t="s">
        <v>298</v>
      </c>
      <c r="F40">
        <v>356429.31788049301</v>
      </c>
      <c r="G40">
        <v>368542.36350956798</v>
      </c>
      <c r="H40">
        <v>388233.97100570699</v>
      </c>
      <c r="I40">
        <v>424269.96977721399</v>
      </c>
      <c r="J40">
        <v>434161.23385204101</v>
      </c>
      <c r="K40">
        <v>427338.64356740302</v>
      </c>
      <c r="L40">
        <v>426730.45887120499</v>
      </c>
      <c r="M40">
        <v>404831.33171181398</v>
      </c>
      <c r="N40">
        <v>389605.23975545599</v>
      </c>
      <c r="O40">
        <v>381813.475040322</v>
      </c>
      <c r="P40">
        <v>365657.33111680002</v>
      </c>
      <c r="Q40">
        <v>355393.23150736198</v>
      </c>
      <c r="R40">
        <v>351112.80954654602</v>
      </c>
      <c r="S40">
        <v>376741.19821772102</v>
      </c>
      <c r="T40">
        <v>353546.554444212</v>
      </c>
      <c r="U40">
        <v>367836.21729844599</v>
      </c>
      <c r="V40">
        <v>397464.52498600201</v>
      </c>
      <c r="W40">
        <v>421937.93009238498</v>
      </c>
      <c r="X40">
        <v>433648.92905742198</v>
      </c>
      <c r="Y40">
        <v>451566.24344391201</v>
      </c>
      <c r="Z40">
        <v>452064.186399945</v>
      </c>
      <c r="AA40">
        <v>465800.58595277899</v>
      </c>
      <c r="AB40">
        <v>457825.78895407403</v>
      </c>
      <c r="AC40">
        <v>450142.29296259501</v>
      </c>
      <c r="AD40">
        <v>464846.71093570802</v>
      </c>
      <c r="AE40">
        <v>430997.49142816197</v>
      </c>
      <c r="AF40">
        <v>460376.886595116</v>
      </c>
    </row>
    <row r="41" spans="1:32" x14ac:dyDescent="0.3">
      <c r="A41" t="s">
        <v>149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149</v>
      </c>
      <c r="B43" t="s">
        <v>379</v>
      </c>
      <c r="C43" t="s">
        <v>297</v>
      </c>
      <c r="D43" t="s">
        <v>380</v>
      </c>
      <c r="E43" t="s">
        <v>298</v>
      </c>
      <c r="F43">
        <v>358137.30651651201</v>
      </c>
      <c r="G43">
        <v>355513.22638387402</v>
      </c>
      <c r="H43">
        <v>373293.38102122099</v>
      </c>
      <c r="I43">
        <v>405140.38732238999</v>
      </c>
      <c r="J43">
        <v>412840.39503523702</v>
      </c>
      <c r="K43">
        <v>457905.26083862799</v>
      </c>
      <c r="L43">
        <v>489377.04190724302</v>
      </c>
      <c r="M43">
        <v>482695.526414369</v>
      </c>
      <c r="N43">
        <v>489742.95407417603</v>
      </c>
      <c r="O43">
        <v>506872.41082570498</v>
      </c>
      <c r="P43">
        <v>523532.98769781803</v>
      </c>
      <c r="Q43">
        <v>542628.65890741698</v>
      </c>
      <c r="R43">
        <v>553104.827897485</v>
      </c>
      <c r="S43">
        <v>578769.96227361902</v>
      </c>
      <c r="T43">
        <v>545196.18461025006</v>
      </c>
      <c r="U43">
        <v>544446.52840602095</v>
      </c>
      <c r="V43">
        <v>576022.195070368</v>
      </c>
      <c r="W43">
        <v>616149.93450990901</v>
      </c>
      <c r="X43">
        <v>657467.95681144996</v>
      </c>
      <c r="Y43">
        <v>720287.06265065598</v>
      </c>
      <c r="Z43">
        <v>771358.82671961398</v>
      </c>
      <c r="AA43">
        <v>807869.01102866197</v>
      </c>
      <c r="AB43">
        <v>827001.61352057604</v>
      </c>
      <c r="AC43">
        <v>831175.58567397797</v>
      </c>
      <c r="AD43">
        <v>873576.70050516201</v>
      </c>
      <c r="AE43">
        <v>794101.25146324805</v>
      </c>
      <c r="AF43">
        <v>834987.45791250502</v>
      </c>
    </row>
    <row r="44" spans="1:32" x14ac:dyDescent="0.3">
      <c r="A44" t="s">
        <v>149</v>
      </c>
      <c r="B44" t="s">
        <v>381</v>
      </c>
      <c r="C44" t="s">
        <v>297</v>
      </c>
      <c r="D44" t="s">
        <v>382</v>
      </c>
      <c r="E44" t="s">
        <v>298</v>
      </c>
      <c r="F44">
        <v>6239033.6506823702</v>
      </c>
      <c r="G44">
        <v>7151801.2634875895</v>
      </c>
      <c r="H44">
        <v>7892594.5317848204</v>
      </c>
      <c r="I44">
        <v>8497176.5757282507</v>
      </c>
      <c r="J44">
        <v>8496285.5385382101</v>
      </c>
      <c r="K44">
        <v>8928728.9377302695</v>
      </c>
      <c r="L44">
        <v>9113386.77383193</v>
      </c>
      <c r="M44">
        <v>8720380.7361626402</v>
      </c>
      <c r="N44">
        <v>8618366.3491131794</v>
      </c>
      <c r="O44">
        <v>8718385.0121506099</v>
      </c>
      <c r="P44">
        <v>8909300.8119636308</v>
      </c>
      <c r="Q44">
        <v>8843409.2427723594</v>
      </c>
      <c r="R44">
        <v>8505160.9145573303</v>
      </c>
      <c r="S44">
        <v>8161350.6297402103</v>
      </c>
      <c r="T44">
        <v>7029076.9513181597</v>
      </c>
      <c r="U44">
        <v>6471333.3404579898</v>
      </c>
      <c r="V44">
        <v>6163415.7481402503</v>
      </c>
      <c r="W44">
        <v>6246656.4221227001</v>
      </c>
      <c r="X44">
        <v>6429998.3541922597</v>
      </c>
      <c r="Y44">
        <v>6782747.22041809</v>
      </c>
      <c r="Z44">
        <v>7133852.3677352704</v>
      </c>
      <c r="AA44">
        <v>7374189.1437645797</v>
      </c>
      <c r="AB44">
        <v>7522222.6543269102</v>
      </c>
      <c r="AC44">
        <v>7440879.9428248499</v>
      </c>
      <c r="AD44">
        <v>7671338.3044110704</v>
      </c>
      <c r="AE44">
        <v>7033544.4746965198</v>
      </c>
      <c r="AF44">
        <v>7364231.8291233098</v>
      </c>
    </row>
    <row r="45" spans="1:32" x14ac:dyDescent="0.3">
      <c r="A45" t="s">
        <v>149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149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149</v>
      </c>
      <c r="B47" t="s">
        <v>387</v>
      </c>
      <c r="C47" t="s">
        <v>297</v>
      </c>
      <c r="D47" t="s">
        <v>388</v>
      </c>
      <c r="E47" t="s">
        <v>298</v>
      </c>
      <c r="F47">
        <v>32598.011589290199</v>
      </c>
      <c r="G47">
        <v>35360.901468967902</v>
      </c>
      <c r="H47">
        <v>38982.791329274703</v>
      </c>
      <c r="I47">
        <v>43448.400240205701</v>
      </c>
      <c r="J47">
        <v>46421.771755686699</v>
      </c>
      <c r="K47">
        <v>50899.220186308601</v>
      </c>
      <c r="L47">
        <v>53920.533964071903</v>
      </c>
      <c r="M47">
        <v>52509.5437362136</v>
      </c>
      <c r="N47">
        <v>52986.595122633</v>
      </c>
      <c r="O47">
        <v>53368.009140004397</v>
      </c>
      <c r="P47">
        <v>53013.341140787801</v>
      </c>
      <c r="Q47">
        <v>52350.8705670747</v>
      </c>
      <c r="R47">
        <v>51886.3154345238</v>
      </c>
      <c r="S47">
        <v>51183.107515805001</v>
      </c>
      <c r="T47">
        <v>50329.126409943397</v>
      </c>
      <c r="U47">
        <v>54694.526264476699</v>
      </c>
      <c r="V47">
        <v>59306.002441517798</v>
      </c>
      <c r="W47">
        <v>61127.461315605498</v>
      </c>
      <c r="X47">
        <v>61978.859670064201</v>
      </c>
      <c r="Y47">
        <v>61093.6795374332</v>
      </c>
      <c r="Z47">
        <v>59587.015096622999</v>
      </c>
      <c r="AA47">
        <v>60723.822112136098</v>
      </c>
      <c r="AB47">
        <v>58988.634249338596</v>
      </c>
      <c r="AC47">
        <v>56748.048441840299</v>
      </c>
      <c r="AD47">
        <v>58462.661356969897</v>
      </c>
      <c r="AE47">
        <v>59018.599886791599</v>
      </c>
      <c r="AF47">
        <v>67872.560246823894</v>
      </c>
    </row>
    <row r="48" spans="1:32" x14ac:dyDescent="0.3">
      <c r="A48" t="s">
        <v>149</v>
      </c>
      <c r="B48" t="s">
        <v>389</v>
      </c>
      <c r="C48" t="s">
        <v>297</v>
      </c>
      <c r="D48" t="s">
        <v>390</v>
      </c>
      <c r="E48" t="s">
        <v>298</v>
      </c>
      <c r="F48">
        <v>139671.92013218801</v>
      </c>
      <c r="G48">
        <v>147676.38332509701</v>
      </c>
      <c r="H48">
        <v>156086.19318321699</v>
      </c>
      <c r="I48">
        <v>167238.33648497501</v>
      </c>
      <c r="J48">
        <v>169825.53717107</v>
      </c>
      <c r="K48">
        <v>179798.528889618</v>
      </c>
      <c r="L48">
        <v>187306.56132416299</v>
      </c>
      <c r="M48">
        <v>186296.763898106</v>
      </c>
      <c r="N48">
        <v>191412.97515441399</v>
      </c>
      <c r="O48">
        <v>200331.233683967</v>
      </c>
      <c r="P48">
        <v>212097.016427589</v>
      </c>
      <c r="Q48">
        <v>214683.61060583699</v>
      </c>
      <c r="R48">
        <v>208515.52868751</v>
      </c>
      <c r="S48">
        <v>204961.109347099</v>
      </c>
      <c r="T48">
        <v>189405.70377969099</v>
      </c>
      <c r="U48">
        <v>187301.89398668701</v>
      </c>
      <c r="V48">
        <v>191615.55891907401</v>
      </c>
      <c r="W48">
        <v>198107.742160975</v>
      </c>
      <c r="X48">
        <v>202719.167132659</v>
      </c>
      <c r="Y48">
        <v>209355.93899284001</v>
      </c>
      <c r="Z48">
        <v>208698.23618739899</v>
      </c>
      <c r="AA48">
        <v>214018.43107889601</v>
      </c>
      <c r="AB48">
        <v>217967.150638733</v>
      </c>
      <c r="AC48">
        <v>215550.311764768</v>
      </c>
      <c r="AD48">
        <v>224262.572615677</v>
      </c>
      <c r="AE48">
        <v>213648.49329221901</v>
      </c>
      <c r="AF48">
        <v>230752.07442415899</v>
      </c>
    </row>
    <row r="49" spans="1:32" x14ac:dyDescent="0.3">
      <c r="A49" t="s">
        <v>149</v>
      </c>
      <c r="B49" t="s">
        <v>391</v>
      </c>
      <c r="C49" t="s">
        <v>297</v>
      </c>
      <c r="D49" t="s">
        <v>392</v>
      </c>
      <c r="E49" t="s">
        <v>298</v>
      </c>
      <c r="F49">
        <v>63551.670020595498</v>
      </c>
      <c r="G49">
        <v>62554.081118600297</v>
      </c>
      <c r="H49">
        <v>62846.141398645501</v>
      </c>
      <c r="I49">
        <v>63836.179359302303</v>
      </c>
      <c r="J49">
        <v>62599.272532192401</v>
      </c>
      <c r="K49">
        <v>63557.749721968503</v>
      </c>
      <c r="L49">
        <v>67140.223369060695</v>
      </c>
      <c r="M49">
        <v>69040.594450250705</v>
      </c>
      <c r="N49">
        <v>74402.566656739305</v>
      </c>
      <c r="O49">
        <v>82211.057918767096</v>
      </c>
      <c r="P49">
        <v>91022.265881757805</v>
      </c>
      <c r="Q49">
        <v>92841.276754906503</v>
      </c>
      <c r="R49">
        <v>90366.483208861799</v>
      </c>
      <c r="S49">
        <v>88486.449786700396</v>
      </c>
      <c r="T49">
        <v>79849.581166493896</v>
      </c>
      <c r="U49">
        <v>75197.919748030501</v>
      </c>
      <c r="V49">
        <v>73604.217312834604</v>
      </c>
      <c r="W49">
        <v>74324.3906260886</v>
      </c>
      <c r="X49">
        <v>74967.587671522298</v>
      </c>
      <c r="Y49">
        <v>76491.478492548398</v>
      </c>
      <c r="Z49">
        <v>77777.131117651297</v>
      </c>
      <c r="AA49">
        <v>81137.7432905928</v>
      </c>
      <c r="AB49">
        <v>83024.291518538899</v>
      </c>
      <c r="AC49">
        <v>82862.278271686097</v>
      </c>
      <c r="AD49">
        <v>85555.0407146785</v>
      </c>
      <c r="AE49">
        <v>79959.574031197102</v>
      </c>
      <c r="AF49">
        <v>83465.385252722204</v>
      </c>
    </row>
    <row r="50" spans="1:32" x14ac:dyDescent="0.3">
      <c r="A50" t="s">
        <v>149</v>
      </c>
      <c r="B50" t="s">
        <v>393</v>
      </c>
      <c r="C50" t="s">
        <v>297</v>
      </c>
      <c r="D50" t="s">
        <v>394</v>
      </c>
      <c r="E50" t="s">
        <v>298</v>
      </c>
      <c r="F50">
        <v>43522.238522302599</v>
      </c>
      <c r="G50">
        <v>49761.4007375289</v>
      </c>
      <c r="H50">
        <v>54257.260455297001</v>
      </c>
      <c r="I50">
        <v>59953.756885467003</v>
      </c>
      <c r="J50">
        <v>60804.492883190898</v>
      </c>
      <c r="K50">
        <v>65341.558981340699</v>
      </c>
      <c r="L50">
        <v>66245.803991030494</v>
      </c>
      <c r="M50">
        <v>64746.6257116415</v>
      </c>
      <c r="N50">
        <v>64023.8133750419</v>
      </c>
      <c r="O50">
        <v>64752.166625195103</v>
      </c>
      <c r="P50">
        <v>68061.409405043494</v>
      </c>
      <c r="Q50">
        <v>69491.463283856006</v>
      </c>
      <c r="R50">
        <v>66262.730044124793</v>
      </c>
      <c r="S50">
        <v>65291.5520445937</v>
      </c>
      <c r="T50">
        <v>59226.996203253497</v>
      </c>
      <c r="U50">
        <v>57409.447974180002</v>
      </c>
      <c r="V50">
        <v>58705.339164721197</v>
      </c>
      <c r="W50">
        <v>62655.890219281297</v>
      </c>
      <c r="X50">
        <v>65772.719791072901</v>
      </c>
      <c r="Y50">
        <v>71770.780962858902</v>
      </c>
      <c r="Z50">
        <v>71334.089973124603</v>
      </c>
      <c r="AA50">
        <v>72156.865676166606</v>
      </c>
      <c r="AB50">
        <v>75954.2248708556</v>
      </c>
      <c r="AC50">
        <v>75939.985051241194</v>
      </c>
      <c r="AD50">
        <v>80244.870544028396</v>
      </c>
      <c r="AE50">
        <v>74670.319374230094</v>
      </c>
      <c r="AF50">
        <v>79414.128924612596</v>
      </c>
    </row>
    <row r="51" spans="1:32" x14ac:dyDescent="0.3">
      <c r="A51" t="s">
        <v>149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149</v>
      </c>
      <c r="B53" t="s">
        <v>399</v>
      </c>
      <c r="C53" t="s">
        <v>297</v>
      </c>
      <c r="D53" t="s">
        <v>400</v>
      </c>
      <c r="E53" t="s">
        <v>298</v>
      </c>
      <c r="F53">
        <v>136565.291308054</v>
      </c>
      <c r="G53">
        <v>160342.69576309199</v>
      </c>
      <c r="H53">
        <v>173299.10416481699</v>
      </c>
      <c r="I53">
        <v>176258.85809851799</v>
      </c>
      <c r="J53">
        <v>174991.20025592099</v>
      </c>
      <c r="K53">
        <v>185817.143263315</v>
      </c>
      <c r="L53">
        <v>202325.277941231</v>
      </c>
      <c r="M53">
        <v>198302.256456426</v>
      </c>
      <c r="N53">
        <v>198815.572610631</v>
      </c>
      <c r="O53">
        <v>206450.601225472</v>
      </c>
      <c r="P53">
        <v>207147.50558135999</v>
      </c>
      <c r="Q53">
        <v>199144.47268158101</v>
      </c>
      <c r="R53">
        <v>180158.70374482</v>
      </c>
      <c r="S53">
        <v>162919.66274157801</v>
      </c>
      <c r="T53">
        <v>139797.421991279</v>
      </c>
      <c r="U53">
        <v>123984.66204870499</v>
      </c>
      <c r="V53">
        <v>112568.34707426799</v>
      </c>
      <c r="W53">
        <v>114629.151185057</v>
      </c>
      <c r="X53">
        <v>119058.08764657901</v>
      </c>
      <c r="Y53">
        <v>125277.799270063</v>
      </c>
      <c r="Z53">
        <v>128932.71390371201</v>
      </c>
      <c r="AA53">
        <v>130509.40118850399</v>
      </c>
      <c r="AB53">
        <v>128958.905624586</v>
      </c>
      <c r="AC53">
        <v>124629.359984715</v>
      </c>
      <c r="AD53">
        <v>124122.26702963701</v>
      </c>
      <c r="AE53">
        <v>99387.799096136907</v>
      </c>
      <c r="AF53">
        <v>98112.4890018078</v>
      </c>
    </row>
    <row r="54" spans="1:32" x14ac:dyDescent="0.3">
      <c r="A54" t="s">
        <v>149</v>
      </c>
      <c r="B54" t="s">
        <v>401</v>
      </c>
      <c r="C54" t="s">
        <v>297</v>
      </c>
      <c r="D54" t="s">
        <v>402</v>
      </c>
      <c r="E54" t="s">
        <v>298</v>
      </c>
      <c r="F54">
        <v>238415.20140360601</v>
      </c>
      <c r="G54">
        <v>277079.50166897802</v>
      </c>
      <c r="H54">
        <v>306350.46832550899</v>
      </c>
      <c r="I54">
        <v>328551.38849213201</v>
      </c>
      <c r="J54">
        <v>339679.998473763</v>
      </c>
      <c r="K54">
        <v>374720.467481662</v>
      </c>
      <c r="L54">
        <v>402094.61143947701</v>
      </c>
      <c r="M54">
        <v>400134.30735233898</v>
      </c>
      <c r="N54">
        <v>406126.06932107301</v>
      </c>
      <c r="O54">
        <v>436951.013940409</v>
      </c>
      <c r="P54">
        <v>454536.78823761101</v>
      </c>
      <c r="Q54">
        <v>453235.17757988599</v>
      </c>
      <c r="R54">
        <v>426296.51963320997</v>
      </c>
      <c r="S54">
        <v>406806.14427080902</v>
      </c>
      <c r="T54">
        <v>358843.39819358598</v>
      </c>
      <c r="U54">
        <v>332355.486795548</v>
      </c>
      <c r="V54">
        <v>321871.01570872602</v>
      </c>
      <c r="W54">
        <v>329364.00450369902</v>
      </c>
      <c r="X54">
        <v>335805.87169989198</v>
      </c>
      <c r="Y54">
        <v>342614.47931632702</v>
      </c>
      <c r="Z54">
        <v>341703.39601995097</v>
      </c>
      <c r="AA54">
        <v>342730.88842505001</v>
      </c>
      <c r="AB54">
        <v>339164.57960167702</v>
      </c>
      <c r="AC54">
        <v>328297.40459935</v>
      </c>
      <c r="AD54">
        <v>330618.98206996702</v>
      </c>
      <c r="AE54">
        <v>280897.36248321697</v>
      </c>
      <c r="AF54">
        <v>282606.38134020101</v>
      </c>
    </row>
    <row r="55" spans="1:32" x14ac:dyDescent="0.3">
      <c r="A55" t="s">
        <v>149</v>
      </c>
      <c r="B55" t="s">
        <v>403</v>
      </c>
      <c r="C55" t="s">
        <v>297</v>
      </c>
      <c r="D55" t="s">
        <v>404</v>
      </c>
      <c r="E55" t="s">
        <v>298</v>
      </c>
      <c r="F55">
        <v>101849.910095552</v>
      </c>
      <c r="G55">
        <v>116736.805905887</v>
      </c>
      <c r="H55">
        <v>133051.364160692</v>
      </c>
      <c r="I55">
        <v>152292.530393614</v>
      </c>
      <c r="J55">
        <v>164688.79821784201</v>
      </c>
      <c r="K55">
        <v>188903.32421834799</v>
      </c>
      <c r="L55">
        <v>199769.33349824601</v>
      </c>
      <c r="M55">
        <v>201832.050895914</v>
      </c>
      <c r="N55">
        <v>207310.49671044201</v>
      </c>
      <c r="O55">
        <v>230500.412714937</v>
      </c>
      <c r="P55">
        <v>247389.28265625</v>
      </c>
      <c r="Q55">
        <v>254090.70489830599</v>
      </c>
      <c r="R55">
        <v>246137.81588839</v>
      </c>
      <c r="S55">
        <v>243886.48152923101</v>
      </c>
      <c r="T55">
        <v>219045.97620230701</v>
      </c>
      <c r="U55">
        <v>208370.82474684401</v>
      </c>
      <c r="V55">
        <v>209302.668634459</v>
      </c>
      <c r="W55">
        <v>214734.85331864201</v>
      </c>
      <c r="X55">
        <v>216747.78405331299</v>
      </c>
      <c r="Y55">
        <v>217336.68004626399</v>
      </c>
      <c r="Z55">
        <v>212770.68211623901</v>
      </c>
      <c r="AA55">
        <v>212221.48723654501</v>
      </c>
      <c r="AB55">
        <v>210205.67397709101</v>
      </c>
      <c r="AC55">
        <v>203668.044614635</v>
      </c>
      <c r="AD55">
        <v>206496.71504032999</v>
      </c>
      <c r="AE55">
        <v>181509.56338708001</v>
      </c>
      <c r="AF55">
        <v>184493.89233839299</v>
      </c>
    </row>
    <row r="56" spans="1:32" x14ac:dyDescent="0.3">
      <c r="A56" t="s">
        <v>149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149</v>
      </c>
      <c r="B57" t="s">
        <v>407</v>
      </c>
      <c r="C57" t="s">
        <v>297</v>
      </c>
      <c r="D57" t="s">
        <v>408</v>
      </c>
      <c r="E57" t="s">
        <v>298</v>
      </c>
      <c r="F57">
        <v>6735365.9492768999</v>
      </c>
      <c r="G57">
        <v>7668529.2716085697</v>
      </c>
      <c r="H57">
        <v>8439029.6000795607</v>
      </c>
      <c r="I57">
        <v>9092454.2284305505</v>
      </c>
      <c r="J57">
        <v>9105486.5217938293</v>
      </c>
      <c r="K57">
        <v>9541757.9864992592</v>
      </c>
      <c r="L57">
        <v>9735132.9538682494</v>
      </c>
      <c r="M57">
        <v>9322777.4293823205</v>
      </c>
      <c r="N57">
        <v>9213103.3995789308</v>
      </c>
      <c r="O57">
        <v>9319829.2217696793</v>
      </c>
      <c r="P57">
        <v>9516107.0805449709</v>
      </c>
      <c r="Q57">
        <v>9447602.5226753503</v>
      </c>
      <c r="R57">
        <v>9100275.9422320295</v>
      </c>
      <c r="S57">
        <v>8778180.7035077196</v>
      </c>
      <c r="T57">
        <v>7601338.3564948896</v>
      </c>
      <c r="U57">
        <v>7053995.7533759298</v>
      </c>
      <c r="V57">
        <v>6781294.6692527197</v>
      </c>
      <c r="W57">
        <v>6895480.2260473296</v>
      </c>
      <c r="X57">
        <v>7094497.0779257501</v>
      </c>
      <c r="Y57">
        <v>7471566.7098810598</v>
      </c>
      <c r="Z57">
        <v>7821849.2532889498</v>
      </c>
      <c r="AA57">
        <v>8080568.91154816</v>
      </c>
      <c r="AB57">
        <v>8224931.4308536705</v>
      </c>
      <c r="AC57">
        <v>8133043.9754431397</v>
      </c>
      <c r="AD57">
        <v>8387355.9839624902</v>
      </c>
      <c r="AE57">
        <v>7701273.2985404804</v>
      </c>
      <c r="AF57">
        <v>8078681.5944251297</v>
      </c>
    </row>
    <row r="58" spans="1:32" x14ac:dyDescent="0.3">
      <c r="A58" t="s">
        <v>149</v>
      </c>
      <c r="B58" t="s">
        <v>409</v>
      </c>
      <c r="C58" t="s">
        <v>297</v>
      </c>
      <c r="D58" t="s">
        <v>410</v>
      </c>
      <c r="E58" t="s">
        <v>298</v>
      </c>
      <c r="F58">
        <v>6735134.88869505</v>
      </c>
      <c r="G58">
        <v>7668020.0103222504</v>
      </c>
      <c r="H58">
        <v>8436914.6959737502</v>
      </c>
      <c r="I58">
        <v>9088684.8819904402</v>
      </c>
      <c r="J58">
        <v>9100272.3095613196</v>
      </c>
      <c r="K58">
        <v>9535866.1101872902</v>
      </c>
      <c r="L58">
        <v>9727423.7940273006</v>
      </c>
      <c r="M58">
        <v>9311508.8317725603</v>
      </c>
      <c r="N58">
        <v>9199384.5640230607</v>
      </c>
      <c r="O58">
        <v>9300529.7208749</v>
      </c>
      <c r="P58">
        <v>9487055.1595080197</v>
      </c>
      <c r="Q58">
        <v>9413486.08488556</v>
      </c>
      <c r="R58">
        <v>9064789.2527913898</v>
      </c>
      <c r="S58">
        <v>8743052.9373050295</v>
      </c>
      <c r="T58">
        <v>7572029.2095420696</v>
      </c>
      <c r="U58">
        <v>7026471.4517431203</v>
      </c>
      <c r="V58">
        <v>6752495.8320453297</v>
      </c>
      <c r="W58">
        <v>6866702.0943760602</v>
      </c>
      <c r="X58">
        <v>7066366.4503823398</v>
      </c>
      <c r="Y58">
        <v>7443669.4028548496</v>
      </c>
      <c r="Z58">
        <v>7794614.7903226102</v>
      </c>
      <c r="AA58">
        <v>8054008.1607962605</v>
      </c>
      <c r="AB58">
        <v>8198015.5939197196</v>
      </c>
      <c r="AC58">
        <v>8106572.5475522196</v>
      </c>
      <c r="AD58">
        <v>8360447.5879624598</v>
      </c>
      <c r="AE58">
        <v>7678190.4594168998</v>
      </c>
      <c r="AF58">
        <v>8055360.7901425799</v>
      </c>
    </row>
    <row r="59" spans="1:32" x14ac:dyDescent="0.3">
      <c r="A59" t="s">
        <v>149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150</v>
      </c>
      <c r="B2" t="s">
        <v>295</v>
      </c>
      <c r="C2" t="s">
        <v>297</v>
      </c>
      <c r="D2" t="s">
        <v>296</v>
      </c>
      <c r="E2" t="s">
        <v>298</v>
      </c>
      <c r="F2">
        <v>441335.94456847099</v>
      </c>
      <c r="G2">
        <v>450337.35917349602</v>
      </c>
      <c r="H2">
        <v>438373.68509975797</v>
      </c>
      <c r="I2">
        <v>468219.88733673899</v>
      </c>
      <c r="J2">
        <v>444785.37529489002</v>
      </c>
      <c r="K2">
        <v>447475.00700383098</v>
      </c>
      <c r="L2">
        <v>432122.52384587802</v>
      </c>
      <c r="M2">
        <v>426392.40725557401</v>
      </c>
      <c r="N2">
        <v>435595.77947371302</v>
      </c>
      <c r="O2">
        <v>429602.16528866399</v>
      </c>
      <c r="P2">
        <v>389005.85517007002</v>
      </c>
      <c r="Q2">
        <v>371788.39647912601</v>
      </c>
      <c r="R2">
        <v>365487.60456130898</v>
      </c>
      <c r="S2">
        <v>405161.30366093799</v>
      </c>
      <c r="T2">
        <v>419830.85086350498</v>
      </c>
      <c r="U2">
        <v>435592.640274901</v>
      </c>
      <c r="V2">
        <v>426137.93045078102</v>
      </c>
      <c r="W2">
        <v>421950.06834583601</v>
      </c>
      <c r="X2">
        <v>400338.782391774</v>
      </c>
      <c r="Y2">
        <v>385214.60461433901</v>
      </c>
      <c r="Z2">
        <v>370449.26428836299</v>
      </c>
      <c r="AA2">
        <v>368634.52273556002</v>
      </c>
      <c r="AB2">
        <v>370972.08546909399</v>
      </c>
      <c r="AC2">
        <v>351583.853214306</v>
      </c>
      <c r="AD2">
        <v>351070.03738685098</v>
      </c>
      <c r="AE2">
        <v>350601.900574131</v>
      </c>
      <c r="AF2">
        <v>327112.01563846401</v>
      </c>
    </row>
    <row r="3" spans="1:32" x14ac:dyDescent="0.3">
      <c r="A3" t="s">
        <v>150</v>
      </c>
      <c r="B3" t="s">
        <v>299</v>
      </c>
      <c r="C3" t="s">
        <v>297</v>
      </c>
      <c r="D3" t="s">
        <v>300</v>
      </c>
      <c r="E3" t="s">
        <v>298</v>
      </c>
      <c r="F3">
        <v>26946.600247556999</v>
      </c>
      <c r="G3">
        <v>25643.745965547001</v>
      </c>
      <c r="H3">
        <v>24395.152134538399</v>
      </c>
      <c r="I3">
        <v>23932.758829047802</v>
      </c>
      <c r="J3">
        <v>21759.187904573198</v>
      </c>
      <c r="K3">
        <v>19354.022771911299</v>
      </c>
      <c r="L3">
        <v>17467.3306576416</v>
      </c>
      <c r="M3">
        <v>15677.416473891901</v>
      </c>
      <c r="N3">
        <v>14161.5127560442</v>
      </c>
      <c r="O3">
        <v>12081.864255013899</v>
      </c>
      <c r="P3">
        <v>9781.0461307220194</v>
      </c>
      <c r="Q3">
        <v>7614.7441838223303</v>
      </c>
      <c r="R3">
        <v>6176.6292096317902</v>
      </c>
      <c r="S3">
        <v>5121.5498233999497</v>
      </c>
      <c r="T3">
        <v>4620.5196118911599</v>
      </c>
      <c r="U3">
        <v>4388.70219839314</v>
      </c>
      <c r="V3">
        <v>4103.5967955207698</v>
      </c>
      <c r="W3">
        <v>3590.58092982673</v>
      </c>
      <c r="X3">
        <v>3290.9314204162702</v>
      </c>
      <c r="Y3">
        <v>3312.5088543063898</v>
      </c>
      <c r="Z3">
        <v>3943.4939391000898</v>
      </c>
      <c r="AA3">
        <v>4885.0035862282703</v>
      </c>
      <c r="AB3">
        <v>5470.5959478054201</v>
      </c>
      <c r="AC3">
        <v>5550.75941124768</v>
      </c>
      <c r="AD3">
        <v>5549.13716795456</v>
      </c>
      <c r="AE3">
        <v>5777.0510041428697</v>
      </c>
      <c r="AF3">
        <v>5416.9157370887297</v>
      </c>
    </row>
    <row r="4" spans="1:32" x14ac:dyDescent="0.3">
      <c r="A4" t="s">
        <v>150</v>
      </c>
      <c r="B4" t="s">
        <v>301</v>
      </c>
      <c r="C4" t="s">
        <v>297</v>
      </c>
      <c r="D4" t="s">
        <v>302</v>
      </c>
      <c r="E4" t="s">
        <v>298</v>
      </c>
      <c r="F4">
        <v>2284407.8632770199</v>
      </c>
      <c r="G4">
        <v>2290086.9368932298</v>
      </c>
      <c r="H4">
        <v>2297157.26261194</v>
      </c>
      <c r="I4">
        <v>2294116.7146103801</v>
      </c>
      <c r="J4">
        <v>2223196.4649833301</v>
      </c>
      <c r="K4">
        <v>2188374.82277362</v>
      </c>
      <c r="L4">
        <v>2108855.0772271501</v>
      </c>
      <c r="M4">
        <v>2057390.2039841299</v>
      </c>
      <c r="N4">
        <v>2016435.2253247199</v>
      </c>
      <c r="O4">
        <v>1978813.40407877</v>
      </c>
      <c r="P4">
        <v>2035916.5054316099</v>
      </c>
      <c r="Q4">
        <v>2020682.71235189</v>
      </c>
      <c r="R4">
        <v>1960113.49933849</v>
      </c>
      <c r="S4">
        <v>1944482.76791325</v>
      </c>
      <c r="T4">
        <v>1813526.2183087</v>
      </c>
      <c r="U4">
        <v>1734048.90829901</v>
      </c>
      <c r="V4">
        <v>1623384.1246929499</v>
      </c>
      <c r="W4">
        <v>1560158.10665801</v>
      </c>
      <c r="X4">
        <v>1511760.5208769899</v>
      </c>
      <c r="Y4">
        <v>1545834.5234173599</v>
      </c>
      <c r="Z4">
        <v>1596654.90735196</v>
      </c>
      <c r="AA4">
        <v>1576806.7616633901</v>
      </c>
      <c r="AB4">
        <v>1590149.4312036701</v>
      </c>
      <c r="AC4">
        <v>1596320.6006149999</v>
      </c>
      <c r="AD4">
        <v>1616070.9483827699</v>
      </c>
      <c r="AE4">
        <v>1530426.73607765</v>
      </c>
      <c r="AF4">
        <v>1424141.9098105601</v>
      </c>
    </row>
    <row r="5" spans="1:32" x14ac:dyDescent="0.3">
      <c r="A5" t="s">
        <v>150</v>
      </c>
      <c r="B5" t="s">
        <v>303</v>
      </c>
      <c r="C5" t="s">
        <v>297</v>
      </c>
      <c r="D5" t="s">
        <v>304</v>
      </c>
      <c r="E5" t="s">
        <v>298</v>
      </c>
      <c r="F5">
        <v>253714.554324731</v>
      </c>
      <c r="G5">
        <v>259877.69461126099</v>
      </c>
      <c r="H5">
        <v>268047.95812908298</v>
      </c>
      <c r="I5">
        <v>273344.651197339</v>
      </c>
      <c r="J5">
        <v>278073.37039712397</v>
      </c>
      <c r="K5">
        <v>288489.33675256203</v>
      </c>
      <c r="L5">
        <v>289980.67776874901</v>
      </c>
      <c r="M5">
        <v>327069.26865681697</v>
      </c>
      <c r="N5">
        <v>309972.09073973598</v>
      </c>
      <c r="O5">
        <v>306504.38177094102</v>
      </c>
      <c r="P5">
        <v>306959.42895563098</v>
      </c>
      <c r="Q5">
        <v>292122.06947013398</v>
      </c>
      <c r="R5">
        <v>279395.667935404</v>
      </c>
      <c r="S5">
        <v>271111.042428552</v>
      </c>
      <c r="T5">
        <v>252883.41414080301</v>
      </c>
      <c r="U5">
        <v>240802.52936272</v>
      </c>
      <c r="V5">
        <v>225576.53967657901</v>
      </c>
      <c r="W5">
        <v>211985.06505628</v>
      </c>
      <c r="X5">
        <v>212367.421616974</v>
      </c>
      <c r="Y5">
        <v>220554.981687708</v>
      </c>
      <c r="Z5">
        <v>217839.64732555501</v>
      </c>
      <c r="AA5">
        <v>222085.85271587499</v>
      </c>
      <c r="AB5">
        <v>231083.242482225</v>
      </c>
      <c r="AC5">
        <v>230813.34347927099</v>
      </c>
      <c r="AD5">
        <v>223989.039899661</v>
      </c>
      <c r="AE5">
        <v>203694.33704576001</v>
      </c>
      <c r="AF5">
        <v>188534.59797159699</v>
      </c>
    </row>
    <row r="6" spans="1:32" x14ac:dyDescent="0.3">
      <c r="A6" t="s">
        <v>150</v>
      </c>
      <c r="B6" t="s">
        <v>305</v>
      </c>
      <c r="C6" t="s">
        <v>297</v>
      </c>
      <c r="D6" t="s">
        <v>306</v>
      </c>
      <c r="E6" t="s">
        <v>298</v>
      </c>
      <c r="F6">
        <v>153987.92499823601</v>
      </c>
      <c r="G6">
        <v>146854.695734807</v>
      </c>
      <c r="H6">
        <v>138837.361927427</v>
      </c>
      <c r="I6">
        <v>134341.50013843199</v>
      </c>
      <c r="J6">
        <v>127911.12396568801</v>
      </c>
      <c r="K6">
        <v>123876.70387619401</v>
      </c>
      <c r="L6">
        <v>112544.369882538</v>
      </c>
      <c r="M6">
        <v>97041.054965338903</v>
      </c>
      <c r="N6">
        <v>87679.778651847606</v>
      </c>
      <c r="O6">
        <v>78457.179566268896</v>
      </c>
      <c r="P6">
        <v>71002.7541579729</v>
      </c>
      <c r="Q6">
        <v>65154.414471058299</v>
      </c>
      <c r="R6">
        <v>60679.234456789702</v>
      </c>
      <c r="S6">
        <v>61044.253014574802</v>
      </c>
      <c r="T6">
        <v>56176.998505682299</v>
      </c>
      <c r="U6">
        <v>50645.063311937301</v>
      </c>
      <c r="V6">
        <v>47788.961889992002</v>
      </c>
      <c r="W6">
        <v>42995.291152624297</v>
      </c>
      <c r="X6">
        <v>40334.898242117401</v>
      </c>
      <c r="Y6">
        <v>39918.623700394099</v>
      </c>
      <c r="Z6">
        <v>42853.047408741899</v>
      </c>
      <c r="AA6">
        <v>42590.262092896402</v>
      </c>
      <c r="AB6">
        <v>41417.628442813701</v>
      </c>
      <c r="AC6">
        <v>41073.913139498</v>
      </c>
      <c r="AD6">
        <v>41569.3498557438</v>
      </c>
      <c r="AE6">
        <v>41013.732249832799</v>
      </c>
      <c r="AF6">
        <v>37761.387537166498</v>
      </c>
    </row>
    <row r="7" spans="1:32" x14ac:dyDescent="0.3">
      <c r="A7" t="s">
        <v>150</v>
      </c>
      <c r="B7" t="s">
        <v>307</v>
      </c>
      <c r="C7" t="s">
        <v>297</v>
      </c>
      <c r="D7" t="s">
        <v>308</v>
      </c>
      <c r="E7" t="s">
        <v>298</v>
      </c>
      <c r="F7">
        <v>243370.67954192299</v>
      </c>
      <c r="G7">
        <v>239954.087782713</v>
      </c>
      <c r="H7">
        <v>241909.64905495799</v>
      </c>
      <c r="I7">
        <v>243546.38846919301</v>
      </c>
      <c r="J7">
        <v>238994.812439556</v>
      </c>
      <c r="K7">
        <v>236342.966568465</v>
      </c>
      <c r="L7">
        <v>227601.51036566601</v>
      </c>
      <c r="M7">
        <v>218275.75721349401</v>
      </c>
      <c r="N7">
        <v>224361.28578971</v>
      </c>
      <c r="O7">
        <v>216074.90207302099</v>
      </c>
      <c r="P7">
        <v>222761.10973819499</v>
      </c>
      <c r="Q7">
        <v>213308.86777370199</v>
      </c>
      <c r="R7">
        <v>208945.610622737</v>
      </c>
      <c r="S7">
        <v>204674.26253436299</v>
      </c>
      <c r="T7">
        <v>186246.995012892</v>
      </c>
      <c r="U7">
        <v>169550.19149824901</v>
      </c>
      <c r="V7">
        <v>153537.70259172501</v>
      </c>
      <c r="W7">
        <v>142804.96199431299</v>
      </c>
      <c r="X7">
        <v>136926.20536950199</v>
      </c>
      <c r="Y7">
        <v>140315.228523217</v>
      </c>
      <c r="Z7">
        <v>147203.451041216</v>
      </c>
      <c r="AA7">
        <v>140896.83154505599</v>
      </c>
      <c r="AB7">
        <v>140297.50936992999</v>
      </c>
      <c r="AC7">
        <v>140991.59320367099</v>
      </c>
      <c r="AD7">
        <v>141962.64574543299</v>
      </c>
      <c r="AE7">
        <v>133276.140307061</v>
      </c>
      <c r="AF7">
        <v>125045.121562728</v>
      </c>
    </row>
    <row r="8" spans="1:32" x14ac:dyDescent="0.3">
      <c r="A8" t="s">
        <v>150</v>
      </c>
      <c r="B8" t="s">
        <v>309</v>
      </c>
      <c r="C8" t="s">
        <v>297</v>
      </c>
      <c r="D8" t="s">
        <v>310</v>
      </c>
      <c r="E8" t="s">
        <v>298</v>
      </c>
      <c r="F8">
        <v>24280.536255133498</v>
      </c>
      <c r="G8">
        <v>85598.902860249495</v>
      </c>
      <c r="H8">
        <v>89671.141424735499</v>
      </c>
      <c r="I8">
        <v>69992.288834309598</v>
      </c>
      <c r="J8">
        <v>56307.8829712566</v>
      </c>
      <c r="K8">
        <v>46112.978986143899</v>
      </c>
      <c r="L8">
        <v>39982.478170007198</v>
      </c>
      <c r="M8">
        <v>36318.613992188199</v>
      </c>
      <c r="N8">
        <v>37081.135452295501</v>
      </c>
      <c r="O8">
        <v>33910.852488455203</v>
      </c>
      <c r="P8">
        <v>33626.399091902102</v>
      </c>
      <c r="Q8">
        <v>34950.806489524402</v>
      </c>
      <c r="R8">
        <v>31156.473351120199</v>
      </c>
      <c r="S8">
        <v>32836.366778711301</v>
      </c>
      <c r="T8">
        <v>29815.485025881699</v>
      </c>
      <c r="U8">
        <v>30322.825442039299</v>
      </c>
      <c r="V8">
        <v>28191.4067548395</v>
      </c>
      <c r="W8">
        <v>32167.761499435299</v>
      </c>
      <c r="X8">
        <v>37284.120021165902</v>
      </c>
      <c r="Y8">
        <v>71129.808029049294</v>
      </c>
      <c r="Z8">
        <v>87727.413837802698</v>
      </c>
      <c r="AA8">
        <v>68095.633345318405</v>
      </c>
      <c r="AB8">
        <v>54125.245806459701</v>
      </c>
      <c r="AC8">
        <v>48377.045095210102</v>
      </c>
      <c r="AD8">
        <v>66045.554440046006</v>
      </c>
      <c r="AE8">
        <v>55376.708707047401</v>
      </c>
      <c r="AF8">
        <v>42433.8408464889</v>
      </c>
    </row>
    <row r="9" spans="1:32" x14ac:dyDescent="0.3">
      <c r="A9" t="s">
        <v>150</v>
      </c>
      <c r="B9" t="s">
        <v>311</v>
      </c>
      <c r="C9" t="s">
        <v>297</v>
      </c>
      <c r="D9" t="s">
        <v>312</v>
      </c>
      <c r="E9" t="s">
        <v>298</v>
      </c>
      <c r="F9">
        <v>128865.112259167</v>
      </c>
      <c r="G9">
        <v>110823.992605832</v>
      </c>
      <c r="H9">
        <v>99524.239605499199</v>
      </c>
      <c r="I9">
        <v>95246.580803206307</v>
      </c>
      <c r="J9">
        <v>88908.829063420795</v>
      </c>
      <c r="K9">
        <v>83792.6849321544</v>
      </c>
      <c r="L9">
        <v>76132.1235260502</v>
      </c>
      <c r="M9">
        <v>68892.308277231001</v>
      </c>
      <c r="N9">
        <v>71486.787954977393</v>
      </c>
      <c r="O9">
        <v>70090.462313204203</v>
      </c>
      <c r="P9">
        <v>73956.719945597899</v>
      </c>
      <c r="Q9">
        <v>77234.102344232902</v>
      </c>
      <c r="R9">
        <v>76485.437180125504</v>
      </c>
      <c r="S9">
        <v>72397.605429788702</v>
      </c>
      <c r="T9">
        <v>66238.479779553905</v>
      </c>
      <c r="U9">
        <v>62365.547733647902</v>
      </c>
      <c r="V9">
        <v>57211.545661105498</v>
      </c>
      <c r="W9">
        <v>54612.056396017302</v>
      </c>
      <c r="X9">
        <v>54101.082001410003</v>
      </c>
      <c r="Y9">
        <v>53720.118511409302</v>
      </c>
      <c r="Z9">
        <v>56731.772773907003</v>
      </c>
      <c r="AA9">
        <v>58951.895932649102</v>
      </c>
      <c r="AB9">
        <v>59266.376131118799</v>
      </c>
      <c r="AC9">
        <v>60116.170657955699</v>
      </c>
      <c r="AD9">
        <v>64278.080080856998</v>
      </c>
      <c r="AE9">
        <v>62487.285626444303</v>
      </c>
      <c r="AF9">
        <v>56575.042918703002</v>
      </c>
    </row>
    <row r="10" spans="1:32" x14ac:dyDescent="0.3">
      <c r="A10" t="s">
        <v>150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150</v>
      </c>
      <c r="B11" t="s">
        <v>315</v>
      </c>
      <c r="C11" t="s">
        <v>297</v>
      </c>
      <c r="D11" t="s">
        <v>316</v>
      </c>
      <c r="E11" t="s">
        <v>298</v>
      </c>
      <c r="F11">
        <v>34906.024227448201</v>
      </c>
      <c r="G11">
        <v>34912.207351518598</v>
      </c>
      <c r="H11">
        <v>34439.805985109</v>
      </c>
      <c r="I11">
        <v>36671.466810061203</v>
      </c>
      <c r="J11">
        <v>35847.493384460198</v>
      </c>
      <c r="K11">
        <v>36882.622289811901</v>
      </c>
      <c r="L11">
        <v>35547.417794781999</v>
      </c>
      <c r="M11">
        <v>34041.669268505299</v>
      </c>
      <c r="N11">
        <v>38479.299179476002</v>
      </c>
      <c r="O11">
        <v>39772.986892254601</v>
      </c>
      <c r="P11">
        <v>43213.4914904127</v>
      </c>
      <c r="Q11">
        <v>47905.826726054103</v>
      </c>
      <c r="R11">
        <v>48092.250631748197</v>
      </c>
      <c r="S11">
        <v>46880.331156533699</v>
      </c>
      <c r="T11">
        <v>43490.103383389003</v>
      </c>
      <c r="U11">
        <v>41287.830706892499</v>
      </c>
      <c r="V11">
        <v>38807.881686979301</v>
      </c>
      <c r="W11">
        <v>36651.764114705402</v>
      </c>
      <c r="X11">
        <v>35867.218687838998</v>
      </c>
      <c r="Y11">
        <v>34825.483181892399</v>
      </c>
      <c r="Z11">
        <v>34287.046235688496</v>
      </c>
      <c r="AA11">
        <v>34061.340082718998</v>
      </c>
      <c r="AB11">
        <v>33317.792747004904</v>
      </c>
      <c r="AC11">
        <v>33136.231826438001</v>
      </c>
      <c r="AD11">
        <v>33839.6325584429</v>
      </c>
      <c r="AE11">
        <v>32472.1347345166</v>
      </c>
      <c r="AF11">
        <v>28996.363968959999</v>
      </c>
    </row>
    <row r="12" spans="1:32" x14ac:dyDescent="0.3">
      <c r="A12" t="s">
        <v>150</v>
      </c>
      <c r="B12" t="s">
        <v>317</v>
      </c>
      <c r="C12" t="s">
        <v>297</v>
      </c>
      <c r="D12" t="s">
        <v>318</v>
      </c>
      <c r="E12" t="s">
        <v>298</v>
      </c>
      <c r="F12">
        <v>233157.69505177299</v>
      </c>
      <c r="G12">
        <v>246025.19161384</v>
      </c>
      <c r="H12">
        <v>255851.29878705801</v>
      </c>
      <c r="I12">
        <v>272319.014637883</v>
      </c>
      <c r="J12">
        <v>269739.24764959799</v>
      </c>
      <c r="K12">
        <v>261519.599284995</v>
      </c>
      <c r="L12">
        <v>249740.94964221501</v>
      </c>
      <c r="M12">
        <v>241502.654424223</v>
      </c>
      <c r="N12">
        <v>233086.96324597899</v>
      </c>
      <c r="O12">
        <v>223427.29125538701</v>
      </c>
      <c r="P12">
        <v>211427.101867235</v>
      </c>
      <c r="Q12">
        <v>206507.74274183001</v>
      </c>
      <c r="R12">
        <v>205009.63658994</v>
      </c>
      <c r="S12">
        <v>202532.53448769101</v>
      </c>
      <c r="T12">
        <v>191662.17600899801</v>
      </c>
      <c r="U12">
        <v>188328.087919493</v>
      </c>
      <c r="V12">
        <v>179247.66877453099</v>
      </c>
      <c r="W12">
        <v>168062.53720894901</v>
      </c>
      <c r="X12">
        <v>164762.121631213</v>
      </c>
      <c r="Y12">
        <v>168794.97310261399</v>
      </c>
      <c r="Z12">
        <v>175711.728440092</v>
      </c>
      <c r="AA12">
        <v>172909.60194194299</v>
      </c>
      <c r="AB12">
        <v>173895.56339636</v>
      </c>
      <c r="AC12">
        <v>174610.73830688299</v>
      </c>
      <c r="AD12">
        <v>176637.60311216101</v>
      </c>
      <c r="AE12">
        <v>169738.44369753401</v>
      </c>
      <c r="AF12">
        <v>165768.74857106901</v>
      </c>
    </row>
    <row r="13" spans="1:32" x14ac:dyDescent="0.3">
      <c r="A13" t="s">
        <v>150</v>
      </c>
      <c r="B13" t="s">
        <v>319</v>
      </c>
      <c r="C13" t="s">
        <v>297</v>
      </c>
      <c r="D13" t="s">
        <v>320</v>
      </c>
      <c r="E13" t="s">
        <v>298</v>
      </c>
      <c r="F13">
        <v>392983.60231402802</v>
      </c>
      <c r="G13">
        <v>365513.21371748298</v>
      </c>
      <c r="H13">
        <v>361052.38389994699</v>
      </c>
      <c r="I13">
        <v>357086.08196986699</v>
      </c>
      <c r="J13">
        <v>342184.982538154</v>
      </c>
      <c r="K13">
        <v>326576.61594842601</v>
      </c>
      <c r="L13">
        <v>317747.28951438301</v>
      </c>
      <c r="M13">
        <v>304843.37026663497</v>
      </c>
      <c r="N13">
        <v>294885.68484203902</v>
      </c>
      <c r="O13">
        <v>282528.57256091898</v>
      </c>
      <c r="P13">
        <v>281683.28493918898</v>
      </c>
      <c r="Q13">
        <v>275448.816612428</v>
      </c>
      <c r="R13">
        <v>269087.72661606199</v>
      </c>
      <c r="S13">
        <v>280355.33475467702</v>
      </c>
      <c r="T13">
        <v>271866.06307801499</v>
      </c>
      <c r="U13">
        <v>268852.783022244</v>
      </c>
      <c r="V13">
        <v>254809.42840873101</v>
      </c>
      <c r="W13">
        <v>265149.15374915599</v>
      </c>
      <c r="X13">
        <v>260818.90808302499</v>
      </c>
      <c r="Y13">
        <v>256165.82904956699</v>
      </c>
      <c r="Z13">
        <v>265085.14276860701</v>
      </c>
      <c r="AA13">
        <v>273747.10625566699</v>
      </c>
      <c r="AB13">
        <v>278361.94127783598</v>
      </c>
      <c r="AC13">
        <v>281535.86225646402</v>
      </c>
      <c r="AD13">
        <v>293153.47195790499</v>
      </c>
      <c r="AE13">
        <v>288528.07968984399</v>
      </c>
      <c r="AF13">
        <v>267304.12164288497</v>
      </c>
    </row>
    <row r="14" spans="1:32" x14ac:dyDescent="0.3">
      <c r="A14" t="s">
        <v>150</v>
      </c>
      <c r="B14" t="s">
        <v>321</v>
      </c>
      <c r="C14" t="s">
        <v>297</v>
      </c>
      <c r="D14" t="s">
        <v>322</v>
      </c>
      <c r="E14" t="s">
        <v>298</v>
      </c>
      <c r="F14">
        <v>189019.575285628</v>
      </c>
      <c r="G14">
        <v>189855.05235180299</v>
      </c>
      <c r="H14">
        <v>191858.61753723101</v>
      </c>
      <c r="I14">
        <v>193193.14242954101</v>
      </c>
      <c r="J14">
        <v>188928.11428115499</v>
      </c>
      <c r="K14">
        <v>197048.81818620101</v>
      </c>
      <c r="L14">
        <v>191014.118529331</v>
      </c>
      <c r="M14">
        <v>182622.49398477501</v>
      </c>
      <c r="N14">
        <v>180002.13012697001</v>
      </c>
      <c r="O14">
        <v>182952.88015076899</v>
      </c>
      <c r="P14">
        <v>220770.38926159899</v>
      </c>
      <c r="Q14">
        <v>229758.50912951501</v>
      </c>
      <c r="R14">
        <v>203467.19466680801</v>
      </c>
      <c r="S14">
        <v>182765.45885408201</v>
      </c>
      <c r="T14">
        <v>163817.46190836499</v>
      </c>
      <c r="U14">
        <v>155359.56719415699</v>
      </c>
      <c r="V14">
        <v>142016.70434575601</v>
      </c>
      <c r="W14">
        <v>129635.55707947401</v>
      </c>
      <c r="X14">
        <v>120372.641063769</v>
      </c>
      <c r="Y14">
        <v>115964.179114781</v>
      </c>
      <c r="Z14">
        <v>116836.842055979</v>
      </c>
      <c r="AA14">
        <v>112504.81368632001</v>
      </c>
      <c r="AB14">
        <v>106092.644551523</v>
      </c>
      <c r="AC14">
        <v>104743.371917925</v>
      </c>
      <c r="AD14">
        <v>100976.775837245</v>
      </c>
      <c r="AE14">
        <v>94863.964458039904</v>
      </c>
      <c r="AF14">
        <v>92257.876427663607</v>
      </c>
    </row>
    <row r="15" spans="1:32" x14ac:dyDescent="0.3">
      <c r="A15" t="s">
        <v>150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150</v>
      </c>
      <c r="B16" t="s">
        <v>325</v>
      </c>
      <c r="C16" t="s">
        <v>297</v>
      </c>
      <c r="D16" t="s">
        <v>326</v>
      </c>
      <c r="E16" t="s">
        <v>298</v>
      </c>
      <c r="F16">
        <v>108804.098295362</v>
      </c>
      <c r="G16">
        <v>104889.94191613</v>
      </c>
      <c r="H16">
        <v>100937.25955770499</v>
      </c>
      <c r="I16">
        <v>96434.2328828795</v>
      </c>
      <c r="J16">
        <v>89373.251424596994</v>
      </c>
      <c r="K16">
        <v>88218.482631958104</v>
      </c>
      <c r="L16">
        <v>87160.5923217831</v>
      </c>
      <c r="M16">
        <v>83036.725098409093</v>
      </c>
      <c r="N16">
        <v>79779.089577947103</v>
      </c>
      <c r="O16">
        <v>81195.084272620094</v>
      </c>
      <c r="P16">
        <v>101703.18911681599</v>
      </c>
      <c r="Q16">
        <v>107239.220605915</v>
      </c>
      <c r="R16">
        <v>94550.053542628099</v>
      </c>
      <c r="S16">
        <v>84408.849772811605</v>
      </c>
      <c r="T16">
        <v>76663.242717782894</v>
      </c>
      <c r="U16">
        <v>73161.478868783495</v>
      </c>
      <c r="V16">
        <v>68678.619152585903</v>
      </c>
      <c r="W16">
        <v>65831.242133956606</v>
      </c>
      <c r="X16">
        <v>63630.447482009797</v>
      </c>
      <c r="Y16">
        <v>63971.961021024399</v>
      </c>
      <c r="Z16">
        <v>65278.993592921201</v>
      </c>
      <c r="AA16">
        <v>64048.802716201302</v>
      </c>
      <c r="AB16">
        <v>61961.582140513601</v>
      </c>
      <c r="AC16">
        <v>62400.3289618462</v>
      </c>
      <c r="AD16">
        <v>61607.2178226736</v>
      </c>
      <c r="AE16">
        <v>57718.7230066837</v>
      </c>
      <c r="AF16">
        <v>54109.181678982197</v>
      </c>
    </row>
    <row r="17" spans="1:32" x14ac:dyDescent="0.3">
      <c r="A17" t="s">
        <v>150</v>
      </c>
      <c r="B17" t="s">
        <v>327</v>
      </c>
      <c r="C17" t="s">
        <v>297</v>
      </c>
      <c r="D17" t="s">
        <v>328</v>
      </c>
      <c r="E17" t="s">
        <v>298</v>
      </c>
      <c r="F17">
        <v>302471.47365286603</v>
      </c>
      <c r="G17">
        <v>284871.87889332598</v>
      </c>
      <c r="H17">
        <v>296209.392548709</v>
      </c>
      <c r="I17">
        <v>299978.73426185601</v>
      </c>
      <c r="J17">
        <v>288645.99284215702</v>
      </c>
      <c r="K17">
        <v>287716.79595794401</v>
      </c>
      <c r="L17">
        <v>275389.177345982</v>
      </c>
      <c r="M17">
        <v>260767.54454629499</v>
      </c>
      <c r="N17">
        <v>254103.18143825699</v>
      </c>
      <c r="O17">
        <v>249777.652289747</v>
      </c>
      <c r="P17">
        <v>260229.49165163399</v>
      </c>
      <c r="Q17">
        <v>266871.73788874701</v>
      </c>
      <c r="R17">
        <v>275065.60861133598</v>
      </c>
      <c r="S17">
        <v>285742.776120389</v>
      </c>
      <c r="T17">
        <v>267184.19627286401</v>
      </c>
      <c r="U17">
        <v>255925.41382691101</v>
      </c>
      <c r="V17">
        <v>247145.48570336599</v>
      </c>
      <c r="W17">
        <v>240654.180768344</v>
      </c>
      <c r="X17">
        <v>228992.64075182599</v>
      </c>
      <c r="Y17">
        <v>227690.59642395499</v>
      </c>
      <c r="Z17">
        <v>231293.58574721799</v>
      </c>
      <c r="AA17">
        <v>235961.20637554899</v>
      </c>
      <c r="AB17">
        <v>259988.60956514999</v>
      </c>
      <c r="AC17">
        <v>264544.70387561299</v>
      </c>
      <c r="AD17">
        <v>257026.81414462099</v>
      </c>
      <c r="AE17">
        <v>247018.52921446101</v>
      </c>
      <c r="AF17">
        <v>231290.69313575601</v>
      </c>
    </row>
    <row r="18" spans="1:32" x14ac:dyDescent="0.3">
      <c r="A18" t="s">
        <v>150</v>
      </c>
      <c r="B18" t="s">
        <v>329</v>
      </c>
      <c r="C18" t="s">
        <v>297</v>
      </c>
      <c r="D18" t="s">
        <v>330</v>
      </c>
      <c r="E18" t="s">
        <v>298</v>
      </c>
      <c r="F18">
        <v>120713.90951329</v>
      </c>
      <c r="G18">
        <v>117051.990584197</v>
      </c>
      <c r="H18">
        <v>112450.21016852499</v>
      </c>
      <c r="I18">
        <v>111735.55682583099</v>
      </c>
      <c r="J18">
        <v>111439.884479364</v>
      </c>
      <c r="K18">
        <v>107692.00551887001</v>
      </c>
      <c r="L18">
        <v>105328.39424661201</v>
      </c>
      <c r="M18">
        <v>107888.37057853</v>
      </c>
      <c r="N18">
        <v>118680.504173554</v>
      </c>
      <c r="O18">
        <v>131587.82445254299</v>
      </c>
      <c r="P18">
        <v>130469.984370937</v>
      </c>
      <c r="Q18">
        <v>128165.49856308701</v>
      </c>
      <c r="R18">
        <v>132362.26176783699</v>
      </c>
      <c r="S18">
        <v>143780.58948959399</v>
      </c>
      <c r="T18">
        <v>138085.29459080301</v>
      </c>
      <c r="U18">
        <v>134282.66664624799</v>
      </c>
      <c r="V18">
        <v>123213.754001105</v>
      </c>
      <c r="W18">
        <v>116338.168992608</v>
      </c>
      <c r="X18">
        <v>105114.308314177</v>
      </c>
      <c r="Y18">
        <v>99792.289335213805</v>
      </c>
      <c r="Z18">
        <v>100029.38483724601</v>
      </c>
      <c r="AA18">
        <v>97469.915999880905</v>
      </c>
      <c r="AB18">
        <v>96440.615048826396</v>
      </c>
      <c r="AC18">
        <v>99338.0445603892</v>
      </c>
      <c r="AD18">
        <v>99899.559119605998</v>
      </c>
      <c r="AE18">
        <v>92547.808584194398</v>
      </c>
      <c r="AF18">
        <v>84939.993294063606</v>
      </c>
    </row>
    <row r="19" spans="1:32" x14ac:dyDescent="0.3">
      <c r="A19" t="s">
        <v>150</v>
      </c>
      <c r="B19" t="s">
        <v>331</v>
      </c>
      <c r="C19" t="s">
        <v>297</v>
      </c>
      <c r="D19" t="s">
        <v>332</v>
      </c>
      <c r="E19" t="s">
        <v>298</v>
      </c>
      <c r="F19">
        <v>98132.677557439194</v>
      </c>
      <c r="G19">
        <v>103858.086870075</v>
      </c>
      <c r="H19">
        <v>106367.943985953</v>
      </c>
      <c r="I19">
        <v>110227.07534998401</v>
      </c>
      <c r="J19">
        <v>106841.479546802</v>
      </c>
      <c r="K19">
        <v>104105.211839892</v>
      </c>
      <c r="L19">
        <v>100685.978119055</v>
      </c>
      <c r="M19">
        <v>95090.372711687407</v>
      </c>
      <c r="N19">
        <v>86837.294151928101</v>
      </c>
      <c r="O19">
        <v>82533.3339926388</v>
      </c>
      <c r="P19">
        <v>78113.160844489394</v>
      </c>
      <c r="Q19">
        <v>76015.099535661997</v>
      </c>
      <c r="R19">
        <v>75816.343365954905</v>
      </c>
      <c r="S19">
        <v>75953.363091478706</v>
      </c>
      <c r="T19">
        <v>69396.3078836653</v>
      </c>
      <c r="U19">
        <v>63164.922765688803</v>
      </c>
      <c r="V19">
        <v>57158.426045652799</v>
      </c>
      <c r="W19">
        <v>53270.366512146698</v>
      </c>
      <c r="X19">
        <v>51188.507611958899</v>
      </c>
      <c r="Y19">
        <v>52990.451736530602</v>
      </c>
      <c r="Z19">
        <v>55776.851286985599</v>
      </c>
      <c r="AA19">
        <v>53483.498973314097</v>
      </c>
      <c r="AB19">
        <v>53900.680243906703</v>
      </c>
      <c r="AC19">
        <v>54639.253333839399</v>
      </c>
      <c r="AD19">
        <v>55085.203808375598</v>
      </c>
      <c r="AE19">
        <v>51690.848756229403</v>
      </c>
      <c r="AF19">
        <v>49124.940254503199</v>
      </c>
    </row>
    <row r="20" spans="1:32" x14ac:dyDescent="0.3">
      <c r="A20" t="s">
        <v>150</v>
      </c>
      <c r="B20" t="s">
        <v>333</v>
      </c>
      <c r="C20" t="s">
        <v>297</v>
      </c>
      <c r="D20" t="s">
        <v>334</v>
      </c>
      <c r="E20" t="s">
        <v>298</v>
      </c>
      <c r="F20">
        <v>10879.238532494899</v>
      </c>
      <c r="G20">
        <v>11281.172616266</v>
      </c>
      <c r="H20">
        <v>11232.031156295599</v>
      </c>
      <c r="I20">
        <v>11084.476515177301</v>
      </c>
      <c r="J20">
        <v>11089.219134273901</v>
      </c>
      <c r="K20">
        <v>10957.0561835595</v>
      </c>
      <c r="L20">
        <v>10516.3633217727</v>
      </c>
      <c r="M20">
        <v>10010.7163019172</v>
      </c>
      <c r="N20">
        <v>9549.6512412064003</v>
      </c>
      <c r="O20">
        <v>48620.208964278703</v>
      </c>
      <c r="P20">
        <v>46180.841345702502</v>
      </c>
      <c r="Q20">
        <v>31945.2809551842</v>
      </c>
      <c r="R20">
        <v>23084.394867737101</v>
      </c>
      <c r="S20">
        <v>17778.457556401601</v>
      </c>
      <c r="T20">
        <v>15293.300691014299</v>
      </c>
      <c r="U20">
        <v>13756.005189531301</v>
      </c>
      <c r="V20">
        <v>12217.2418023397</v>
      </c>
      <c r="W20">
        <v>11088.051150921499</v>
      </c>
      <c r="X20">
        <v>10237.622022605599</v>
      </c>
      <c r="Y20">
        <v>10683.896385095</v>
      </c>
      <c r="Z20">
        <v>11762.918700595201</v>
      </c>
      <c r="AA20">
        <v>12662.363686789</v>
      </c>
      <c r="AB20">
        <v>13720.521256877601</v>
      </c>
      <c r="AC20">
        <v>14570.2401809777</v>
      </c>
      <c r="AD20">
        <v>16423.657856585902</v>
      </c>
      <c r="AE20">
        <v>19629.472014361199</v>
      </c>
      <c r="AF20">
        <v>22745.951268097499</v>
      </c>
    </row>
    <row r="21" spans="1:32" x14ac:dyDescent="0.3">
      <c r="A21" t="s">
        <v>150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150</v>
      </c>
      <c r="B22" t="s">
        <v>337</v>
      </c>
      <c r="C22" t="s">
        <v>297</v>
      </c>
      <c r="D22" t="s">
        <v>338</v>
      </c>
      <c r="E22" t="s">
        <v>298</v>
      </c>
      <c r="F22">
        <v>27825.137132406198</v>
      </c>
      <c r="G22">
        <v>27728.078988887999</v>
      </c>
      <c r="H22">
        <v>28478.866071661199</v>
      </c>
      <c r="I22">
        <v>27947.215247612399</v>
      </c>
      <c r="J22">
        <v>28360.790367412999</v>
      </c>
      <c r="K22">
        <v>28442.2624491561</v>
      </c>
      <c r="L22">
        <v>27474.8204052363</v>
      </c>
      <c r="M22">
        <v>26587.596985432501</v>
      </c>
      <c r="N22">
        <v>26105.538683209899</v>
      </c>
      <c r="O22">
        <v>30514.669215887701</v>
      </c>
      <c r="P22">
        <v>33171.736696612701</v>
      </c>
      <c r="Q22">
        <v>33937.690626609503</v>
      </c>
      <c r="R22">
        <v>33758.465196073397</v>
      </c>
      <c r="S22">
        <v>34862.2688428818</v>
      </c>
      <c r="T22">
        <v>34171.235349458897</v>
      </c>
      <c r="U22">
        <v>33777.225940825097</v>
      </c>
      <c r="V22">
        <v>34160.4432368915</v>
      </c>
      <c r="W22">
        <v>32396.9558444057</v>
      </c>
      <c r="X22">
        <v>32056.735968162</v>
      </c>
      <c r="Y22">
        <v>33734.311342502602</v>
      </c>
      <c r="Z22">
        <v>33472.726285328899</v>
      </c>
      <c r="AA22">
        <v>35603.502749027299</v>
      </c>
      <c r="AB22">
        <v>38293.699582628797</v>
      </c>
      <c r="AC22">
        <v>41898.095808566701</v>
      </c>
      <c r="AD22">
        <v>43948.121733804401</v>
      </c>
      <c r="AE22">
        <v>43680.521297131003</v>
      </c>
      <c r="AF22">
        <v>44897.115968695798</v>
      </c>
    </row>
    <row r="23" spans="1:32" x14ac:dyDescent="0.3">
      <c r="A23" t="s">
        <v>150</v>
      </c>
      <c r="B23" t="s">
        <v>339</v>
      </c>
      <c r="C23" t="s">
        <v>297</v>
      </c>
      <c r="D23" t="s">
        <v>340</v>
      </c>
      <c r="E23" t="s">
        <v>298</v>
      </c>
      <c r="F23">
        <v>1631869.3674604399</v>
      </c>
      <c r="G23">
        <v>1705485.7129871901</v>
      </c>
      <c r="H23">
        <v>1759228.32899667</v>
      </c>
      <c r="I23">
        <v>1757996.0119282899</v>
      </c>
      <c r="J23">
        <v>1717721.76940327</v>
      </c>
      <c r="K23">
        <v>1689908.4803647301</v>
      </c>
      <c r="L23">
        <v>1628333.1659076801</v>
      </c>
      <c r="M23">
        <v>1551546.11833217</v>
      </c>
      <c r="N23">
        <v>1514964.18837627</v>
      </c>
      <c r="O23">
        <v>1454895.8399096499</v>
      </c>
      <c r="P23">
        <v>1414615.9630632801</v>
      </c>
      <c r="Q23">
        <v>1347742.18372869</v>
      </c>
      <c r="R23">
        <v>1277004.8924433701</v>
      </c>
      <c r="S23">
        <v>1254737.4514488301</v>
      </c>
      <c r="T23">
        <v>1212998.7579288301</v>
      </c>
      <c r="U23">
        <v>1152024.1443737799</v>
      </c>
      <c r="V23">
        <v>1114703.4057698599</v>
      </c>
      <c r="W23">
        <v>1063901.46353789</v>
      </c>
      <c r="X23">
        <v>1066563.6209756499</v>
      </c>
      <c r="Y23">
        <v>1079086.1132214901</v>
      </c>
      <c r="Z23">
        <v>1083481.1509658101</v>
      </c>
      <c r="AA23">
        <v>1087934.5507155401</v>
      </c>
      <c r="AB23">
        <v>1119358.36250575</v>
      </c>
      <c r="AC23">
        <v>1142709.8249669101</v>
      </c>
      <c r="AD23">
        <v>1188608.5746178799</v>
      </c>
      <c r="AE23">
        <v>1186223.33149274</v>
      </c>
      <c r="AF23">
        <v>1163701.1638899699</v>
      </c>
    </row>
    <row r="24" spans="1:32" x14ac:dyDescent="0.3">
      <c r="A24" t="s">
        <v>150</v>
      </c>
      <c r="B24" t="s">
        <v>341</v>
      </c>
      <c r="C24" t="s">
        <v>297</v>
      </c>
      <c r="D24" t="s">
        <v>342</v>
      </c>
      <c r="E24" t="s">
        <v>298</v>
      </c>
      <c r="F24">
        <v>2764973.9679027302</v>
      </c>
      <c r="G24">
        <v>2683609.5551007101</v>
      </c>
      <c r="H24">
        <v>2739372.85241595</v>
      </c>
      <c r="I24">
        <v>2739524.0180177698</v>
      </c>
      <c r="J24">
        <v>2711579.07813395</v>
      </c>
      <c r="K24">
        <v>2684938.3815842601</v>
      </c>
      <c r="L24">
        <v>2647662.3338119802</v>
      </c>
      <c r="M24">
        <v>2629784.9333857102</v>
      </c>
      <c r="N24">
        <v>2603730.9234536998</v>
      </c>
      <c r="O24">
        <v>2577505.8984052301</v>
      </c>
      <c r="P24">
        <v>2649767.9804007201</v>
      </c>
      <c r="Q24">
        <v>2673239.6811365001</v>
      </c>
      <c r="R24">
        <v>2580381.5086882901</v>
      </c>
      <c r="S24">
        <v>2533045.3201307999</v>
      </c>
      <c r="T24">
        <v>2351941.0184923299</v>
      </c>
      <c r="U24">
        <v>2190096.9002334001</v>
      </c>
      <c r="V24">
        <v>2098183.92494389</v>
      </c>
      <c r="W24">
        <v>2070786.8320863601</v>
      </c>
      <c r="X24">
        <v>2084052.87260788</v>
      </c>
      <c r="Y24">
        <v>2060678.68981628</v>
      </c>
      <c r="Z24">
        <v>1968699.1894861299</v>
      </c>
      <c r="AA24">
        <v>1919887.2449666201</v>
      </c>
      <c r="AB24">
        <v>1880053.3781137001</v>
      </c>
      <c r="AC24">
        <v>1832237.24625565</v>
      </c>
      <c r="AD24">
        <v>1838825.6023641599</v>
      </c>
      <c r="AE24">
        <v>1801038.51706713</v>
      </c>
      <c r="AF24">
        <v>1764062.8675001999</v>
      </c>
    </row>
    <row r="25" spans="1:32" x14ac:dyDescent="0.3">
      <c r="A25" t="s">
        <v>150</v>
      </c>
      <c r="B25" t="s">
        <v>343</v>
      </c>
      <c r="C25" t="s">
        <v>297</v>
      </c>
      <c r="D25" t="s">
        <v>344</v>
      </c>
      <c r="E25" t="s">
        <v>298</v>
      </c>
      <c r="F25">
        <v>85449.719420953799</v>
      </c>
      <c r="G25">
        <v>94683.714226712895</v>
      </c>
      <c r="H25">
        <v>103595.891583344</v>
      </c>
      <c r="I25">
        <v>109847.665526267</v>
      </c>
      <c r="J25">
        <v>115996.87301564599</v>
      </c>
      <c r="K25">
        <v>121304.05884209</v>
      </c>
      <c r="L25">
        <v>121219.03310738099</v>
      </c>
      <c r="M25">
        <v>121623.46439651601</v>
      </c>
      <c r="N25">
        <v>119943.251263276</v>
      </c>
      <c r="O25">
        <v>121645.596458721</v>
      </c>
      <c r="P25">
        <v>115168.609200334</v>
      </c>
      <c r="Q25">
        <v>108197.876656871</v>
      </c>
      <c r="R25">
        <v>97924.645965458898</v>
      </c>
      <c r="S25">
        <v>87274.293623649501</v>
      </c>
      <c r="T25">
        <v>73239.072128460597</v>
      </c>
      <c r="U25">
        <v>62594.682997987897</v>
      </c>
      <c r="V25">
        <v>52067.0006571052</v>
      </c>
      <c r="W25">
        <v>46965.007345335202</v>
      </c>
      <c r="X25">
        <v>45679.4707149565</v>
      </c>
      <c r="Y25">
        <v>47646.971615672803</v>
      </c>
      <c r="Z25">
        <v>50163.544988918104</v>
      </c>
      <c r="AA25">
        <v>50600.343089557697</v>
      </c>
      <c r="AB25">
        <v>52641.097293913503</v>
      </c>
      <c r="AC25">
        <v>52778.1820400629</v>
      </c>
      <c r="AD25">
        <v>53770.806627834303</v>
      </c>
      <c r="AE25">
        <v>54128.176155323599</v>
      </c>
      <c r="AF25">
        <v>53242.170527284499</v>
      </c>
    </row>
    <row r="26" spans="1:32" x14ac:dyDescent="0.3">
      <c r="A26" t="s">
        <v>150</v>
      </c>
      <c r="B26" t="s">
        <v>345</v>
      </c>
      <c r="C26" t="s">
        <v>297</v>
      </c>
      <c r="D26" t="s">
        <v>346</v>
      </c>
      <c r="E26" t="s">
        <v>298</v>
      </c>
      <c r="F26">
        <v>1695006.94637473</v>
      </c>
      <c r="G26">
        <v>1626077.7296426899</v>
      </c>
      <c r="H26">
        <v>1677394.35594064</v>
      </c>
      <c r="I26">
        <v>1696347.3103319299</v>
      </c>
      <c r="J26">
        <v>1688648.1215411499</v>
      </c>
      <c r="K26">
        <v>1668891.69081236</v>
      </c>
      <c r="L26">
        <v>1632753.0553071201</v>
      </c>
      <c r="M26">
        <v>1631607.8111418099</v>
      </c>
      <c r="N26">
        <v>1618101.6082576199</v>
      </c>
      <c r="O26">
        <v>1594775.39015213</v>
      </c>
      <c r="P26">
        <v>1709625.93267576</v>
      </c>
      <c r="Q26">
        <v>1780006.36877135</v>
      </c>
      <c r="R26">
        <v>1739054.7581106499</v>
      </c>
      <c r="S26">
        <v>1720220.8141908401</v>
      </c>
      <c r="T26">
        <v>1585062.4543006299</v>
      </c>
      <c r="U26">
        <v>1457756.9312190099</v>
      </c>
      <c r="V26">
        <v>1403387.2785063901</v>
      </c>
      <c r="W26">
        <v>1366301.3291539799</v>
      </c>
      <c r="X26">
        <v>1354166.18615424</v>
      </c>
      <c r="Y26">
        <v>1320372.06931121</v>
      </c>
      <c r="Z26">
        <v>1214976.4279732001</v>
      </c>
      <c r="AA26">
        <v>1112304.02987756</v>
      </c>
      <c r="AB26">
        <v>1075339.0264541099</v>
      </c>
      <c r="AC26">
        <v>1048838.4852405901</v>
      </c>
      <c r="AD26">
        <v>1054804.3621284401</v>
      </c>
      <c r="AE26">
        <v>1038660.37591612</v>
      </c>
      <c r="AF26">
        <v>1050489.78025255</v>
      </c>
    </row>
    <row r="27" spans="1:32" x14ac:dyDescent="0.3">
      <c r="A27" t="s">
        <v>150</v>
      </c>
      <c r="B27" t="s">
        <v>347</v>
      </c>
      <c r="C27" t="s">
        <v>297</v>
      </c>
      <c r="D27" t="s">
        <v>348</v>
      </c>
      <c r="E27" t="s">
        <v>298</v>
      </c>
      <c r="F27">
        <v>984517.30210705101</v>
      </c>
      <c r="G27">
        <v>962848.11123130901</v>
      </c>
      <c r="H27">
        <v>958382.60489197599</v>
      </c>
      <c r="I27">
        <v>933329.04215958097</v>
      </c>
      <c r="J27">
        <v>906934.08357715805</v>
      </c>
      <c r="K27">
        <v>894742.63192980504</v>
      </c>
      <c r="L27">
        <v>893690.24539747601</v>
      </c>
      <c r="M27">
        <v>876553.65784738201</v>
      </c>
      <c r="N27">
        <v>865686.06393280497</v>
      </c>
      <c r="O27">
        <v>861084.91179438296</v>
      </c>
      <c r="P27">
        <v>824973.43852462003</v>
      </c>
      <c r="Q27">
        <v>785035.43570828403</v>
      </c>
      <c r="R27">
        <v>743402.10461217596</v>
      </c>
      <c r="S27">
        <v>725550.21231631702</v>
      </c>
      <c r="T27">
        <v>693639.49206324096</v>
      </c>
      <c r="U27">
        <v>669745.28601640195</v>
      </c>
      <c r="V27">
        <v>642729.64578039001</v>
      </c>
      <c r="W27">
        <v>657520.49558703997</v>
      </c>
      <c r="X27">
        <v>684207.21573867695</v>
      </c>
      <c r="Y27">
        <v>692659.64888939494</v>
      </c>
      <c r="Z27">
        <v>703559.21652400901</v>
      </c>
      <c r="AA27">
        <v>756982.87199950195</v>
      </c>
      <c r="AB27">
        <v>752073.25436567503</v>
      </c>
      <c r="AC27">
        <v>730620.57897499006</v>
      </c>
      <c r="AD27">
        <v>730250.43360788398</v>
      </c>
      <c r="AE27">
        <v>708249.96499567898</v>
      </c>
      <c r="AF27">
        <v>660330.91672036995</v>
      </c>
    </row>
    <row r="28" spans="1:32" x14ac:dyDescent="0.3">
      <c r="A28" t="s">
        <v>150</v>
      </c>
      <c r="B28" t="s">
        <v>349</v>
      </c>
      <c r="C28" t="s">
        <v>297</v>
      </c>
      <c r="D28" t="s">
        <v>350</v>
      </c>
      <c r="E28" t="s">
        <v>298</v>
      </c>
      <c r="F28">
        <v>330217.96253174101</v>
      </c>
      <c r="G28">
        <v>323860.14219679101</v>
      </c>
      <c r="H28">
        <v>319483.481571118</v>
      </c>
      <c r="I28">
        <v>307723.38344454201</v>
      </c>
      <c r="J28">
        <v>311771.36657434201</v>
      </c>
      <c r="K28">
        <v>309502.87068914302</v>
      </c>
      <c r="L28">
        <v>303643.29575299099</v>
      </c>
      <c r="M28">
        <v>305209.946741183</v>
      </c>
      <c r="N28">
        <v>308016.90396003099</v>
      </c>
      <c r="O28">
        <v>371928.56166847702</v>
      </c>
      <c r="P28">
        <v>367052.046941498</v>
      </c>
      <c r="Q28">
        <v>344998.12991343898</v>
      </c>
      <c r="R28">
        <v>340592.14056901901</v>
      </c>
      <c r="S28">
        <v>329914.215040254</v>
      </c>
      <c r="T28">
        <v>317743.574328975</v>
      </c>
      <c r="U28">
        <v>310471.07961528999</v>
      </c>
      <c r="V28">
        <v>290980.70049933501</v>
      </c>
      <c r="W28">
        <v>282494.29519490199</v>
      </c>
      <c r="X28">
        <v>278414.60162521497</v>
      </c>
      <c r="Y28">
        <v>284405.840299709</v>
      </c>
      <c r="Z28">
        <v>282569.23993331002</v>
      </c>
      <c r="AA28">
        <v>295764.02550736797</v>
      </c>
      <c r="AB28">
        <v>317940.18927417998</v>
      </c>
      <c r="AC28">
        <v>330381.06295486802</v>
      </c>
      <c r="AD28">
        <v>339410.33778365201</v>
      </c>
      <c r="AE28">
        <v>319774.182258435</v>
      </c>
      <c r="AF28">
        <v>298599.95267029299</v>
      </c>
    </row>
    <row r="29" spans="1:32" x14ac:dyDescent="0.3">
      <c r="A29" t="s">
        <v>150</v>
      </c>
      <c r="B29" t="s">
        <v>351</v>
      </c>
      <c r="C29" t="s">
        <v>297</v>
      </c>
      <c r="D29" t="s">
        <v>352</v>
      </c>
      <c r="E29" t="s">
        <v>298</v>
      </c>
      <c r="F29">
        <v>241935.55148591299</v>
      </c>
      <c r="G29">
        <v>237295.821646289</v>
      </c>
      <c r="H29">
        <v>233769.27436313001</v>
      </c>
      <c r="I29">
        <v>221682.636366552</v>
      </c>
      <c r="J29">
        <v>230269.705562121</v>
      </c>
      <c r="K29">
        <v>233372.98662725699</v>
      </c>
      <c r="L29">
        <v>230367.926250016</v>
      </c>
      <c r="M29">
        <v>234037.55182112</v>
      </c>
      <c r="N29">
        <v>238714.82992624299</v>
      </c>
      <c r="O29">
        <v>296028.454995849</v>
      </c>
      <c r="P29">
        <v>289789.71994966298</v>
      </c>
      <c r="Q29">
        <v>263248.23460174497</v>
      </c>
      <c r="R29">
        <v>256667.65380202199</v>
      </c>
      <c r="S29">
        <v>246335.441035533</v>
      </c>
      <c r="T29">
        <v>237936.388191929</v>
      </c>
      <c r="U29">
        <v>232034.81772200999</v>
      </c>
      <c r="V29">
        <v>213646.03177941599</v>
      </c>
      <c r="W29">
        <v>204911.675199385</v>
      </c>
      <c r="X29">
        <v>203238.23613847201</v>
      </c>
      <c r="Y29">
        <v>210507.84945473599</v>
      </c>
      <c r="Z29">
        <v>212559.685064116</v>
      </c>
      <c r="AA29">
        <v>222837.32338942701</v>
      </c>
      <c r="AB29">
        <v>242984.87217533699</v>
      </c>
      <c r="AC29">
        <v>256045.960590145</v>
      </c>
      <c r="AD29">
        <v>265498.57219627401</v>
      </c>
      <c r="AE29">
        <v>250308.04153136199</v>
      </c>
      <c r="AF29">
        <v>237566.03802427501</v>
      </c>
    </row>
    <row r="30" spans="1:32" x14ac:dyDescent="0.3">
      <c r="A30" t="s">
        <v>150</v>
      </c>
      <c r="B30" t="s">
        <v>353</v>
      </c>
      <c r="C30" t="s">
        <v>297</v>
      </c>
      <c r="D30" t="s">
        <v>354</v>
      </c>
      <c r="E30" t="s">
        <v>298</v>
      </c>
      <c r="F30">
        <v>37561.972261766998</v>
      </c>
      <c r="G30">
        <v>36441.499448202601</v>
      </c>
      <c r="H30">
        <v>36597.195093664603</v>
      </c>
      <c r="I30">
        <v>39004.913399273799</v>
      </c>
      <c r="J30">
        <v>36438.397690226702</v>
      </c>
      <c r="K30">
        <v>32886.000577328297</v>
      </c>
      <c r="L30">
        <v>30957.4391088546</v>
      </c>
      <c r="M30">
        <v>29413.115930874101</v>
      </c>
      <c r="N30">
        <v>29038.847897575601</v>
      </c>
      <c r="O30">
        <v>28098.671091865599</v>
      </c>
      <c r="P30">
        <v>26395.6684146882</v>
      </c>
      <c r="Q30">
        <v>28286.881900956301</v>
      </c>
      <c r="R30">
        <v>30284.448451340599</v>
      </c>
      <c r="S30">
        <v>31533.847916626601</v>
      </c>
      <c r="T30">
        <v>32372.305714494702</v>
      </c>
      <c r="U30">
        <v>34595.5287112519</v>
      </c>
      <c r="V30">
        <v>36806.957919762601</v>
      </c>
      <c r="W30">
        <v>37456.018284086902</v>
      </c>
      <c r="X30">
        <v>34514.437645183098</v>
      </c>
      <c r="Y30">
        <v>32706.166373458698</v>
      </c>
      <c r="Z30">
        <v>31853.2308312389</v>
      </c>
      <c r="AA30">
        <v>33178.787801992999</v>
      </c>
      <c r="AB30">
        <v>32703.9907995965</v>
      </c>
      <c r="AC30">
        <v>30614.139547055202</v>
      </c>
      <c r="AD30">
        <v>28203.806633397198</v>
      </c>
      <c r="AE30">
        <v>26659.8022163122</v>
      </c>
      <c r="AF30">
        <v>22492.318507969801</v>
      </c>
    </row>
    <row r="31" spans="1:32" x14ac:dyDescent="0.3">
      <c r="A31" t="s">
        <v>150</v>
      </c>
      <c r="B31" t="s">
        <v>355</v>
      </c>
      <c r="C31" t="s">
        <v>297</v>
      </c>
      <c r="D31" t="s">
        <v>356</v>
      </c>
      <c r="E31" t="s">
        <v>298</v>
      </c>
      <c r="F31">
        <v>15479.157127775399</v>
      </c>
      <c r="G31">
        <v>15060.355511825501</v>
      </c>
      <c r="H31">
        <v>14987.9305832627</v>
      </c>
      <c r="I31">
        <v>14992.598781491501</v>
      </c>
      <c r="J31">
        <v>14841.7309821049</v>
      </c>
      <c r="K31">
        <v>15087.8410312494</v>
      </c>
      <c r="L31">
        <v>15157.2812202276</v>
      </c>
      <c r="M31">
        <v>14911.688900803199</v>
      </c>
      <c r="N31">
        <v>14042.8008362706</v>
      </c>
      <c r="O31">
        <v>16193.445956273101</v>
      </c>
      <c r="P31">
        <v>17432.731532539899</v>
      </c>
      <c r="Q31">
        <v>19278.276903135898</v>
      </c>
      <c r="R31">
        <v>19805.519776193902</v>
      </c>
      <c r="S31">
        <v>19129.996079759399</v>
      </c>
      <c r="T31">
        <v>16422.181678307101</v>
      </c>
      <c r="U31">
        <v>14738.7273769774</v>
      </c>
      <c r="V31">
        <v>13685.1931336946</v>
      </c>
      <c r="W31">
        <v>13160.6580233123</v>
      </c>
      <c r="X31">
        <v>13254.5723497252</v>
      </c>
      <c r="Y31">
        <v>12962.6126554866</v>
      </c>
      <c r="Z31">
        <v>11282.459606607899</v>
      </c>
      <c r="AA31">
        <v>11410.7959007024</v>
      </c>
      <c r="AB31">
        <v>11721.3456050112</v>
      </c>
      <c r="AC31">
        <v>11863.8354537501</v>
      </c>
      <c r="AD31">
        <v>12345.854885602999</v>
      </c>
      <c r="AE31">
        <v>10151.7934699737</v>
      </c>
      <c r="AF31">
        <v>7690.9108376785498</v>
      </c>
    </row>
    <row r="32" spans="1:32" x14ac:dyDescent="0.3">
      <c r="A32" t="s">
        <v>150</v>
      </c>
      <c r="B32" t="s">
        <v>357</v>
      </c>
      <c r="C32" t="s">
        <v>297</v>
      </c>
      <c r="D32" t="s">
        <v>358</v>
      </c>
      <c r="E32" t="s">
        <v>298</v>
      </c>
      <c r="F32">
        <v>16596.134643691399</v>
      </c>
      <c r="G32">
        <v>16501.2943664505</v>
      </c>
      <c r="H32">
        <v>15691.9190619608</v>
      </c>
      <c r="I32">
        <v>14185.580942278901</v>
      </c>
      <c r="J32">
        <v>12157.5200615784</v>
      </c>
      <c r="K32">
        <v>10214.173376066399</v>
      </c>
      <c r="L32">
        <v>9325.7771894734906</v>
      </c>
      <c r="M32">
        <v>8995.9510482437599</v>
      </c>
      <c r="N32">
        <v>8640.6113453123908</v>
      </c>
      <c r="O32">
        <v>10767.6767556053</v>
      </c>
      <c r="P32">
        <v>12719.5759249209</v>
      </c>
      <c r="Q32">
        <v>14496.598730022</v>
      </c>
      <c r="R32">
        <v>14740.1042070893</v>
      </c>
      <c r="S32">
        <v>14946.730346149599</v>
      </c>
      <c r="T32">
        <v>13733.918383529701</v>
      </c>
      <c r="U32">
        <v>12791.8226834457</v>
      </c>
      <c r="V32">
        <v>11672.6561587295</v>
      </c>
      <c r="W32">
        <v>12614.6956548038</v>
      </c>
      <c r="X32">
        <v>13399.273155421301</v>
      </c>
      <c r="Y32">
        <v>14302.676547773701</v>
      </c>
      <c r="Z32">
        <v>13583.7275473914</v>
      </c>
      <c r="AA32">
        <v>14570.897357084999</v>
      </c>
      <c r="AB32">
        <v>15720.715566976</v>
      </c>
      <c r="AC32">
        <v>16218.423687136699</v>
      </c>
      <c r="AD32">
        <v>17030.351809932301</v>
      </c>
      <c r="AE32">
        <v>15477.4938620788</v>
      </c>
      <c r="AF32">
        <v>13876.4812625881</v>
      </c>
    </row>
    <row r="33" spans="1:32" x14ac:dyDescent="0.3">
      <c r="A33" t="s">
        <v>150</v>
      </c>
      <c r="B33" t="s">
        <v>359</v>
      </c>
      <c r="C33" t="s">
        <v>297</v>
      </c>
      <c r="D33" t="s">
        <v>360</v>
      </c>
      <c r="E33" t="s">
        <v>298</v>
      </c>
      <c r="F33">
        <v>18645.147012594101</v>
      </c>
      <c r="G33">
        <v>18561.171224023099</v>
      </c>
      <c r="H33">
        <v>18437.162469099902</v>
      </c>
      <c r="I33">
        <v>17857.653954945799</v>
      </c>
      <c r="J33">
        <v>18064.0122783109</v>
      </c>
      <c r="K33">
        <v>17941.869077241499</v>
      </c>
      <c r="L33">
        <v>17834.871984419398</v>
      </c>
      <c r="M33">
        <v>17851.639040141701</v>
      </c>
      <c r="N33">
        <v>17579.813954630099</v>
      </c>
      <c r="O33">
        <v>20840.312868883499</v>
      </c>
      <c r="P33">
        <v>20714.3511196865</v>
      </c>
      <c r="Q33">
        <v>19688.137777579701</v>
      </c>
      <c r="R33">
        <v>19094.414332373701</v>
      </c>
      <c r="S33">
        <v>17968.199662185099</v>
      </c>
      <c r="T33">
        <v>17278.7803607147</v>
      </c>
      <c r="U33">
        <v>16310.1831216052</v>
      </c>
      <c r="V33">
        <v>15169.861507731701</v>
      </c>
      <c r="W33">
        <v>14351.248033313699</v>
      </c>
      <c r="X33">
        <v>14008.082336413399</v>
      </c>
      <c r="Y33">
        <v>13926.535268253599</v>
      </c>
      <c r="Z33">
        <v>13290.1368839556</v>
      </c>
      <c r="AA33">
        <v>13766.2210581611</v>
      </c>
      <c r="AB33">
        <v>14809.26512726</v>
      </c>
      <c r="AC33">
        <v>15638.7036767808</v>
      </c>
      <c r="AD33">
        <v>16331.7522584457</v>
      </c>
      <c r="AE33">
        <v>17177.051178709</v>
      </c>
      <c r="AF33">
        <v>16974.204037781699</v>
      </c>
    </row>
    <row r="34" spans="1:32" x14ac:dyDescent="0.3">
      <c r="A34" t="s">
        <v>150</v>
      </c>
      <c r="B34" t="s">
        <v>361</v>
      </c>
      <c r="C34" t="s">
        <v>297</v>
      </c>
      <c r="D34" t="s">
        <v>362</v>
      </c>
      <c r="E34" t="s">
        <v>298</v>
      </c>
      <c r="F34">
        <v>314530.60017925099</v>
      </c>
      <c r="G34">
        <v>336774.53697709402</v>
      </c>
      <c r="H34">
        <v>358400.08345310797</v>
      </c>
      <c r="I34">
        <v>357691.716453876</v>
      </c>
      <c r="J34">
        <v>354782.16201910703</v>
      </c>
      <c r="K34">
        <v>327032.93685175403</v>
      </c>
      <c r="L34">
        <v>325205.230626531</v>
      </c>
      <c r="M34">
        <v>334216.90974342701</v>
      </c>
      <c r="N34">
        <v>326809.70703211101</v>
      </c>
      <c r="O34">
        <v>315315.08776054002</v>
      </c>
      <c r="P34">
        <v>311190.95758502802</v>
      </c>
      <c r="Q34">
        <v>290380.28570635302</v>
      </c>
      <c r="R34">
        <v>284605.51923472201</v>
      </c>
      <c r="S34">
        <v>275287.06126497698</v>
      </c>
      <c r="T34">
        <v>237732.54686569999</v>
      </c>
      <c r="U34">
        <v>214207.74606949999</v>
      </c>
      <c r="V34">
        <v>210130.68211785</v>
      </c>
      <c r="W34">
        <v>196604.953831224</v>
      </c>
      <c r="X34">
        <v>187991.18193044199</v>
      </c>
      <c r="Y34">
        <v>186075.37400907101</v>
      </c>
      <c r="Z34">
        <v>176494.24263979701</v>
      </c>
      <c r="AA34">
        <v>163408.43041567199</v>
      </c>
      <c r="AB34">
        <v>162901.05871800499</v>
      </c>
      <c r="AC34">
        <v>162952.421975534</v>
      </c>
      <c r="AD34">
        <v>166467.50730602301</v>
      </c>
      <c r="AE34">
        <v>162025.82857499001</v>
      </c>
      <c r="AF34">
        <v>160261.97703021101</v>
      </c>
    </row>
    <row r="35" spans="1:32" x14ac:dyDescent="0.3">
      <c r="A35" t="s">
        <v>150</v>
      </c>
      <c r="B35" t="s">
        <v>363</v>
      </c>
      <c r="C35" t="s">
        <v>297</v>
      </c>
      <c r="D35" t="s">
        <v>364</v>
      </c>
      <c r="E35" t="s">
        <v>298</v>
      </c>
      <c r="F35">
        <v>417512.96009140398</v>
      </c>
      <c r="G35">
        <v>464746.05636125302</v>
      </c>
      <c r="H35">
        <v>511029.95160474302</v>
      </c>
      <c r="I35">
        <v>560334.44020970503</v>
      </c>
      <c r="J35">
        <v>595557.771772924</v>
      </c>
      <c r="K35">
        <v>620819.54292352602</v>
      </c>
      <c r="L35">
        <v>659772.48662887397</v>
      </c>
      <c r="M35">
        <v>700145.88656523905</v>
      </c>
      <c r="N35">
        <v>715788.44194667705</v>
      </c>
      <c r="O35">
        <v>733017.38980608899</v>
      </c>
      <c r="P35">
        <v>750882.27678553399</v>
      </c>
      <c r="Q35">
        <v>765486.74597014498</v>
      </c>
      <c r="R35">
        <v>754467.80089028005</v>
      </c>
      <c r="S35">
        <v>754082.57424855302</v>
      </c>
      <c r="T35">
        <v>722977.23105126899</v>
      </c>
      <c r="U35">
        <v>679197.44280821702</v>
      </c>
      <c r="V35">
        <v>647784.69601626496</v>
      </c>
      <c r="W35">
        <v>629970.99789922498</v>
      </c>
      <c r="X35">
        <v>628875.689060573</v>
      </c>
      <c r="Y35">
        <v>637129.21160238597</v>
      </c>
      <c r="Z35">
        <v>648480.68880486395</v>
      </c>
      <c r="AA35">
        <v>635047.11809182703</v>
      </c>
      <c r="AB35">
        <v>629741.40601633303</v>
      </c>
      <c r="AC35">
        <v>617598.33051013702</v>
      </c>
      <c r="AD35">
        <v>618049.007890885</v>
      </c>
      <c r="AE35">
        <v>616594.90079506196</v>
      </c>
      <c r="AF35">
        <v>622216.23340584897</v>
      </c>
    </row>
    <row r="36" spans="1:32" x14ac:dyDescent="0.3">
      <c r="A36" t="s">
        <v>150</v>
      </c>
      <c r="B36" t="s">
        <v>365</v>
      </c>
      <c r="C36" t="s">
        <v>297</v>
      </c>
      <c r="D36" t="s">
        <v>366</v>
      </c>
      <c r="E36" t="s">
        <v>298</v>
      </c>
      <c r="F36">
        <v>120366.84910871201</v>
      </c>
      <c r="G36">
        <v>128398.92811548</v>
      </c>
      <c r="H36">
        <v>133787.09629500599</v>
      </c>
      <c r="I36">
        <v>138761.69689797601</v>
      </c>
      <c r="J36">
        <v>140753.68080557801</v>
      </c>
      <c r="K36">
        <v>141481.90415937599</v>
      </c>
      <c r="L36">
        <v>144466.70131370201</v>
      </c>
      <c r="M36">
        <v>147774.10806947999</v>
      </c>
      <c r="N36">
        <v>148287.12847050099</v>
      </c>
      <c r="O36">
        <v>151484.20688529799</v>
      </c>
      <c r="P36">
        <v>157524.901625033</v>
      </c>
      <c r="Q36">
        <v>159908.23658400399</v>
      </c>
      <c r="R36">
        <v>155338.79667305801</v>
      </c>
      <c r="S36">
        <v>149132.539505136</v>
      </c>
      <c r="T36">
        <v>138187.07080244299</v>
      </c>
      <c r="U36">
        <v>128394.627055409</v>
      </c>
      <c r="V36">
        <v>119853.87319261</v>
      </c>
      <c r="W36">
        <v>113852.84231896501</v>
      </c>
      <c r="X36">
        <v>112496.795883306</v>
      </c>
      <c r="Y36">
        <v>115506.54267135701</v>
      </c>
      <c r="Z36">
        <v>120758.35055112399</v>
      </c>
      <c r="AA36">
        <v>118913.18988525</v>
      </c>
      <c r="AB36">
        <v>116636.219016719</v>
      </c>
      <c r="AC36">
        <v>113322.386369468</v>
      </c>
      <c r="AD36">
        <v>112585.859718868</v>
      </c>
      <c r="AE36">
        <v>108718.704472055</v>
      </c>
      <c r="AF36">
        <v>108341.489169818</v>
      </c>
    </row>
    <row r="37" spans="1:32" x14ac:dyDescent="0.3">
      <c r="A37" t="s">
        <v>150</v>
      </c>
      <c r="B37" t="s">
        <v>367</v>
      </c>
      <c r="C37" t="s">
        <v>297</v>
      </c>
      <c r="D37" t="s">
        <v>368</v>
      </c>
      <c r="E37" t="s">
        <v>298</v>
      </c>
      <c r="F37">
        <v>175367.60911491999</v>
      </c>
      <c r="G37">
        <v>200708.51185568501</v>
      </c>
      <c r="H37">
        <v>225825.899240739</v>
      </c>
      <c r="I37">
        <v>242811.00023790199</v>
      </c>
      <c r="J37">
        <v>252499.67748251499</v>
      </c>
      <c r="K37">
        <v>256475.33460152399</v>
      </c>
      <c r="L37">
        <v>264158.37410314998</v>
      </c>
      <c r="M37">
        <v>272684.87069528498</v>
      </c>
      <c r="N37">
        <v>274262.96305840003</v>
      </c>
      <c r="O37">
        <v>273180.83681501</v>
      </c>
      <c r="P37">
        <v>268580.55379064399</v>
      </c>
      <c r="Q37">
        <v>264198.16845084901</v>
      </c>
      <c r="R37">
        <v>254823.48591643301</v>
      </c>
      <c r="S37">
        <v>255623.598130242</v>
      </c>
      <c r="T37">
        <v>249931.03888032801</v>
      </c>
      <c r="U37">
        <v>240107.291749052</v>
      </c>
      <c r="V37">
        <v>234347.423207591</v>
      </c>
      <c r="W37">
        <v>231476.16549070901</v>
      </c>
      <c r="X37">
        <v>233883.644184109</v>
      </c>
      <c r="Y37">
        <v>237129.92561826299</v>
      </c>
      <c r="Z37">
        <v>240875.24772385601</v>
      </c>
      <c r="AA37">
        <v>237420.99475214299</v>
      </c>
      <c r="AB37">
        <v>234559.02129903701</v>
      </c>
      <c r="AC37">
        <v>228649.88727330399</v>
      </c>
      <c r="AD37">
        <v>223924.760486115</v>
      </c>
      <c r="AE37">
        <v>226584.804145045</v>
      </c>
      <c r="AF37">
        <v>225898.80529296101</v>
      </c>
    </row>
    <row r="38" spans="1:32" x14ac:dyDescent="0.3">
      <c r="A38" t="s">
        <v>150</v>
      </c>
      <c r="B38" t="s">
        <v>369</v>
      </c>
      <c r="C38" t="s">
        <v>297</v>
      </c>
      <c r="D38" t="s">
        <v>370</v>
      </c>
      <c r="E38" t="s">
        <v>298</v>
      </c>
      <c r="F38">
        <v>121778.50186777201</v>
      </c>
      <c r="G38">
        <v>135638.61639008799</v>
      </c>
      <c r="H38">
        <v>151416.956068998</v>
      </c>
      <c r="I38">
        <v>178761.74307382799</v>
      </c>
      <c r="J38">
        <v>202304.41348483</v>
      </c>
      <c r="K38">
        <v>222862.30416262601</v>
      </c>
      <c r="L38">
        <v>251147.41121202201</v>
      </c>
      <c r="M38">
        <v>279686.90780047397</v>
      </c>
      <c r="N38">
        <v>293238.35041777499</v>
      </c>
      <c r="O38">
        <v>308352.34610577999</v>
      </c>
      <c r="P38">
        <v>324776.821369857</v>
      </c>
      <c r="Q38">
        <v>341380.34093529201</v>
      </c>
      <c r="R38">
        <v>344305.51830078999</v>
      </c>
      <c r="S38">
        <v>349326.43661317503</v>
      </c>
      <c r="T38">
        <v>334859.12136849802</v>
      </c>
      <c r="U38">
        <v>310695.524003756</v>
      </c>
      <c r="V38">
        <v>293583.39961606503</v>
      </c>
      <c r="W38">
        <v>284641.99008955102</v>
      </c>
      <c r="X38">
        <v>282495.24899315799</v>
      </c>
      <c r="Y38">
        <v>284492.74331276602</v>
      </c>
      <c r="Z38">
        <v>286847.09052988398</v>
      </c>
      <c r="AA38">
        <v>278712.93345443398</v>
      </c>
      <c r="AB38">
        <v>278546.16570057702</v>
      </c>
      <c r="AC38">
        <v>275626.05686736503</v>
      </c>
      <c r="AD38">
        <v>281538.38768590201</v>
      </c>
      <c r="AE38">
        <v>281291.392177962</v>
      </c>
      <c r="AF38">
        <v>287975.93894307001</v>
      </c>
    </row>
    <row r="39" spans="1:32" x14ac:dyDescent="0.3">
      <c r="A39" t="s">
        <v>150</v>
      </c>
      <c r="B39" t="s">
        <v>371</v>
      </c>
      <c r="C39" t="s">
        <v>297</v>
      </c>
      <c r="D39" t="s">
        <v>372</v>
      </c>
      <c r="E39" t="s">
        <v>298</v>
      </c>
      <c r="F39">
        <v>128215.835922257</v>
      </c>
      <c r="G39">
        <v>128586.8914712</v>
      </c>
      <c r="H39">
        <v>130570.657797936</v>
      </c>
      <c r="I39">
        <v>128094.10981859099</v>
      </c>
      <c r="J39">
        <v>124928.86924724899</v>
      </c>
      <c r="K39">
        <v>123559.43937338</v>
      </c>
      <c r="L39">
        <v>126546.673760142</v>
      </c>
      <c r="M39">
        <v>131825.65991998999</v>
      </c>
      <c r="N39">
        <v>137206.36333938999</v>
      </c>
      <c r="O39">
        <v>89161.536182811993</v>
      </c>
      <c r="P39">
        <v>81136.356661265207</v>
      </c>
      <c r="Q39">
        <v>131887.21602282999</v>
      </c>
      <c r="R39">
        <v>159170.384809971</v>
      </c>
      <c r="S39">
        <v>133904.301206273</v>
      </c>
      <c r="T39">
        <v>132739.34375260799</v>
      </c>
      <c r="U39">
        <v>132249.18143951701</v>
      </c>
      <c r="V39">
        <v>129026.59232419101</v>
      </c>
      <c r="W39">
        <v>123884.342048181</v>
      </c>
      <c r="X39">
        <v>121262.12788097</v>
      </c>
      <c r="Y39">
        <v>116611.208674447</v>
      </c>
      <c r="Z39">
        <v>112269.806993893</v>
      </c>
      <c r="AA39">
        <v>107716.372607458</v>
      </c>
      <c r="AB39">
        <v>108425.63161667599</v>
      </c>
      <c r="AC39">
        <v>112188.271475937</v>
      </c>
      <c r="AD39">
        <v>114279.72180183799</v>
      </c>
      <c r="AE39">
        <v>116584.11552043</v>
      </c>
      <c r="AF39">
        <v>120605.683044422</v>
      </c>
    </row>
    <row r="40" spans="1:32" x14ac:dyDescent="0.3">
      <c r="A40" t="s">
        <v>150</v>
      </c>
      <c r="B40" t="s">
        <v>373</v>
      </c>
      <c r="C40" t="s">
        <v>297</v>
      </c>
      <c r="D40" t="s">
        <v>374</v>
      </c>
      <c r="E40" t="s">
        <v>298</v>
      </c>
      <c r="F40">
        <v>1475160.7998278399</v>
      </c>
      <c r="G40">
        <v>1636656.3477139799</v>
      </c>
      <c r="H40">
        <v>1746437.3089234701</v>
      </c>
      <c r="I40">
        <v>1767139.8093618599</v>
      </c>
      <c r="J40">
        <v>1780519.8889177099</v>
      </c>
      <c r="K40">
        <v>1818323.29349627</v>
      </c>
      <c r="L40">
        <v>1837390.4909864101</v>
      </c>
      <c r="M40">
        <v>1830518.5071513499</v>
      </c>
      <c r="N40">
        <v>1817084.5445483199</v>
      </c>
      <c r="O40">
        <v>1861923.8080283799</v>
      </c>
      <c r="P40">
        <v>1873861.00140901</v>
      </c>
      <c r="Q40">
        <v>1885251.08354215</v>
      </c>
      <c r="R40">
        <v>1876501.2321502899</v>
      </c>
      <c r="S40">
        <v>1910899.3656317999</v>
      </c>
      <c r="T40">
        <v>1879826.70864491</v>
      </c>
      <c r="U40">
        <v>1812070.5836704799</v>
      </c>
      <c r="V40">
        <v>1774459.1374729599</v>
      </c>
      <c r="W40">
        <v>1778076.3945251401</v>
      </c>
      <c r="X40">
        <v>1779875.5601715599</v>
      </c>
      <c r="Y40">
        <v>1786785.6815252199</v>
      </c>
      <c r="Z40">
        <v>1784081.13743983</v>
      </c>
      <c r="AA40">
        <v>1752807.74013255</v>
      </c>
      <c r="AB40">
        <v>1749565.4054602301</v>
      </c>
      <c r="AC40">
        <v>1719707.0133266</v>
      </c>
      <c r="AD40">
        <v>1747361.1054461501</v>
      </c>
      <c r="AE40">
        <v>1747566.8943260901</v>
      </c>
      <c r="AF40">
        <v>1728667.2456070101</v>
      </c>
    </row>
    <row r="41" spans="1:32" x14ac:dyDescent="0.3">
      <c r="A41" t="s">
        <v>150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150</v>
      </c>
      <c r="B43" t="s">
        <v>379</v>
      </c>
      <c r="C43" t="s">
        <v>297</v>
      </c>
      <c r="D43" t="s">
        <v>380</v>
      </c>
      <c r="E43" t="s">
        <v>298</v>
      </c>
      <c r="F43">
        <v>763075.42182878696</v>
      </c>
      <c r="G43">
        <v>727261.42425876402</v>
      </c>
      <c r="H43">
        <v>717760.34398089501</v>
      </c>
      <c r="I43">
        <v>720270.53270073596</v>
      </c>
      <c r="J43">
        <v>716174.27789451403</v>
      </c>
      <c r="K43">
        <v>735096.19922905997</v>
      </c>
      <c r="L43">
        <v>766272.57146408898</v>
      </c>
      <c r="M43">
        <v>798473.75739785598</v>
      </c>
      <c r="N43">
        <v>811844.07085806795</v>
      </c>
      <c r="O43">
        <v>841982.84185506904</v>
      </c>
      <c r="P43">
        <v>884681.21002139803</v>
      </c>
      <c r="Q43">
        <v>939834.93809431198</v>
      </c>
      <c r="R43">
        <v>972350.38157023699</v>
      </c>
      <c r="S43">
        <v>1021956.5957460901</v>
      </c>
      <c r="T43">
        <v>999065.97049240395</v>
      </c>
      <c r="U43">
        <v>947464.075957719</v>
      </c>
      <c r="V43">
        <v>927614.98995652096</v>
      </c>
      <c r="W43">
        <v>918031.74197944999</v>
      </c>
      <c r="X43">
        <v>935664.71510707098</v>
      </c>
      <c r="Y43">
        <v>965556.42634999903</v>
      </c>
      <c r="Z43">
        <v>998266.706003331</v>
      </c>
      <c r="AA43">
        <v>994039.73353102896</v>
      </c>
      <c r="AB43">
        <v>1002084.64887115</v>
      </c>
      <c r="AC43">
        <v>995025.30884768802</v>
      </c>
      <c r="AD43">
        <v>1015779.97199635</v>
      </c>
      <c r="AE43">
        <v>1026446.56939582</v>
      </c>
      <c r="AF43">
        <v>1044608.85286668</v>
      </c>
    </row>
    <row r="44" spans="1:32" x14ac:dyDescent="0.3">
      <c r="A44" t="s">
        <v>150</v>
      </c>
      <c r="B44" t="s">
        <v>381</v>
      </c>
      <c r="C44" t="s">
        <v>297</v>
      </c>
      <c r="D44" t="s">
        <v>382</v>
      </c>
      <c r="E44" t="s">
        <v>298</v>
      </c>
      <c r="F44">
        <v>9708216.7148471009</v>
      </c>
      <c r="G44">
        <v>9722675.8093262296</v>
      </c>
      <c r="H44">
        <v>9873076.6124581099</v>
      </c>
      <c r="I44">
        <v>9931538.2774124797</v>
      </c>
      <c r="J44">
        <v>9789418.7147235107</v>
      </c>
      <c r="K44">
        <v>9712965.8145234697</v>
      </c>
      <c r="L44">
        <v>9583208.2684269994</v>
      </c>
      <c r="M44">
        <v>9533665.9040941205</v>
      </c>
      <c r="N44">
        <v>9469810.6530964896</v>
      </c>
      <c r="O44">
        <v>9441255.9477692004</v>
      </c>
      <c r="P44">
        <v>9543622.6217576694</v>
      </c>
      <c r="Q44">
        <v>9541214.5616089609</v>
      </c>
      <c r="R44">
        <v>9330824.4964099806</v>
      </c>
      <c r="S44">
        <v>9277697.7688050102</v>
      </c>
      <c r="T44">
        <v>8805614.8977062292</v>
      </c>
      <c r="U44">
        <v>8355352.11478817</v>
      </c>
      <c r="V44">
        <v>8003036.4309390998</v>
      </c>
      <c r="W44">
        <v>7784586.4459715597</v>
      </c>
      <c r="X44">
        <v>7721624.9105382804</v>
      </c>
      <c r="Y44">
        <v>7767216.4846109599</v>
      </c>
      <c r="Z44">
        <v>7740682.2227708902</v>
      </c>
      <c r="AA44">
        <v>7632830.3407973005</v>
      </c>
      <c r="AB44">
        <v>7659408.9260583902</v>
      </c>
      <c r="AC44">
        <v>7607361.1845661104</v>
      </c>
      <c r="AD44">
        <v>7716741.2315612398</v>
      </c>
      <c r="AE44">
        <v>7556008.4412544603</v>
      </c>
      <c r="AF44">
        <v>7362448.4596283203</v>
      </c>
    </row>
    <row r="45" spans="1:32" x14ac:dyDescent="0.3">
      <c r="A45" t="s">
        <v>150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150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150</v>
      </c>
      <c r="B47" t="s">
        <v>387</v>
      </c>
      <c r="C47" t="s">
        <v>297</v>
      </c>
      <c r="D47" t="s">
        <v>388</v>
      </c>
      <c r="E47" t="s">
        <v>298</v>
      </c>
      <c r="F47">
        <v>665163.43903771695</v>
      </c>
      <c r="G47">
        <v>673027.91480389098</v>
      </c>
      <c r="H47">
        <v>685816.68158100802</v>
      </c>
      <c r="I47">
        <v>698656.27596597199</v>
      </c>
      <c r="J47">
        <v>703597.12467728695</v>
      </c>
      <c r="K47">
        <v>704172.50882746303</v>
      </c>
      <c r="L47">
        <v>721063.28575486597</v>
      </c>
      <c r="M47">
        <v>744433.42180401401</v>
      </c>
      <c r="N47">
        <v>744052.40312464896</v>
      </c>
      <c r="O47">
        <v>753441.31239913194</v>
      </c>
      <c r="P47">
        <v>760154.33538079006</v>
      </c>
      <c r="Q47">
        <v>770096.69317636197</v>
      </c>
      <c r="R47">
        <v>758308.43082606001</v>
      </c>
      <c r="S47">
        <v>759109.40368076798</v>
      </c>
      <c r="T47">
        <v>732906.85281571699</v>
      </c>
      <c r="U47">
        <v>690397.23694831401</v>
      </c>
      <c r="V47">
        <v>665254.53087717399</v>
      </c>
      <c r="W47">
        <v>647620.60532824602</v>
      </c>
      <c r="X47">
        <v>639880.25160304201</v>
      </c>
      <c r="Y47">
        <v>647194.19548564102</v>
      </c>
      <c r="Z47">
        <v>652439.91164708696</v>
      </c>
      <c r="AA47">
        <v>634492.83857899997</v>
      </c>
      <c r="AB47">
        <v>631261.34988029394</v>
      </c>
      <c r="AC47">
        <v>621232.119253924</v>
      </c>
      <c r="AD47">
        <v>626460.06230525905</v>
      </c>
      <c r="AE47">
        <v>625943.68329645705</v>
      </c>
      <c r="AF47">
        <v>629782.38345031103</v>
      </c>
    </row>
    <row r="48" spans="1:32" x14ac:dyDescent="0.3">
      <c r="A48" t="s">
        <v>150</v>
      </c>
      <c r="B48" t="s">
        <v>389</v>
      </c>
      <c r="C48" t="s">
        <v>297</v>
      </c>
      <c r="D48" t="s">
        <v>390</v>
      </c>
      <c r="E48" t="s">
        <v>298</v>
      </c>
      <c r="F48">
        <v>1799607.10388094</v>
      </c>
      <c r="G48">
        <v>1817568.51911718</v>
      </c>
      <c r="H48">
        <v>1850082.9222869701</v>
      </c>
      <c r="I48">
        <v>1886930.68092682</v>
      </c>
      <c r="J48">
        <v>1908272.2815383</v>
      </c>
      <c r="K48">
        <v>1919319.0232909401</v>
      </c>
      <c r="L48">
        <v>1982446.74278914</v>
      </c>
      <c r="M48">
        <v>2055975.9106657701</v>
      </c>
      <c r="N48">
        <v>2068105.1146333299</v>
      </c>
      <c r="O48">
        <v>2110482.8906938299</v>
      </c>
      <c r="P48">
        <v>2153678.9359336598</v>
      </c>
      <c r="Q48">
        <v>2195456.31631325</v>
      </c>
      <c r="R48">
        <v>2171424.95616828</v>
      </c>
      <c r="S48">
        <v>2178102.51210705</v>
      </c>
      <c r="T48">
        <v>2127769.0927701201</v>
      </c>
      <c r="U48">
        <v>2040401.13901969</v>
      </c>
      <c r="V48">
        <v>1992453.74059674</v>
      </c>
      <c r="W48">
        <v>1980812.3225024899</v>
      </c>
      <c r="X48">
        <v>1996785.7615571001</v>
      </c>
      <c r="Y48">
        <v>2036714.3931372301</v>
      </c>
      <c r="Z48">
        <v>2076441.2393789301</v>
      </c>
      <c r="AA48">
        <v>2045553.9351067301</v>
      </c>
      <c r="AB48">
        <v>2044796.4404200199</v>
      </c>
      <c r="AC48">
        <v>2018230.97824968</v>
      </c>
      <c r="AD48">
        <v>2041429.7532781099</v>
      </c>
      <c r="AE48">
        <v>2045327.85637679</v>
      </c>
      <c r="AF48">
        <v>2068785.61008418</v>
      </c>
    </row>
    <row r="49" spans="1:32" x14ac:dyDescent="0.3">
      <c r="A49" t="s">
        <v>150</v>
      </c>
      <c r="B49" t="s">
        <v>391</v>
      </c>
      <c r="C49" t="s">
        <v>297</v>
      </c>
      <c r="D49" t="s">
        <v>392</v>
      </c>
      <c r="E49" t="s">
        <v>298</v>
      </c>
      <c r="F49">
        <v>664883.59538377298</v>
      </c>
      <c r="G49">
        <v>610498.69096112996</v>
      </c>
      <c r="H49">
        <v>582423.13519797195</v>
      </c>
      <c r="I49">
        <v>566731.62403094396</v>
      </c>
      <c r="J49">
        <v>554166.36703096505</v>
      </c>
      <c r="K49">
        <v>539794.73810922203</v>
      </c>
      <c r="L49">
        <v>542722.21245944698</v>
      </c>
      <c r="M49">
        <v>554324.23148216796</v>
      </c>
      <c r="N49">
        <v>548957.49603496399</v>
      </c>
      <c r="O49">
        <v>552363.35066521005</v>
      </c>
      <c r="P49">
        <v>557240.38084356103</v>
      </c>
      <c r="Q49">
        <v>564099.05990961299</v>
      </c>
      <c r="R49">
        <v>553299.63733972202</v>
      </c>
      <c r="S49">
        <v>552097.74002552801</v>
      </c>
      <c r="T49">
        <v>532914.41096687003</v>
      </c>
      <c r="U49">
        <v>504489.062067586</v>
      </c>
      <c r="V49">
        <v>489710.16739761399</v>
      </c>
      <c r="W49">
        <v>479387.74359367602</v>
      </c>
      <c r="X49">
        <v>474173.08367242099</v>
      </c>
      <c r="Y49">
        <v>477825.32723866502</v>
      </c>
      <c r="Z49">
        <v>478365.58684429998</v>
      </c>
      <c r="AA49">
        <v>462665.01414363901</v>
      </c>
      <c r="AB49">
        <v>457504.07388913498</v>
      </c>
      <c r="AC49">
        <v>446347.02319654298</v>
      </c>
      <c r="AD49">
        <v>446324.36996439903</v>
      </c>
      <c r="AE49">
        <v>443252.72846379998</v>
      </c>
      <c r="AF49">
        <v>442832.69584962499</v>
      </c>
    </row>
    <row r="50" spans="1:32" x14ac:dyDescent="0.3">
      <c r="A50" t="s">
        <v>150</v>
      </c>
      <c r="B50" t="s">
        <v>393</v>
      </c>
      <c r="C50" t="s">
        <v>297</v>
      </c>
      <c r="D50" t="s">
        <v>394</v>
      </c>
      <c r="E50" t="s">
        <v>298</v>
      </c>
      <c r="F50">
        <v>469560.06945945398</v>
      </c>
      <c r="G50">
        <v>534041.91335216304</v>
      </c>
      <c r="H50">
        <v>581843.10550799198</v>
      </c>
      <c r="I50">
        <v>621542.78092989896</v>
      </c>
      <c r="J50">
        <v>650508.78983004403</v>
      </c>
      <c r="K50">
        <v>675351.77635425399</v>
      </c>
      <c r="L50">
        <v>718661.24457482796</v>
      </c>
      <c r="M50">
        <v>757218.25737958495</v>
      </c>
      <c r="N50">
        <v>775095.21547371999</v>
      </c>
      <c r="O50">
        <v>804678.22762949194</v>
      </c>
      <c r="P50">
        <v>836284.21970930998</v>
      </c>
      <c r="Q50">
        <v>861260.56322727306</v>
      </c>
      <c r="R50">
        <v>859816.88800249703</v>
      </c>
      <c r="S50">
        <v>866895.36840075196</v>
      </c>
      <c r="T50">
        <v>861947.82898753299</v>
      </c>
      <c r="U50">
        <v>845514.84000378801</v>
      </c>
      <c r="V50">
        <v>837489.04232195299</v>
      </c>
      <c r="W50">
        <v>853803.973580566</v>
      </c>
      <c r="X50">
        <v>882732.42628163495</v>
      </c>
      <c r="Y50">
        <v>911694.87041292002</v>
      </c>
      <c r="Z50">
        <v>945635.740887544</v>
      </c>
      <c r="AA50">
        <v>948396.08238409203</v>
      </c>
      <c r="AB50">
        <v>956031.01665059396</v>
      </c>
      <c r="AC50">
        <v>950651.83579920803</v>
      </c>
      <c r="AD50">
        <v>968645.32100845105</v>
      </c>
      <c r="AE50">
        <v>976131.44461653498</v>
      </c>
      <c r="AF50">
        <v>996170.53078424395</v>
      </c>
    </row>
    <row r="51" spans="1:32" x14ac:dyDescent="0.3">
      <c r="A51" t="s">
        <v>150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150</v>
      </c>
      <c r="B53" t="s">
        <v>399</v>
      </c>
      <c r="C53" t="s">
        <v>297</v>
      </c>
      <c r="D53" t="s">
        <v>400</v>
      </c>
      <c r="E53" t="s">
        <v>298</v>
      </c>
      <c r="F53">
        <v>225194.26269486401</v>
      </c>
      <c r="G53">
        <v>225565.859076519</v>
      </c>
      <c r="H53">
        <v>223435.67452016499</v>
      </c>
      <c r="I53">
        <v>219891.003007525</v>
      </c>
      <c r="J53">
        <v>212327.18002077201</v>
      </c>
      <c r="K53">
        <v>207431.86234421199</v>
      </c>
      <c r="L53">
        <v>201595.50473605</v>
      </c>
      <c r="M53">
        <v>204838.77976204999</v>
      </c>
      <c r="N53">
        <v>201693.583667281</v>
      </c>
      <c r="O53">
        <v>201055.16023874801</v>
      </c>
      <c r="P53">
        <v>203062.63935075101</v>
      </c>
      <c r="Q53">
        <v>206019.924538202</v>
      </c>
      <c r="R53">
        <v>200362.175890969</v>
      </c>
      <c r="S53">
        <v>196812.26519428601</v>
      </c>
      <c r="T53">
        <v>189562.35831900901</v>
      </c>
      <c r="U53">
        <v>177509.44202873801</v>
      </c>
      <c r="V53">
        <v>168588.62174344901</v>
      </c>
      <c r="W53">
        <v>166952.29538277499</v>
      </c>
      <c r="X53">
        <v>169235.521624644</v>
      </c>
      <c r="Y53">
        <v>172003.20883119199</v>
      </c>
      <c r="Z53">
        <v>173170.72240015</v>
      </c>
      <c r="AA53">
        <v>164809.58425389501</v>
      </c>
      <c r="AB53">
        <v>160047.79748817999</v>
      </c>
      <c r="AC53">
        <v>153509.36284913201</v>
      </c>
      <c r="AD53">
        <v>150370.83326388701</v>
      </c>
      <c r="AE53">
        <v>136753.38435976501</v>
      </c>
      <c r="AF53">
        <v>130609.60480763001</v>
      </c>
    </row>
    <row r="54" spans="1:32" x14ac:dyDescent="0.3">
      <c r="A54" t="s">
        <v>150</v>
      </c>
      <c r="B54" t="s">
        <v>401</v>
      </c>
      <c r="C54" t="s">
        <v>297</v>
      </c>
      <c r="D54" t="s">
        <v>402</v>
      </c>
      <c r="E54" t="s">
        <v>298</v>
      </c>
      <c r="F54">
        <v>610181.000616948</v>
      </c>
      <c r="G54">
        <v>611963.96537591005</v>
      </c>
      <c r="H54">
        <v>611600.57538039004</v>
      </c>
      <c r="I54">
        <v>609975.12383821805</v>
      </c>
      <c r="J54">
        <v>599506.49428839202</v>
      </c>
      <c r="K54">
        <v>593624.42406284704</v>
      </c>
      <c r="L54">
        <v>591410.94581267599</v>
      </c>
      <c r="M54">
        <v>605058.38568670605</v>
      </c>
      <c r="N54">
        <v>604042.99758689594</v>
      </c>
      <c r="O54">
        <v>610642.70197598496</v>
      </c>
      <c r="P54">
        <v>620227.45375374099</v>
      </c>
      <c r="Q54">
        <v>631778.41905708006</v>
      </c>
      <c r="R54">
        <v>624313.45417610696</v>
      </c>
      <c r="S54">
        <v>620231.03692106402</v>
      </c>
      <c r="T54">
        <v>594263.06953094096</v>
      </c>
      <c r="U54">
        <v>558717.29354430805</v>
      </c>
      <c r="V54">
        <v>535574.22141606198</v>
      </c>
      <c r="W54">
        <v>520437.14927753399</v>
      </c>
      <c r="X54">
        <v>511728.441901054</v>
      </c>
      <c r="Y54">
        <v>509400.06694091298</v>
      </c>
      <c r="Z54">
        <v>503826.451863917</v>
      </c>
      <c r="AA54">
        <v>477732.15354706399</v>
      </c>
      <c r="AB54">
        <v>467042.02778251201</v>
      </c>
      <c r="AC54">
        <v>450160.38669755397</v>
      </c>
      <c r="AD54">
        <v>448133.33873578801</v>
      </c>
      <c r="AE54">
        <v>423063.78460940399</v>
      </c>
      <c r="AF54">
        <v>411673.46577857703</v>
      </c>
    </row>
    <row r="55" spans="1:32" x14ac:dyDescent="0.3">
      <c r="A55" t="s">
        <v>150</v>
      </c>
      <c r="B55" t="s">
        <v>403</v>
      </c>
      <c r="C55" t="s">
        <v>297</v>
      </c>
      <c r="D55" t="s">
        <v>404</v>
      </c>
      <c r="E55" t="s">
        <v>298</v>
      </c>
      <c r="F55">
        <v>384986.73792208498</v>
      </c>
      <c r="G55">
        <v>386398.10629939102</v>
      </c>
      <c r="H55">
        <v>388164.90086022503</v>
      </c>
      <c r="I55">
        <v>390084.12083069299</v>
      </c>
      <c r="J55">
        <v>387179.31426761998</v>
      </c>
      <c r="K55">
        <v>386192.56171863503</v>
      </c>
      <c r="L55">
        <v>389815.44107662601</v>
      </c>
      <c r="M55">
        <v>400219.60592465597</v>
      </c>
      <c r="N55">
        <v>402349.41391961498</v>
      </c>
      <c r="O55">
        <v>409587.54173723701</v>
      </c>
      <c r="P55">
        <v>417164.814402989</v>
      </c>
      <c r="Q55">
        <v>425758.494518878</v>
      </c>
      <c r="R55">
        <v>423951.27828513703</v>
      </c>
      <c r="S55">
        <v>423418.77172677801</v>
      </c>
      <c r="T55">
        <v>404700.71121193201</v>
      </c>
      <c r="U55">
        <v>381207.85151557002</v>
      </c>
      <c r="V55">
        <v>366985.59967261303</v>
      </c>
      <c r="W55">
        <v>353484.85389475903</v>
      </c>
      <c r="X55">
        <v>342492.92027641</v>
      </c>
      <c r="Y55">
        <v>337396.85810972197</v>
      </c>
      <c r="Z55">
        <v>330655.72946376703</v>
      </c>
      <c r="AA55">
        <v>312922.56929316901</v>
      </c>
      <c r="AB55">
        <v>306994.23029433202</v>
      </c>
      <c r="AC55">
        <v>296651.02384842199</v>
      </c>
      <c r="AD55">
        <v>297762.50547190098</v>
      </c>
      <c r="AE55">
        <v>286310.400249639</v>
      </c>
      <c r="AF55">
        <v>281063.86097094801</v>
      </c>
    </row>
    <row r="56" spans="1:32" x14ac:dyDescent="0.3">
      <c r="A56" t="s">
        <v>150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150</v>
      </c>
      <c r="B57" t="s">
        <v>407</v>
      </c>
      <c r="C57" t="s">
        <v>297</v>
      </c>
      <c r="D57" t="s">
        <v>408</v>
      </c>
      <c r="E57" t="s">
        <v>298</v>
      </c>
      <c r="F57">
        <v>13026739.804000299</v>
      </c>
      <c r="G57">
        <v>13241590.4451975</v>
      </c>
      <c r="H57">
        <v>13543603.503485501</v>
      </c>
      <c r="I57">
        <v>13660980.879239401</v>
      </c>
      <c r="J57">
        <v>13550004.997474199</v>
      </c>
      <c r="K57">
        <v>13516727.763048001</v>
      </c>
      <c r="L57">
        <v>13465120.0529982</v>
      </c>
      <c r="M57">
        <v>13478814.356590301</v>
      </c>
      <c r="N57">
        <v>13409440.963213701</v>
      </c>
      <c r="O57">
        <v>13466488.8680887</v>
      </c>
      <c r="P57">
        <v>13621150.167329799</v>
      </c>
      <c r="Q57">
        <v>13672023.8240814</v>
      </c>
      <c r="R57">
        <v>13429432.8638738</v>
      </c>
      <c r="S57">
        <v>13419566.781542599</v>
      </c>
      <c r="T57">
        <v>12864499.4386827</v>
      </c>
      <c r="U57">
        <v>12258463.068634599</v>
      </c>
      <c r="V57">
        <v>11820915.4280921</v>
      </c>
      <c r="W57">
        <v>11594184.255811401</v>
      </c>
      <c r="X57">
        <v>11548899.1654975</v>
      </c>
      <c r="Y57">
        <v>11641222.8501903</v>
      </c>
      <c r="Z57">
        <v>11650893.1640752</v>
      </c>
      <c r="AA57">
        <v>11478483.459042899</v>
      </c>
      <c r="AB57">
        <v>11500514.8822386</v>
      </c>
      <c r="AC57">
        <v>11391114.3944907</v>
      </c>
      <c r="AD57">
        <v>11551406.823748801</v>
      </c>
      <c r="AE57">
        <v>11394761.661384299</v>
      </c>
      <c r="AF57">
        <v>11207496.9603003</v>
      </c>
    </row>
    <row r="58" spans="1:32" x14ac:dyDescent="0.3">
      <c r="A58" t="s">
        <v>150</v>
      </c>
      <c r="B58" t="s">
        <v>409</v>
      </c>
      <c r="C58" t="s">
        <v>297</v>
      </c>
      <c r="D58" t="s">
        <v>410</v>
      </c>
      <c r="E58" t="s">
        <v>298</v>
      </c>
      <c r="F58">
        <v>12982984.6185559</v>
      </c>
      <c r="G58">
        <v>13176900.6761574</v>
      </c>
      <c r="H58">
        <v>13469596.843668601</v>
      </c>
      <c r="I58">
        <v>13585608.767701199</v>
      </c>
      <c r="J58">
        <v>13478210.885179499</v>
      </c>
      <c r="K58">
        <v>13450608.1313107</v>
      </c>
      <c r="L58">
        <v>13403045.5022026</v>
      </c>
      <c r="M58">
        <v>13420160.321911201</v>
      </c>
      <c r="N58">
        <v>13355000.312278099</v>
      </c>
      <c r="O58">
        <v>13413662.646491401</v>
      </c>
      <c r="P58">
        <v>13571162.5591003</v>
      </c>
      <c r="Q58">
        <v>13621921.961464301</v>
      </c>
      <c r="R58">
        <v>13378750.6847285</v>
      </c>
      <c r="S58">
        <v>13366699.6465439</v>
      </c>
      <c r="T58">
        <v>12813210.6991213</v>
      </c>
      <c r="U58">
        <v>12207823.837478301</v>
      </c>
      <c r="V58">
        <v>11769949.309008799</v>
      </c>
      <c r="W58">
        <v>11543475.1629992</v>
      </c>
      <c r="X58">
        <v>11498286.232266899</v>
      </c>
      <c r="Y58">
        <v>11590716.559273399</v>
      </c>
      <c r="Z58">
        <v>11601204.5995897</v>
      </c>
      <c r="AA58">
        <v>11431192.0160366</v>
      </c>
      <c r="AB58">
        <v>11453770.7719386</v>
      </c>
      <c r="AC58">
        <v>11345299.1761424</v>
      </c>
      <c r="AD58">
        <v>11505532.090285501</v>
      </c>
      <c r="AE58">
        <v>11348903.191957301</v>
      </c>
      <c r="AF58">
        <v>11159901.315319501</v>
      </c>
    </row>
    <row r="59" spans="1:32" x14ac:dyDescent="0.3">
      <c r="A59" t="s">
        <v>150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151</v>
      </c>
      <c r="B3" t="s">
        <v>299</v>
      </c>
      <c r="C3" t="s">
        <v>297</v>
      </c>
      <c r="D3" t="s">
        <v>300</v>
      </c>
      <c r="E3" t="s">
        <v>298</v>
      </c>
      <c r="F3">
        <v>19092.464023717999</v>
      </c>
      <c r="G3">
        <v>14701.843465505</v>
      </c>
      <c r="H3">
        <v>12267.438219481701</v>
      </c>
      <c r="I3">
        <v>10149.929335549199</v>
      </c>
      <c r="J3">
        <v>8649.2151703567306</v>
      </c>
      <c r="K3">
        <v>7810.6437610236298</v>
      </c>
      <c r="L3">
        <v>7305.91268120326</v>
      </c>
      <c r="M3">
        <v>6359.7228610322099</v>
      </c>
      <c r="N3">
        <v>5635.0490206603999</v>
      </c>
      <c r="O3">
        <v>4845.3560401856303</v>
      </c>
      <c r="P3">
        <v>4410.9255492002703</v>
      </c>
      <c r="Q3">
        <v>4330.5715007138097</v>
      </c>
      <c r="R3">
        <v>4444.1440108508996</v>
      </c>
      <c r="S3">
        <v>4295.9206896996702</v>
      </c>
      <c r="T3">
        <v>4678.4966751791599</v>
      </c>
      <c r="U3">
        <v>5239.5739846338602</v>
      </c>
      <c r="V3">
        <v>5153.1312432454297</v>
      </c>
      <c r="W3">
        <v>5084.9071728776998</v>
      </c>
      <c r="X3">
        <v>4980.1541851688798</v>
      </c>
      <c r="Y3">
        <v>5640.5798162521396</v>
      </c>
      <c r="Z3">
        <v>6041.7357297169401</v>
      </c>
      <c r="AA3">
        <v>5673.0175517934904</v>
      </c>
      <c r="AB3">
        <v>5851.3107443881499</v>
      </c>
      <c r="AC3">
        <v>5519.5460774921603</v>
      </c>
      <c r="AD3">
        <v>5277.46617055762</v>
      </c>
      <c r="AE3">
        <v>4963.3946334721304</v>
      </c>
      <c r="AF3">
        <v>4745.0725959510601</v>
      </c>
    </row>
    <row r="4" spans="1:32" x14ac:dyDescent="0.3">
      <c r="A4" t="s">
        <v>151</v>
      </c>
      <c r="B4" t="s">
        <v>301</v>
      </c>
      <c r="C4" t="s">
        <v>297</v>
      </c>
      <c r="D4" t="s">
        <v>302</v>
      </c>
      <c r="E4" t="s">
        <v>298</v>
      </c>
      <c r="F4">
        <v>2346420.72172968</v>
      </c>
      <c r="G4">
        <v>1813377.1861004999</v>
      </c>
      <c r="H4">
        <v>1508963.3267703101</v>
      </c>
      <c r="I4">
        <v>1296934.76466569</v>
      </c>
      <c r="J4">
        <v>1157999.19625713</v>
      </c>
      <c r="K4">
        <v>1097899.5185321299</v>
      </c>
      <c r="L4">
        <v>1056461.68861632</v>
      </c>
      <c r="M4">
        <v>1030559.85269084</v>
      </c>
      <c r="N4">
        <v>1026002.1390190599</v>
      </c>
      <c r="O4">
        <v>1063963.3882263501</v>
      </c>
      <c r="P4">
        <v>1124672.72691321</v>
      </c>
      <c r="Q4">
        <v>1147788.6253325399</v>
      </c>
      <c r="R4">
        <v>1130228.8738289101</v>
      </c>
      <c r="S4">
        <v>1087103.0221057399</v>
      </c>
      <c r="T4">
        <v>959693.36253219296</v>
      </c>
      <c r="U4">
        <v>880409.42719660106</v>
      </c>
      <c r="V4">
        <v>857950.47128322301</v>
      </c>
      <c r="W4">
        <v>855000.75676291203</v>
      </c>
      <c r="X4">
        <v>858441.18867711001</v>
      </c>
      <c r="Y4">
        <v>892415.92292581999</v>
      </c>
      <c r="Z4">
        <v>925596.08932358702</v>
      </c>
      <c r="AA4">
        <v>901581.67556718504</v>
      </c>
      <c r="AB4">
        <v>854646.23585333501</v>
      </c>
      <c r="AC4">
        <v>781206.06687123596</v>
      </c>
      <c r="AD4">
        <v>688051.49882729701</v>
      </c>
      <c r="AE4">
        <v>570480.59497566102</v>
      </c>
      <c r="AF4">
        <v>510173.89528577297</v>
      </c>
    </row>
    <row r="5" spans="1:32" x14ac:dyDescent="0.3">
      <c r="A5" t="s">
        <v>151</v>
      </c>
      <c r="B5" t="s">
        <v>303</v>
      </c>
      <c r="C5" t="s">
        <v>297</v>
      </c>
      <c r="D5" t="s">
        <v>304</v>
      </c>
      <c r="E5" t="s">
        <v>298</v>
      </c>
      <c r="F5">
        <v>246557.396123524</v>
      </c>
      <c r="G5">
        <v>195777.49352322001</v>
      </c>
      <c r="H5">
        <v>157003.33914333201</v>
      </c>
      <c r="I5">
        <v>123547.77222535299</v>
      </c>
      <c r="J5">
        <v>102412.229329675</v>
      </c>
      <c r="K5">
        <v>91665.399182692898</v>
      </c>
      <c r="L5">
        <v>84397.618372878904</v>
      </c>
      <c r="M5">
        <v>80144.676192260595</v>
      </c>
      <c r="N5">
        <v>78072.890100818098</v>
      </c>
      <c r="O5">
        <v>78795.0056441294</v>
      </c>
      <c r="P5">
        <v>80477.189236880702</v>
      </c>
      <c r="Q5">
        <v>82422.556135603896</v>
      </c>
      <c r="R5">
        <v>82176.606376126394</v>
      </c>
      <c r="S5">
        <v>80760.4119492428</v>
      </c>
      <c r="T5">
        <v>75227.370056540807</v>
      </c>
      <c r="U5">
        <v>75315.986552158996</v>
      </c>
      <c r="V5">
        <v>74379.866244767894</v>
      </c>
      <c r="W5">
        <v>74617.419840602495</v>
      </c>
      <c r="X5">
        <v>73798.157503518305</v>
      </c>
      <c r="Y5">
        <v>74991.978952363395</v>
      </c>
      <c r="Z5">
        <v>74669.477963585494</v>
      </c>
      <c r="AA5">
        <v>73206.842570791603</v>
      </c>
      <c r="AB5">
        <v>72381.502638884005</v>
      </c>
      <c r="AC5">
        <v>70315.636189563302</v>
      </c>
      <c r="AD5">
        <v>67322.8649609883</v>
      </c>
      <c r="AE5">
        <v>62459.131131654904</v>
      </c>
      <c r="AF5">
        <v>60392.167141327001</v>
      </c>
    </row>
    <row r="6" spans="1:32" x14ac:dyDescent="0.3">
      <c r="A6" t="s">
        <v>151</v>
      </c>
      <c r="B6" t="s">
        <v>305</v>
      </c>
      <c r="C6" t="s">
        <v>297</v>
      </c>
      <c r="D6" t="s">
        <v>306</v>
      </c>
      <c r="E6" t="s">
        <v>298</v>
      </c>
      <c r="F6">
        <v>84884.803439290103</v>
      </c>
      <c r="G6">
        <v>62192.046627705597</v>
      </c>
      <c r="H6">
        <v>50060.3393592676</v>
      </c>
      <c r="I6">
        <v>42850.454786258699</v>
      </c>
      <c r="J6">
        <v>36202.887934556798</v>
      </c>
      <c r="K6">
        <v>30930.625484152599</v>
      </c>
      <c r="L6">
        <v>26359.316749543199</v>
      </c>
      <c r="M6">
        <v>24067.031939439701</v>
      </c>
      <c r="N6">
        <v>23816.935836240998</v>
      </c>
      <c r="O6">
        <v>25088.028899053599</v>
      </c>
      <c r="P6">
        <v>27035.717997276199</v>
      </c>
      <c r="Q6">
        <v>27997.742812044598</v>
      </c>
      <c r="R6">
        <v>28099.025614873201</v>
      </c>
      <c r="S6">
        <v>28198.917569015601</v>
      </c>
      <c r="T6">
        <v>26573.0191629492</v>
      </c>
      <c r="U6">
        <v>25876.223473038699</v>
      </c>
      <c r="V6">
        <v>25388.1244774648</v>
      </c>
      <c r="W6">
        <v>24550.739416117802</v>
      </c>
      <c r="X6">
        <v>22933.867035593601</v>
      </c>
      <c r="Y6">
        <v>21472.765844747599</v>
      </c>
      <c r="Z6">
        <v>19566.073892690601</v>
      </c>
      <c r="AA6">
        <v>17884.910353595998</v>
      </c>
      <c r="AB6">
        <v>16501.170723224699</v>
      </c>
      <c r="AC6">
        <v>15095.4950871729</v>
      </c>
      <c r="AD6">
        <v>13658.209277149999</v>
      </c>
      <c r="AE6">
        <v>11799.689986032799</v>
      </c>
      <c r="AF6">
        <v>10312.8020253993</v>
      </c>
    </row>
    <row r="7" spans="1:32" x14ac:dyDescent="0.3">
      <c r="A7" t="s">
        <v>151</v>
      </c>
      <c r="B7" t="s">
        <v>307</v>
      </c>
      <c r="C7" t="s">
        <v>297</v>
      </c>
      <c r="D7" t="s">
        <v>308</v>
      </c>
      <c r="E7" t="s">
        <v>298</v>
      </c>
      <c r="F7">
        <v>138242.83339903699</v>
      </c>
      <c r="G7">
        <v>115748.20506340799</v>
      </c>
      <c r="H7">
        <v>106512.06246525999</v>
      </c>
      <c r="I7">
        <v>103276.32672888901</v>
      </c>
      <c r="J7">
        <v>95570.922062916696</v>
      </c>
      <c r="K7">
        <v>86927.833763370101</v>
      </c>
      <c r="L7">
        <v>76666.629205203295</v>
      </c>
      <c r="M7">
        <v>73337.083450281003</v>
      </c>
      <c r="N7">
        <v>74339.616091570206</v>
      </c>
      <c r="O7">
        <v>81074.524683722702</v>
      </c>
      <c r="P7">
        <v>87551.809862095397</v>
      </c>
      <c r="Q7">
        <v>88120.8181174614</v>
      </c>
      <c r="R7">
        <v>86006.4811133435</v>
      </c>
      <c r="S7">
        <v>79837.157830151904</v>
      </c>
      <c r="T7">
        <v>69268.701050710602</v>
      </c>
      <c r="U7">
        <v>61699.915468193598</v>
      </c>
      <c r="V7">
        <v>57482.774609704502</v>
      </c>
      <c r="W7">
        <v>54389.821936919798</v>
      </c>
      <c r="X7">
        <v>51375.461069359902</v>
      </c>
      <c r="Y7">
        <v>50746.790465867103</v>
      </c>
      <c r="Z7">
        <v>50569.584067913602</v>
      </c>
      <c r="AA7">
        <v>46940.554624696699</v>
      </c>
      <c r="AB7">
        <v>44052.564429047903</v>
      </c>
      <c r="AC7">
        <v>40670.832918624903</v>
      </c>
      <c r="AD7">
        <v>37125.041015008901</v>
      </c>
      <c r="AE7">
        <v>32772.249320283401</v>
      </c>
      <c r="AF7">
        <v>30695.159294740301</v>
      </c>
    </row>
    <row r="8" spans="1:32" x14ac:dyDescent="0.3">
      <c r="A8" t="s">
        <v>151</v>
      </c>
      <c r="B8" t="s">
        <v>309</v>
      </c>
      <c r="C8" t="s">
        <v>297</v>
      </c>
      <c r="D8" t="s">
        <v>310</v>
      </c>
      <c r="E8" t="s">
        <v>298</v>
      </c>
      <c r="F8">
        <v>20178.789600763899</v>
      </c>
      <c r="G8">
        <v>14196.871405493001</v>
      </c>
      <c r="H8">
        <v>10410.933042511</v>
      </c>
      <c r="I8">
        <v>7782.7421460002597</v>
      </c>
      <c r="J8">
        <v>6199.0666601463599</v>
      </c>
      <c r="K8">
        <v>5383.1000162828004</v>
      </c>
      <c r="L8">
        <v>5013.8272064434004</v>
      </c>
      <c r="M8">
        <v>4873.3097900202001</v>
      </c>
      <c r="N8">
        <v>4884.8771103953604</v>
      </c>
      <c r="O8">
        <v>5063.1371897426598</v>
      </c>
      <c r="P8">
        <v>5277.1289854104698</v>
      </c>
      <c r="Q8">
        <v>5422.5528123801696</v>
      </c>
      <c r="R8">
        <v>5471.6390163730302</v>
      </c>
      <c r="S8">
        <v>5211.6254554274701</v>
      </c>
      <c r="T8">
        <v>4820.7464298524801</v>
      </c>
      <c r="U8">
        <v>4671.3162022860197</v>
      </c>
      <c r="V8">
        <v>5012.7849125721305</v>
      </c>
      <c r="W8">
        <v>5580.1147944515196</v>
      </c>
      <c r="X8">
        <v>6037.9698923272699</v>
      </c>
      <c r="Y8">
        <v>6787.9165978585197</v>
      </c>
      <c r="Z8">
        <v>7564.1554502655599</v>
      </c>
      <c r="AA8">
        <v>7581.8399002023998</v>
      </c>
      <c r="AB8">
        <v>7071.2477778145203</v>
      </c>
      <c r="AC8">
        <v>6242.4039982664099</v>
      </c>
      <c r="AD8">
        <v>5263.5888844886604</v>
      </c>
      <c r="AE8">
        <v>4081.5446957937602</v>
      </c>
      <c r="AF8">
        <v>3561.41188778178</v>
      </c>
    </row>
    <row r="9" spans="1:32" x14ac:dyDescent="0.3">
      <c r="A9" t="s">
        <v>151</v>
      </c>
      <c r="B9" t="s">
        <v>311</v>
      </c>
      <c r="C9" t="s">
        <v>297</v>
      </c>
      <c r="D9" t="s">
        <v>312</v>
      </c>
      <c r="E9" t="s">
        <v>298</v>
      </c>
      <c r="F9">
        <v>166810.13224891599</v>
      </c>
      <c r="G9">
        <v>123784.564310444</v>
      </c>
      <c r="H9">
        <v>98036.010711933603</v>
      </c>
      <c r="I9">
        <v>80598.650221539996</v>
      </c>
      <c r="J9">
        <v>78344.137436800796</v>
      </c>
      <c r="K9">
        <v>86851.836855752204</v>
      </c>
      <c r="L9">
        <v>100720.94049978899</v>
      </c>
      <c r="M9">
        <v>99611.156226148305</v>
      </c>
      <c r="N9">
        <v>90016.8897259019</v>
      </c>
      <c r="O9">
        <v>78731.962432611894</v>
      </c>
      <c r="P9">
        <v>66033.857977067106</v>
      </c>
      <c r="Q9">
        <v>58221.934860014</v>
      </c>
      <c r="R9">
        <v>53285.636469410398</v>
      </c>
      <c r="S9">
        <v>48352.225444661497</v>
      </c>
      <c r="T9">
        <v>42484.128019628602</v>
      </c>
      <c r="U9">
        <v>38998.7120946</v>
      </c>
      <c r="V9">
        <v>40604.670419008798</v>
      </c>
      <c r="W9">
        <v>44258.313558616901</v>
      </c>
      <c r="X9">
        <v>47804.629882972302</v>
      </c>
      <c r="Y9">
        <v>52945.414386578901</v>
      </c>
      <c r="Z9">
        <v>58712.550378623499</v>
      </c>
      <c r="AA9">
        <v>59131.609755962301</v>
      </c>
      <c r="AB9">
        <v>55211.764244348997</v>
      </c>
      <c r="AC9">
        <v>49143.794680922299</v>
      </c>
      <c r="AD9">
        <v>41331.747753923097</v>
      </c>
      <c r="AE9">
        <v>31694.367107718299</v>
      </c>
      <c r="AF9">
        <v>25838.3731265364</v>
      </c>
    </row>
    <row r="10" spans="1:32" x14ac:dyDescent="0.3">
      <c r="A10" t="s">
        <v>151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151</v>
      </c>
      <c r="B11" t="s">
        <v>315</v>
      </c>
      <c r="C11" t="s">
        <v>297</v>
      </c>
      <c r="D11" t="s">
        <v>316</v>
      </c>
      <c r="E11" t="s">
        <v>298</v>
      </c>
      <c r="F11">
        <v>55395.159199929403</v>
      </c>
      <c r="G11">
        <v>41472.578435759002</v>
      </c>
      <c r="H11">
        <v>33190.337744828503</v>
      </c>
      <c r="I11">
        <v>27606.083784756302</v>
      </c>
      <c r="J11">
        <v>27672.9263457614</v>
      </c>
      <c r="K11">
        <v>31750.693350203401</v>
      </c>
      <c r="L11">
        <v>38048.337273542602</v>
      </c>
      <c r="M11">
        <v>38562.375041332598</v>
      </c>
      <c r="N11">
        <v>34997.667425424101</v>
      </c>
      <c r="O11">
        <v>30846.765641642702</v>
      </c>
      <c r="P11">
        <v>25829.003459702799</v>
      </c>
      <c r="Q11">
        <v>22808.715759514402</v>
      </c>
      <c r="R11">
        <v>20597.5274289113</v>
      </c>
      <c r="S11">
        <v>18486.114025862102</v>
      </c>
      <c r="T11">
        <v>16271.5903851452</v>
      </c>
      <c r="U11">
        <v>15186.942741769</v>
      </c>
      <c r="V11">
        <v>15847.789654248299</v>
      </c>
      <c r="W11">
        <v>17575.7179965615</v>
      </c>
      <c r="X11">
        <v>19067.616466765299</v>
      </c>
      <c r="Y11">
        <v>21240.268387411201</v>
      </c>
      <c r="Z11">
        <v>23100.1594312159</v>
      </c>
      <c r="AA11">
        <v>23050.9012984496</v>
      </c>
      <c r="AB11">
        <v>21153.494326369699</v>
      </c>
      <c r="AC11">
        <v>18496.349915429801</v>
      </c>
      <c r="AD11">
        <v>15418.616812259101</v>
      </c>
      <c r="AE11">
        <v>11771.691458384499</v>
      </c>
      <c r="AF11">
        <v>9543.6368612104907</v>
      </c>
    </row>
    <row r="12" spans="1:32" x14ac:dyDescent="0.3">
      <c r="A12" t="s">
        <v>151</v>
      </c>
      <c r="B12" t="s">
        <v>317</v>
      </c>
      <c r="C12" t="s">
        <v>297</v>
      </c>
      <c r="D12" t="s">
        <v>318</v>
      </c>
      <c r="E12" t="s">
        <v>298</v>
      </c>
      <c r="F12">
        <v>211539.678331634</v>
      </c>
      <c r="G12">
        <v>161602.98638715601</v>
      </c>
      <c r="H12">
        <v>131972.91715027901</v>
      </c>
      <c r="I12">
        <v>110475.58116382299</v>
      </c>
      <c r="J12">
        <v>93522.860796001405</v>
      </c>
      <c r="K12">
        <v>82016.180878621701</v>
      </c>
      <c r="L12">
        <v>71868.249838556105</v>
      </c>
      <c r="M12">
        <v>66862.068594022305</v>
      </c>
      <c r="N12">
        <v>66357.863533826996</v>
      </c>
      <c r="O12">
        <v>69330.384225171496</v>
      </c>
      <c r="P12">
        <v>74294.050677201303</v>
      </c>
      <c r="Q12">
        <v>76685.568767173594</v>
      </c>
      <c r="R12">
        <v>77632.685776566694</v>
      </c>
      <c r="S12">
        <v>76273.846176415595</v>
      </c>
      <c r="T12">
        <v>68980.650193350797</v>
      </c>
      <c r="U12">
        <v>65756.901170335201</v>
      </c>
      <c r="V12">
        <v>69902.131574098297</v>
      </c>
      <c r="W12">
        <v>76722.533859126503</v>
      </c>
      <c r="X12">
        <v>84309.227353849899</v>
      </c>
      <c r="Y12">
        <v>95609.496044132495</v>
      </c>
      <c r="Z12">
        <v>106887.445206665</v>
      </c>
      <c r="AA12">
        <v>106184.853148127</v>
      </c>
      <c r="AB12">
        <v>100591.202030473</v>
      </c>
      <c r="AC12">
        <v>89290.655805227594</v>
      </c>
      <c r="AD12">
        <v>74468.669020023197</v>
      </c>
      <c r="AE12">
        <v>56622.791664032098</v>
      </c>
      <c r="AF12">
        <v>46378.3804287518</v>
      </c>
    </row>
    <row r="13" spans="1:32" x14ac:dyDescent="0.3">
      <c r="A13" t="s">
        <v>151</v>
      </c>
      <c r="B13" t="s">
        <v>319</v>
      </c>
      <c r="C13" t="s">
        <v>297</v>
      </c>
      <c r="D13" t="s">
        <v>320</v>
      </c>
      <c r="E13" t="s">
        <v>298</v>
      </c>
      <c r="F13">
        <v>363083.24607999198</v>
      </c>
      <c r="G13">
        <v>272282.16376815998</v>
      </c>
      <c r="H13">
        <v>220279.749073488</v>
      </c>
      <c r="I13">
        <v>183570.31003067599</v>
      </c>
      <c r="J13">
        <v>154492.415780565</v>
      </c>
      <c r="K13">
        <v>135647.67794692499</v>
      </c>
      <c r="L13">
        <v>118813.751756856</v>
      </c>
      <c r="M13">
        <v>109987.806281773</v>
      </c>
      <c r="N13">
        <v>105927.43254365701</v>
      </c>
      <c r="O13">
        <v>107667.240421403</v>
      </c>
      <c r="P13">
        <v>113890.476183538</v>
      </c>
      <c r="Q13">
        <v>116614.201515876</v>
      </c>
      <c r="R13">
        <v>116829.752582057</v>
      </c>
      <c r="S13">
        <v>115274.248132183</v>
      </c>
      <c r="T13">
        <v>103573.449054075</v>
      </c>
      <c r="U13">
        <v>98230.241813328001</v>
      </c>
      <c r="V13">
        <v>101541.67413288</v>
      </c>
      <c r="W13">
        <v>110115.154985924</v>
      </c>
      <c r="X13">
        <v>121338.54689994801</v>
      </c>
      <c r="Y13">
        <v>136223.00890945201</v>
      </c>
      <c r="Z13">
        <v>149684.17564664601</v>
      </c>
      <c r="AA13">
        <v>148829.04979221101</v>
      </c>
      <c r="AB13">
        <v>139764.49382874899</v>
      </c>
      <c r="AC13">
        <v>123406.789745968</v>
      </c>
      <c r="AD13">
        <v>103224.68482501101</v>
      </c>
      <c r="AE13">
        <v>78263.483617334394</v>
      </c>
      <c r="AF13">
        <v>64872.346095231696</v>
      </c>
    </row>
    <row r="14" spans="1:32" x14ac:dyDescent="0.3">
      <c r="A14" t="s">
        <v>151</v>
      </c>
      <c r="B14" t="s">
        <v>321</v>
      </c>
      <c r="C14" t="s">
        <v>297</v>
      </c>
      <c r="D14" t="s">
        <v>322</v>
      </c>
      <c r="E14" t="s">
        <v>298</v>
      </c>
      <c r="F14">
        <v>259573.01944645899</v>
      </c>
      <c r="G14">
        <v>203218.81526065699</v>
      </c>
      <c r="H14">
        <v>177199.58060806899</v>
      </c>
      <c r="I14">
        <v>163822.07525018699</v>
      </c>
      <c r="J14">
        <v>159993.82048656899</v>
      </c>
      <c r="K14">
        <v>166134.86748943001</v>
      </c>
      <c r="L14">
        <v>170734.83677138801</v>
      </c>
      <c r="M14">
        <v>170104.89290087199</v>
      </c>
      <c r="N14">
        <v>170883.067768565</v>
      </c>
      <c r="O14">
        <v>176489.78400971199</v>
      </c>
      <c r="P14">
        <v>182825.40397509499</v>
      </c>
      <c r="Q14">
        <v>181748.59050312499</v>
      </c>
      <c r="R14">
        <v>176438.94681388201</v>
      </c>
      <c r="S14">
        <v>166764.019724221</v>
      </c>
      <c r="T14">
        <v>142736.808830675</v>
      </c>
      <c r="U14">
        <v>125622.980457924</v>
      </c>
      <c r="V14">
        <v>116705.897190777</v>
      </c>
      <c r="W14">
        <v>107687.874578754</v>
      </c>
      <c r="X14">
        <v>100990.50469416899</v>
      </c>
      <c r="Y14">
        <v>99461.6229946331</v>
      </c>
      <c r="Z14">
        <v>98500.750295085003</v>
      </c>
      <c r="AA14">
        <v>93653.246991442997</v>
      </c>
      <c r="AB14">
        <v>87703.436927818504</v>
      </c>
      <c r="AC14">
        <v>80752.086497262702</v>
      </c>
      <c r="AD14">
        <v>72221.539805321197</v>
      </c>
      <c r="AE14">
        <v>61739.645304408303</v>
      </c>
      <c r="AF14">
        <v>57830.291831418697</v>
      </c>
    </row>
    <row r="15" spans="1:32" x14ac:dyDescent="0.3">
      <c r="A15" t="s">
        <v>151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151</v>
      </c>
      <c r="B16" t="s">
        <v>325</v>
      </c>
      <c r="C16" t="s">
        <v>297</v>
      </c>
      <c r="D16" t="s">
        <v>326</v>
      </c>
      <c r="E16" t="s">
        <v>298</v>
      </c>
      <c r="F16">
        <v>192081.16306033</v>
      </c>
      <c r="G16">
        <v>139130.87083807299</v>
      </c>
      <c r="H16">
        <v>111360.485430493</v>
      </c>
      <c r="I16">
        <v>94118.115135048298</v>
      </c>
      <c r="J16">
        <v>86431.757482336005</v>
      </c>
      <c r="K16">
        <v>86299.943423848003</v>
      </c>
      <c r="L16">
        <v>88172.332274710803</v>
      </c>
      <c r="M16">
        <v>88258.046064366994</v>
      </c>
      <c r="N16">
        <v>86625.431912567306</v>
      </c>
      <c r="O16">
        <v>89302.059790532905</v>
      </c>
      <c r="P16">
        <v>94915.980726472801</v>
      </c>
      <c r="Q16">
        <v>100509.10713362</v>
      </c>
      <c r="R16">
        <v>96502.802902330193</v>
      </c>
      <c r="S16">
        <v>90772.018189828799</v>
      </c>
      <c r="T16">
        <v>78581.768639700196</v>
      </c>
      <c r="U16">
        <v>69338.4826863747</v>
      </c>
      <c r="V16">
        <v>65298.064275864002</v>
      </c>
      <c r="W16">
        <v>61847.644314801299</v>
      </c>
      <c r="X16">
        <v>59464.941367662999</v>
      </c>
      <c r="Y16">
        <v>59154.840363804797</v>
      </c>
      <c r="Z16">
        <v>59125.4830897633</v>
      </c>
      <c r="AA16">
        <v>56287.687280093698</v>
      </c>
      <c r="AB16">
        <v>52733.073544459701</v>
      </c>
      <c r="AC16">
        <v>49118.074540204703</v>
      </c>
      <c r="AD16">
        <v>44006.404589315403</v>
      </c>
      <c r="AE16">
        <v>37820.839735193302</v>
      </c>
      <c r="AF16">
        <v>34240.6137814252</v>
      </c>
    </row>
    <row r="17" spans="1:32" x14ac:dyDescent="0.3">
      <c r="A17" t="s">
        <v>151</v>
      </c>
      <c r="B17" t="s">
        <v>327</v>
      </c>
      <c r="C17" t="s">
        <v>297</v>
      </c>
      <c r="D17" t="s">
        <v>328</v>
      </c>
      <c r="E17" t="s">
        <v>298</v>
      </c>
      <c r="F17">
        <v>349638.42374250398</v>
      </c>
      <c r="G17">
        <v>277453.78367064497</v>
      </c>
      <c r="H17">
        <v>237111.34322822699</v>
      </c>
      <c r="I17">
        <v>207337.33502670901</v>
      </c>
      <c r="J17">
        <v>181582.49877145101</v>
      </c>
      <c r="K17">
        <v>165893.341065585</v>
      </c>
      <c r="L17">
        <v>152068.48675698499</v>
      </c>
      <c r="M17">
        <v>144006.82761977299</v>
      </c>
      <c r="N17">
        <v>143330.26220426001</v>
      </c>
      <c r="O17">
        <v>151606.35970389799</v>
      </c>
      <c r="P17">
        <v>167221.68981109301</v>
      </c>
      <c r="Q17">
        <v>172954.367002221</v>
      </c>
      <c r="R17">
        <v>171849.09986931999</v>
      </c>
      <c r="S17">
        <v>168873.02409281401</v>
      </c>
      <c r="T17">
        <v>147848.13433499401</v>
      </c>
      <c r="U17">
        <v>133461.828000201</v>
      </c>
      <c r="V17">
        <v>127578.908713044</v>
      </c>
      <c r="W17">
        <v>123948.77202037101</v>
      </c>
      <c r="X17">
        <v>120751.348104673</v>
      </c>
      <c r="Y17">
        <v>120674.51779814799</v>
      </c>
      <c r="Z17">
        <v>119756.09419119199</v>
      </c>
      <c r="AA17">
        <v>114055.712806262</v>
      </c>
      <c r="AB17">
        <v>108483.60096579501</v>
      </c>
      <c r="AC17">
        <v>100287.50665434801</v>
      </c>
      <c r="AD17">
        <v>90460.191598459802</v>
      </c>
      <c r="AE17">
        <v>77079.822501683695</v>
      </c>
      <c r="AF17">
        <v>72045.021681798797</v>
      </c>
    </row>
    <row r="18" spans="1:32" x14ac:dyDescent="0.3">
      <c r="A18" t="s">
        <v>151</v>
      </c>
      <c r="B18" t="s">
        <v>329</v>
      </c>
      <c r="C18" t="s">
        <v>297</v>
      </c>
      <c r="D18" t="s">
        <v>330</v>
      </c>
      <c r="E18" t="s">
        <v>298</v>
      </c>
      <c r="F18">
        <v>182881.81465216199</v>
      </c>
      <c r="G18">
        <v>146479.624269703</v>
      </c>
      <c r="H18">
        <v>124678.630244527</v>
      </c>
      <c r="I18">
        <v>106933.78619135699</v>
      </c>
      <c r="J18">
        <v>95643.919334098697</v>
      </c>
      <c r="K18">
        <v>91230.594531302806</v>
      </c>
      <c r="L18">
        <v>88775.476524248093</v>
      </c>
      <c r="M18">
        <v>97388.750209708</v>
      </c>
      <c r="N18">
        <v>113659.029885486</v>
      </c>
      <c r="O18">
        <v>136385.889293341</v>
      </c>
      <c r="P18">
        <v>163640.53647622501</v>
      </c>
      <c r="Q18">
        <v>177711.865648976</v>
      </c>
      <c r="R18">
        <v>179790.967157201</v>
      </c>
      <c r="S18">
        <v>174652.37987841101</v>
      </c>
      <c r="T18">
        <v>153216.980627107</v>
      </c>
      <c r="U18">
        <v>138833.69684196601</v>
      </c>
      <c r="V18">
        <v>132549.174585951</v>
      </c>
      <c r="W18">
        <v>129064.451808606</v>
      </c>
      <c r="X18">
        <v>127059.328562561</v>
      </c>
      <c r="Y18">
        <v>129663.32226952301</v>
      </c>
      <c r="Z18">
        <v>134538.178614959</v>
      </c>
      <c r="AA18">
        <v>132876.35748004401</v>
      </c>
      <c r="AB18">
        <v>128085.04415018699</v>
      </c>
      <c r="AC18">
        <v>119027.87205221</v>
      </c>
      <c r="AD18">
        <v>106090.103657906</v>
      </c>
      <c r="AE18">
        <v>89499.8994793694</v>
      </c>
      <c r="AF18">
        <v>80938.9265997982</v>
      </c>
    </row>
    <row r="19" spans="1:32" x14ac:dyDescent="0.3">
      <c r="A19" t="s">
        <v>151</v>
      </c>
      <c r="B19" t="s">
        <v>331</v>
      </c>
      <c r="C19" t="s">
        <v>297</v>
      </c>
      <c r="D19" t="s">
        <v>332</v>
      </c>
      <c r="E19" t="s">
        <v>298</v>
      </c>
      <c r="F19">
        <v>75554.262405143003</v>
      </c>
      <c r="G19">
        <v>60037.182540075701</v>
      </c>
      <c r="H19">
        <v>51147.598568093301</v>
      </c>
      <c r="I19">
        <v>45015.5319750899</v>
      </c>
      <c r="J19">
        <v>39929.753836251701</v>
      </c>
      <c r="K19">
        <v>37167.4245439648</v>
      </c>
      <c r="L19">
        <v>34821.885386176502</v>
      </c>
      <c r="M19">
        <v>33355.828380838902</v>
      </c>
      <c r="N19">
        <v>33090.174880351296</v>
      </c>
      <c r="O19">
        <v>33582.246291387899</v>
      </c>
      <c r="P19">
        <v>35679.8815451556</v>
      </c>
      <c r="Q19">
        <v>36570.604264523099</v>
      </c>
      <c r="R19">
        <v>35547.702708514596</v>
      </c>
      <c r="S19">
        <v>33647.0336375076</v>
      </c>
      <c r="T19">
        <v>30110.015747463101</v>
      </c>
      <c r="U19">
        <v>27416.199694426101</v>
      </c>
      <c r="V19">
        <v>25658.610492842501</v>
      </c>
      <c r="W19">
        <v>24642.197652059898</v>
      </c>
      <c r="X19">
        <v>23509.58984371</v>
      </c>
      <c r="Y19">
        <v>23443.979911299299</v>
      </c>
      <c r="Z19">
        <v>22921.961094982798</v>
      </c>
      <c r="AA19">
        <v>21898.1095653062</v>
      </c>
      <c r="AB19">
        <v>20913.640266161001</v>
      </c>
      <c r="AC19">
        <v>19358.568786035899</v>
      </c>
      <c r="AD19">
        <v>17459.836627442499</v>
      </c>
      <c r="AE19">
        <v>14875.438973771699</v>
      </c>
      <c r="AF19">
        <v>13524.764530352801</v>
      </c>
    </row>
    <row r="20" spans="1:32" x14ac:dyDescent="0.3">
      <c r="A20" t="s">
        <v>151</v>
      </c>
      <c r="B20" t="s">
        <v>333</v>
      </c>
      <c r="C20" t="s">
        <v>297</v>
      </c>
      <c r="D20" t="s">
        <v>334</v>
      </c>
      <c r="E20" t="s">
        <v>298</v>
      </c>
      <c r="F20">
        <v>287780.994587878</v>
      </c>
      <c r="G20">
        <v>235387.77638344001</v>
      </c>
      <c r="H20">
        <v>202249.970791559</v>
      </c>
      <c r="I20">
        <v>183168.09021963601</v>
      </c>
      <c r="J20">
        <v>163491.51908435801</v>
      </c>
      <c r="K20">
        <v>143017.31966271001</v>
      </c>
      <c r="L20">
        <v>127216.538101823</v>
      </c>
      <c r="M20">
        <v>118236.498292209</v>
      </c>
      <c r="N20">
        <v>110842.359535588</v>
      </c>
      <c r="O20">
        <v>108214.936233215</v>
      </c>
      <c r="P20">
        <v>114718.595912782</v>
      </c>
      <c r="Q20">
        <v>119540.637374135</v>
      </c>
      <c r="R20">
        <v>117071.598909753</v>
      </c>
      <c r="S20">
        <v>114621.49600010199</v>
      </c>
      <c r="T20">
        <v>113188.59998343801</v>
      </c>
      <c r="U20">
        <v>112266.797714424</v>
      </c>
      <c r="V20">
        <v>104664.405997721</v>
      </c>
      <c r="W20">
        <v>94702.968122925595</v>
      </c>
      <c r="X20">
        <v>81577.351483441395</v>
      </c>
      <c r="Y20">
        <v>70212.628022033503</v>
      </c>
      <c r="Z20">
        <v>58005.838894094399</v>
      </c>
      <c r="AA20">
        <v>49940.9997140825</v>
      </c>
      <c r="AB20">
        <v>43300.365173584803</v>
      </c>
      <c r="AC20">
        <v>38279.8588596111</v>
      </c>
      <c r="AD20">
        <v>33748.462536222498</v>
      </c>
      <c r="AE20">
        <v>31115.694428122701</v>
      </c>
      <c r="AF20">
        <v>26398.216741385299</v>
      </c>
    </row>
    <row r="21" spans="1:32" x14ac:dyDescent="0.3">
      <c r="A21" t="s">
        <v>151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151</v>
      </c>
      <c r="B22" t="s">
        <v>337</v>
      </c>
      <c r="C22" t="s">
        <v>297</v>
      </c>
      <c r="D22" t="s">
        <v>338</v>
      </c>
      <c r="E22" t="s">
        <v>298</v>
      </c>
      <c r="F22">
        <v>353405.57086105598</v>
      </c>
      <c r="G22">
        <v>278792.16973757203</v>
      </c>
      <c r="H22">
        <v>238786.27074828401</v>
      </c>
      <c r="I22">
        <v>217386.91206375801</v>
      </c>
      <c r="J22">
        <v>199601.724187969</v>
      </c>
      <c r="K22">
        <v>184076.77669678899</v>
      </c>
      <c r="L22">
        <v>170210.02011530101</v>
      </c>
      <c r="M22">
        <v>160682.66848403099</v>
      </c>
      <c r="N22">
        <v>155062.112312999</v>
      </c>
      <c r="O22">
        <v>157830.62159263101</v>
      </c>
      <c r="P22">
        <v>164749.43644417101</v>
      </c>
      <c r="Q22">
        <v>171160.20142083499</v>
      </c>
      <c r="R22">
        <v>170647.546277399</v>
      </c>
      <c r="S22">
        <v>170084.631222553</v>
      </c>
      <c r="T22">
        <v>168802.39652587901</v>
      </c>
      <c r="U22">
        <v>168985.684310866</v>
      </c>
      <c r="V22">
        <v>158486.54849400799</v>
      </c>
      <c r="W22">
        <v>141604.166896829</v>
      </c>
      <c r="X22">
        <v>122818.49331047499</v>
      </c>
      <c r="Y22">
        <v>107136.402591864</v>
      </c>
      <c r="Z22">
        <v>89167.276352424204</v>
      </c>
      <c r="AA22">
        <v>76830.510390315598</v>
      </c>
      <c r="AB22">
        <v>67241.812293282201</v>
      </c>
      <c r="AC22">
        <v>60148.934009568002</v>
      </c>
      <c r="AD22">
        <v>54056.562690815997</v>
      </c>
      <c r="AE22">
        <v>49020.557335982397</v>
      </c>
      <c r="AF22">
        <v>47343.325087858</v>
      </c>
    </row>
    <row r="23" spans="1:32" x14ac:dyDescent="0.3">
      <c r="A23" t="s">
        <v>151</v>
      </c>
      <c r="B23" t="s">
        <v>339</v>
      </c>
      <c r="C23" t="s">
        <v>297</v>
      </c>
      <c r="D23" t="s">
        <v>340</v>
      </c>
      <c r="E23" t="s">
        <v>298</v>
      </c>
      <c r="F23">
        <v>1014256.74334156</v>
      </c>
      <c r="G23">
        <v>859568.83153301303</v>
      </c>
      <c r="H23">
        <v>788604.29249836795</v>
      </c>
      <c r="I23">
        <v>737294.80923325603</v>
      </c>
      <c r="J23">
        <v>675342.25404733</v>
      </c>
      <c r="K23">
        <v>630314.15918031102</v>
      </c>
      <c r="L23">
        <v>577717.47031286894</v>
      </c>
      <c r="M23">
        <v>537106.57784542895</v>
      </c>
      <c r="N23">
        <v>505639.05068309099</v>
      </c>
      <c r="O23">
        <v>492075.837745592</v>
      </c>
      <c r="P23">
        <v>481105.387991775</v>
      </c>
      <c r="Q23">
        <v>469432.84928455</v>
      </c>
      <c r="R23">
        <v>453104.830988214</v>
      </c>
      <c r="S23">
        <v>433922.32497843599</v>
      </c>
      <c r="T23">
        <v>399356.27116720303</v>
      </c>
      <c r="U23">
        <v>370906.75232979801</v>
      </c>
      <c r="V23">
        <v>340994.67121475399</v>
      </c>
      <c r="W23">
        <v>329753.82022373501</v>
      </c>
      <c r="X23">
        <v>329364.54098152102</v>
      </c>
      <c r="Y23">
        <v>344205.21715596598</v>
      </c>
      <c r="Z23">
        <v>357312.25578637503</v>
      </c>
      <c r="AA23">
        <v>353673.51143983501</v>
      </c>
      <c r="AB23">
        <v>349551.04804765101</v>
      </c>
      <c r="AC23">
        <v>342117.835652154</v>
      </c>
      <c r="AD23">
        <v>327861.59318439697</v>
      </c>
      <c r="AE23">
        <v>305301.47899403301</v>
      </c>
      <c r="AF23">
        <v>291955.97060803499</v>
      </c>
    </row>
    <row r="24" spans="1:32" x14ac:dyDescent="0.3">
      <c r="A24" t="s">
        <v>151</v>
      </c>
      <c r="B24" t="s">
        <v>341</v>
      </c>
      <c r="C24" t="s">
        <v>297</v>
      </c>
      <c r="D24" t="s">
        <v>342</v>
      </c>
      <c r="E24" t="s">
        <v>298</v>
      </c>
      <c r="F24">
        <v>2270591.1194000398</v>
      </c>
      <c r="G24">
        <v>1747457.2553475299</v>
      </c>
      <c r="H24">
        <v>1428561.75534347</v>
      </c>
      <c r="I24">
        <v>1202825.43345565</v>
      </c>
      <c r="J24">
        <v>1058146.7912914399</v>
      </c>
      <c r="K24">
        <v>964063.10922557104</v>
      </c>
      <c r="L24">
        <v>904250.14373116905</v>
      </c>
      <c r="M24">
        <v>852331.03060358297</v>
      </c>
      <c r="N24">
        <v>820906.54968818405</v>
      </c>
      <c r="O24">
        <v>826221.64352650405</v>
      </c>
      <c r="P24">
        <v>845126.98547794099</v>
      </c>
      <c r="Q24">
        <v>834719.38403693796</v>
      </c>
      <c r="R24">
        <v>802095.85739909601</v>
      </c>
      <c r="S24">
        <v>755866.556470218</v>
      </c>
      <c r="T24">
        <v>681577.55747480795</v>
      </c>
      <c r="U24">
        <v>632580.70291291503</v>
      </c>
      <c r="V24">
        <v>596397.96603190701</v>
      </c>
      <c r="W24">
        <v>569642.81969237595</v>
      </c>
      <c r="X24">
        <v>548554.67402253696</v>
      </c>
      <c r="Y24">
        <v>539223.15455173794</v>
      </c>
      <c r="Z24">
        <v>530023.45992272894</v>
      </c>
      <c r="AA24">
        <v>523438.78247202601</v>
      </c>
      <c r="AB24">
        <v>525270.35593084199</v>
      </c>
      <c r="AC24">
        <v>523096.32561971102</v>
      </c>
      <c r="AD24">
        <v>510552.55621684197</v>
      </c>
      <c r="AE24">
        <v>487531.37946159899</v>
      </c>
      <c r="AF24">
        <v>489207.64292119298</v>
      </c>
    </row>
    <row r="25" spans="1:32" x14ac:dyDescent="0.3">
      <c r="A25" t="s">
        <v>151</v>
      </c>
      <c r="B25" t="s">
        <v>343</v>
      </c>
      <c r="C25" t="s">
        <v>297</v>
      </c>
      <c r="D25" t="s">
        <v>344</v>
      </c>
      <c r="E25" t="s">
        <v>298</v>
      </c>
      <c r="F25">
        <v>165990.376221221</v>
      </c>
      <c r="G25">
        <v>121928.48705640899</v>
      </c>
      <c r="H25">
        <v>99102.458539182204</v>
      </c>
      <c r="I25">
        <v>87908.783237654701</v>
      </c>
      <c r="J25">
        <v>77577.1183425981</v>
      </c>
      <c r="K25">
        <v>68672.863027117201</v>
      </c>
      <c r="L25">
        <v>61202.008139441103</v>
      </c>
      <c r="M25">
        <v>58258.275791669497</v>
      </c>
      <c r="N25">
        <v>57845.556828739303</v>
      </c>
      <c r="O25">
        <v>60682.7193132096</v>
      </c>
      <c r="P25">
        <v>62391.282055733704</v>
      </c>
      <c r="Q25">
        <v>62886.901331256398</v>
      </c>
      <c r="R25">
        <v>60537.398729518602</v>
      </c>
      <c r="S25">
        <v>56644.659933763702</v>
      </c>
      <c r="T25">
        <v>50778.911080218102</v>
      </c>
      <c r="U25">
        <v>46145.953817010603</v>
      </c>
      <c r="V25">
        <v>42217.433073886103</v>
      </c>
      <c r="W25">
        <v>39050.722003456998</v>
      </c>
      <c r="X25">
        <v>37930.947643403299</v>
      </c>
      <c r="Y25">
        <v>37457.697084389001</v>
      </c>
      <c r="Z25">
        <v>36032.834147108297</v>
      </c>
      <c r="AA25">
        <v>34156.304398534099</v>
      </c>
      <c r="AB25">
        <v>31794.572897634</v>
      </c>
      <c r="AC25">
        <v>29315.347729948298</v>
      </c>
      <c r="AD25">
        <v>26933.648427944499</v>
      </c>
      <c r="AE25">
        <v>24119.977732429401</v>
      </c>
      <c r="AF25">
        <v>22178.837841861499</v>
      </c>
    </row>
    <row r="26" spans="1:32" x14ac:dyDescent="0.3">
      <c r="A26" t="s">
        <v>151</v>
      </c>
      <c r="B26" t="s">
        <v>345</v>
      </c>
      <c r="C26" t="s">
        <v>297</v>
      </c>
      <c r="D26" t="s">
        <v>346</v>
      </c>
      <c r="E26" t="s">
        <v>298</v>
      </c>
      <c r="F26">
        <v>1235030.7562786301</v>
      </c>
      <c r="G26">
        <v>967696.42478484299</v>
      </c>
      <c r="H26">
        <v>796105.86820809799</v>
      </c>
      <c r="I26">
        <v>666867.45402301999</v>
      </c>
      <c r="J26">
        <v>588958.33933748095</v>
      </c>
      <c r="K26">
        <v>542838.60856034898</v>
      </c>
      <c r="L26">
        <v>518105.05911216699</v>
      </c>
      <c r="M26">
        <v>491752.26702105999</v>
      </c>
      <c r="N26">
        <v>473491.19273532502</v>
      </c>
      <c r="O26">
        <v>479542.35348718503</v>
      </c>
      <c r="P26">
        <v>501359.77745973202</v>
      </c>
      <c r="Q26">
        <v>495539.62654039997</v>
      </c>
      <c r="R26">
        <v>476293.25510448503</v>
      </c>
      <c r="S26">
        <v>450835.24254676601</v>
      </c>
      <c r="T26">
        <v>405648.06619248702</v>
      </c>
      <c r="U26">
        <v>373787.91863388702</v>
      </c>
      <c r="V26">
        <v>346213.74002559198</v>
      </c>
      <c r="W26">
        <v>323176.75500012701</v>
      </c>
      <c r="X26">
        <v>302601.19195325702</v>
      </c>
      <c r="Y26">
        <v>292042.30342051701</v>
      </c>
      <c r="Z26">
        <v>280005.64498558</v>
      </c>
      <c r="AA26">
        <v>265878.515653571</v>
      </c>
      <c r="AB26">
        <v>250937.976009498</v>
      </c>
      <c r="AC26">
        <v>235778.15083808999</v>
      </c>
      <c r="AD26">
        <v>213756.828032522</v>
      </c>
      <c r="AE26">
        <v>188686.310829539</v>
      </c>
      <c r="AF26">
        <v>183006.88908347499</v>
      </c>
    </row>
    <row r="27" spans="1:32" x14ac:dyDescent="0.3">
      <c r="A27" t="s">
        <v>151</v>
      </c>
      <c r="B27" t="s">
        <v>347</v>
      </c>
      <c r="C27" t="s">
        <v>297</v>
      </c>
      <c r="D27" t="s">
        <v>348</v>
      </c>
      <c r="E27" t="s">
        <v>298</v>
      </c>
      <c r="F27">
        <v>869569.98690018698</v>
      </c>
      <c r="G27">
        <v>657832.34350627905</v>
      </c>
      <c r="H27">
        <v>533353.42859619297</v>
      </c>
      <c r="I27">
        <v>448049.19619497802</v>
      </c>
      <c r="J27">
        <v>391611.33361136197</v>
      </c>
      <c r="K27">
        <v>352551.63763810502</v>
      </c>
      <c r="L27">
        <v>324943.07647956099</v>
      </c>
      <c r="M27">
        <v>302320.48779085401</v>
      </c>
      <c r="N27">
        <v>289569.80012411898</v>
      </c>
      <c r="O27">
        <v>285996.57072610903</v>
      </c>
      <c r="P27">
        <v>281375.925962476</v>
      </c>
      <c r="Q27">
        <v>276292.85616528202</v>
      </c>
      <c r="R27">
        <v>265265.203565092</v>
      </c>
      <c r="S27">
        <v>248386.65398968899</v>
      </c>
      <c r="T27">
        <v>225150.58020210301</v>
      </c>
      <c r="U27">
        <v>212646.83046201701</v>
      </c>
      <c r="V27">
        <v>207966.792932429</v>
      </c>
      <c r="W27">
        <v>207415.34268879099</v>
      </c>
      <c r="X27">
        <v>208022.53442587701</v>
      </c>
      <c r="Y27">
        <v>209723.154046832</v>
      </c>
      <c r="Z27">
        <v>213984.98079004101</v>
      </c>
      <c r="AA27">
        <v>223403.96241992101</v>
      </c>
      <c r="AB27">
        <v>242537.80702370999</v>
      </c>
      <c r="AC27">
        <v>258002.827051673</v>
      </c>
      <c r="AD27">
        <v>269862.07975637499</v>
      </c>
      <c r="AE27">
        <v>274725.09089962998</v>
      </c>
      <c r="AF27">
        <v>284021.91599585599</v>
      </c>
    </row>
    <row r="28" spans="1:32" x14ac:dyDescent="0.3">
      <c r="A28" t="s">
        <v>151</v>
      </c>
      <c r="B28" t="s">
        <v>349</v>
      </c>
      <c r="C28" t="s">
        <v>297</v>
      </c>
      <c r="D28" t="s">
        <v>350</v>
      </c>
      <c r="E28" t="s">
        <v>298</v>
      </c>
      <c r="F28">
        <v>401136.47362449602</v>
      </c>
      <c r="G28">
        <v>334713.44352315401</v>
      </c>
      <c r="H28">
        <v>302342.23482337402</v>
      </c>
      <c r="I28">
        <v>283578.97727998899</v>
      </c>
      <c r="J28">
        <v>252662.02015747101</v>
      </c>
      <c r="K28">
        <v>222534.413984721</v>
      </c>
      <c r="L28">
        <v>189377.51302300199</v>
      </c>
      <c r="M28">
        <v>176432.74871206001</v>
      </c>
      <c r="N28">
        <v>175524.93466455099</v>
      </c>
      <c r="O28">
        <v>186236.90920764799</v>
      </c>
      <c r="P28">
        <v>200277.60622232599</v>
      </c>
      <c r="Q28">
        <v>210545.38360905499</v>
      </c>
      <c r="R28">
        <v>211105.331573623</v>
      </c>
      <c r="S28">
        <v>209838.13812220699</v>
      </c>
      <c r="T28">
        <v>202091.43415556301</v>
      </c>
      <c r="U28">
        <v>199310.26588317699</v>
      </c>
      <c r="V28">
        <v>192898.39132660901</v>
      </c>
      <c r="W28">
        <v>188155.50288441699</v>
      </c>
      <c r="X28">
        <v>187180.22913953001</v>
      </c>
      <c r="Y28">
        <v>188415.25378618299</v>
      </c>
      <c r="Z28">
        <v>187723.52092553</v>
      </c>
      <c r="AA28">
        <v>184824.938850584</v>
      </c>
      <c r="AB28">
        <v>182572.335506687</v>
      </c>
      <c r="AC28">
        <v>180921.60004398599</v>
      </c>
      <c r="AD28">
        <v>178172.34971075601</v>
      </c>
      <c r="AE28">
        <v>169894.964114442</v>
      </c>
      <c r="AF28">
        <v>165325.15096267901</v>
      </c>
    </row>
    <row r="29" spans="1:32" x14ac:dyDescent="0.3">
      <c r="A29" t="s">
        <v>151</v>
      </c>
      <c r="B29" t="s">
        <v>351</v>
      </c>
      <c r="C29" t="s">
        <v>297</v>
      </c>
      <c r="D29" t="s">
        <v>352</v>
      </c>
      <c r="E29" t="s">
        <v>298</v>
      </c>
      <c r="F29">
        <v>253115.97235502099</v>
      </c>
      <c r="G29">
        <v>216792.12287247501</v>
      </c>
      <c r="H29">
        <v>201229.12789178899</v>
      </c>
      <c r="I29">
        <v>193054.46515502001</v>
      </c>
      <c r="J29">
        <v>174467.66373032401</v>
      </c>
      <c r="K29">
        <v>155010.746862612</v>
      </c>
      <c r="L29">
        <v>132396.69657035201</v>
      </c>
      <c r="M29">
        <v>121056.926959056</v>
      </c>
      <c r="N29">
        <v>117059.552135698</v>
      </c>
      <c r="O29">
        <v>120545.348195422</v>
      </c>
      <c r="P29">
        <v>125798.31885337899</v>
      </c>
      <c r="Q29">
        <v>130430.635821498</v>
      </c>
      <c r="R29">
        <v>130329.70114171899</v>
      </c>
      <c r="S29">
        <v>130009.794171587</v>
      </c>
      <c r="T29">
        <v>124148.865938659</v>
      </c>
      <c r="U29">
        <v>121740.78009677499</v>
      </c>
      <c r="V29">
        <v>117565.717893241</v>
      </c>
      <c r="W29">
        <v>114493.492839353</v>
      </c>
      <c r="X29">
        <v>114261.935526614</v>
      </c>
      <c r="Y29">
        <v>113946.13030537299</v>
      </c>
      <c r="Z29">
        <v>112629.569480155</v>
      </c>
      <c r="AA29">
        <v>111110.25535965399</v>
      </c>
      <c r="AB29">
        <v>110467.55875471199</v>
      </c>
      <c r="AC29">
        <v>110803.83370200801</v>
      </c>
      <c r="AD29">
        <v>110678.103913988</v>
      </c>
      <c r="AE29">
        <v>107473.799895399</v>
      </c>
      <c r="AF29">
        <v>107232.838164894</v>
      </c>
    </row>
    <row r="30" spans="1:32" x14ac:dyDescent="0.3">
      <c r="A30" t="s">
        <v>151</v>
      </c>
      <c r="B30" t="s">
        <v>353</v>
      </c>
      <c r="C30" t="s">
        <v>297</v>
      </c>
      <c r="D30" t="s">
        <v>354</v>
      </c>
      <c r="E30" t="s">
        <v>298</v>
      </c>
      <c r="F30">
        <v>17889.888779301102</v>
      </c>
      <c r="G30">
        <v>16251.018201401001</v>
      </c>
      <c r="H30">
        <v>15435.873369718</v>
      </c>
      <c r="I30">
        <v>14688.8115729815</v>
      </c>
      <c r="J30">
        <v>13036.838148704899</v>
      </c>
      <c r="K30">
        <v>11433.948494145299</v>
      </c>
      <c r="L30">
        <v>9687.8300127550392</v>
      </c>
      <c r="M30">
        <v>8791.3867977732007</v>
      </c>
      <c r="N30">
        <v>8285.1688919919106</v>
      </c>
      <c r="O30">
        <v>8370.7217026342205</v>
      </c>
      <c r="P30">
        <v>8807.8824067471196</v>
      </c>
      <c r="Q30">
        <v>9336.0473683146101</v>
      </c>
      <c r="R30">
        <v>9836.4509157164302</v>
      </c>
      <c r="S30">
        <v>9751.8620105172304</v>
      </c>
      <c r="T30">
        <v>10067.589799850301</v>
      </c>
      <c r="U30">
        <v>10357.1595444833</v>
      </c>
      <c r="V30">
        <v>9520.8044204980397</v>
      </c>
      <c r="W30">
        <v>9618.5395551356705</v>
      </c>
      <c r="X30">
        <v>9113.0750767363897</v>
      </c>
      <c r="Y30">
        <v>9144.2899375696197</v>
      </c>
      <c r="Z30">
        <v>8690.5399996720407</v>
      </c>
      <c r="AA30">
        <v>8193.6415313009802</v>
      </c>
      <c r="AB30">
        <v>8171.3479534206599</v>
      </c>
      <c r="AC30">
        <v>8357.6681746063805</v>
      </c>
      <c r="AD30">
        <v>8012.0188572788102</v>
      </c>
      <c r="AE30">
        <v>7372.1118133447799</v>
      </c>
      <c r="AF30">
        <v>6792.3498255967197</v>
      </c>
    </row>
    <row r="31" spans="1:32" x14ac:dyDescent="0.3">
      <c r="A31" t="s">
        <v>151</v>
      </c>
      <c r="B31" t="s">
        <v>355</v>
      </c>
      <c r="C31" t="s">
        <v>297</v>
      </c>
      <c r="D31" t="s">
        <v>356</v>
      </c>
      <c r="E31" t="s">
        <v>298</v>
      </c>
      <c r="F31">
        <v>13389.816070471599</v>
      </c>
      <c r="G31">
        <v>12421.0489310558</v>
      </c>
      <c r="H31">
        <v>11973.2593195715</v>
      </c>
      <c r="I31">
        <v>11653.737602708199</v>
      </c>
      <c r="J31">
        <v>10509.549203692401</v>
      </c>
      <c r="K31">
        <v>9458.1646768058199</v>
      </c>
      <c r="L31">
        <v>8089.6516215060001</v>
      </c>
      <c r="M31">
        <v>7325.2948723743502</v>
      </c>
      <c r="N31">
        <v>6863.4850748925801</v>
      </c>
      <c r="O31">
        <v>6774.7249250145096</v>
      </c>
      <c r="P31">
        <v>6812.1778945367796</v>
      </c>
      <c r="Q31">
        <v>6861.2727409373301</v>
      </c>
      <c r="R31">
        <v>7131.40346874441</v>
      </c>
      <c r="S31">
        <v>7192.0733096433696</v>
      </c>
      <c r="T31">
        <v>7348.8186441647304</v>
      </c>
      <c r="U31">
        <v>7684.3111167404804</v>
      </c>
      <c r="V31">
        <v>7509.2672861506899</v>
      </c>
      <c r="W31">
        <v>7670.3708552548196</v>
      </c>
      <c r="X31">
        <v>7414.7842290382596</v>
      </c>
      <c r="Y31">
        <v>7686.6409145529597</v>
      </c>
      <c r="Z31">
        <v>7189.4679647371304</v>
      </c>
      <c r="AA31">
        <v>7114.6456521029904</v>
      </c>
      <c r="AB31">
        <v>6559.7372456830099</v>
      </c>
      <c r="AC31">
        <v>6647.8981656868</v>
      </c>
      <c r="AD31">
        <v>6823.4525643896995</v>
      </c>
      <c r="AE31">
        <v>6515.5944126186896</v>
      </c>
      <c r="AF31">
        <v>5334.5248415985998</v>
      </c>
    </row>
    <row r="32" spans="1:32" x14ac:dyDescent="0.3">
      <c r="A32" t="s">
        <v>151</v>
      </c>
      <c r="B32" t="s">
        <v>357</v>
      </c>
      <c r="C32" t="s">
        <v>297</v>
      </c>
      <c r="D32" t="s">
        <v>358</v>
      </c>
      <c r="E32" t="s">
        <v>298</v>
      </c>
      <c r="F32">
        <v>65163.241059045802</v>
      </c>
      <c r="G32">
        <v>47669.667940865402</v>
      </c>
      <c r="H32">
        <v>37560.675155168203</v>
      </c>
      <c r="I32">
        <v>31321.526811123698</v>
      </c>
      <c r="J32">
        <v>25874.056669757199</v>
      </c>
      <c r="K32">
        <v>21720.378289684599</v>
      </c>
      <c r="L32">
        <v>18098.361629048701</v>
      </c>
      <c r="M32">
        <v>16454.025575432599</v>
      </c>
      <c r="N32">
        <v>15813.1248921105</v>
      </c>
      <c r="O32">
        <v>16370.0893328681</v>
      </c>
      <c r="P32">
        <v>17015.632454856601</v>
      </c>
      <c r="Q32">
        <v>17951.1745064274</v>
      </c>
      <c r="R32">
        <v>18202.433124535899</v>
      </c>
      <c r="S32">
        <v>18250.150802356002</v>
      </c>
      <c r="T32">
        <v>18029.587962767298</v>
      </c>
      <c r="U32">
        <v>18171.535910826398</v>
      </c>
      <c r="V32">
        <v>17565.2023719467</v>
      </c>
      <c r="W32">
        <v>17020.309201302302</v>
      </c>
      <c r="X32">
        <v>16872.374724798901</v>
      </c>
      <c r="Y32">
        <v>16925.256204276699</v>
      </c>
      <c r="Z32">
        <v>16949.132201247499</v>
      </c>
      <c r="AA32">
        <v>16651.3086395258</v>
      </c>
      <c r="AB32">
        <v>16850.401011583399</v>
      </c>
      <c r="AC32">
        <v>16984.7610654688</v>
      </c>
      <c r="AD32">
        <v>17494.413823995499</v>
      </c>
      <c r="AE32">
        <v>17639.146290568598</v>
      </c>
      <c r="AF32">
        <v>17623.892991255001</v>
      </c>
    </row>
    <row r="33" spans="1:32" x14ac:dyDescent="0.3">
      <c r="A33" t="s">
        <v>151</v>
      </c>
      <c r="B33" t="s">
        <v>359</v>
      </c>
      <c r="C33" t="s">
        <v>297</v>
      </c>
      <c r="D33" t="s">
        <v>360</v>
      </c>
      <c r="E33" t="s">
        <v>298</v>
      </c>
      <c r="F33">
        <v>51577.555360656799</v>
      </c>
      <c r="G33">
        <v>41579.585577356498</v>
      </c>
      <c r="H33">
        <v>36143.299087127903</v>
      </c>
      <c r="I33">
        <v>32860.436138155397</v>
      </c>
      <c r="J33">
        <v>28773.912404992901</v>
      </c>
      <c r="K33">
        <v>24911.175661473699</v>
      </c>
      <c r="L33">
        <v>21104.9731893401</v>
      </c>
      <c r="M33">
        <v>22805.114507423601</v>
      </c>
      <c r="N33">
        <v>27503.603669858599</v>
      </c>
      <c r="O33">
        <v>34176.025051709301</v>
      </c>
      <c r="P33">
        <v>41843.594612806199</v>
      </c>
      <c r="Q33">
        <v>45966.253171877397</v>
      </c>
      <c r="R33">
        <v>45605.342922907803</v>
      </c>
      <c r="S33">
        <v>44634.257828104201</v>
      </c>
      <c r="T33">
        <v>42496.571810121597</v>
      </c>
      <c r="U33">
        <v>41356.479214352497</v>
      </c>
      <c r="V33">
        <v>40737.399354772097</v>
      </c>
      <c r="W33">
        <v>39352.790433370697</v>
      </c>
      <c r="X33">
        <v>39518.059582342197</v>
      </c>
      <c r="Y33">
        <v>40712.936424411098</v>
      </c>
      <c r="Z33">
        <v>42264.811279718102</v>
      </c>
      <c r="AA33">
        <v>41755.087668000102</v>
      </c>
      <c r="AB33">
        <v>40523.290541287999</v>
      </c>
      <c r="AC33">
        <v>38127.438936215302</v>
      </c>
      <c r="AD33">
        <v>35164.360551104197</v>
      </c>
      <c r="AE33">
        <v>30894.311702510699</v>
      </c>
      <c r="AF33">
        <v>28341.545139334299</v>
      </c>
    </row>
    <row r="34" spans="1:32" x14ac:dyDescent="0.3">
      <c r="A34" t="s">
        <v>151</v>
      </c>
      <c r="B34" t="s">
        <v>361</v>
      </c>
      <c r="C34" t="s">
        <v>297</v>
      </c>
      <c r="D34" t="s">
        <v>362</v>
      </c>
      <c r="E34" t="s">
        <v>298</v>
      </c>
      <c r="F34">
        <v>236824.58219158399</v>
      </c>
      <c r="G34">
        <v>204498.082231976</v>
      </c>
      <c r="H34">
        <v>189805.99414764901</v>
      </c>
      <c r="I34">
        <v>179272.485011443</v>
      </c>
      <c r="J34">
        <v>169241.542212525</v>
      </c>
      <c r="K34">
        <v>160837.68981718001</v>
      </c>
      <c r="L34">
        <v>152303.06514717499</v>
      </c>
      <c r="M34">
        <v>141654.991739041</v>
      </c>
      <c r="N34">
        <v>131066.615453156</v>
      </c>
      <c r="O34">
        <v>125206.28220656</v>
      </c>
      <c r="P34">
        <v>119915.016394224</v>
      </c>
      <c r="Q34">
        <v>115572.311556655</v>
      </c>
      <c r="R34">
        <v>108832.080887042</v>
      </c>
      <c r="S34">
        <v>100749.54360086301</v>
      </c>
      <c r="T34">
        <v>90510.939753200801</v>
      </c>
      <c r="U34">
        <v>83247.081985546698</v>
      </c>
      <c r="V34">
        <v>77042.307278800698</v>
      </c>
      <c r="W34">
        <v>71581.234799154307</v>
      </c>
      <c r="X34">
        <v>67100.841125305204</v>
      </c>
      <c r="Y34">
        <v>64407.571125802599</v>
      </c>
      <c r="Z34">
        <v>60429.014893222004</v>
      </c>
      <c r="AA34">
        <v>65286.724275964698</v>
      </c>
      <c r="AB34">
        <v>74961.251039760202</v>
      </c>
      <c r="AC34">
        <v>88829.702658572394</v>
      </c>
      <c r="AD34">
        <v>105008.32585090501</v>
      </c>
      <c r="AE34">
        <v>115313.109004863</v>
      </c>
      <c r="AF34">
        <v>113781.411628136</v>
      </c>
    </row>
    <row r="35" spans="1:32" x14ac:dyDescent="0.3">
      <c r="A35" t="s">
        <v>151</v>
      </c>
      <c r="B35" t="s">
        <v>363</v>
      </c>
      <c r="C35" t="s">
        <v>297</v>
      </c>
      <c r="D35" t="s">
        <v>364</v>
      </c>
      <c r="E35" t="s">
        <v>298</v>
      </c>
      <c r="F35">
        <v>196251.857372156</v>
      </c>
      <c r="G35">
        <v>159055.73103506799</v>
      </c>
      <c r="H35">
        <v>142673.20185475599</v>
      </c>
      <c r="I35">
        <v>139738.56997271301</v>
      </c>
      <c r="J35">
        <v>128895.097251852</v>
      </c>
      <c r="K35">
        <v>119295.476920934</v>
      </c>
      <c r="L35">
        <v>106746.072486873</v>
      </c>
      <c r="M35">
        <v>118847.880697493</v>
      </c>
      <c r="N35">
        <v>147279.52737013201</v>
      </c>
      <c r="O35">
        <v>187469.13019435399</v>
      </c>
      <c r="P35">
        <v>238529.29910263201</v>
      </c>
      <c r="Q35">
        <v>274196.17912841501</v>
      </c>
      <c r="R35">
        <v>288491.86482055701</v>
      </c>
      <c r="S35">
        <v>288286.86149391002</v>
      </c>
      <c r="T35">
        <v>282792.897914097</v>
      </c>
      <c r="U35">
        <v>273191.64154941897</v>
      </c>
      <c r="V35">
        <v>273101.606253037</v>
      </c>
      <c r="W35">
        <v>267325.49958990898</v>
      </c>
      <c r="X35">
        <v>270037.67053082702</v>
      </c>
      <c r="Y35">
        <v>277660.01223858498</v>
      </c>
      <c r="Z35">
        <v>289953.81380495802</v>
      </c>
      <c r="AA35">
        <v>287384.21066797199</v>
      </c>
      <c r="AB35">
        <v>280364.39928577701</v>
      </c>
      <c r="AC35">
        <v>268270.67202890699</v>
      </c>
      <c r="AD35">
        <v>249659.63549098099</v>
      </c>
      <c r="AE35">
        <v>230731.78643756799</v>
      </c>
      <c r="AF35">
        <v>224510.357543661</v>
      </c>
    </row>
    <row r="36" spans="1:32" x14ac:dyDescent="0.3">
      <c r="A36" t="s">
        <v>151</v>
      </c>
      <c r="B36" t="s">
        <v>365</v>
      </c>
      <c r="C36" t="s">
        <v>297</v>
      </c>
      <c r="D36" t="s">
        <v>366</v>
      </c>
      <c r="E36" t="s">
        <v>298</v>
      </c>
      <c r="F36">
        <v>77788.889456603501</v>
      </c>
      <c r="G36">
        <v>60310.427589442603</v>
      </c>
      <c r="H36">
        <v>51775.0952352237</v>
      </c>
      <c r="I36">
        <v>49082.235121383703</v>
      </c>
      <c r="J36">
        <v>43884.819290127598</v>
      </c>
      <c r="K36">
        <v>39069.518308078499</v>
      </c>
      <c r="L36">
        <v>34035.260157668199</v>
      </c>
      <c r="M36">
        <v>35078.920013830997</v>
      </c>
      <c r="N36">
        <v>39123.782856162099</v>
      </c>
      <c r="O36">
        <v>48184.7128439933</v>
      </c>
      <c r="P36">
        <v>55421.098029198503</v>
      </c>
      <c r="Q36">
        <v>61660.130566275497</v>
      </c>
      <c r="R36">
        <v>64509.078026400799</v>
      </c>
      <c r="S36">
        <v>65957.800165592096</v>
      </c>
      <c r="T36">
        <v>63754.235178060597</v>
      </c>
      <c r="U36">
        <v>62619.462422030701</v>
      </c>
      <c r="V36">
        <v>61883.833226710201</v>
      </c>
      <c r="W36">
        <v>55376.438750334099</v>
      </c>
      <c r="X36">
        <v>52786.971200846201</v>
      </c>
      <c r="Y36">
        <v>52678.087040620099</v>
      </c>
      <c r="Z36">
        <v>52706.4430997831</v>
      </c>
      <c r="AA36">
        <v>48595.436733601797</v>
      </c>
      <c r="AB36">
        <v>46545.231944048799</v>
      </c>
      <c r="AC36">
        <v>42922.865276388999</v>
      </c>
      <c r="AD36">
        <v>39568.870171774899</v>
      </c>
      <c r="AE36">
        <v>35624.582444462001</v>
      </c>
      <c r="AF36">
        <v>34219.495731434501</v>
      </c>
    </row>
    <row r="37" spans="1:32" x14ac:dyDescent="0.3">
      <c r="A37" t="s">
        <v>151</v>
      </c>
      <c r="B37" t="s">
        <v>367</v>
      </c>
      <c r="C37" t="s">
        <v>297</v>
      </c>
      <c r="D37" t="s">
        <v>368</v>
      </c>
      <c r="E37" t="s">
        <v>298</v>
      </c>
      <c r="F37">
        <v>35841.459037514302</v>
      </c>
      <c r="G37">
        <v>30486.1103502398</v>
      </c>
      <c r="H37">
        <v>27682.889244619801</v>
      </c>
      <c r="I37">
        <v>26370.7495608752</v>
      </c>
      <c r="J37">
        <v>24078.253130903198</v>
      </c>
      <c r="K37">
        <v>23160.7047605193</v>
      </c>
      <c r="L37">
        <v>20911.906989294301</v>
      </c>
      <c r="M37">
        <v>22714.5643720847</v>
      </c>
      <c r="N37">
        <v>26521.255218923601</v>
      </c>
      <c r="O37">
        <v>30913.6954355013</v>
      </c>
      <c r="P37">
        <v>39314.0065583373</v>
      </c>
      <c r="Q37">
        <v>46484.017069082402</v>
      </c>
      <c r="R37">
        <v>48966.878638375398</v>
      </c>
      <c r="S37">
        <v>45867.353750843402</v>
      </c>
      <c r="T37">
        <v>43362.759828555201</v>
      </c>
      <c r="U37">
        <v>41941.126676451298</v>
      </c>
      <c r="V37">
        <v>40688.3268520497</v>
      </c>
      <c r="W37">
        <v>39325.603274547502</v>
      </c>
      <c r="X37">
        <v>40993.787845596402</v>
      </c>
      <c r="Y37">
        <v>42267.935857592303</v>
      </c>
      <c r="Z37">
        <v>42824.142990439497</v>
      </c>
      <c r="AA37">
        <v>43673.637692160497</v>
      </c>
      <c r="AB37">
        <v>43124.457451408904</v>
      </c>
      <c r="AC37">
        <v>43945.9790643421</v>
      </c>
      <c r="AD37">
        <v>42257.884426874298</v>
      </c>
      <c r="AE37">
        <v>40534.120247412102</v>
      </c>
      <c r="AF37">
        <v>39371.703230008898</v>
      </c>
    </row>
    <row r="38" spans="1:32" x14ac:dyDescent="0.3">
      <c r="A38" t="s">
        <v>151</v>
      </c>
      <c r="B38" t="s">
        <v>369</v>
      </c>
      <c r="C38" t="s">
        <v>297</v>
      </c>
      <c r="D38" t="s">
        <v>370</v>
      </c>
      <c r="E38" t="s">
        <v>298</v>
      </c>
      <c r="F38">
        <v>82621.508878037697</v>
      </c>
      <c r="G38">
        <v>68259.193095385606</v>
      </c>
      <c r="H38">
        <v>63215.217374912398</v>
      </c>
      <c r="I38">
        <v>64285.585290454401</v>
      </c>
      <c r="J38">
        <v>60932.024830820803</v>
      </c>
      <c r="K38">
        <v>57065.253852335802</v>
      </c>
      <c r="L38">
        <v>51798.905339910903</v>
      </c>
      <c r="M38">
        <v>61054.396311577497</v>
      </c>
      <c r="N38">
        <v>81634.489295046704</v>
      </c>
      <c r="O38">
        <v>108370.72191485899</v>
      </c>
      <c r="P38">
        <v>143794.19451509599</v>
      </c>
      <c r="Q38">
        <v>166052.031493057</v>
      </c>
      <c r="R38">
        <v>175015.90815577999</v>
      </c>
      <c r="S38">
        <v>176461.707577475</v>
      </c>
      <c r="T38">
        <v>175675.90290748101</v>
      </c>
      <c r="U38">
        <v>168631.05245093699</v>
      </c>
      <c r="V38">
        <v>170529.44617427699</v>
      </c>
      <c r="W38">
        <v>172623.45756502799</v>
      </c>
      <c r="X38">
        <v>176256.911484385</v>
      </c>
      <c r="Y38">
        <v>182713.98934037299</v>
      </c>
      <c r="Z38">
        <v>194423.227714735</v>
      </c>
      <c r="AA38">
        <v>195115.13624220999</v>
      </c>
      <c r="AB38">
        <v>190694.70989031901</v>
      </c>
      <c r="AC38">
        <v>181401.82768817601</v>
      </c>
      <c r="AD38">
        <v>167832.880892332</v>
      </c>
      <c r="AE38">
        <v>154573.08374569399</v>
      </c>
      <c r="AF38">
        <v>150919.15858221799</v>
      </c>
    </row>
    <row r="39" spans="1:32" x14ac:dyDescent="0.3">
      <c r="A39" t="s">
        <v>151</v>
      </c>
      <c r="B39" t="s">
        <v>371</v>
      </c>
      <c r="C39" t="s">
        <v>297</v>
      </c>
      <c r="D39" t="s">
        <v>372</v>
      </c>
      <c r="E39" t="s">
        <v>298</v>
      </c>
      <c r="F39">
        <v>483622.20482191897</v>
      </c>
      <c r="G39">
        <v>401529.37039658101</v>
      </c>
      <c r="H39">
        <v>354037.499594333</v>
      </c>
      <c r="I39">
        <v>322889.15568920301</v>
      </c>
      <c r="J39">
        <v>295568.975011979</v>
      </c>
      <c r="K39">
        <v>282459.68047850998</v>
      </c>
      <c r="L39">
        <v>266553.86064618302</v>
      </c>
      <c r="M39">
        <v>253946.33541030201</v>
      </c>
      <c r="N39">
        <v>238242.86616402201</v>
      </c>
      <c r="O39">
        <v>228582.70056692499</v>
      </c>
      <c r="P39">
        <v>223517.02371862499</v>
      </c>
      <c r="Q39">
        <v>214670.843382416</v>
      </c>
      <c r="R39">
        <v>197994.50625399599</v>
      </c>
      <c r="S39">
        <v>179505.532425893</v>
      </c>
      <c r="T39">
        <v>154833.537707663</v>
      </c>
      <c r="U39">
        <v>134361.93896551299</v>
      </c>
      <c r="V39">
        <v>120349.209428624</v>
      </c>
      <c r="W39">
        <v>113978.254800044</v>
      </c>
      <c r="X39">
        <v>109883.14245938</v>
      </c>
      <c r="Y39">
        <v>108508.352377143</v>
      </c>
      <c r="Z39">
        <v>108675.32225322</v>
      </c>
      <c r="AA39">
        <v>109272.320462522</v>
      </c>
      <c r="AB39">
        <v>112266.83550580801</v>
      </c>
      <c r="AC39">
        <v>112822.19170928501</v>
      </c>
      <c r="AD39">
        <v>112670.406064939</v>
      </c>
      <c r="AE39">
        <v>111993.642319726</v>
      </c>
      <c r="AF39">
        <v>114085.974019902</v>
      </c>
    </row>
    <row r="40" spans="1:32" x14ac:dyDescent="0.3">
      <c r="A40" t="s">
        <v>151</v>
      </c>
      <c r="B40" t="s">
        <v>373</v>
      </c>
      <c r="C40" t="s">
        <v>297</v>
      </c>
      <c r="D40" t="s">
        <v>374</v>
      </c>
      <c r="E40" t="s">
        <v>298</v>
      </c>
      <c r="F40">
        <v>233316.41982608501</v>
      </c>
      <c r="G40">
        <v>174967.41897971299</v>
      </c>
      <c r="H40">
        <v>142412.28410681299</v>
      </c>
      <c r="I40">
        <v>125081.87489090901</v>
      </c>
      <c r="J40">
        <v>106966.215049477</v>
      </c>
      <c r="K40">
        <v>93554.706729148806</v>
      </c>
      <c r="L40">
        <v>78529.493490741894</v>
      </c>
      <c r="M40">
        <v>72614.645058833106</v>
      </c>
      <c r="N40">
        <v>71923.918224434194</v>
      </c>
      <c r="O40">
        <v>76101.419318799206</v>
      </c>
      <c r="P40">
        <v>80909.045179823705</v>
      </c>
      <c r="Q40">
        <v>87060.586270985295</v>
      </c>
      <c r="R40">
        <v>92289.377431465095</v>
      </c>
      <c r="S40">
        <v>96340.627367294393</v>
      </c>
      <c r="T40">
        <v>97850.642114377406</v>
      </c>
      <c r="U40">
        <v>100467.481498897</v>
      </c>
      <c r="V40">
        <v>100775.939857159</v>
      </c>
      <c r="W40">
        <v>103417.891809266</v>
      </c>
      <c r="X40">
        <v>105016.559962343</v>
      </c>
      <c r="Y40">
        <v>103999.856268189</v>
      </c>
      <c r="Z40">
        <v>103683.979403134</v>
      </c>
      <c r="AA40">
        <v>101665.336865729</v>
      </c>
      <c r="AB40">
        <v>100937.813056165</v>
      </c>
      <c r="AC40">
        <v>97987.001414915794</v>
      </c>
      <c r="AD40">
        <v>90365.807528246805</v>
      </c>
      <c r="AE40">
        <v>82820.494195643594</v>
      </c>
      <c r="AF40">
        <v>78873.108311844902</v>
      </c>
    </row>
    <row r="41" spans="1:32" x14ac:dyDescent="0.3">
      <c r="A41" t="s">
        <v>151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151</v>
      </c>
      <c r="B43" t="s">
        <v>379</v>
      </c>
      <c r="C43" t="s">
        <v>297</v>
      </c>
      <c r="D43" t="s">
        <v>380</v>
      </c>
      <c r="E43" t="s">
        <v>298</v>
      </c>
      <c r="F43">
        <v>1117898.35234899</v>
      </c>
      <c r="G43">
        <v>817496.56879606203</v>
      </c>
      <c r="H43">
        <v>657906.35343519202</v>
      </c>
      <c r="I43">
        <v>574160.21413272806</v>
      </c>
      <c r="J43">
        <v>498886.079035206</v>
      </c>
      <c r="K43">
        <v>442360.14402269101</v>
      </c>
      <c r="L43">
        <v>398924.18926116597</v>
      </c>
      <c r="M43">
        <v>374176.75534100202</v>
      </c>
      <c r="N43">
        <v>367898.23084305</v>
      </c>
      <c r="O43">
        <v>386191.32077829802</v>
      </c>
      <c r="P43">
        <v>407040.51708474703</v>
      </c>
      <c r="Q43">
        <v>428867.27948834701</v>
      </c>
      <c r="R43">
        <v>434391.57545105199</v>
      </c>
      <c r="S43">
        <v>429522.471667965</v>
      </c>
      <c r="T43">
        <v>404164.272571204</v>
      </c>
      <c r="U43">
        <v>380674.53293639002</v>
      </c>
      <c r="V43">
        <v>371377.75678659498</v>
      </c>
      <c r="W43">
        <v>365002.02923701098</v>
      </c>
      <c r="X43">
        <v>361376.87166573497</v>
      </c>
      <c r="Y43">
        <v>362844.48748254799</v>
      </c>
      <c r="Z43">
        <v>360844.95436683198</v>
      </c>
      <c r="AA43">
        <v>355991.64733245299</v>
      </c>
      <c r="AB43">
        <v>346563.99517223</v>
      </c>
      <c r="AC43">
        <v>330589.14993849298</v>
      </c>
      <c r="AD43">
        <v>312478.24205836002</v>
      </c>
      <c r="AE43">
        <v>285306.49228433799</v>
      </c>
      <c r="AF43">
        <v>273729.62155900901</v>
      </c>
    </row>
    <row r="44" spans="1:32" x14ac:dyDescent="0.3">
      <c r="A44" t="s">
        <v>151</v>
      </c>
      <c r="B44" t="s">
        <v>381</v>
      </c>
      <c r="C44" t="s">
        <v>297</v>
      </c>
      <c r="D44" t="s">
        <v>382</v>
      </c>
      <c r="E44" t="s">
        <v>298</v>
      </c>
      <c r="F44">
        <v>9496179.3232415803</v>
      </c>
      <c r="G44">
        <v>7421566.3223599903</v>
      </c>
      <c r="H44">
        <v>6255787.4679611595</v>
      </c>
      <c r="I44">
        <v>5499515.8290572604</v>
      </c>
      <c r="J44">
        <v>4903851.1555008199</v>
      </c>
      <c r="K44">
        <v>4515511.2905317303</v>
      </c>
      <c r="L44">
        <v>4196813.3496132996</v>
      </c>
      <c r="M44">
        <v>3997438.03867984</v>
      </c>
      <c r="N44">
        <v>3901578.7185988701</v>
      </c>
      <c r="O44">
        <v>3986070.3582969699</v>
      </c>
      <c r="P44">
        <v>4142540.1437154599</v>
      </c>
      <c r="Q44">
        <v>4215604.8149151001</v>
      </c>
      <c r="R44">
        <v>4146106.0870185099</v>
      </c>
      <c r="S44">
        <v>4004711.3124887901</v>
      </c>
      <c r="T44">
        <v>3694742.4690284198</v>
      </c>
      <c r="U44">
        <v>3477642.8639265201</v>
      </c>
      <c r="V44">
        <v>3339400.9556338699</v>
      </c>
      <c r="W44">
        <v>3245064.0066685402</v>
      </c>
      <c r="X44">
        <v>3186930.9380632602</v>
      </c>
      <c r="Y44">
        <v>3211958.6179523598</v>
      </c>
      <c r="Z44">
        <v>3228060.1958340299</v>
      </c>
      <c r="AA44">
        <v>3156607.0430023102</v>
      </c>
      <c r="AB44">
        <v>3068737.2731009899</v>
      </c>
      <c r="AC44">
        <v>2933934.40440027</v>
      </c>
      <c r="AD44">
        <v>2750881.3228609301</v>
      </c>
      <c r="AE44">
        <v>2501910.8146792599</v>
      </c>
      <c r="AF44">
        <v>2383168.1523106</v>
      </c>
    </row>
    <row r="45" spans="1:32" x14ac:dyDescent="0.3">
      <c r="A45" t="s">
        <v>151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151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151</v>
      </c>
      <c r="B47" t="s">
        <v>387</v>
      </c>
      <c r="C47" t="s">
        <v>297</v>
      </c>
      <c r="D47" t="s">
        <v>388</v>
      </c>
      <c r="E47" t="s">
        <v>298</v>
      </c>
      <c r="F47">
        <v>774926.51815130003</v>
      </c>
      <c r="G47">
        <v>591555.077246245</v>
      </c>
      <c r="H47">
        <v>484884.12393811502</v>
      </c>
      <c r="I47">
        <v>421142.490520967</v>
      </c>
      <c r="J47">
        <v>376755.445920759</v>
      </c>
      <c r="K47">
        <v>345485.73357252497</v>
      </c>
      <c r="L47">
        <v>322519.76805364602</v>
      </c>
      <c r="M47">
        <v>302896.86593217799</v>
      </c>
      <c r="N47">
        <v>281651.94510409702</v>
      </c>
      <c r="O47">
        <v>263335.33748251898</v>
      </c>
      <c r="P47">
        <v>241872.31815307701</v>
      </c>
      <c r="Q47">
        <v>225402.34879726</v>
      </c>
      <c r="R47">
        <v>210715.666943335</v>
      </c>
      <c r="S47">
        <v>195651.622401128</v>
      </c>
      <c r="T47">
        <v>181057.134287711</v>
      </c>
      <c r="U47">
        <v>169200.56007971501</v>
      </c>
      <c r="V47">
        <v>166234.11259338501</v>
      </c>
      <c r="W47">
        <v>166992.45598378501</v>
      </c>
      <c r="X47">
        <v>169901.099206474</v>
      </c>
      <c r="Y47">
        <v>177413.17994060001</v>
      </c>
      <c r="Z47">
        <v>185326.40594127501</v>
      </c>
      <c r="AA47">
        <v>185915.675556142</v>
      </c>
      <c r="AB47">
        <v>185321.86897610899</v>
      </c>
      <c r="AC47">
        <v>180446.38296544499</v>
      </c>
      <c r="AD47">
        <v>178090.033816293</v>
      </c>
      <c r="AE47">
        <v>172379.40227688901</v>
      </c>
      <c r="AF47">
        <v>171202.61298373801</v>
      </c>
    </row>
    <row r="48" spans="1:32" x14ac:dyDescent="0.3">
      <c r="A48" t="s">
        <v>151</v>
      </c>
      <c r="B48" t="s">
        <v>389</v>
      </c>
      <c r="C48" t="s">
        <v>297</v>
      </c>
      <c r="D48" t="s">
        <v>390</v>
      </c>
      <c r="E48" t="s">
        <v>298</v>
      </c>
      <c r="F48">
        <v>1933210.43247505</v>
      </c>
      <c r="G48">
        <v>1548898.4413324399</v>
      </c>
      <c r="H48">
        <v>1345162.80439585</v>
      </c>
      <c r="I48">
        <v>1233109.7188750401</v>
      </c>
      <c r="J48">
        <v>1150942.06949065</v>
      </c>
      <c r="K48">
        <v>1090365.69112371</v>
      </c>
      <c r="L48">
        <v>1034082.94402079</v>
      </c>
      <c r="M48">
        <v>979190.34125427704</v>
      </c>
      <c r="N48">
        <v>923119.34346576105</v>
      </c>
      <c r="O48">
        <v>890285.41742003697</v>
      </c>
      <c r="P48">
        <v>848807.053029289</v>
      </c>
      <c r="Q48">
        <v>814087.89225242299</v>
      </c>
      <c r="R48">
        <v>773997.95950826595</v>
      </c>
      <c r="S48">
        <v>739514.52637092199</v>
      </c>
      <c r="T48">
        <v>697702.23322365899</v>
      </c>
      <c r="U48">
        <v>665733.643875579</v>
      </c>
      <c r="V48">
        <v>656887.03849133698</v>
      </c>
      <c r="W48">
        <v>649372.49755345599</v>
      </c>
      <c r="X48">
        <v>653304.07277663099</v>
      </c>
      <c r="Y48">
        <v>670325.84805160202</v>
      </c>
      <c r="Z48">
        <v>687611.07314277999</v>
      </c>
      <c r="AA48">
        <v>697012.82786953798</v>
      </c>
      <c r="AB48">
        <v>711989.03508225002</v>
      </c>
      <c r="AC48">
        <v>714078.41126874497</v>
      </c>
      <c r="AD48">
        <v>716224.40847206395</v>
      </c>
      <c r="AE48">
        <v>704514.69060190895</v>
      </c>
      <c r="AF48">
        <v>709721.34513712302</v>
      </c>
    </row>
    <row r="49" spans="1:32" x14ac:dyDescent="0.3">
      <c r="A49" t="s">
        <v>151</v>
      </c>
      <c r="B49" t="s">
        <v>391</v>
      </c>
      <c r="C49" t="s">
        <v>297</v>
      </c>
      <c r="D49" t="s">
        <v>392</v>
      </c>
      <c r="E49" t="s">
        <v>298</v>
      </c>
      <c r="F49">
        <v>365972.76409749198</v>
      </c>
      <c r="G49">
        <v>331650.84243311599</v>
      </c>
      <c r="H49">
        <v>320587.084499377</v>
      </c>
      <c r="I49">
        <v>320909.31660946202</v>
      </c>
      <c r="J49">
        <v>317620.97409040399</v>
      </c>
      <c r="K49">
        <v>310996.88229046098</v>
      </c>
      <c r="L49">
        <v>297310.624626751</v>
      </c>
      <c r="M49">
        <v>288859.10909815802</v>
      </c>
      <c r="N49">
        <v>282518.49102981703</v>
      </c>
      <c r="O49">
        <v>289260.32848083199</v>
      </c>
      <c r="P49">
        <v>293607.44710107398</v>
      </c>
      <c r="Q49">
        <v>286784.61568086501</v>
      </c>
      <c r="R49">
        <v>273408.87183639</v>
      </c>
      <c r="S49">
        <v>258140.02325918799</v>
      </c>
      <c r="T49">
        <v>239216.270176158</v>
      </c>
      <c r="U49">
        <v>221287.029346975</v>
      </c>
      <c r="V49">
        <v>203140.119172601</v>
      </c>
      <c r="W49">
        <v>179304.44684998199</v>
      </c>
      <c r="X49">
        <v>156118.81584585799</v>
      </c>
      <c r="Y49">
        <v>136062.742223623</v>
      </c>
      <c r="Z49">
        <v>115241.74096269401</v>
      </c>
      <c r="AA49">
        <v>107025.077931248</v>
      </c>
      <c r="AB49">
        <v>109444.878961405</v>
      </c>
      <c r="AC49">
        <v>116006.239705207</v>
      </c>
      <c r="AD49">
        <v>125286.882482107</v>
      </c>
      <c r="AE49">
        <v>126626.38955122999</v>
      </c>
      <c r="AF49">
        <v>128701.86486635001</v>
      </c>
    </row>
    <row r="50" spans="1:32" x14ac:dyDescent="0.3">
      <c r="A50" t="s">
        <v>151</v>
      </c>
      <c r="B50" t="s">
        <v>393</v>
      </c>
      <c r="C50" t="s">
        <v>297</v>
      </c>
      <c r="D50" t="s">
        <v>394</v>
      </c>
      <c r="E50" t="s">
        <v>298</v>
      </c>
      <c r="F50">
        <v>792311.15022626205</v>
      </c>
      <c r="G50">
        <v>625692.52165308304</v>
      </c>
      <c r="H50">
        <v>539691.59595835803</v>
      </c>
      <c r="I50">
        <v>491057.91174461099</v>
      </c>
      <c r="J50">
        <v>456565.64947948401</v>
      </c>
      <c r="K50">
        <v>433883.07526072598</v>
      </c>
      <c r="L50">
        <v>414252.55134039099</v>
      </c>
      <c r="M50">
        <v>387434.36622393999</v>
      </c>
      <c r="N50">
        <v>358948.907331847</v>
      </c>
      <c r="O50">
        <v>337689.751456686</v>
      </c>
      <c r="P50">
        <v>313327.287775137</v>
      </c>
      <c r="Q50">
        <v>301900.927774298</v>
      </c>
      <c r="R50">
        <v>289873.42072854098</v>
      </c>
      <c r="S50">
        <v>285722.88071060699</v>
      </c>
      <c r="T50">
        <v>277428.82875978999</v>
      </c>
      <c r="U50">
        <v>275246.05444888899</v>
      </c>
      <c r="V50">
        <v>287512.80672535102</v>
      </c>
      <c r="W50">
        <v>303075.59471968899</v>
      </c>
      <c r="X50">
        <v>327284.15772429999</v>
      </c>
      <c r="Y50">
        <v>356849.92588737898</v>
      </c>
      <c r="Z50">
        <v>387042.92623881099</v>
      </c>
      <c r="AA50">
        <v>404072.07438214798</v>
      </c>
      <c r="AB50">
        <v>417222.28714473703</v>
      </c>
      <c r="AC50">
        <v>417625.78859809297</v>
      </c>
      <c r="AD50">
        <v>412847.49217366398</v>
      </c>
      <c r="AE50">
        <v>405508.89877379098</v>
      </c>
      <c r="AF50">
        <v>409816.86728703399</v>
      </c>
    </row>
    <row r="51" spans="1:32" x14ac:dyDescent="0.3">
      <c r="A51" t="s">
        <v>151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151</v>
      </c>
      <c r="B53" t="s">
        <v>399</v>
      </c>
      <c r="C53" t="s">
        <v>297</v>
      </c>
      <c r="D53" t="s">
        <v>400</v>
      </c>
      <c r="E53" t="s">
        <v>298</v>
      </c>
      <c r="F53">
        <v>237848.65819805401</v>
      </c>
      <c r="G53">
        <v>164018.14545416299</v>
      </c>
      <c r="H53">
        <v>120531.135082489</v>
      </c>
      <c r="I53">
        <v>93388.666929824394</v>
      </c>
      <c r="J53">
        <v>74677.048782546306</v>
      </c>
      <c r="K53">
        <v>62837.173580804098</v>
      </c>
      <c r="L53">
        <v>54905.3388990241</v>
      </c>
      <c r="M53">
        <v>50761.215705979099</v>
      </c>
      <c r="N53">
        <v>49072.666653586297</v>
      </c>
      <c r="O53">
        <v>50346.138717343303</v>
      </c>
      <c r="P53">
        <v>50517.581167247801</v>
      </c>
      <c r="Q53">
        <v>51866.889364636503</v>
      </c>
      <c r="R53">
        <v>52493.921100158899</v>
      </c>
      <c r="S53">
        <v>53572.5546940071</v>
      </c>
      <c r="T53">
        <v>56030.260574959699</v>
      </c>
      <c r="U53">
        <v>58128.395959889203</v>
      </c>
      <c r="V53">
        <v>60261.847812066997</v>
      </c>
      <c r="W53">
        <v>62183.381862831302</v>
      </c>
      <c r="X53">
        <v>64055.392209785001</v>
      </c>
      <c r="Y53">
        <v>67216.444360920897</v>
      </c>
      <c r="Z53">
        <v>70241.795708802296</v>
      </c>
      <c r="AA53">
        <v>68536.553085815103</v>
      </c>
      <c r="AB53">
        <v>64633.7758190647</v>
      </c>
      <c r="AC53">
        <v>57541.986901890603</v>
      </c>
      <c r="AD53">
        <v>47972.430211950399</v>
      </c>
      <c r="AE53">
        <v>36908.730503296902</v>
      </c>
      <c r="AF53">
        <v>30988.392884192599</v>
      </c>
    </row>
    <row r="54" spans="1:32" x14ac:dyDescent="0.3">
      <c r="A54" t="s">
        <v>151</v>
      </c>
      <c r="B54" t="s">
        <v>401</v>
      </c>
      <c r="C54" t="s">
        <v>297</v>
      </c>
      <c r="D54" t="s">
        <v>402</v>
      </c>
      <c r="E54" t="s">
        <v>298</v>
      </c>
      <c r="F54">
        <v>769129.29952034296</v>
      </c>
      <c r="G54">
        <v>555497.32509590103</v>
      </c>
      <c r="H54">
        <v>431704.03384020203</v>
      </c>
      <c r="I54">
        <v>355885.83443775697</v>
      </c>
      <c r="J54">
        <v>300580.95402570697</v>
      </c>
      <c r="K54">
        <v>266734.23456113599</v>
      </c>
      <c r="L54">
        <v>247456.035331174</v>
      </c>
      <c r="M54">
        <v>238371.57361258601</v>
      </c>
      <c r="N54">
        <v>231198.119400255</v>
      </c>
      <c r="O54">
        <v>238531.73287349101</v>
      </c>
      <c r="P54">
        <v>247528.54394077801</v>
      </c>
      <c r="Q54">
        <v>258896.98659030499</v>
      </c>
      <c r="R54">
        <v>263184.56605865899</v>
      </c>
      <c r="S54">
        <v>266042.57991389098</v>
      </c>
      <c r="T54">
        <v>262361.84952081699</v>
      </c>
      <c r="U54">
        <v>263992.76579003799</v>
      </c>
      <c r="V54">
        <v>269783.32750273502</v>
      </c>
      <c r="W54">
        <v>272010.17815762397</v>
      </c>
      <c r="X54">
        <v>273746.40802563197</v>
      </c>
      <c r="Y54">
        <v>279186.342904641</v>
      </c>
      <c r="Z54">
        <v>281521.376547669</v>
      </c>
      <c r="AA54">
        <v>269269.45502948802</v>
      </c>
      <c r="AB54">
        <v>253063.16548160001</v>
      </c>
      <c r="AC54">
        <v>228603.94882218799</v>
      </c>
      <c r="AD54">
        <v>200252.620058892</v>
      </c>
      <c r="AE54">
        <v>163340.559813036</v>
      </c>
      <c r="AF54">
        <v>145232.31763957199</v>
      </c>
    </row>
    <row r="55" spans="1:32" x14ac:dyDescent="0.3">
      <c r="A55" t="s">
        <v>151</v>
      </c>
      <c r="B55" t="s">
        <v>403</v>
      </c>
      <c r="C55" t="s">
        <v>297</v>
      </c>
      <c r="D55" t="s">
        <v>404</v>
      </c>
      <c r="E55" t="s">
        <v>298</v>
      </c>
      <c r="F55">
        <v>531280.64132228901</v>
      </c>
      <c r="G55">
        <v>391479.17964173801</v>
      </c>
      <c r="H55">
        <v>311172.89875771297</v>
      </c>
      <c r="I55">
        <v>262497.16750793299</v>
      </c>
      <c r="J55">
        <v>225903.90524316099</v>
      </c>
      <c r="K55">
        <v>203897.060980332</v>
      </c>
      <c r="L55">
        <v>192550.69643215</v>
      </c>
      <c r="M55">
        <v>187610.35790660701</v>
      </c>
      <c r="N55">
        <v>182125.45274666799</v>
      </c>
      <c r="O55">
        <v>188185.594156148</v>
      </c>
      <c r="P55">
        <v>197010.96277352999</v>
      </c>
      <c r="Q55">
        <v>207030.09722566899</v>
      </c>
      <c r="R55">
        <v>210690.64495849999</v>
      </c>
      <c r="S55">
        <v>212470.025219884</v>
      </c>
      <c r="T55">
        <v>206331.58894585699</v>
      </c>
      <c r="U55">
        <v>205864.36983014899</v>
      </c>
      <c r="V55">
        <v>209521.479690668</v>
      </c>
      <c r="W55">
        <v>209826.796294792</v>
      </c>
      <c r="X55">
        <v>209691.015815847</v>
      </c>
      <c r="Y55">
        <v>211969.89854372101</v>
      </c>
      <c r="Z55">
        <v>211279.580838867</v>
      </c>
      <c r="AA55">
        <v>200732.901943673</v>
      </c>
      <c r="AB55">
        <v>188429.38966253601</v>
      </c>
      <c r="AC55">
        <v>171061.96192029701</v>
      </c>
      <c r="AD55">
        <v>152280.189846942</v>
      </c>
      <c r="AE55">
        <v>126431.82930974</v>
      </c>
      <c r="AF55">
        <v>114243.92475537999</v>
      </c>
    </row>
    <row r="56" spans="1:32" x14ac:dyDescent="0.3">
      <c r="A56" t="s">
        <v>151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151</v>
      </c>
      <c r="B57" t="s">
        <v>407</v>
      </c>
      <c r="C57" t="s">
        <v>297</v>
      </c>
      <c r="D57" t="s">
        <v>408</v>
      </c>
      <c r="E57" t="s">
        <v>298</v>
      </c>
      <c r="F57">
        <v>11662937.236124599</v>
      </c>
      <c r="G57">
        <v>9145941.4439584594</v>
      </c>
      <c r="H57">
        <v>7745477.4605696397</v>
      </c>
      <c r="I57">
        <v>6861476.7692633197</v>
      </c>
      <c r="J57">
        <v>6166973.65227345</v>
      </c>
      <c r="K57">
        <v>5705323.5646965699</v>
      </c>
      <c r="L57">
        <v>5317134.9469657904</v>
      </c>
      <c r="M57">
        <v>5060511.6226027096</v>
      </c>
      <c r="N57">
        <v>4910340.8158449503</v>
      </c>
      <c r="O57">
        <v>4971756.6959305899</v>
      </c>
      <c r="P57">
        <v>5101308.1629615296</v>
      </c>
      <c r="Q57">
        <v>5150869.7312283097</v>
      </c>
      <c r="R57">
        <v>5047880.1133988798</v>
      </c>
      <c r="S57">
        <v>4875694.2324297</v>
      </c>
      <c r="T57">
        <v>4519604.4913192801</v>
      </c>
      <c r="U57">
        <v>4271368.2909337999</v>
      </c>
      <c r="V57">
        <v>4125862.7711897502</v>
      </c>
      <c r="W57">
        <v>4026632.5277025402</v>
      </c>
      <c r="X57">
        <v>3973382.1983456402</v>
      </c>
      <c r="Y57">
        <v>4014181.6292983699</v>
      </c>
      <c r="Z57">
        <v>4046589.7113462701</v>
      </c>
      <c r="AA57">
        <v>3981845.9584894902</v>
      </c>
      <c r="AB57">
        <v>3908579.9581733602</v>
      </c>
      <c r="AC57">
        <v>3772471.24497486</v>
      </c>
      <c r="AD57">
        <v>3584379.93486128</v>
      </c>
      <c r="AE57">
        <v>3312328.8386003999</v>
      </c>
      <c r="AF57">
        <v>3195083.4100421201</v>
      </c>
    </row>
    <row r="58" spans="1:32" x14ac:dyDescent="0.3">
      <c r="A58" t="s">
        <v>151</v>
      </c>
      <c r="B58" t="s">
        <v>409</v>
      </c>
      <c r="C58" t="s">
        <v>297</v>
      </c>
      <c r="D58" t="s">
        <v>410</v>
      </c>
      <c r="E58" t="s">
        <v>298</v>
      </c>
      <c r="F58">
        <v>11662706.175542699</v>
      </c>
      <c r="G58">
        <v>9145432.1826721504</v>
      </c>
      <c r="H58">
        <v>7743362.5564638199</v>
      </c>
      <c r="I58">
        <v>6857707.4228232102</v>
      </c>
      <c r="J58">
        <v>6161759.4400409404</v>
      </c>
      <c r="K58">
        <v>5699431.6883846</v>
      </c>
      <c r="L58">
        <v>5309425.7871248303</v>
      </c>
      <c r="M58">
        <v>5049243.0249929503</v>
      </c>
      <c r="N58">
        <v>4896621.9802890699</v>
      </c>
      <c r="O58">
        <v>4952457.1950358097</v>
      </c>
      <c r="P58">
        <v>5072256.2419245699</v>
      </c>
      <c r="Q58">
        <v>5116753.29343851</v>
      </c>
      <c r="R58">
        <v>5012393.4239582401</v>
      </c>
      <c r="S58">
        <v>4840566.4662270099</v>
      </c>
      <c r="T58">
        <v>4490295.3443664601</v>
      </c>
      <c r="U58">
        <v>4243843.9893009895</v>
      </c>
      <c r="V58">
        <v>4097063.9339823602</v>
      </c>
      <c r="W58">
        <v>3997854.39603126</v>
      </c>
      <c r="X58">
        <v>3945251.5708022299</v>
      </c>
      <c r="Y58">
        <v>3986284.3222721498</v>
      </c>
      <c r="Z58">
        <v>4019355.2483799402</v>
      </c>
      <c r="AA58">
        <v>3955285.2077375799</v>
      </c>
      <c r="AB58">
        <v>3881664.1212394098</v>
      </c>
      <c r="AC58">
        <v>3745999.8170839301</v>
      </c>
      <c r="AD58">
        <v>3557471.5388612398</v>
      </c>
      <c r="AE58">
        <v>3289245.9994768202</v>
      </c>
      <c r="AF58">
        <v>3171762.6057595699</v>
      </c>
    </row>
    <row r="59" spans="1:32" x14ac:dyDescent="0.3">
      <c r="A59" t="s">
        <v>151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152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152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152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152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152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152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152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152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152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152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152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152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152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152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152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152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152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152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152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152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152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152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152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152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152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152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152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152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152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152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152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152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152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152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152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152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152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152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152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152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152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152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152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152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152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152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152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152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152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152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152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152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152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152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152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152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153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153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153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153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153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153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153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153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153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153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153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153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153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153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153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153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153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153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153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153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153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153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153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153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153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153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153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153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153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153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153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153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153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153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153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153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153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153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153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153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153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153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153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153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153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153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153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153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153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153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153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153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153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153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153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153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154</v>
      </c>
      <c r="B2" t="s">
        <v>295</v>
      </c>
      <c r="C2" t="s">
        <v>297</v>
      </c>
      <c r="D2" t="s">
        <v>296</v>
      </c>
      <c r="E2" t="s">
        <v>298</v>
      </c>
      <c r="F2">
        <v>447002.87585669197</v>
      </c>
      <c r="G2">
        <v>423983.20784821501</v>
      </c>
      <c r="H2">
        <v>418805.64922785503</v>
      </c>
      <c r="I2">
        <v>423445.12187304301</v>
      </c>
      <c r="J2">
        <v>427130.61584139598</v>
      </c>
      <c r="K2">
        <v>421436.38627409597</v>
      </c>
      <c r="L2">
        <v>412194.27122643398</v>
      </c>
      <c r="M2">
        <v>406614.77987350698</v>
      </c>
      <c r="N2">
        <v>387121.058872519</v>
      </c>
      <c r="O2">
        <v>371938.50839994499</v>
      </c>
      <c r="P2">
        <v>358431.83295942802</v>
      </c>
      <c r="Q2">
        <v>343651.98565268202</v>
      </c>
      <c r="R2">
        <v>332047.566202268</v>
      </c>
      <c r="S2">
        <v>320985.11553770897</v>
      </c>
      <c r="T2">
        <v>300554.76340054098</v>
      </c>
      <c r="U2">
        <v>292225.75826599897</v>
      </c>
      <c r="V2">
        <v>280908.72752681002</v>
      </c>
      <c r="W2">
        <v>274392.96940858802</v>
      </c>
      <c r="X2">
        <v>269255.27956500201</v>
      </c>
      <c r="Y2">
        <v>268772.70758943399</v>
      </c>
      <c r="Z2">
        <v>266650.866050118</v>
      </c>
      <c r="AA2">
        <v>265066.53485383798</v>
      </c>
      <c r="AB2">
        <v>269955.37302981602</v>
      </c>
      <c r="AC2">
        <v>270638.142584263</v>
      </c>
      <c r="AD2">
        <v>270511.79649226402</v>
      </c>
      <c r="AE2">
        <v>271224.96229785302</v>
      </c>
      <c r="AF2">
        <v>281681.75346193602</v>
      </c>
    </row>
    <row r="3" spans="1:32" x14ac:dyDescent="0.3">
      <c r="A3" t="s">
        <v>154</v>
      </c>
      <c r="B3" t="s">
        <v>299</v>
      </c>
      <c r="C3" t="s">
        <v>297</v>
      </c>
      <c r="D3" t="s">
        <v>300</v>
      </c>
      <c r="E3" t="s">
        <v>298</v>
      </c>
      <c r="F3">
        <v>134732.637978377</v>
      </c>
      <c r="G3">
        <v>135438.296443131</v>
      </c>
      <c r="H3">
        <v>136887.48267539</v>
      </c>
      <c r="I3">
        <v>138831.997031693</v>
      </c>
      <c r="J3">
        <v>141586.90463309499</v>
      </c>
      <c r="K3">
        <v>143402.07456516099</v>
      </c>
      <c r="L3">
        <v>144981.035097085</v>
      </c>
      <c r="M3">
        <v>138063.71898318399</v>
      </c>
      <c r="N3">
        <v>130065.727851057</v>
      </c>
      <c r="O3">
        <v>122594.009703358</v>
      </c>
      <c r="P3">
        <v>118220.598845278</v>
      </c>
      <c r="Q3">
        <v>111027.973314081</v>
      </c>
      <c r="R3">
        <v>104267.631254451</v>
      </c>
      <c r="S3">
        <v>97387.870344869501</v>
      </c>
      <c r="T3">
        <v>85836.984041311604</v>
      </c>
      <c r="U3">
        <v>79196.151792373203</v>
      </c>
      <c r="V3">
        <v>72905.226723335698</v>
      </c>
      <c r="W3">
        <v>67218.680412216301</v>
      </c>
      <c r="X3">
        <v>63120.292984347398</v>
      </c>
      <c r="Y3">
        <v>60568.315957577797</v>
      </c>
      <c r="Z3">
        <v>56712.226275458299</v>
      </c>
      <c r="AA3">
        <v>53582.684101059996</v>
      </c>
      <c r="AB3">
        <v>51225.318474178297</v>
      </c>
      <c r="AC3">
        <v>49480.277159176199</v>
      </c>
      <c r="AD3">
        <v>47155.521511745799</v>
      </c>
      <c r="AE3">
        <v>44229.438328058699</v>
      </c>
      <c r="AF3">
        <v>42732.047420588198</v>
      </c>
    </row>
    <row r="4" spans="1:32" x14ac:dyDescent="0.3">
      <c r="A4" t="s">
        <v>154</v>
      </c>
      <c r="B4" t="s">
        <v>301</v>
      </c>
      <c r="C4" t="s">
        <v>297</v>
      </c>
      <c r="D4" t="s">
        <v>302</v>
      </c>
      <c r="E4" t="s">
        <v>298</v>
      </c>
      <c r="F4">
        <v>55975077.536008298</v>
      </c>
      <c r="G4">
        <v>58163931.424281299</v>
      </c>
      <c r="H4">
        <v>61180416.1098665</v>
      </c>
      <c r="I4">
        <v>63435656.147015497</v>
      </c>
      <c r="J4">
        <v>64957961.382986203</v>
      </c>
      <c r="K4">
        <v>66896690.810074098</v>
      </c>
      <c r="L4">
        <v>68374129.407889605</v>
      </c>
      <c r="M4">
        <v>69682444.166458294</v>
      </c>
      <c r="N4">
        <v>71186404.372989103</v>
      </c>
      <c r="O4">
        <v>72620373.062016293</v>
      </c>
      <c r="P4">
        <v>74873391.653195098</v>
      </c>
      <c r="Q4">
        <v>77975577.223701894</v>
      </c>
      <c r="R4">
        <v>80611935.997578695</v>
      </c>
      <c r="S4">
        <v>83518697.682038099</v>
      </c>
      <c r="T4">
        <v>80406613.590704396</v>
      </c>
      <c r="U4">
        <v>81038099.700646505</v>
      </c>
      <c r="V4">
        <v>81296999.5540777</v>
      </c>
      <c r="W4">
        <v>81479057.517795905</v>
      </c>
      <c r="X4">
        <v>82081920.860310495</v>
      </c>
      <c r="Y4">
        <v>84318516.314658701</v>
      </c>
      <c r="Z4">
        <v>85614115.866162896</v>
      </c>
      <c r="AA4">
        <v>85985891.366821393</v>
      </c>
      <c r="AB4">
        <v>87834550.571312606</v>
      </c>
      <c r="AC4">
        <v>90231743.549154803</v>
      </c>
      <c r="AD4">
        <v>91110467.600315899</v>
      </c>
      <c r="AE4">
        <v>90981747.454173505</v>
      </c>
      <c r="AF4">
        <v>93571593.536370993</v>
      </c>
    </row>
    <row r="5" spans="1:32" x14ac:dyDescent="0.3">
      <c r="A5" t="s">
        <v>154</v>
      </c>
      <c r="B5" t="s">
        <v>303</v>
      </c>
      <c r="C5" t="s">
        <v>297</v>
      </c>
      <c r="D5" t="s">
        <v>304</v>
      </c>
      <c r="E5" t="s">
        <v>298</v>
      </c>
      <c r="F5">
        <v>1597059.41258599</v>
      </c>
      <c r="G5">
        <v>1653919.00047509</v>
      </c>
      <c r="H5">
        <v>1739589.72175238</v>
      </c>
      <c r="I5">
        <v>1806472.8769288401</v>
      </c>
      <c r="J5">
        <v>1877167.1157438799</v>
      </c>
      <c r="K5">
        <v>1943946.8018738399</v>
      </c>
      <c r="L5">
        <v>1986862.16954205</v>
      </c>
      <c r="M5">
        <v>2008011.20717732</v>
      </c>
      <c r="N5">
        <v>2088567.90417917</v>
      </c>
      <c r="O5">
        <v>2138287.40581244</v>
      </c>
      <c r="P5">
        <v>2199100.5868498702</v>
      </c>
      <c r="Q5">
        <v>2299200.4091527602</v>
      </c>
      <c r="R5">
        <v>2347146.2790469802</v>
      </c>
      <c r="S5">
        <v>2380970.5738571901</v>
      </c>
      <c r="T5">
        <v>2259403.5417275601</v>
      </c>
      <c r="U5">
        <v>2242082.8256730102</v>
      </c>
      <c r="V5">
        <v>2209978.5737680001</v>
      </c>
      <c r="W5">
        <v>2173891.2614356601</v>
      </c>
      <c r="X5">
        <v>2143851.9059853698</v>
      </c>
      <c r="Y5">
        <v>2147949.3105666102</v>
      </c>
      <c r="Z5">
        <v>2109264.3570283698</v>
      </c>
      <c r="AA5">
        <v>2072776.1155870401</v>
      </c>
      <c r="AB5">
        <v>2097540.3313983702</v>
      </c>
      <c r="AC5">
        <v>2144791.1269551301</v>
      </c>
      <c r="AD5">
        <v>2176401.9320511101</v>
      </c>
      <c r="AE5">
        <v>2179332.4864627998</v>
      </c>
      <c r="AF5">
        <v>2239913.93532201</v>
      </c>
    </row>
    <row r="6" spans="1:32" x14ac:dyDescent="0.3">
      <c r="A6" t="s">
        <v>154</v>
      </c>
      <c r="B6" t="s">
        <v>305</v>
      </c>
      <c r="C6" t="s">
        <v>297</v>
      </c>
      <c r="D6" t="s">
        <v>306</v>
      </c>
      <c r="E6" t="s">
        <v>298</v>
      </c>
      <c r="F6">
        <v>987354.56371163705</v>
      </c>
      <c r="G6">
        <v>910288.23145969305</v>
      </c>
      <c r="H6">
        <v>855255.95324205095</v>
      </c>
      <c r="I6">
        <v>798634.45052114397</v>
      </c>
      <c r="J6">
        <v>749340.39598482905</v>
      </c>
      <c r="K6">
        <v>710018.52560732502</v>
      </c>
      <c r="L6">
        <v>670746.50864848902</v>
      </c>
      <c r="M6">
        <v>635163.85245198</v>
      </c>
      <c r="N6">
        <v>598033.99903814297</v>
      </c>
      <c r="O6">
        <v>566116.42875514401</v>
      </c>
      <c r="P6">
        <v>539142.14052075404</v>
      </c>
      <c r="Q6">
        <v>519835.79182194697</v>
      </c>
      <c r="R6">
        <v>505200.70677948801</v>
      </c>
      <c r="S6">
        <v>500383.12075323297</v>
      </c>
      <c r="T6">
        <v>460099.53627107397</v>
      </c>
      <c r="U6">
        <v>441997.78168435598</v>
      </c>
      <c r="V6">
        <v>434768.89075594803</v>
      </c>
      <c r="W6">
        <v>426973.44402298902</v>
      </c>
      <c r="X6">
        <v>419242.47124965698</v>
      </c>
      <c r="Y6">
        <v>424067.24435944698</v>
      </c>
      <c r="Z6">
        <v>414941.79460298701</v>
      </c>
      <c r="AA6">
        <v>405210.41656096501</v>
      </c>
      <c r="AB6">
        <v>407454.51860706502</v>
      </c>
      <c r="AC6">
        <v>416488.12248909101</v>
      </c>
      <c r="AD6">
        <v>420434.39940600301</v>
      </c>
      <c r="AE6">
        <v>408856.29354850098</v>
      </c>
      <c r="AF6">
        <v>404984.600484111</v>
      </c>
    </row>
    <row r="7" spans="1:32" x14ac:dyDescent="0.3">
      <c r="A7" t="s">
        <v>154</v>
      </c>
      <c r="B7" t="s">
        <v>307</v>
      </c>
      <c r="C7" t="s">
        <v>297</v>
      </c>
      <c r="D7" t="s">
        <v>308</v>
      </c>
      <c r="E7" t="s">
        <v>298</v>
      </c>
      <c r="F7">
        <v>614878.76780583896</v>
      </c>
      <c r="G7">
        <v>662889.05112891505</v>
      </c>
      <c r="H7">
        <v>722080.11203227297</v>
      </c>
      <c r="I7">
        <v>774652.25971643406</v>
      </c>
      <c r="J7">
        <v>821889.67922407098</v>
      </c>
      <c r="K7">
        <v>865728.24479619798</v>
      </c>
      <c r="L7">
        <v>901762.227301387</v>
      </c>
      <c r="M7">
        <v>931552.25501115597</v>
      </c>
      <c r="N7">
        <v>960343.43996724498</v>
      </c>
      <c r="O7">
        <v>990854.76770244504</v>
      </c>
      <c r="P7">
        <v>1020764.12424421</v>
      </c>
      <c r="Q7">
        <v>1053860.57438761</v>
      </c>
      <c r="R7">
        <v>1062727.8173247699</v>
      </c>
      <c r="S7">
        <v>1078014.56192634</v>
      </c>
      <c r="T7">
        <v>1024558.26145938</v>
      </c>
      <c r="U7">
        <v>1015662.25087669</v>
      </c>
      <c r="V7">
        <v>987991.119044372</v>
      </c>
      <c r="W7">
        <v>957748.03664386505</v>
      </c>
      <c r="X7">
        <v>928494.78371581505</v>
      </c>
      <c r="Y7">
        <v>915076.76628254401</v>
      </c>
      <c r="Z7">
        <v>861601.074564924</v>
      </c>
      <c r="AA7">
        <v>821739.24632192496</v>
      </c>
      <c r="AB7">
        <v>802116.39513792004</v>
      </c>
      <c r="AC7">
        <v>794225.09204990801</v>
      </c>
      <c r="AD7">
        <v>783107.46012085397</v>
      </c>
      <c r="AE7">
        <v>772395.794222711</v>
      </c>
      <c r="AF7">
        <v>782647.57699301105</v>
      </c>
    </row>
    <row r="8" spans="1:32" x14ac:dyDescent="0.3">
      <c r="A8" t="s">
        <v>154</v>
      </c>
      <c r="B8" t="s">
        <v>309</v>
      </c>
      <c r="C8" t="s">
        <v>297</v>
      </c>
      <c r="D8" t="s">
        <v>310</v>
      </c>
      <c r="E8" t="s">
        <v>298</v>
      </c>
      <c r="F8">
        <v>625149.06262987002</v>
      </c>
      <c r="G8">
        <v>621519.47081841005</v>
      </c>
      <c r="H8">
        <v>628575.61874566402</v>
      </c>
      <c r="I8">
        <v>621120.05281221203</v>
      </c>
      <c r="J8">
        <v>604895.16168124496</v>
      </c>
      <c r="K8">
        <v>593368.80774613505</v>
      </c>
      <c r="L8">
        <v>584308.47176300699</v>
      </c>
      <c r="M8">
        <v>574079.24980646104</v>
      </c>
      <c r="N8">
        <v>562792.78628508502</v>
      </c>
      <c r="O8">
        <v>557623.33191232895</v>
      </c>
      <c r="P8">
        <v>564382.21031750005</v>
      </c>
      <c r="Q8">
        <v>582237.635955062</v>
      </c>
      <c r="R8">
        <v>592946.00481093198</v>
      </c>
      <c r="S8">
        <v>606793.24664336594</v>
      </c>
      <c r="T8">
        <v>579635.33362482395</v>
      </c>
      <c r="U8">
        <v>574965.95980316994</v>
      </c>
      <c r="V8">
        <v>569052.12945043505</v>
      </c>
      <c r="W8">
        <v>561846.72696102702</v>
      </c>
      <c r="X8">
        <v>556078.45286153106</v>
      </c>
      <c r="Y8">
        <v>558933.81172126695</v>
      </c>
      <c r="Z8">
        <v>512104.54484192398</v>
      </c>
      <c r="AA8">
        <v>478347.732230341</v>
      </c>
      <c r="AB8">
        <v>459699.40522933402</v>
      </c>
      <c r="AC8">
        <v>450316.93893651903</v>
      </c>
      <c r="AD8">
        <v>440398.388704532</v>
      </c>
      <c r="AE8">
        <v>427180.95367921097</v>
      </c>
      <c r="AF8">
        <v>426125.95046657301</v>
      </c>
    </row>
    <row r="9" spans="1:32" x14ac:dyDescent="0.3">
      <c r="A9" t="s">
        <v>154</v>
      </c>
      <c r="B9" t="s">
        <v>311</v>
      </c>
      <c r="C9" t="s">
        <v>297</v>
      </c>
      <c r="D9" t="s">
        <v>312</v>
      </c>
      <c r="E9" t="s">
        <v>298</v>
      </c>
      <c r="F9">
        <v>6996512.45368536</v>
      </c>
      <c r="G9">
        <v>7265587.3715555398</v>
      </c>
      <c r="H9">
        <v>7536936.6597935902</v>
      </c>
      <c r="I9">
        <v>7627795.5381378401</v>
      </c>
      <c r="J9">
        <v>7697975.0440864498</v>
      </c>
      <c r="K9">
        <v>7673768.7284209104</v>
      </c>
      <c r="L9">
        <v>7711205.8876542402</v>
      </c>
      <c r="M9">
        <v>7743834.4263217598</v>
      </c>
      <c r="N9">
        <v>7788811.2757141097</v>
      </c>
      <c r="O9">
        <v>7807515.4705943903</v>
      </c>
      <c r="P9">
        <v>7937895.8635036703</v>
      </c>
      <c r="Q9">
        <v>8124863.7940537399</v>
      </c>
      <c r="R9">
        <v>8396513.2401326392</v>
      </c>
      <c r="S9">
        <v>8747883.6472762693</v>
      </c>
      <c r="T9">
        <v>8444728.9459320698</v>
      </c>
      <c r="U9">
        <v>8482325.3133005798</v>
      </c>
      <c r="V9">
        <v>8494328.3175545093</v>
      </c>
      <c r="W9">
        <v>8526019.3182666004</v>
      </c>
      <c r="X9">
        <v>8624392.5772654507</v>
      </c>
      <c r="Y9">
        <v>8914770.4931515809</v>
      </c>
      <c r="Z9">
        <v>8991260.9042851999</v>
      </c>
      <c r="AA9">
        <v>9019185.3254070505</v>
      </c>
      <c r="AB9">
        <v>9302734.0329803806</v>
      </c>
      <c r="AC9">
        <v>9604439.0502234995</v>
      </c>
      <c r="AD9">
        <v>9724656.7913201507</v>
      </c>
      <c r="AE9">
        <v>9743793.9659742601</v>
      </c>
      <c r="AF9">
        <v>10050199.612459</v>
      </c>
    </row>
    <row r="10" spans="1:32" x14ac:dyDescent="0.3">
      <c r="A10" t="s">
        <v>154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154</v>
      </c>
      <c r="B11" t="s">
        <v>315</v>
      </c>
      <c r="C11" t="s">
        <v>297</v>
      </c>
      <c r="D11" t="s">
        <v>316</v>
      </c>
      <c r="E11" t="s">
        <v>298</v>
      </c>
      <c r="F11">
        <v>4416382.6698703598</v>
      </c>
      <c r="G11">
        <v>4258205.0629537199</v>
      </c>
      <c r="H11">
        <v>4218617.2436129302</v>
      </c>
      <c r="I11">
        <v>4237296.5104925502</v>
      </c>
      <c r="J11">
        <v>4200067.7141104899</v>
      </c>
      <c r="K11">
        <v>4368184.9475739403</v>
      </c>
      <c r="L11">
        <v>4444505.0133172497</v>
      </c>
      <c r="M11">
        <v>4589347.1941445004</v>
      </c>
      <c r="N11">
        <v>4739802.2506330796</v>
      </c>
      <c r="O11">
        <v>4835115.9006285099</v>
      </c>
      <c r="P11">
        <v>4986664.4845028901</v>
      </c>
      <c r="Q11">
        <v>5291985.0161158601</v>
      </c>
      <c r="R11">
        <v>5486325.4806222096</v>
      </c>
      <c r="S11">
        <v>5735058.7137558404</v>
      </c>
      <c r="T11">
        <v>5671596.0802708799</v>
      </c>
      <c r="U11">
        <v>5950437.8819435099</v>
      </c>
      <c r="V11">
        <v>6113468.4237408303</v>
      </c>
      <c r="W11">
        <v>6262918.9272128902</v>
      </c>
      <c r="X11">
        <v>6441659.0916357702</v>
      </c>
      <c r="Y11">
        <v>6664481.1340509802</v>
      </c>
      <c r="Z11">
        <v>6755588.09180192</v>
      </c>
      <c r="AA11">
        <v>6754272.0064706597</v>
      </c>
      <c r="AB11">
        <v>6894802.3950384203</v>
      </c>
      <c r="AC11">
        <v>7018617.8977214601</v>
      </c>
      <c r="AD11">
        <v>6999930.3929262199</v>
      </c>
      <c r="AE11">
        <v>6910900.1851462601</v>
      </c>
      <c r="AF11">
        <v>7049200.6733826799</v>
      </c>
    </row>
    <row r="12" spans="1:32" x14ac:dyDescent="0.3">
      <c r="A12" t="s">
        <v>154</v>
      </c>
      <c r="B12" t="s">
        <v>317</v>
      </c>
      <c r="C12" t="s">
        <v>297</v>
      </c>
      <c r="D12" t="s">
        <v>318</v>
      </c>
      <c r="E12" t="s">
        <v>298</v>
      </c>
      <c r="F12">
        <v>2750560.4106837101</v>
      </c>
      <c r="G12">
        <v>2836017.7371402602</v>
      </c>
      <c r="H12">
        <v>2947083.33673666</v>
      </c>
      <c r="I12">
        <v>3021297.9164892901</v>
      </c>
      <c r="J12">
        <v>3062536.1220917199</v>
      </c>
      <c r="K12">
        <v>3106278.9025123101</v>
      </c>
      <c r="L12">
        <v>3123381.0113838301</v>
      </c>
      <c r="M12">
        <v>3088894.8553697602</v>
      </c>
      <c r="N12">
        <v>3079623.01535017</v>
      </c>
      <c r="O12">
        <v>3099959.5299427798</v>
      </c>
      <c r="P12">
        <v>3130243.5165250301</v>
      </c>
      <c r="Q12">
        <v>3191937.1472293902</v>
      </c>
      <c r="R12">
        <v>3236770.4743665801</v>
      </c>
      <c r="S12">
        <v>3311415.3215582902</v>
      </c>
      <c r="T12">
        <v>3177929.2528214599</v>
      </c>
      <c r="U12">
        <v>3201509.5922321598</v>
      </c>
      <c r="V12">
        <v>3203937.28145323</v>
      </c>
      <c r="W12">
        <v>3210112.32344206</v>
      </c>
      <c r="X12">
        <v>3238032.7798397602</v>
      </c>
      <c r="Y12">
        <v>3359273.5102173798</v>
      </c>
      <c r="Z12">
        <v>3426029.8346592402</v>
      </c>
      <c r="AA12">
        <v>3467627.48823797</v>
      </c>
      <c r="AB12">
        <v>3561851.2054706099</v>
      </c>
      <c r="AC12">
        <v>3685498.4136623801</v>
      </c>
      <c r="AD12">
        <v>3730167.7516708998</v>
      </c>
      <c r="AE12">
        <v>3719910.7117453702</v>
      </c>
      <c r="AF12">
        <v>3820819.3522168999</v>
      </c>
    </row>
    <row r="13" spans="1:32" x14ac:dyDescent="0.3">
      <c r="A13" t="s">
        <v>154</v>
      </c>
      <c r="B13" t="s">
        <v>319</v>
      </c>
      <c r="C13" t="s">
        <v>297</v>
      </c>
      <c r="D13" t="s">
        <v>320</v>
      </c>
      <c r="E13" t="s">
        <v>298</v>
      </c>
      <c r="F13">
        <v>4539835.6828118498</v>
      </c>
      <c r="G13">
        <v>4495708.5644337405</v>
      </c>
      <c r="H13">
        <v>4500471.5961935297</v>
      </c>
      <c r="I13">
        <v>4437753.7436269196</v>
      </c>
      <c r="J13">
        <v>4315780.7282972299</v>
      </c>
      <c r="K13">
        <v>4245665.0459129196</v>
      </c>
      <c r="L13">
        <v>4097287.0128538501</v>
      </c>
      <c r="M13">
        <v>3983458.62727514</v>
      </c>
      <c r="N13">
        <v>3841445.4549806602</v>
      </c>
      <c r="O13">
        <v>3782201.26819641</v>
      </c>
      <c r="P13">
        <v>3768870.8814991801</v>
      </c>
      <c r="Q13">
        <v>3806448.9245784702</v>
      </c>
      <c r="R13">
        <v>3823857.8369453098</v>
      </c>
      <c r="S13">
        <v>3889779.4563255301</v>
      </c>
      <c r="T13">
        <v>3735451.3894926501</v>
      </c>
      <c r="U13">
        <v>3746748.1804553601</v>
      </c>
      <c r="V13">
        <v>3728025.40038181</v>
      </c>
      <c r="W13">
        <v>3700711.56288055</v>
      </c>
      <c r="X13">
        <v>3679744.2049878198</v>
      </c>
      <c r="Y13">
        <v>3740767.4651732598</v>
      </c>
      <c r="Z13">
        <v>3828142.7949950602</v>
      </c>
      <c r="AA13">
        <v>3865238.5047824299</v>
      </c>
      <c r="AB13">
        <v>3939662.8036190602</v>
      </c>
      <c r="AC13">
        <v>3974802.3219103399</v>
      </c>
      <c r="AD13">
        <v>3994023.6473938101</v>
      </c>
      <c r="AE13">
        <v>3929102.7786284699</v>
      </c>
      <c r="AF13">
        <v>3955905.4483610601</v>
      </c>
    </row>
    <row r="14" spans="1:32" x14ac:dyDescent="0.3">
      <c r="A14" t="s">
        <v>154</v>
      </c>
      <c r="B14" t="s">
        <v>321</v>
      </c>
      <c r="C14" t="s">
        <v>297</v>
      </c>
      <c r="D14" t="s">
        <v>322</v>
      </c>
      <c r="E14" t="s">
        <v>298</v>
      </c>
      <c r="F14">
        <v>15313319.297052501</v>
      </c>
      <c r="G14">
        <v>16002202.0061411</v>
      </c>
      <c r="H14">
        <v>16904709.247446001</v>
      </c>
      <c r="I14">
        <v>17624272.926686101</v>
      </c>
      <c r="J14">
        <v>18089134.099447001</v>
      </c>
      <c r="K14">
        <v>18728465.6521369</v>
      </c>
      <c r="L14">
        <v>19186615.822353601</v>
      </c>
      <c r="M14">
        <v>19610814.263677102</v>
      </c>
      <c r="N14">
        <v>20052210.2050431</v>
      </c>
      <c r="O14">
        <v>20384885.957048301</v>
      </c>
      <c r="P14">
        <v>20874133.7418098</v>
      </c>
      <c r="Q14">
        <v>21630586.699800201</v>
      </c>
      <c r="R14">
        <v>22279402.220628899</v>
      </c>
      <c r="S14">
        <v>23038574.728940699</v>
      </c>
      <c r="T14">
        <v>22030574.926594499</v>
      </c>
      <c r="U14">
        <v>21976876.158471499</v>
      </c>
      <c r="V14">
        <v>21841230.6139923</v>
      </c>
      <c r="W14">
        <v>21598443.768005598</v>
      </c>
      <c r="X14">
        <v>21351732.317621201</v>
      </c>
      <c r="Y14">
        <v>21381732.9287632</v>
      </c>
      <c r="Z14">
        <v>21216103.127211899</v>
      </c>
      <c r="AA14">
        <v>20807302.054806098</v>
      </c>
      <c r="AB14">
        <v>20777523.261188202</v>
      </c>
      <c r="AC14">
        <v>20932049.1620466</v>
      </c>
      <c r="AD14">
        <v>20671134.631183699</v>
      </c>
      <c r="AE14">
        <v>20405172.469543401</v>
      </c>
      <c r="AF14">
        <v>20836191.242076401</v>
      </c>
    </row>
    <row r="15" spans="1:32" x14ac:dyDescent="0.3">
      <c r="A15" t="s">
        <v>154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154</v>
      </c>
      <c r="B16" t="s">
        <v>325</v>
      </c>
      <c r="C16" t="s">
        <v>297</v>
      </c>
      <c r="D16" t="s">
        <v>326</v>
      </c>
      <c r="E16" t="s">
        <v>298</v>
      </c>
      <c r="F16">
        <v>5329050.9639044702</v>
      </c>
      <c r="G16">
        <v>5855966.29613104</v>
      </c>
      <c r="H16">
        <v>6487205.1932313396</v>
      </c>
      <c r="I16">
        <v>7035081.9731249399</v>
      </c>
      <c r="J16">
        <v>7500974.4599898001</v>
      </c>
      <c r="K16">
        <v>8031291.1072964296</v>
      </c>
      <c r="L16">
        <v>8494335.8395696096</v>
      </c>
      <c r="M16">
        <v>8837384.5383298006</v>
      </c>
      <c r="N16">
        <v>9050099.0991298892</v>
      </c>
      <c r="O16">
        <v>9292675.2767793592</v>
      </c>
      <c r="P16">
        <v>9645185.0205506496</v>
      </c>
      <c r="Q16">
        <v>10080497.909467001</v>
      </c>
      <c r="R16">
        <v>10343960.946801599</v>
      </c>
      <c r="S16">
        <v>10573619.294148199</v>
      </c>
      <c r="T16">
        <v>10038102.8931091</v>
      </c>
      <c r="U16">
        <v>9966118.4800573103</v>
      </c>
      <c r="V16">
        <v>9879197.2699464597</v>
      </c>
      <c r="W16">
        <v>9869328.9448401704</v>
      </c>
      <c r="X16">
        <v>9931506.8491180204</v>
      </c>
      <c r="Y16">
        <v>10215537.1257616</v>
      </c>
      <c r="Z16">
        <v>10359925.4687136</v>
      </c>
      <c r="AA16">
        <v>10446578.537955999</v>
      </c>
      <c r="AB16">
        <v>10612526.647286201</v>
      </c>
      <c r="AC16">
        <v>10938099.3458643</v>
      </c>
      <c r="AD16">
        <v>11196635.033629199</v>
      </c>
      <c r="AE16">
        <v>10918021.4157579</v>
      </c>
      <c r="AF16">
        <v>10788275.0249663</v>
      </c>
    </row>
    <row r="17" spans="1:32" x14ac:dyDescent="0.3">
      <c r="A17" t="s">
        <v>154</v>
      </c>
      <c r="B17" t="s">
        <v>327</v>
      </c>
      <c r="C17" t="s">
        <v>297</v>
      </c>
      <c r="D17" t="s">
        <v>328</v>
      </c>
      <c r="E17" t="s">
        <v>298</v>
      </c>
      <c r="F17">
        <v>3387104.6835804801</v>
      </c>
      <c r="G17">
        <v>3737443.8249216299</v>
      </c>
      <c r="H17">
        <v>4145158.4303171299</v>
      </c>
      <c r="I17">
        <v>4484095.0180575503</v>
      </c>
      <c r="J17">
        <v>4804899.6771639297</v>
      </c>
      <c r="K17">
        <v>5111360.4984003603</v>
      </c>
      <c r="L17">
        <v>5370240.0810858002</v>
      </c>
      <c r="M17">
        <v>5602078.0847848598</v>
      </c>
      <c r="N17">
        <v>5943398.3999528801</v>
      </c>
      <c r="O17">
        <v>6290198.74326964</v>
      </c>
      <c r="P17">
        <v>6733985.0841021799</v>
      </c>
      <c r="Q17">
        <v>7151116.9301310498</v>
      </c>
      <c r="R17">
        <v>7538734.2545137499</v>
      </c>
      <c r="S17">
        <v>7909434.9242730904</v>
      </c>
      <c r="T17">
        <v>7722372.9341244698</v>
      </c>
      <c r="U17">
        <v>7874429.4478520397</v>
      </c>
      <c r="V17">
        <v>7991408.4883637</v>
      </c>
      <c r="W17">
        <v>8082472.4035046203</v>
      </c>
      <c r="X17">
        <v>8226175.5565761896</v>
      </c>
      <c r="Y17">
        <v>8535624.7350900602</v>
      </c>
      <c r="Z17">
        <v>8775850.4292633608</v>
      </c>
      <c r="AA17">
        <v>8848029.3895002399</v>
      </c>
      <c r="AB17">
        <v>9037997.1289264709</v>
      </c>
      <c r="AC17">
        <v>9340200.7493479308</v>
      </c>
      <c r="AD17">
        <v>9441624.9126867093</v>
      </c>
      <c r="AE17">
        <v>9291156.0843984894</v>
      </c>
      <c r="AF17">
        <v>9374831.4003212806</v>
      </c>
    </row>
    <row r="18" spans="1:32" x14ac:dyDescent="0.3">
      <c r="A18" t="s">
        <v>154</v>
      </c>
      <c r="B18" t="s">
        <v>329</v>
      </c>
      <c r="C18" t="s">
        <v>297</v>
      </c>
      <c r="D18" t="s">
        <v>330</v>
      </c>
      <c r="E18" t="s">
        <v>298</v>
      </c>
      <c r="F18">
        <v>8557509.2420071699</v>
      </c>
      <c r="G18">
        <v>8936284.8779449891</v>
      </c>
      <c r="H18">
        <v>9486813.2721665502</v>
      </c>
      <c r="I18">
        <v>9883077.1480564997</v>
      </c>
      <c r="J18">
        <v>10086321.2631536</v>
      </c>
      <c r="K18">
        <v>10310607.5606007</v>
      </c>
      <c r="L18">
        <v>10542888.331671899</v>
      </c>
      <c r="M18">
        <v>10800257.882785</v>
      </c>
      <c r="N18">
        <v>11199844.848556399</v>
      </c>
      <c r="O18">
        <v>11601295.1166982</v>
      </c>
      <c r="P18">
        <v>12191416.428894199</v>
      </c>
      <c r="Q18">
        <v>12938176.5352461</v>
      </c>
      <c r="R18">
        <v>13686428.123096799</v>
      </c>
      <c r="S18">
        <v>14412269.603001701</v>
      </c>
      <c r="T18">
        <v>14000331.252366001</v>
      </c>
      <c r="U18">
        <v>14329671.6569231</v>
      </c>
      <c r="V18">
        <v>14635363.5983737</v>
      </c>
      <c r="W18">
        <v>14923742.567554399</v>
      </c>
      <c r="X18">
        <v>15363934.3405877</v>
      </c>
      <c r="Y18">
        <v>16286812.4416357</v>
      </c>
      <c r="Z18">
        <v>17245490.393942401</v>
      </c>
      <c r="AA18">
        <v>17941906.4803381</v>
      </c>
      <c r="AB18">
        <v>18910263.8238547</v>
      </c>
      <c r="AC18">
        <v>19883141.074123301</v>
      </c>
      <c r="AD18">
        <v>20467638.1624428</v>
      </c>
      <c r="AE18">
        <v>21204362.329435501</v>
      </c>
      <c r="AF18">
        <v>22733902.058387801</v>
      </c>
    </row>
    <row r="19" spans="1:32" x14ac:dyDescent="0.3">
      <c r="A19" t="s">
        <v>154</v>
      </c>
      <c r="B19" t="s">
        <v>331</v>
      </c>
      <c r="C19" t="s">
        <v>297</v>
      </c>
      <c r="D19" t="s">
        <v>332</v>
      </c>
      <c r="E19" t="s">
        <v>298</v>
      </c>
      <c r="F19">
        <v>860360.32567910396</v>
      </c>
      <c r="G19">
        <v>927899.92917710706</v>
      </c>
      <c r="H19">
        <v>1007919.72459649</v>
      </c>
      <c r="I19">
        <v>1084105.7323651901</v>
      </c>
      <c r="J19">
        <v>1146979.92201189</v>
      </c>
      <c r="K19">
        <v>1208005.98719611</v>
      </c>
      <c r="L19">
        <v>1259991.03074454</v>
      </c>
      <c r="M19">
        <v>1277567.7293233301</v>
      </c>
      <c r="N19">
        <v>1281431.6941591001</v>
      </c>
      <c r="O19">
        <v>1273643.8646764101</v>
      </c>
      <c r="P19">
        <v>1281607.5698752501</v>
      </c>
      <c r="Q19">
        <v>1304829.85576266</v>
      </c>
      <c r="R19">
        <v>1311922.6125088001</v>
      </c>
      <c r="S19">
        <v>1334500.48957834</v>
      </c>
      <c r="T19">
        <v>1261829.24291034</v>
      </c>
      <c r="U19">
        <v>1235274.1713736299</v>
      </c>
      <c r="V19">
        <v>1208249.4472525299</v>
      </c>
      <c r="W19">
        <v>1184848.23302546</v>
      </c>
      <c r="X19">
        <v>1177075.5288661299</v>
      </c>
      <c r="Y19">
        <v>1173489.34788518</v>
      </c>
      <c r="Z19">
        <v>1117813.0502520199</v>
      </c>
      <c r="AA19">
        <v>1057678.0686224599</v>
      </c>
      <c r="AB19">
        <v>1030378.62257587</v>
      </c>
      <c r="AC19">
        <v>1049074.2538243199</v>
      </c>
      <c r="AD19">
        <v>1064314.09677995</v>
      </c>
      <c r="AE19">
        <v>1071561.98563059</v>
      </c>
      <c r="AF19">
        <v>1108596.66093375</v>
      </c>
    </row>
    <row r="20" spans="1:32" x14ac:dyDescent="0.3">
      <c r="A20" t="s">
        <v>154</v>
      </c>
      <c r="B20" t="s">
        <v>333</v>
      </c>
      <c r="C20" t="s">
        <v>297</v>
      </c>
      <c r="D20" t="s">
        <v>334</v>
      </c>
      <c r="E20" t="s">
        <v>298</v>
      </c>
      <c r="F20">
        <v>890712.42462819605</v>
      </c>
      <c r="G20">
        <v>852440.72835204098</v>
      </c>
      <c r="H20">
        <v>845438.42337145098</v>
      </c>
      <c r="I20">
        <v>833023.91621881502</v>
      </c>
      <c r="J20">
        <v>832784.01816475205</v>
      </c>
      <c r="K20">
        <v>829864.11036244605</v>
      </c>
      <c r="L20">
        <v>812490.59106400202</v>
      </c>
      <c r="M20">
        <v>800853.367410401</v>
      </c>
      <c r="N20">
        <v>790750.135321273</v>
      </c>
      <c r="O20">
        <v>775250.94447547896</v>
      </c>
      <c r="P20">
        <v>771669.86453477398</v>
      </c>
      <c r="Q20">
        <v>775125.62129912304</v>
      </c>
      <c r="R20">
        <v>775377.95780287299</v>
      </c>
      <c r="S20">
        <v>783979.39214874699</v>
      </c>
      <c r="T20">
        <v>737423.04827374895</v>
      </c>
      <c r="U20">
        <v>726566.03324978601</v>
      </c>
      <c r="V20">
        <v>707617.93038143998</v>
      </c>
      <c r="W20">
        <v>694519.80069596204</v>
      </c>
      <c r="X20">
        <v>681259.24394853099</v>
      </c>
      <c r="Y20">
        <v>677323.72853905195</v>
      </c>
      <c r="Z20">
        <v>677012.03318175604</v>
      </c>
      <c r="AA20">
        <v>664313.71645444504</v>
      </c>
      <c r="AB20">
        <v>669283.377848214</v>
      </c>
      <c r="AC20">
        <v>678467.50169776997</v>
      </c>
      <c r="AD20">
        <v>680555.11514825502</v>
      </c>
      <c r="AE20">
        <v>668251.26720790099</v>
      </c>
      <c r="AF20">
        <v>670170.06584108295</v>
      </c>
    </row>
    <row r="21" spans="1:32" x14ac:dyDescent="0.3">
      <c r="A21" t="s">
        <v>154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154</v>
      </c>
      <c r="B22" t="s">
        <v>337</v>
      </c>
      <c r="C22" t="s">
        <v>297</v>
      </c>
      <c r="D22" t="s">
        <v>338</v>
      </c>
      <c r="E22" t="s">
        <v>298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113311.15562577199</v>
      </c>
      <c r="AC22">
        <v>119432.94243017701</v>
      </c>
      <c r="AD22">
        <v>125191.43940349099</v>
      </c>
      <c r="AE22">
        <v>130069.4162048</v>
      </c>
      <c r="AF22">
        <v>135404.24323291899</v>
      </c>
    </row>
    <row r="23" spans="1:32" x14ac:dyDescent="0.3">
      <c r="A23" t="s">
        <v>154</v>
      </c>
      <c r="B23" t="s">
        <v>339</v>
      </c>
      <c r="C23" t="s">
        <v>297</v>
      </c>
      <c r="D23" t="s">
        <v>340</v>
      </c>
      <c r="E23" t="s">
        <v>298</v>
      </c>
      <c r="F23">
        <v>1415319.29185105</v>
      </c>
      <c r="G23">
        <v>1475994.77597552</v>
      </c>
      <c r="H23">
        <v>1553090.7753051601</v>
      </c>
      <c r="I23">
        <v>1574961.1450563101</v>
      </c>
      <c r="J23">
        <v>1592938.01912077</v>
      </c>
      <c r="K23">
        <v>1614438.1236340301</v>
      </c>
      <c r="L23">
        <v>1595573.0095839601</v>
      </c>
      <c r="M23">
        <v>1572977.1704557501</v>
      </c>
      <c r="N23">
        <v>1561115.81731292</v>
      </c>
      <c r="O23">
        <v>1547581.80243739</v>
      </c>
      <c r="P23">
        <v>1545186.2221170999</v>
      </c>
      <c r="Q23">
        <v>1549269.33384993</v>
      </c>
      <c r="R23">
        <v>1538372.6943301801</v>
      </c>
      <c r="S23">
        <v>1541713.3176671001</v>
      </c>
      <c r="T23">
        <v>1448584.0958245399</v>
      </c>
      <c r="U23">
        <v>1427953.0441260401</v>
      </c>
      <c r="V23">
        <v>1403210.65691998</v>
      </c>
      <c r="W23">
        <v>1389520.7132265801</v>
      </c>
      <c r="X23">
        <v>1376361.24200647</v>
      </c>
      <c r="Y23">
        <v>1372082.2719747999</v>
      </c>
      <c r="Z23">
        <v>1387085.57158241</v>
      </c>
      <c r="AA23">
        <v>1410014.4623132001</v>
      </c>
      <c r="AB23">
        <v>1439234.74948918</v>
      </c>
      <c r="AC23">
        <v>1479668.98880762</v>
      </c>
      <c r="AD23">
        <v>1515645.4841455601</v>
      </c>
      <c r="AE23">
        <v>1537939.6176058799</v>
      </c>
      <c r="AF23">
        <v>1591791.51975304</v>
      </c>
    </row>
    <row r="24" spans="1:32" x14ac:dyDescent="0.3">
      <c r="A24" t="s">
        <v>154</v>
      </c>
      <c r="B24" t="s">
        <v>341</v>
      </c>
      <c r="C24" t="s">
        <v>297</v>
      </c>
      <c r="D24" t="s">
        <v>342</v>
      </c>
      <c r="E24" t="s">
        <v>298</v>
      </c>
      <c r="F24">
        <v>1727295.3609367099</v>
      </c>
      <c r="G24">
        <v>1879676.0415186801</v>
      </c>
      <c r="H24">
        <v>2079405.35063122</v>
      </c>
      <c r="I24">
        <v>2264330.29401511</v>
      </c>
      <c r="J24">
        <v>2406224.9227262498</v>
      </c>
      <c r="K24">
        <v>2514098.65594518</v>
      </c>
      <c r="L24">
        <v>2655260.6124400799</v>
      </c>
      <c r="M24">
        <v>2815670.7573531698</v>
      </c>
      <c r="N24">
        <v>2916294.8620488402</v>
      </c>
      <c r="O24">
        <v>3034247.41647792</v>
      </c>
      <c r="P24">
        <v>3239138.8181010201</v>
      </c>
      <c r="Q24">
        <v>3499455.0236726901</v>
      </c>
      <c r="R24">
        <v>3740545.0207525198</v>
      </c>
      <c r="S24">
        <v>3982250.9004122401</v>
      </c>
      <c r="T24">
        <v>3912742.7717307098</v>
      </c>
      <c r="U24">
        <v>3976690.29625529</v>
      </c>
      <c r="V24">
        <v>4073602.21255985</v>
      </c>
      <c r="W24">
        <v>4197286.2069076104</v>
      </c>
      <c r="X24">
        <v>4317702.0542324502</v>
      </c>
      <c r="Y24">
        <v>4507992.9987557698</v>
      </c>
      <c r="Z24">
        <v>4483571.6187577499</v>
      </c>
      <c r="AA24">
        <v>4516833.6179970196</v>
      </c>
      <c r="AB24">
        <v>4521799.57357236</v>
      </c>
      <c r="AC24">
        <v>4563879.6001548097</v>
      </c>
      <c r="AD24">
        <v>4641226.1078075403</v>
      </c>
      <c r="AE24">
        <v>4708313.2702974305</v>
      </c>
      <c r="AF24">
        <v>4836894.08191563</v>
      </c>
    </row>
    <row r="25" spans="1:32" x14ac:dyDescent="0.3">
      <c r="A25" t="s">
        <v>154</v>
      </c>
      <c r="B25" t="s">
        <v>343</v>
      </c>
      <c r="C25" t="s">
        <v>297</v>
      </c>
      <c r="D25" t="s">
        <v>344</v>
      </c>
      <c r="E25" t="s">
        <v>298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22528.752710469402</v>
      </c>
      <c r="AB25">
        <v>29921.594357322501</v>
      </c>
      <c r="AC25">
        <v>37647.694833466703</v>
      </c>
      <c r="AD25">
        <v>45022.170563189902</v>
      </c>
      <c r="AE25">
        <v>51995.1164361888</v>
      </c>
      <c r="AF25">
        <v>56928.384943476798</v>
      </c>
    </row>
    <row r="26" spans="1:32" x14ac:dyDescent="0.3">
      <c r="A26" t="s">
        <v>154</v>
      </c>
      <c r="B26" t="s">
        <v>345</v>
      </c>
      <c r="C26" t="s">
        <v>297</v>
      </c>
      <c r="D26" t="s">
        <v>346</v>
      </c>
      <c r="E26" t="s">
        <v>298</v>
      </c>
      <c r="F26">
        <v>1047822.81771721</v>
      </c>
      <c r="G26">
        <v>1220534.7433265999</v>
      </c>
      <c r="H26">
        <v>1385057.3981697999</v>
      </c>
      <c r="I26">
        <v>1514790.55190095</v>
      </c>
      <c r="J26">
        <v>1601776.0682773001</v>
      </c>
      <c r="K26">
        <v>1662686.90139452</v>
      </c>
      <c r="L26">
        <v>1725179.40519334</v>
      </c>
      <c r="M26">
        <v>1845684.4601582401</v>
      </c>
      <c r="N26">
        <v>1958329.76696407</v>
      </c>
      <c r="O26">
        <v>2077292.2749357601</v>
      </c>
      <c r="P26">
        <v>2303086.4147334401</v>
      </c>
      <c r="Q26">
        <v>2485916.7717980901</v>
      </c>
      <c r="R26">
        <v>2625063.7476124102</v>
      </c>
      <c r="S26">
        <v>2781896.3861386399</v>
      </c>
      <c r="T26">
        <v>2663947.01402464</v>
      </c>
      <c r="U26">
        <v>2678382.2100446299</v>
      </c>
      <c r="V26">
        <v>2717256.2236978002</v>
      </c>
      <c r="W26">
        <v>2774425.7784496001</v>
      </c>
      <c r="X26">
        <v>2811474.4100014898</v>
      </c>
      <c r="Y26">
        <v>2858472.36614552</v>
      </c>
      <c r="Z26">
        <v>2793140.9934582599</v>
      </c>
      <c r="AA26">
        <v>2787505.1622808198</v>
      </c>
      <c r="AB26">
        <v>2771058.5674552098</v>
      </c>
      <c r="AC26">
        <v>2764840.11314813</v>
      </c>
      <c r="AD26">
        <v>2780136.69418603</v>
      </c>
      <c r="AE26">
        <v>2785742.16468665</v>
      </c>
      <c r="AF26">
        <v>2872083.3800997999</v>
      </c>
    </row>
    <row r="27" spans="1:32" x14ac:dyDescent="0.3">
      <c r="A27" t="s">
        <v>154</v>
      </c>
      <c r="B27" t="s">
        <v>347</v>
      </c>
      <c r="C27" t="s">
        <v>297</v>
      </c>
      <c r="D27" t="s">
        <v>348</v>
      </c>
      <c r="E27" t="s">
        <v>298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154</v>
      </c>
      <c r="B28" t="s">
        <v>349</v>
      </c>
      <c r="C28" t="s">
        <v>297</v>
      </c>
      <c r="D28" t="s">
        <v>350</v>
      </c>
      <c r="E28" t="s">
        <v>298</v>
      </c>
      <c r="F28">
        <v>668958.70075296704</v>
      </c>
      <c r="G28">
        <v>681456.45190020301</v>
      </c>
      <c r="H28">
        <v>735410.36618216301</v>
      </c>
      <c r="I28">
        <v>800193.08848092204</v>
      </c>
      <c r="J28">
        <v>871645.20301693794</v>
      </c>
      <c r="K28">
        <v>957917.12438316899</v>
      </c>
      <c r="L28">
        <v>1028767.87430656</v>
      </c>
      <c r="M28">
        <v>1082244.9660175799</v>
      </c>
      <c r="N28">
        <v>1091722.2746777399</v>
      </c>
      <c r="O28">
        <v>1125165.1827257299</v>
      </c>
      <c r="P28">
        <v>1161446.07642295</v>
      </c>
      <c r="Q28">
        <v>1229899.5376227</v>
      </c>
      <c r="R28">
        <v>1311657.5192247201</v>
      </c>
      <c r="S28">
        <v>1427357.94217462</v>
      </c>
      <c r="T28">
        <v>1423601.4438755501</v>
      </c>
      <c r="U28">
        <v>1426339.4663243899</v>
      </c>
      <c r="V28">
        <v>1392451.67777044</v>
      </c>
      <c r="W28">
        <v>1360455.15202659</v>
      </c>
      <c r="X28">
        <v>1338169.10945789</v>
      </c>
      <c r="Y28">
        <v>1355503.0461087101</v>
      </c>
      <c r="Z28">
        <v>1393363.05346392</v>
      </c>
      <c r="AA28">
        <v>1416040.0099980501</v>
      </c>
      <c r="AB28">
        <v>1443470.23298572</v>
      </c>
      <c r="AC28">
        <v>1523570.5102494999</v>
      </c>
      <c r="AD28">
        <v>1597168.17608251</v>
      </c>
      <c r="AE28">
        <v>1635036.6828099899</v>
      </c>
      <c r="AF28">
        <v>1688763.29645597</v>
      </c>
    </row>
    <row r="29" spans="1:32" x14ac:dyDescent="0.3">
      <c r="A29" t="s">
        <v>154</v>
      </c>
      <c r="B29" t="s">
        <v>351</v>
      </c>
      <c r="C29" t="s">
        <v>297</v>
      </c>
      <c r="D29" t="s">
        <v>352</v>
      </c>
      <c r="E29" t="s">
        <v>298</v>
      </c>
      <c r="F29">
        <v>193407.53044873499</v>
      </c>
      <c r="G29">
        <v>217771.22979751299</v>
      </c>
      <c r="H29">
        <v>250586.35848677301</v>
      </c>
      <c r="I29">
        <v>282842.45411635202</v>
      </c>
      <c r="J29">
        <v>318206.57918605802</v>
      </c>
      <c r="K29">
        <v>359819.194355844</v>
      </c>
      <c r="L29">
        <v>393742.98817661498</v>
      </c>
      <c r="M29">
        <v>429436.87400859199</v>
      </c>
      <c r="N29">
        <v>453871.97719039302</v>
      </c>
      <c r="O29">
        <v>486112.778628706</v>
      </c>
      <c r="P29">
        <v>516686.05645914603</v>
      </c>
      <c r="Q29">
        <v>557030.15238805395</v>
      </c>
      <c r="R29">
        <v>604950.29202012904</v>
      </c>
      <c r="S29">
        <v>670384.88581130398</v>
      </c>
      <c r="T29">
        <v>679981.16497643595</v>
      </c>
      <c r="U29">
        <v>686847.302375581</v>
      </c>
      <c r="V29">
        <v>677089.63111499499</v>
      </c>
      <c r="W29">
        <v>667310.54981465905</v>
      </c>
      <c r="X29">
        <v>661697.67354964605</v>
      </c>
      <c r="Y29">
        <v>677213.93698374997</v>
      </c>
      <c r="Z29">
        <v>684476.10810853704</v>
      </c>
      <c r="AA29">
        <v>688668.511716782</v>
      </c>
      <c r="AB29">
        <v>703744.57613788801</v>
      </c>
      <c r="AC29">
        <v>740117.80934148096</v>
      </c>
      <c r="AD29">
        <v>774607.11913557304</v>
      </c>
      <c r="AE29">
        <v>788827.71223015198</v>
      </c>
      <c r="AF29">
        <v>810424.04184247204</v>
      </c>
    </row>
    <row r="30" spans="1:32" x14ac:dyDescent="0.3">
      <c r="A30" t="s">
        <v>154</v>
      </c>
      <c r="B30" t="s">
        <v>353</v>
      </c>
      <c r="C30" t="s">
        <v>297</v>
      </c>
      <c r="D30" t="s">
        <v>354</v>
      </c>
      <c r="E30" t="s">
        <v>298</v>
      </c>
      <c r="F30">
        <v>40018.221119585301</v>
      </c>
      <c r="G30">
        <v>40606.8508917988</v>
      </c>
      <c r="H30">
        <v>44956.036906191599</v>
      </c>
      <c r="I30">
        <v>50548.728376888903</v>
      </c>
      <c r="J30">
        <v>55322.514136411002</v>
      </c>
      <c r="K30">
        <v>62300.4496770685</v>
      </c>
      <c r="L30">
        <v>68867.033472044801</v>
      </c>
      <c r="M30">
        <v>71857.036977940006</v>
      </c>
      <c r="N30">
        <v>71422.282566283902</v>
      </c>
      <c r="O30">
        <v>72142.803450907202</v>
      </c>
      <c r="P30">
        <v>74701.388057663396</v>
      </c>
      <c r="Q30">
        <v>80656.383276121793</v>
      </c>
      <c r="R30">
        <v>90873.942947202406</v>
      </c>
      <c r="S30">
        <v>101117.32120383999</v>
      </c>
      <c r="T30">
        <v>98463.718747930106</v>
      </c>
      <c r="U30">
        <v>99337.920195316707</v>
      </c>
      <c r="V30">
        <v>96232.5391762363</v>
      </c>
      <c r="W30">
        <v>90135.358209333193</v>
      </c>
      <c r="X30">
        <v>86026.238493345401</v>
      </c>
      <c r="Y30">
        <v>86117.594331620494</v>
      </c>
      <c r="Z30">
        <v>89177.959613314102</v>
      </c>
      <c r="AA30">
        <v>88299.200425650401</v>
      </c>
      <c r="AB30">
        <v>88847.907313161704</v>
      </c>
      <c r="AC30">
        <v>91838.277622775699</v>
      </c>
      <c r="AD30">
        <v>90296.427834773407</v>
      </c>
      <c r="AE30">
        <v>89554.580625341201</v>
      </c>
      <c r="AF30">
        <v>92472.915550331207</v>
      </c>
    </row>
    <row r="31" spans="1:32" x14ac:dyDescent="0.3">
      <c r="A31" t="s">
        <v>154</v>
      </c>
      <c r="B31" t="s">
        <v>355</v>
      </c>
      <c r="C31" t="s">
        <v>297</v>
      </c>
      <c r="D31" t="s">
        <v>356</v>
      </c>
      <c r="E31" t="s">
        <v>298</v>
      </c>
      <c r="F31">
        <v>53022.055716246898</v>
      </c>
      <c r="G31">
        <v>64640.452924236502</v>
      </c>
      <c r="H31">
        <v>74862.087078611105</v>
      </c>
      <c r="I31">
        <v>83878.716622797598</v>
      </c>
      <c r="J31">
        <v>89545.223080067197</v>
      </c>
      <c r="K31">
        <v>95198.485004165006</v>
      </c>
      <c r="L31">
        <v>94600.6087851177</v>
      </c>
      <c r="M31">
        <v>89571.111019111704</v>
      </c>
      <c r="N31">
        <v>77220.022824024098</v>
      </c>
      <c r="O31">
        <v>64140.723439706802</v>
      </c>
      <c r="P31">
        <v>48032.196260200697</v>
      </c>
      <c r="Q31">
        <v>42852.500860072199</v>
      </c>
      <c r="R31">
        <v>44485.088426488903</v>
      </c>
      <c r="S31">
        <v>51389.796878738598</v>
      </c>
      <c r="T31">
        <v>56978.2969068967</v>
      </c>
      <c r="U31">
        <v>64521.282228622003</v>
      </c>
      <c r="V31">
        <v>66243.505240192404</v>
      </c>
      <c r="W31">
        <v>68160.154256554393</v>
      </c>
      <c r="X31">
        <v>68929.979603915999</v>
      </c>
      <c r="Y31">
        <v>70545.383432563496</v>
      </c>
      <c r="Z31">
        <v>74926.897381304894</v>
      </c>
      <c r="AA31">
        <v>78043.734334989305</v>
      </c>
      <c r="AB31">
        <v>79868.908616533605</v>
      </c>
      <c r="AC31">
        <v>85010.950739412801</v>
      </c>
      <c r="AD31">
        <v>89811.041362595701</v>
      </c>
      <c r="AE31">
        <v>91435.372059393907</v>
      </c>
      <c r="AF31">
        <v>94836.720713607807</v>
      </c>
    </row>
    <row r="32" spans="1:32" x14ac:dyDescent="0.3">
      <c r="A32" t="s">
        <v>154</v>
      </c>
      <c r="B32" t="s">
        <v>357</v>
      </c>
      <c r="C32" t="s">
        <v>297</v>
      </c>
      <c r="D32" t="s">
        <v>358</v>
      </c>
      <c r="E32" t="s">
        <v>298</v>
      </c>
      <c r="F32">
        <v>166052.084814728</v>
      </c>
      <c r="G32">
        <v>209008.40851834699</v>
      </c>
      <c r="H32">
        <v>257646.46926282399</v>
      </c>
      <c r="I32">
        <v>304615.831961483</v>
      </c>
      <c r="J32">
        <v>350373.93705482699</v>
      </c>
      <c r="K32">
        <v>395554.56946738</v>
      </c>
      <c r="L32">
        <v>433490.13353193703</v>
      </c>
      <c r="M32">
        <v>457112.25121401198</v>
      </c>
      <c r="N32">
        <v>454924.15457516199</v>
      </c>
      <c r="O32">
        <v>465310.46977226803</v>
      </c>
      <c r="P32">
        <v>476968.06461931701</v>
      </c>
      <c r="Q32">
        <v>499912.41003040399</v>
      </c>
      <c r="R32">
        <v>521150.77294131299</v>
      </c>
      <c r="S32">
        <v>556138.593850267</v>
      </c>
      <c r="T32">
        <v>545660.42213879095</v>
      </c>
      <c r="U32">
        <v>540341.39427058701</v>
      </c>
      <c r="V32">
        <v>523284.03904494602</v>
      </c>
      <c r="W32">
        <v>510644.95100893697</v>
      </c>
      <c r="X32">
        <v>501820.27036596101</v>
      </c>
      <c r="Y32">
        <v>505203.32349065598</v>
      </c>
      <c r="Z32">
        <v>531226.60545670101</v>
      </c>
      <c r="AA32">
        <v>549371.88469409302</v>
      </c>
      <c r="AB32">
        <v>560527.88035514206</v>
      </c>
      <c r="AC32">
        <v>596225.48758662899</v>
      </c>
      <c r="AD32">
        <v>632094.05933305598</v>
      </c>
      <c r="AE32">
        <v>654792.06705567904</v>
      </c>
      <c r="AF32">
        <v>680319.03772219201</v>
      </c>
    </row>
    <row r="33" spans="1:32" x14ac:dyDescent="0.3">
      <c r="A33" t="s">
        <v>154</v>
      </c>
      <c r="B33" t="s">
        <v>359</v>
      </c>
      <c r="C33" t="s">
        <v>297</v>
      </c>
      <c r="D33" t="s">
        <v>360</v>
      </c>
      <c r="E33" t="s">
        <v>298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154</v>
      </c>
      <c r="B34" t="s">
        <v>361</v>
      </c>
      <c r="C34" t="s">
        <v>297</v>
      </c>
      <c r="D34" t="s">
        <v>362</v>
      </c>
      <c r="E34" t="s">
        <v>298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154</v>
      </c>
      <c r="B35" t="s">
        <v>363</v>
      </c>
      <c r="C35" t="s">
        <v>297</v>
      </c>
      <c r="D35" t="s">
        <v>364</v>
      </c>
      <c r="E35" t="s">
        <v>298</v>
      </c>
      <c r="F35">
        <v>7332048.6307162698</v>
      </c>
      <c r="G35">
        <v>7672773.5461927596</v>
      </c>
      <c r="H35">
        <v>8165950.0315613803</v>
      </c>
      <c r="I35">
        <v>8815629.0731363799</v>
      </c>
      <c r="J35">
        <v>9388190.9432324599</v>
      </c>
      <c r="K35">
        <v>9995631.8429651503</v>
      </c>
      <c r="L35">
        <v>10487632.8190728</v>
      </c>
      <c r="M35">
        <v>11019227.608755101</v>
      </c>
      <c r="N35">
        <v>11388456.9209926</v>
      </c>
      <c r="O35">
        <v>11904638.328319401</v>
      </c>
      <c r="P35">
        <v>12379504.901293401</v>
      </c>
      <c r="Q35">
        <v>12752778.8478429</v>
      </c>
      <c r="R35">
        <v>12937372.8125878</v>
      </c>
      <c r="S35">
        <v>13233058.2073997</v>
      </c>
      <c r="T35">
        <v>12841534.956943201</v>
      </c>
      <c r="U35">
        <v>12894944.1415709</v>
      </c>
      <c r="V35">
        <v>12848559.43651</v>
      </c>
      <c r="W35">
        <v>12969543.6101279</v>
      </c>
      <c r="X35">
        <v>13076264.984887701</v>
      </c>
      <c r="Y35">
        <v>13496872.070137501</v>
      </c>
      <c r="Z35">
        <v>13864642.237710901</v>
      </c>
      <c r="AA35">
        <v>14092393.7579957</v>
      </c>
      <c r="AB35">
        <v>14226542.5988167</v>
      </c>
      <c r="AC35">
        <v>14288577.916923599</v>
      </c>
      <c r="AD35">
        <v>14254314.6485867</v>
      </c>
      <c r="AE35">
        <v>14009764.8599157</v>
      </c>
      <c r="AF35">
        <v>10106352.443339899</v>
      </c>
    </row>
    <row r="36" spans="1:32" x14ac:dyDescent="0.3">
      <c r="A36" t="s">
        <v>154</v>
      </c>
      <c r="B36" t="s">
        <v>365</v>
      </c>
      <c r="C36" t="s">
        <v>297</v>
      </c>
      <c r="D36" t="s">
        <v>366</v>
      </c>
      <c r="E36" t="s">
        <v>298</v>
      </c>
      <c r="F36">
        <v>2976048.2466503298</v>
      </c>
      <c r="G36">
        <v>3073361.4005176201</v>
      </c>
      <c r="H36">
        <v>3168025.1123292199</v>
      </c>
      <c r="I36">
        <v>3259541.1029300299</v>
      </c>
      <c r="J36">
        <v>3307970.88774203</v>
      </c>
      <c r="K36">
        <v>3411592.7715395</v>
      </c>
      <c r="L36">
        <v>3486118.4177616099</v>
      </c>
      <c r="M36">
        <v>3568806.68524518</v>
      </c>
      <c r="N36">
        <v>3631200.1752244099</v>
      </c>
      <c r="O36">
        <v>3688348.7057568198</v>
      </c>
      <c r="P36">
        <v>3756254.0638458598</v>
      </c>
      <c r="Q36">
        <v>3822857.61307834</v>
      </c>
      <c r="R36">
        <v>3862782.2627931298</v>
      </c>
      <c r="S36">
        <v>3898540.0887767999</v>
      </c>
      <c r="T36">
        <v>3903567.54799722</v>
      </c>
      <c r="U36">
        <v>3937570.8979643802</v>
      </c>
      <c r="V36">
        <v>3967173.97098243</v>
      </c>
      <c r="W36">
        <v>3973561.0897360002</v>
      </c>
      <c r="X36">
        <v>3970194.7967991601</v>
      </c>
      <c r="Y36">
        <v>4048629.1041051499</v>
      </c>
      <c r="Z36">
        <v>4082803.4724329701</v>
      </c>
      <c r="AA36">
        <v>4113559.41942485</v>
      </c>
      <c r="AB36">
        <v>4111985.6087571802</v>
      </c>
      <c r="AC36">
        <v>4109451.38378751</v>
      </c>
      <c r="AD36">
        <v>4101756.7991519501</v>
      </c>
      <c r="AE36">
        <v>4043142.3871591701</v>
      </c>
      <c r="AF36">
        <v>225316.49323815</v>
      </c>
    </row>
    <row r="37" spans="1:32" x14ac:dyDescent="0.3">
      <c r="A37" t="s">
        <v>154</v>
      </c>
      <c r="B37" t="s">
        <v>367</v>
      </c>
      <c r="C37" t="s">
        <v>297</v>
      </c>
      <c r="D37" t="s">
        <v>368</v>
      </c>
      <c r="E37" t="s">
        <v>298</v>
      </c>
      <c r="F37">
        <v>1833789.1716030501</v>
      </c>
      <c r="G37">
        <v>1792864.56909109</v>
      </c>
      <c r="H37">
        <v>1800685.43938132</v>
      </c>
      <c r="I37">
        <v>1814362.3711350199</v>
      </c>
      <c r="J37">
        <v>1910293.6325457101</v>
      </c>
      <c r="K37">
        <v>2076182.1930077299</v>
      </c>
      <c r="L37">
        <v>2173884.4153412902</v>
      </c>
      <c r="M37">
        <v>2270193.40045211</v>
      </c>
      <c r="N37">
        <v>2362230.6970890998</v>
      </c>
      <c r="O37">
        <v>2420467.20608541</v>
      </c>
      <c r="P37">
        <v>2424001.3986463202</v>
      </c>
      <c r="Q37">
        <v>2415325.8077394902</v>
      </c>
      <c r="R37">
        <v>2381825.3092555101</v>
      </c>
      <c r="S37">
        <v>2412353.1997856898</v>
      </c>
      <c r="T37">
        <v>2277257.2416912098</v>
      </c>
      <c r="U37">
        <v>2263091.2701293998</v>
      </c>
      <c r="V37">
        <v>2261461.8908068798</v>
      </c>
      <c r="W37">
        <v>2298983.5224622302</v>
      </c>
      <c r="X37">
        <v>2333016.26539315</v>
      </c>
      <c r="Y37">
        <v>2465594.5095053599</v>
      </c>
      <c r="Z37">
        <v>2601055.54393087</v>
      </c>
      <c r="AA37">
        <v>2660483.80448442</v>
      </c>
      <c r="AB37">
        <v>2687398.9893364599</v>
      </c>
      <c r="AC37">
        <v>2687868.1283623599</v>
      </c>
      <c r="AD37">
        <v>2638398.7281549298</v>
      </c>
      <c r="AE37">
        <v>2526207.0759756099</v>
      </c>
      <c r="AF37">
        <v>2468581.2563020699</v>
      </c>
    </row>
    <row r="38" spans="1:32" x14ac:dyDescent="0.3">
      <c r="A38" t="s">
        <v>154</v>
      </c>
      <c r="B38" t="s">
        <v>369</v>
      </c>
      <c r="C38" t="s">
        <v>297</v>
      </c>
      <c r="D38" t="s">
        <v>370</v>
      </c>
      <c r="E38" t="s">
        <v>298</v>
      </c>
      <c r="F38">
        <v>2522211.21246289</v>
      </c>
      <c r="G38">
        <v>2806547.57658405</v>
      </c>
      <c r="H38">
        <v>3197239.4798508398</v>
      </c>
      <c r="I38">
        <v>3741725.5990713299</v>
      </c>
      <c r="J38">
        <v>4169926.4229447199</v>
      </c>
      <c r="K38">
        <v>4507856.8784179203</v>
      </c>
      <c r="L38">
        <v>4827629.9859698899</v>
      </c>
      <c r="M38">
        <v>5180227.52305781</v>
      </c>
      <c r="N38">
        <v>5395026.0486791003</v>
      </c>
      <c r="O38">
        <v>5795822.4164771596</v>
      </c>
      <c r="P38">
        <v>6199249.4388012299</v>
      </c>
      <c r="Q38">
        <v>6514595.4270250704</v>
      </c>
      <c r="R38">
        <v>6692765.2405391401</v>
      </c>
      <c r="S38">
        <v>6922164.9188372502</v>
      </c>
      <c r="T38">
        <v>6660710.1672547497</v>
      </c>
      <c r="U38">
        <v>6694281.9734771103</v>
      </c>
      <c r="V38">
        <v>6619923.5747206798</v>
      </c>
      <c r="W38">
        <v>6696998.9979296299</v>
      </c>
      <c r="X38">
        <v>6773053.9226953704</v>
      </c>
      <c r="Y38">
        <v>6982648.4565269798</v>
      </c>
      <c r="Z38">
        <v>7180783.2213470796</v>
      </c>
      <c r="AA38">
        <v>7318350.5340864696</v>
      </c>
      <c r="AB38">
        <v>7427158.0007230304</v>
      </c>
      <c r="AC38">
        <v>7491258.4047737401</v>
      </c>
      <c r="AD38">
        <v>7514159.1212798003</v>
      </c>
      <c r="AE38">
        <v>7440415.3967809398</v>
      </c>
      <c r="AF38">
        <v>7412454.6937996503</v>
      </c>
    </row>
    <row r="39" spans="1:32" x14ac:dyDescent="0.3">
      <c r="A39" t="s">
        <v>154</v>
      </c>
      <c r="B39" t="s">
        <v>371</v>
      </c>
      <c r="C39" t="s">
        <v>297</v>
      </c>
      <c r="D39" t="s">
        <v>372</v>
      </c>
      <c r="E39" t="s">
        <v>298</v>
      </c>
      <c r="F39">
        <v>2356122.8665721202</v>
      </c>
      <c r="G39">
        <v>2517786.81229873</v>
      </c>
      <c r="H39">
        <v>2757907.1339358599</v>
      </c>
      <c r="I39">
        <v>3145573.3641959601</v>
      </c>
      <c r="J39">
        <v>3386906.5766227399</v>
      </c>
      <c r="K39">
        <v>3612540.4133554399</v>
      </c>
      <c r="L39">
        <v>4041251.3145725001</v>
      </c>
      <c r="M39">
        <v>4391109.1663857996</v>
      </c>
      <c r="N39">
        <v>4653357.7361737899</v>
      </c>
      <c r="O39">
        <v>4954139.8862232799</v>
      </c>
      <c r="P39">
        <v>4909392.7933661202</v>
      </c>
      <c r="Q39">
        <v>4908802.5517484797</v>
      </c>
      <c r="R39">
        <v>4850287.1973157199</v>
      </c>
      <c r="S39">
        <v>4913295.3341904897</v>
      </c>
      <c r="T39">
        <v>5147481.7722179797</v>
      </c>
      <c r="U39">
        <v>5214559.4233205896</v>
      </c>
      <c r="V39">
        <v>5014841.5049867202</v>
      </c>
      <c r="W39">
        <v>4927935.5958631299</v>
      </c>
      <c r="X39">
        <v>4890743.1051964797</v>
      </c>
      <c r="Y39">
        <v>5000493.12783744</v>
      </c>
      <c r="Z39">
        <v>5116161.7812663103</v>
      </c>
      <c r="AA39">
        <v>5232058.7318712296</v>
      </c>
      <c r="AB39">
        <v>5279069.0492549902</v>
      </c>
      <c r="AC39">
        <v>5342853.72156661</v>
      </c>
      <c r="AD39">
        <v>5454850.1642755298</v>
      </c>
      <c r="AE39">
        <v>5485092.50312973</v>
      </c>
      <c r="AF39">
        <v>5532509.2376969298</v>
      </c>
    </row>
    <row r="40" spans="1:32" x14ac:dyDescent="0.3">
      <c r="A40" t="s">
        <v>154</v>
      </c>
      <c r="B40" t="s">
        <v>373</v>
      </c>
      <c r="C40" t="s">
        <v>297</v>
      </c>
      <c r="D40" t="s">
        <v>374</v>
      </c>
      <c r="E40" t="s">
        <v>298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154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154</v>
      </c>
      <c r="B43" t="s">
        <v>379</v>
      </c>
      <c r="C43" t="s">
        <v>297</v>
      </c>
      <c r="D43" t="s">
        <v>380</v>
      </c>
      <c r="E43" t="s">
        <v>298</v>
      </c>
      <c r="F43">
        <v>10277518.366547</v>
      </c>
      <c r="G43">
        <v>10581047.089492001</v>
      </c>
      <c r="H43">
        <v>11019547.968634401</v>
      </c>
      <c r="I43">
        <v>11358185.438896799</v>
      </c>
      <c r="J43">
        <v>11683446.191909401</v>
      </c>
      <c r="K43">
        <v>12040160.442116201</v>
      </c>
      <c r="L43">
        <v>12328837.6756978</v>
      </c>
      <c r="M43">
        <v>12595387.859478701</v>
      </c>
      <c r="N43">
        <v>12824073.1686962</v>
      </c>
      <c r="O43">
        <v>13095690.9213662</v>
      </c>
      <c r="P43">
        <v>13291101.849898599</v>
      </c>
      <c r="Q43">
        <v>13534119.181362599</v>
      </c>
      <c r="R43">
        <v>13605270.678057199</v>
      </c>
      <c r="S43">
        <v>13800617.3228138</v>
      </c>
      <c r="T43">
        <v>13251666.2300734</v>
      </c>
      <c r="U43">
        <v>13302729.7066008</v>
      </c>
      <c r="V43">
        <v>13215263.983429</v>
      </c>
      <c r="W43">
        <v>13196401.476093</v>
      </c>
      <c r="X43">
        <v>13265810.810389999</v>
      </c>
      <c r="Y43">
        <v>13536226.6027791</v>
      </c>
      <c r="Z43">
        <v>13828353.744661</v>
      </c>
      <c r="AA43">
        <v>13814727.055216299</v>
      </c>
      <c r="AB43">
        <v>13950783.959528999</v>
      </c>
      <c r="AC43">
        <v>14137869.3304617</v>
      </c>
      <c r="AD43">
        <v>14203461.787270799</v>
      </c>
      <c r="AE43">
        <v>14090204.484170601</v>
      </c>
      <c r="AF43">
        <v>14397347.7172003</v>
      </c>
    </row>
    <row r="44" spans="1:32" x14ac:dyDescent="0.3">
      <c r="A44" t="s">
        <v>154</v>
      </c>
      <c r="B44" t="s">
        <v>381</v>
      </c>
      <c r="C44" t="s">
        <v>297</v>
      </c>
      <c r="D44" t="s">
        <v>382</v>
      </c>
      <c r="E44" t="s">
        <v>298</v>
      </c>
      <c r="F44">
        <v>82231440.112909898</v>
      </c>
      <c r="G44">
        <v>85452207.051672906</v>
      </c>
      <c r="H44">
        <v>90085847.960734099</v>
      </c>
      <c r="I44">
        <v>94133337.589815304</v>
      </c>
      <c r="J44">
        <v>97180317.976002797</v>
      </c>
      <c r="K44">
        <v>100661488.85974699</v>
      </c>
      <c r="L44">
        <v>103653167.979472</v>
      </c>
      <c r="M44">
        <v>106393909.79583099</v>
      </c>
      <c r="N44">
        <v>108877994.346422</v>
      </c>
      <c r="O44">
        <v>111588884.23013</v>
      </c>
      <c r="P44">
        <v>114779589.523937</v>
      </c>
      <c r="Q44">
        <v>118895796.144521</v>
      </c>
      <c r="R44">
        <v>122084949.633679</v>
      </c>
      <c r="S44">
        <v>125949403.279323</v>
      </c>
      <c r="T44">
        <v>121832118.96173</v>
      </c>
      <c r="U44">
        <v>122600980.66674399</v>
      </c>
      <c r="V44">
        <v>122488557.39678501</v>
      </c>
      <c r="W44">
        <v>122733309.139844</v>
      </c>
      <c r="X44">
        <v>123546709.544634</v>
      </c>
      <c r="Y44">
        <v>126821880.343538</v>
      </c>
      <c r="Z44">
        <v>128949570.834033</v>
      </c>
      <c r="AA44">
        <v>129745069.383544</v>
      </c>
      <c r="AB44">
        <v>132002250.526584</v>
      </c>
      <c r="AC44">
        <v>134941258.80777201</v>
      </c>
      <c r="AD44">
        <v>136232465.448461</v>
      </c>
      <c r="AE44">
        <v>135950190.55843601</v>
      </c>
      <c r="AF44">
        <v>134066570.46251801</v>
      </c>
    </row>
    <row r="45" spans="1:32" x14ac:dyDescent="0.3">
      <c r="A45" t="s">
        <v>154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154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154</v>
      </c>
      <c r="B47" t="s">
        <v>387</v>
      </c>
      <c r="C47" t="s">
        <v>297</v>
      </c>
      <c r="D47" t="s">
        <v>388</v>
      </c>
      <c r="E47" t="s">
        <v>298</v>
      </c>
      <c r="F47">
        <v>610236.21412466501</v>
      </c>
      <c r="G47">
        <v>706063.27084144996</v>
      </c>
      <c r="H47">
        <v>831484.62756294105</v>
      </c>
      <c r="I47">
        <v>967614.19419864996</v>
      </c>
      <c r="J47">
        <v>1046895.05575222</v>
      </c>
      <c r="K47">
        <v>1188948.82257549</v>
      </c>
      <c r="L47">
        <v>1325574.7425960801</v>
      </c>
      <c r="M47">
        <v>1349193.3909819601</v>
      </c>
      <c r="N47">
        <v>1388924.5539011201</v>
      </c>
      <c r="O47">
        <v>1448674.56074272</v>
      </c>
      <c r="P47">
        <v>1430609.2671401899</v>
      </c>
      <c r="Q47">
        <v>1425694.12190725</v>
      </c>
      <c r="R47">
        <v>1387168.0236005699</v>
      </c>
      <c r="S47">
        <v>1341151.9834076599</v>
      </c>
      <c r="T47">
        <v>1247494.6516040999</v>
      </c>
      <c r="U47">
        <v>1256503.4657677901</v>
      </c>
      <c r="V47">
        <v>1235108.19884402</v>
      </c>
      <c r="W47">
        <v>1128848.3755972099</v>
      </c>
      <c r="X47">
        <v>985990.92073036602</v>
      </c>
      <c r="Y47">
        <v>1055023.8576134001</v>
      </c>
      <c r="Z47">
        <v>1195785.92388447</v>
      </c>
      <c r="AA47">
        <v>1377499.2894145399</v>
      </c>
      <c r="AB47">
        <v>1567689.7772059599</v>
      </c>
      <c r="AC47">
        <v>1487504.7068610101</v>
      </c>
      <c r="AD47">
        <v>1461532.4155392</v>
      </c>
      <c r="AE47">
        <v>1436888.5902603799</v>
      </c>
      <c r="AF47">
        <v>1257326.2894470601</v>
      </c>
    </row>
    <row r="48" spans="1:32" x14ac:dyDescent="0.3">
      <c r="A48" t="s">
        <v>154</v>
      </c>
      <c r="B48" t="s">
        <v>389</v>
      </c>
      <c r="C48" t="s">
        <v>297</v>
      </c>
      <c r="D48" t="s">
        <v>390</v>
      </c>
      <c r="E48" t="s">
        <v>298</v>
      </c>
      <c r="F48">
        <v>11344738.083815999</v>
      </c>
      <c r="G48">
        <v>11697227.9238848</v>
      </c>
      <c r="H48">
        <v>12236199.126274901</v>
      </c>
      <c r="I48">
        <v>12686668.5388935</v>
      </c>
      <c r="J48">
        <v>13145671.9615146</v>
      </c>
      <c r="K48">
        <v>13608591.151906701</v>
      </c>
      <c r="L48">
        <v>14010335.248053201</v>
      </c>
      <c r="M48">
        <v>14331875.5545584</v>
      </c>
      <c r="N48">
        <v>14609684.2960873</v>
      </c>
      <c r="O48">
        <v>14870302.6122935</v>
      </c>
      <c r="P48">
        <v>15100999.120952999</v>
      </c>
      <c r="Q48">
        <v>15374246.1680457</v>
      </c>
      <c r="R48">
        <v>15431958.698660901</v>
      </c>
      <c r="S48">
        <v>15584025.9518875</v>
      </c>
      <c r="T48">
        <v>15040492.428128099</v>
      </c>
      <c r="U48">
        <v>15192621.9322004</v>
      </c>
      <c r="V48">
        <v>15243749.485493099</v>
      </c>
      <c r="W48">
        <v>15291241.908663301</v>
      </c>
      <c r="X48">
        <v>15346873.5855291</v>
      </c>
      <c r="Y48">
        <v>15737724.714132</v>
      </c>
      <c r="Z48">
        <v>16031049.248362901</v>
      </c>
      <c r="AA48">
        <v>16203917.4358477</v>
      </c>
      <c r="AB48">
        <v>16545083.6566517</v>
      </c>
      <c r="AC48">
        <v>16752019.227036901</v>
      </c>
      <c r="AD48">
        <v>16802896.843171999</v>
      </c>
      <c r="AE48">
        <v>16688840.0144115</v>
      </c>
      <c r="AF48">
        <v>16828064.1622747</v>
      </c>
    </row>
    <row r="49" spans="1:32" x14ac:dyDescent="0.3">
      <c r="A49" t="s">
        <v>154</v>
      </c>
      <c r="B49" t="s">
        <v>391</v>
      </c>
      <c r="C49" t="s">
        <v>297</v>
      </c>
      <c r="D49" t="s">
        <v>392</v>
      </c>
      <c r="E49" t="s">
        <v>298</v>
      </c>
      <c r="F49">
        <v>9659796.6241543703</v>
      </c>
      <c r="G49">
        <v>9943332.5727270097</v>
      </c>
      <c r="H49">
        <v>10308366.832571199</v>
      </c>
      <c r="I49">
        <v>10550834.3691289</v>
      </c>
      <c r="J49">
        <v>10795558.8360065</v>
      </c>
      <c r="K49">
        <v>11065193.491420999</v>
      </c>
      <c r="L49">
        <v>11259727.6241471</v>
      </c>
      <c r="M49">
        <v>11483786.5309381</v>
      </c>
      <c r="N49">
        <v>11724735.5634425</v>
      </c>
      <c r="O49">
        <v>11912090.1283514</v>
      </c>
      <c r="P49">
        <v>12124303.9710366</v>
      </c>
      <c r="Q49">
        <v>12398070.484512599</v>
      </c>
      <c r="R49">
        <v>12517914.935175899</v>
      </c>
      <c r="S49">
        <v>12741299.1016057</v>
      </c>
      <c r="T49">
        <v>12369281.6807345</v>
      </c>
      <c r="U49">
        <v>12577738.2075163</v>
      </c>
      <c r="V49">
        <v>12676030.399693601</v>
      </c>
      <c r="W49">
        <v>12768955.562946999</v>
      </c>
      <c r="X49">
        <v>12870269.5910601</v>
      </c>
      <c r="Y49">
        <v>13118412.3356368</v>
      </c>
      <c r="Z49">
        <v>13125647.737411</v>
      </c>
      <c r="AA49">
        <v>13009427.8865576</v>
      </c>
      <c r="AB49">
        <v>13102351.395481</v>
      </c>
      <c r="AC49">
        <v>13376183.045738701</v>
      </c>
      <c r="AD49">
        <v>13444288.1180599</v>
      </c>
      <c r="AE49">
        <v>13396825.3319043</v>
      </c>
      <c r="AF49">
        <v>13736736.0624058</v>
      </c>
    </row>
    <row r="50" spans="1:32" x14ac:dyDescent="0.3">
      <c r="A50" t="s">
        <v>154</v>
      </c>
      <c r="B50" t="s">
        <v>393</v>
      </c>
      <c r="C50" t="s">
        <v>297</v>
      </c>
      <c r="D50" t="s">
        <v>394</v>
      </c>
      <c r="E50" t="s">
        <v>298</v>
      </c>
      <c r="F50">
        <v>1074705.24553696</v>
      </c>
      <c r="G50">
        <v>1047832.0803163</v>
      </c>
      <c r="H50">
        <v>1096347.6661407601</v>
      </c>
      <c r="I50">
        <v>1168219.9755659299</v>
      </c>
      <c r="J50">
        <v>1303218.06975591</v>
      </c>
      <c r="K50">
        <v>1354448.8379102</v>
      </c>
      <c r="L50">
        <v>1425032.8813100201</v>
      </c>
      <c r="M50">
        <v>1498895.6326383699</v>
      </c>
      <c r="N50">
        <v>1496024.17874365</v>
      </c>
      <c r="O50">
        <v>1509537.9231994201</v>
      </c>
      <c r="P50">
        <v>1546085.8827762599</v>
      </c>
      <c r="Q50">
        <v>1550481.5616258199</v>
      </c>
      <c r="R50">
        <v>1526875.7398844601</v>
      </c>
      <c r="S50">
        <v>1501574.86687413</v>
      </c>
      <c r="T50">
        <v>1423716.0957895301</v>
      </c>
      <c r="U50">
        <v>1358380.2589163</v>
      </c>
      <c r="V50">
        <v>1332610.8869554501</v>
      </c>
      <c r="W50">
        <v>1393437.9701191499</v>
      </c>
      <c r="X50">
        <v>1490613.0737386399</v>
      </c>
      <c r="Y50">
        <v>1564288.52088181</v>
      </c>
      <c r="Z50">
        <v>1709615.5870674299</v>
      </c>
      <c r="AA50">
        <v>1816990.25987557</v>
      </c>
      <c r="AB50">
        <v>1875042.4839647501</v>
      </c>
      <c r="AC50">
        <v>1888331.4744372601</v>
      </c>
      <c r="AD50">
        <v>1897076.30957292</v>
      </c>
      <c r="AE50">
        <v>1855126.09224686</v>
      </c>
      <c r="AF50">
        <v>1834001.8104218801</v>
      </c>
    </row>
    <row r="51" spans="1:32" x14ac:dyDescent="0.3">
      <c r="A51" t="s">
        <v>154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154</v>
      </c>
      <c r="B53" t="s">
        <v>399</v>
      </c>
      <c r="C53" t="s">
        <v>297</v>
      </c>
      <c r="D53" t="s">
        <v>400</v>
      </c>
      <c r="E53" t="s">
        <v>298</v>
      </c>
      <c r="F53">
        <v>501938.11091047898</v>
      </c>
      <c r="G53">
        <v>605461.737167974</v>
      </c>
      <c r="H53">
        <v>719248.28193084698</v>
      </c>
      <c r="I53">
        <v>825904.06175199198</v>
      </c>
      <c r="J53">
        <v>912318.87418874097</v>
      </c>
      <c r="K53">
        <v>987526.51481856406</v>
      </c>
      <c r="L53">
        <v>1063646.65765743</v>
      </c>
      <c r="M53">
        <v>1133207.37621067</v>
      </c>
      <c r="N53">
        <v>1183663.87276027</v>
      </c>
      <c r="O53">
        <v>1246976.3275784701</v>
      </c>
      <c r="P53">
        <v>1299159.04754285</v>
      </c>
      <c r="Q53">
        <v>1335283.9196868101</v>
      </c>
      <c r="R53">
        <v>1357907.07754478</v>
      </c>
      <c r="S53">
        <v>1378993.4917099499</v>
      </c>
      <c r="T53">
        <v>1369335.34685074</v>
      </c>
      <c r="U53">
        <v>1354291.45782244</v>
      </c>
      <c r="V53">
        <v>1340002.8371451399</v>
      </c>
      <c r="W53">
        <v>1338534.2027694499</v>
      </c>
      <c r="X53">
        <v>1342554.5556201399</v>
      </c>
      <c r="Y53">
        <v>1362921.9418421299</v>
      </c>
      <c r="Z53">
        <v>1395015.7166953001</v>
      </c>
      <c r="AA53">
        <v>1420053.83249006</v>
      </c>
      <c r="AB53">
        <v>1435535.7508593099</v>
      </c>
      <c r="AC53">
        <v>1463312.6562536799</v>
      </c>
      <c r="AD53">
        <v>1499675.53685572</v>
      </c>
      <c r="AE53">
        <v>1529200.7923107401</v>
      </c>
      <c r="AF53">
        <v>342060.27205493301</v>
      </c>
    </row>
    <row r="54" spans="1:32" x14ac:dyDescent="0.3">
      <c r="A54" t="s">
        <v>154</v>
      </c>
      <c r="B54" t="s">
        <v>401</v>
      </c>
      <c r="C54" t="s">
        <v>297</v>
      </c>
      <c r="D54" t="s">
        <v>402</v>
      </c>
      <c r="E54" t="s">
        <v>298</v>
      </c>
      <c r="F54">
        <v>611110.06152682798</v>
      </c>
      <c r="G54">
        <v>704423.47661385802</v>
      </c>
      <c r="H54">
        <v>820328.02517674805</v>
      </c>
      <c r="I54">
        <v>940267.79708924296</v>
      </c>
      <c r="J54">
        <v>1042766.10498922</v>
      </c>
      <c r="K54">
        <v>1129548.32016345</v>
      </c>
      <c r="L54">
        <v>1208943.26575356</v>
      </c>
      <c r="M54">
        <v>1288397.0503038</v>
      </c>
      <c r="N54">
        <v>1341684.8016661201</v>
      </c>
      <c r="O54">
        <v>1414531.4489369399</v>
      </c>
      <c r="P54">
        <v>1482037.2007660901</v>
      </c>
      <c r="Q54">
        <v>1536455.4627319099</v>
      </c>
      <c r="R54">
        <v>1583183.5687706301</v>
      </c>
      <c r="S54">
        <v>1629380.15013361</v>
      </c>
      <c r="T54">
        <v>1618421.55256972</v>
      </c>
      <c r="U54">
        <v>1600649.6650161201</v>
      </c>
      <c r="V54">
        <v>1588059.30674483</v>
      </c>
      <c r="W54">
        <v>1591119.9465616699</v>
      </c>
      <c r="X54">
        <v>1598316.5698553999</v>
      </c>
      <c r="Y54">
        <v>1618540.2851817899</v>
      </c>
      <c r="Z54">
        <v>1667148.7434209101</v>
      </c>
      <c r="AA54">
        <v>1704183.6814095301</v>
      </c>
      <c r="AB54">
        <v>1733793.1542271599</v>
      </c>
      <c r="AC54">
        <v>1797171.7596912701</v>
      </c>
      <c r="AD54">
        <v>1879072.5420176401</v>
      </c>
      <c r="AE54">
        <v>1944261.42111082</v>
      </c>
      <c r="AF54">
        <v>766829.87113830994</v>
      </c>
    </row>
    <row r="55" spans="1:32" x14ac:dyDescent="0.3">
      <c r="A55" t="s">
        <v>154</v>
      </c>
      <c r="B55" t="s">
        <v>403</v>
      </c>
      <c r="C55" t="s">
        <v>297</v>
      </c>
      <c r="D55" t="s">
        <v>404</v>
      </c>
      <c r="E55" t="s">
        <v>298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154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154</v>
      </c>
      <c r="B57" t="s">
        <v>407</v>
      </c>
      <c r="C57" t="s">
        <v>297</v>
      </c>
      <c r="D57" t="s">
        <v>408</v>
      </c>
      <c r="E57" t="s">
        <v>298</v>
      </c>
      <c r="F57">
        <v>93746620.065414995</v>
      </c>
      <c r="G57">
        <v>97327683.975142896</v>
      </c>
      <c r="H57">
        <v>102512882.817957</v>
      </c>
      <c r="I57">
        <v>107024045.751469</v>
      </c>
      <c r="J57">
        <v>110539978.47962201</v>
      </c>
      <c r="K57">
        <v>114502069.604283</v>
      </c>
      <c r="L57">
        <v>117906152.68537401</v>
      </c>
      <c r="M57">
        <v>120977892.60024001</v>
      </c>
      <c r="N57">
        <v>123743868.235249</v>
      </c>
      <c r="O57">
        <v>126728430.28530601</v>
      </c>
      <c r="P57">
        <v>130168287.569252</v>
      </c>
      <c r="Q57">
        <v>134589749.816214</v>
      </c>
      <c r="R57">
        <v>137877711.29120499</v>
      </c>
      <c r="S57">
        <v>141927721.025576</v>
      </c>
      <c r="T57">
        <v>137252678.74898201</v>
      </c>
      <c r="U57">
        <v>138160457.51060799</v>
      </c>
      <c r="V57">
        <v>138096442.87235099</v>
      </c>
      <c r="W57">
        <v>138382986.57297701</v>
      </c>
      <c r="X57">
        <v>139240141.89961201</v>
      </c>
      <c r="Y57">
        <v>142883349.68528801</v>
      </c>
      <c r="Z57">
        <v>145301235.66382599</v>
      </c>
      <c r="AA57">
        <v>146269224.02044699</v>
      </c>
      <c r="AB57">
        <v>148870071.81885201</v>
      </c>
      <c r="AC57">
        <v>152040088.892203</v>
      </c>
      <c r="AD57">
        <v>153400325.661118</v>
      </c>
      <c r="AE57">
        <v>153012949.32068899</v>
      </c>
      <c r="AF57">
        <v>151267730.150444</v>
      </c>
    </row>
    <row r="58" spans="1:32" x14ac:dyDescent="0.3">
      <c r="A58" t="s">
        <v>154</v>
      </c>
      <c r="B58" t="s">
        <v>409</v>
      </c>
      <c r="C58" t="s">
        <v>297</v>
      </c>
      <c r="D58" t="s">
        <v>410</v>
      </c>
      <c r="E58" t="s">
        <v>298</v>
      </c>
      <c r="F58">
        <v>93746317.20273</v>
      </c>
      <c r="G58">
        <v>97327028.172591507</v>
      </c>
      <c r="H58">
        <v>102510296.322918</v>
      </c>
      <c r="I58">
        <v>107018748.112747</v>
      </c>
      <c r="J58">
        <v>110531369.673308</v>
      </c>
      <c r="K58">
        <v>114491568.851255</v>
      </c>
      <c r="L58">
        <v>117892748.582285</v>
      </c>
      <c r="M58">
        <v>120958818.469301</v>
      </c>
      <c r="N58">
        <v>123721822.43589</v>
      </c>
      <c r="O58">
        <v>126701013.503995</v>
      </c>
      <c r="P58">
        <v>130134449.565631</v>
      </c>
      <c r="Q58">
        <v>134542394.78269401</v>
      </c>
      <c r="R58">
        <v>137812796.08451599</v>
      </c>
      <c r="S58">
        <v>141844570.841149</v>
      </c>
      <c r="T58">
        <v>137163720.80364901</v>
      </c>
      <c r="U58">
        <v>138066318.46810001</v>
      </c>
      <c r="V58">
        <v>137994739.889355</v>
      </c>
      <c r="W58">
        <v>138281334.09814501</v>
      </c>
      <c r="X58">
        <v>139143472.00570801</v>
      </c>
      <c r="Y58">
        <v>142792620.28203499</v>
      </c>
      <c r="Z58">
        <v>145213416.23559299</v>
      </c>
      <c r="AA58">
        <v>146183207.762061</v>
      </c>
      <c r="AB58">
        <v>148783007.49075201</v>
      </c>
      <c r="AC58">
        <v>151946021.28225201</v>
      </c>
      <c r="AD58">
        <v>153298286.41915801</v>
      </c>
      <c r="AE58">
        <v>152905929.74860799</v>
      </c>
      <c r="AF58">
        <v>151159903.712082</v>
      </c>
    </row>
    <row r="59" spans="1:32" x14ac:dyDescent="0.3">
      <c r="A59" t="s">
        <v>154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155</v>
      </c>
      <c r="B2" t="s">
        <v>295</v>
      </c>
      <c r="C2" t="s">
        <v>297</v>
      </c>
      <c r="D2" t="s">
        <v>296</v>
      </c>
      <c r="E2" t="s">
        <v>298</v>
      </c>
      <c r="F2">
        <v>447002.87585669197</v>
      </c>
      <c r="G2">
        <v>423983.20784821501</v>
      </c>
      <c r="H2">
        <v>418805.64922785503</v>
      </c>
      <c r="I2">
        <v>423445.12187304301</v>
      </c>
      <c r="J2">
        <v>427130.61584139598</v>
      </c>
      <c r="K2">
        <v>421436.38627409597</v>
      </c>
      <c r="L2">
        <v>412194.27122643398</v>
      </c>
      <c r="M2">
        <v>406614.77987350698</v>
      </c>
      <c r="N2">
        <v>387121.058872519</v>
      </c>
      <c r="O2">
        <v>371938.50839994499</v>
      </c>
      <c r="P2">
        <v>358431.83295942802</v>
      </c>
      <c r="Q2">
        <v>343651.98565268202</v>
      </c>
      <c r="R2">
        <v>332047.566202268</v>
      </c>
      <c r="S2">
        <v>320985.11553770897</v>
      </c>
      <c r="T2">
        <v>300554.76340054098</v>
      </c>
      <c r="U2">
        <v>292225.75826599897</v>
      </c>
      <c r="V2">
        <v>280908.72752681002</v>
      </c>
      <c r="W2">
        <v>274392.96940858802</v>
      </c>
      <c r="X2">
        <v>269255.27956500201</v>
      </c>
      <c r="Y2">
        <v>268772.70758943399</v>
      </c>
      <c r="Z2">
        <v>266650.866050118</v>
      </c>
      <c r="AA2">
        <v>265066.53485383798</v>
      </c>
      <c r="AB2">
        <v>269955.37302981602</v>
      </c>
      <c r="AC2">
        <v>270638.142584263</v>
      </c>
      <c r="AD2">
        <v>270511.79649226402</v>
      </c>
      <c r="AE2">
        <v>271224.96229785302</v>
      </c>
      <c r="AF2">
        <v>281681.75346193602</v>
      </c>
    </row>
    <row r="3" spans="1:32" x14ac:dyDescent="0.3">
      <c r="A3" t="s">
        <v>155</v>
      </c>
      <c r="B3" t="s">
        <v>299</v>
      </c>
      <c r="C3" t="s">
        <v>297</v>
      </c>
      <c r="D3" t="s">
        <v>300</v>
      </c>
      <c r="E3" t="s">
        <v>298</v>
      </c>
      <c r="F3">
        <v>134732.637978377</v>
      </c>
      <c r="G3">
        <v>135438.296443131</v>
      </c>
      <c r="H3">
        <v>136887.48267539</v>
      </c>
      <c r="I3">
        <v>138831.997031693</v>
      </c>
      <c r="J3">
        <v>141586.90463309499</v>
      </c>
      <c r="K3">
        <v>143402.07456516099</v>
      </c>
      <c r="L3">
        <v>144981.035097085</v>
      </c>
      <c r="M3">
        <v>138063.71898318399</v>
      </c>
      <c r="N3">
        <v>130065.727851057</v>
      </c>
      <c r="O3">
        <v>122594.009703358</v>
      </c>
      <c r="P3">
        <v>118220.598845278</v>
      </c>
      <c r="Q3">
        <v>111027.973314081</v>
      </c>
      <c r="R3">
        <v>104267.631254451</v>
      </c>
      <c r="S3">
        <v>97387.870344869501</v>
      </c>
      <c r="T3">
        <v>85836.984041311604</v>
      </c>
      <c r="U3">
        <v>79196.151792373203</v>
      </c>
      <c r="V3">
        <v>72905.226723335698</v>
      </c>
      <c r="W3">
        <v>67218.680412216301</v>
      </c>
      <c r="X3">
        <v>63120.292984347398</v>
      </c>
      <c r="Y3">
        <v>60568.315957577797</v>
      </c>
      <c r="Z3">
        <v>56712.226275458299</v>
      </c>
      <c r="AA3">
        <v>53582.684101059996</v>
      </c>
      <c r="AB3">
        <v>51225.318474178297</v>
      </c>
      <c r="AC3">
        <v>49480.277159176199</v>
      </c>
      <c r="AD3">
        <v>47155.521511745799</v>
      </c>
      <c r="AE3">
        <v>44229.438328058699</v>
      </c>
      <c r="AF3">
        <v>42732.047420588198</v>
      </c>
    </row>
    <row r="4" spans="1:32" x14ac:dyDescent="0.3">
      <c r="A4" t="s">
        <v>155</v>
      </c>
      <c r="B4" t="s">
        <v>301</v>
      </c>
      <c r="C4" t="s">
        <v>297</v>
      </c>
      <c r="D4" t="s">
        <v>302</v>
      </c>
      <c r="E4" t="s">
        <v>298</v>
      </c>
      <c r="F4">
        <v>55975077.536008298</v>
      </c>
      <c r="G4">
        <v>58163931.424281299</v>
      </c>
      <c r="H4">
        <v>61180416.1098665</v>
      </c>
      <c r="I4">
        <v>63435656.147015497</v>
      </c>
      <c r="J4">
        <v>64957961.382986203</v>
      </c>
      <c r="K4">
        <v>66896690.810074098</v>
      </c>
      <c r="L4">
        <v>68374129.407889605</v>
      </c>
      <c r="M4">
        <v>69682444.166458294</v>
      </c>
      <c r="N4">
        <v>71186404.372989103</v>
      </c>
      <c r="O4">
        <v>72620373.062016293</v>
      </c>
      <c r="P4">
        <v>74873391.653195098</v>
      </c>
      <c r="Q4">
        <v>77975577.223701894</v>
      </c>
      <c r="R4">
        <v>80611935.997578695</v>
      </c>
      <c r="S4">
        <v>83518697.682038099</v>
      </c>
      <c r="T4">
        <v>80406613.590704396</v>
      </c>
      <c r="U4">
        <v>81038099.700646505</v>
      </c>
      <c r="V4">
        <v>81296999.5540777</v>
      </c>
      <c r="W4">
        <v>81479057.517795905</v>
      </c>
      <c r="X4">
        <v>82081920.860310495</v>
      </c>
      <c r="Y4">
        <v>84318516.314658701</v>
      </c>
      <c r="Z4">
        <v>85614115.866162896</v>
      </c>
      <c r="AA4">
        <v>85985891.366821393</v>
      </c>
      <c r="AB4">
        <v>87834550.571312606</v>
      </c>
      <c r="AC4">
        <v>90231743.549154803</v>
      </c>
      <c r="AD4">
        <v>91110467.600315899</v>
      </c>
      <c r="AE4">
        <v>90981747.454173505</v>
      </c>
      <c r="AF4">
        <v>93571593.536370993</v>
      </c>
    </row>
    <row r="5" spans="1:32" x14ac:dyDescent="0.3">
      <c r="A5" t="s">
        <v>155</v>
      </c>
      <c r="B5" t="s">
        <v>303</v>
      </c>
      <c r="C5" t="s">
        <v>297</v>
      </c>
      <c r="D5" t="s">
        <v>304</v>
      </c>
      <c r="E5" t="s">
        <v>298</v>
      </c>
      <c r="F5">
        <v>1597059.41258599</v>
      </c>
      <c r="G5">
        <v>1653919.00047509</v>
      </c>
      <c r="H5">
        <v>1739589.72175238</v>
      </c>
      <c r="I5">
        <v>1806472.8769288401</v>
      </c>
      <c r="J5">
        <v>1877167.1157438799</v>
      </c>
      <c r="K5">
        <v>1943946.8018738399</v>
      </c>
      <c r="L5">
        <v>1986862.16954205</v>
      </c>
      <c r="M5">
        <v>2008011.20717732</v>
      </c>
      <c r="N5">
        <v>2088567.90417917</v>
      </c>
      <c r="O5">
        <v>2138287.40581244</v>
      </c>
      <c r="P5">
        <v>2199100.5868498702</v>
      </c>
      <c r="Q5">
        <v>2299200.4091527602</v>
      </c>
      <c r="R5">
        <v>2347146.2790469802</v>
      </c>
      <c r="S5">
        <v>2380970.5738571901</v>
      </c>
      <c r="T5">
        <v>2259403.5417275601</v>
      </c>
      <c r="U5">
        <v>2242082.8256730102</v>
      </c>
      <c r="V5">
        <v>2209978.5737680001</v>
      </c>
      <c r="W5">
        <v>2173891.2614356601</v>
      </c>
      <c r="X5">
        <v>2143851.9059853698</v>
      </c>
      <c r="Y5">
        <v>2147949.3105666102</v>
      </c>
      <c r="Z5">
        <v>2109264.3570283698</v>
      </c>
      <c r="AA5">
        <v>2072776.1155870401</v>
      </c>
      <c r="AB5">
        <v>2097540.3313983702</v>
      </c>
      <c r="AC5">
        <v>2144791.1269551301</v>
      </c>
      <c r="AD5">
        <v>2176401.9320511101</v>
      </c>
      <c r="AE5">
        <v>2179332.4864627998</v>
      </c>
      <c r="AF5">
        <v>2239913.93532201</v>
      </c>
    </row>
    <row r="6" spans="1:32" x14ac:dyDescent="0.3">
      <c r="A6" t="s">
        <v>155</v>
      </c>
      <c r="B6" t="s">
        <v>305</v>
      </c>
      <c r="C6" t="s">
        <v>297</v>
      </c>
      <c r="D6" t="s">
        <v>306</v>
      </c>
      <c r="E6" t="s">
        <v>298</v>
      </c>
      <c r="F6">
        <v>987354.56371163705</v>
      </c>
      <c r="G6">
        <v>910288.23145969305</v>
      </c>
      <c r="H6">
        <v>855255.95324205095</v>
      </c>
      <c r="I6">
        <v>798634.45052114397</v>
      </c>
      <c r="J6">
        <v>749340.39598482905</v>
      </c>
      <c r="K6">
        <v>710018.52560732502</v>
      </c>
      <c r="L6">
        <v>670746.50864848902</v>
      </c>
      <c r="M6">
        <v>635163.85245198</v>
      </c>
      <c r="N6">
        <v>598033.99903814297</v>
      </c>
      <c r="O6">
        <v>566116.42875514401</v>
      </c>
      <c r="P6">
        <v>539142.14052075404</v>
      </c>
      <c r="Q6">
        <v>519835.79182194697</v>
      </c>
      <c r="R6">
        <v>505200.70677948801</v>
      </c>
      <c r="S6">
        <v>500383.12075323297</v>
      </c>
      <c r="T6">
        <v>460099.53627107397</v>
      </c>
      <c r="U6">
        <v>441997.78168435598</v>
      </c>
      <c r="V6">
        <v>434768.89075594803</v>
      </c>
      <c r="W6">
        <v>426973.44402298902</v>
      </c>
      <c r="X6">
        <v>419242.47124965698</v>
      </c>
      <c r="Y6">
        <v>424067.24435944698</v>
      </c>
      <c r="Z6">
        <v>414941.79460298701</v>
      </c>
      <c r="AA6">
        <v>405210.41656096501</v>
      </c>
      <c r="AB6">
        <v>407454.51860706502</v>
      </c>
      <c r="AC6">
        <v>416488.12248909101</v>
      </c>
      <c r="AD6">
        <v>420434.39940600301</v>
      </c>
      <c r="AE6">
        <v>408856.29354850098</v>
      </c>
      <c r="AF6">
        <v>404984.600484111</v>
      </c>
    </row>
    <row r="7" spans="1:32" x14ac:dyDescent="0.3">
      <c r="A7" t="s">
        <v>155</v>
      </c>
      <c r="B7" t="s">
        <v>307</v>
      </c>
      <c r="C7" t="s">
        <v>297</v>
      </c>
      <c r="D7" t="s">
        <v>308</v>
      </c>
      <c r="E7" t="s">
        <v>298</v>
      </c>
      <c r="F7">
        <v>614878.76780583896</v>
      </c>
      <c r="G7">
        <v>662889.05112891505</v>
      </c>
      <c r="H7">
        <v>722080.11203227297</v>
      </c>
      <c r="I7">
        <v>774652.25971643406</v>
      </c>
      <c r="J7">
        <v>821889.67922407098</v>
      </c>
      <c r="K7">
        <v>865728.24479619798</v>
      </c>
      <c r="L7">
        <v>901762.227301387</v>
      </c>
      <c r="M7">
        <v>931552.25501115597</v>
      </c>
      <c r="N7">
        <v>960343.43996724498</v>
      </c>
      <c r="O7">
        <v>990854.76770244504</v>
      </c>
      <c r="P7">
        <v>1020764.12424421</v>
      </c>
      <c r="Q7">
        <v>1053860.57438761</v>
      </c>
      <c r="R7">
        <v>1062727.8173247699</v>
      </c>
      <c r="S7">
        <v>1078014.56192634</v>
      </c>
      <c r="T7">
        <v>1024558.26145938</v>
      </c>
      <c r="U7">
        <v>1015662.25087669</v>
      </c>
      <c r="V7">
        <v>987991.119044372</v>
      </c>
      <c r="W7">
        <v>957748.03664386505</v>
      </c>
      <c r="X7">
        <v>928494.78371581505</v>
      </c>
      <c r="Y7">
        <v>915076.76628254401</v>
      </c>
      <c r="Z7">
        <v>861601.074564924</v>
      </c>
      <c r="AA7">
        <v>821739.24632192496</v>
      </c>
      <c r="AB7">
        <v>802116.39513792004</v>
      </c>
      <c r="AC7">
        <v>794225.09204990801</v>
      </c>
      <c r="AD7">
        <v>783107.46012085397</v>
      </c>
      <c r="AE7">
        <v>772395.794222711</v>
      </c>
      <c r="AF7">
        <v>782647.57699301105</v>
      </c>
    </row>
    <row r="8" spans="1:32" x14ac:dyDescent="0.3">
      <c r="A8" t="s">
        <v>155</v>
      </c>
      <c r="B8" t="s">
        <v>309</v>
      </c>
      <c r="C8" t="s">
        <v>297</v>
      </c>
      <c r="D8" t="s">
        <v>310</v>
      </c>
      <c r="E8" t="s">
        <v>298</v>
      </c>
      <c r="F8">
        <v>625149.06262987002</v>
      </c>
      <c r="G8">
        <v>621519.47081841005</v>
      </c>
      <c r="H8">
        <v>628575.61874566402</v>
      </c>
      <c r="I8">
        <v>621120.05281221203</v>
      </c>
      <c r="J8">
        <v>604895.16168124496</v>
      </c>
      <c r="K8">
        <v>593368.80774613505</v>
      </c>
      <c r="L8">
        <v>584308.47176300699</v>
      </c>
      <c r="M8">
        <v>574079.24980646104</v>
      </c>
      <c r="N8">
        <v>562792.78628508502</v>
      </c>
      <c r="O8">
        <v>557623.33191232895</v>
      </c>
      <c r="P8">
        <v>564382.21031750005</v>
      </c>
      <c r="Q8">
        <v>582237.635955062</v>
      </c>
      <c r="R8">
        <v>592946.00481093198</v>
      </c>
      <c r="S8">
        <v>606793.24664336594</v>
      </c>
      <c r="T8">
        <v>579635.33362482395</v>
      </c>
      <c r="U8">
        <v>574965.95980316994</v>
      </c>
      <c r="V8">
        <v>569052.12945043505</v>
      </c>
      <c r="W8">
        <v>561846.72696102702</v>
      </c>
      <c r="X8">
        <v>556078.45286153106</v>
      </c>
      <c r="Y8">
        <v>558933.81172126695</v>
      </c>
      <c r="Z8">
        <v>512104.54484192398</v>
      </c>
      <c r="AA8">
        <v>478347.732230341</v>
      </c>
      <c r="AB8">
        <v>459699.40522933402</v>
      </c>
      <c r="AC8">
        <v>450316.93893651903</v>
      </c>
      <c r="AD8">
        <v>440398.388704532</v>
      </c>
      <c r="AE8">
        <v>427180.95367921097</v>
      </c>
      <c r="AF8">
        <v>426125.95046657301</v>
      </c>
    </row>
    <row r="9" spans="1:32" x14ac:dyDescent="0.3">
      <c r="A9" t="s">
        <v>155</v>
      </c>
      <c r="B9" t="s">
        <v>311</v>
      </c>
      <c r="C9" t="s">
        <v>297</v>
      </c>
      <c r="D9" t="s">
        <v>312</v>
      </c>
      <c r="E9" t="s">
        <v>298</v>
      </c>
      <c r="F9">
        <v>6996512.45368536</v>
      </c>
      <c r="G9">
        <v>7265587.3715555398</v>
      </c>
      <c r="H9">
        <v>7536936.6597935902</v>
      </c>
      <c r="I9">
        <v>7627795.5381378401</v>
      </c>
      <c r="J9">
        <v>7697975.0440864498</v>
      </c>
      <c r="K9">
        <v>7673768.7284209104</v>
      </c>
      <c r="L9">
        <v>7711205.8876542402</v>
      </c>
      <c r="M9">
        <v>7743834.4263217598</v>
      </c>
      <c r="N9">
        <v>7788811.2757141097</v>
      </c>
      <c r="O9">
        <v>7807515.4705943903</v>
      </c>
      <c r="P9">
        <v>7937895.8635036703</v>
      </c>
      <c r="Q9">
        <v>8124863.7940537399</v>
      </c>
      <c r="R9">
        <v>8396513.2401326392</v>
      </c>
      <c r="S9">
        <v>8747883.6472762693</v>
      </c>
      <c r="T9">
        <v>8444728.9459320698</v>
      </c>
      <c r="U9">
        <v>8482325.3133005798</v>
      </c>
      <c r="V9">
        <v>8494328.3175545093</v>
      </c>
      <c r="W9">
        <v>8526019.3182666004</v>
      </c>
      <c r="X9">
        <v>8624392.5772654507</v>
      </c>
      <c r="Y9">
        <v>8914770.4931515809</v>
      </c>
      <c r="Z9">
        <v>8991260.9042851999</v>
      </c>
      <c r="AA9">
        <v>9019185.3254070505</v>
      </c>
      <c r="AB9">
        <v>9302734.0329803806</v>
      </c>
      <c r="AC9">
        <v>9604439.0502234995</v>
      </c>
      <c r="AD9">
        <v>9724656.7913201507</v>
      </c>
      <c r="AE9">
        <v>9743793.9659742601</v>
      </c>
      <c r="AF9">
        <v>10050199.612459</v>
      </c>
    </row>
    <row r="10" spans="1:32" x14ac:dyDescent="0.3">
      <c r="A10" t="s">
        <v>155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155</v>
      </c>
      <c r="B11" t="s">
        <v>315</v>
      </c>
      <c r="C11" t="s">
        <v>297</v>
      </c>
      <c r="D11" t="s">
        <v>316</v>
      </c>
      <c r="E11" t="s">
        <v>298</v>
      </c>
      <c r="F11">
        <v>4416382.6698703598</v>
      </c>
      <c r="G11">
        <v>4258205.0629537199</v>
      </c>
      <c r="H11">
        <v>4218617.2436129302</v>
      </c>
      <c r="I11">
        <v>4237296.5104925502</v>
      </c>
      <c r="J11">
        <v>4200067.7141104899</v>
      </c>
      <c r="K11">
        <v>4368184.9475739403</v>
      </c>
      <c r="L11">
        <v>4444505.0133172497</v>
      </c>
      <c r="M11">
        <v>4589347.1941445004</v>
      </c>
      <c r="N11">
        <v>4739802.2506330796</v>
      </c>
      <c r="O11">
        <v>4835115.9006285099</v>
      </c>
      <c r="P11">
        <v>4986664.4845028901</v>
      </c>
      <c r="Q11">
        <v>5291985.0161158601</v>
      </c>
      <c r="R11">
        <v>5486325.4806222096</v>
      </c>
      <c r="S11">
        <v>5735058.7137558404</v>
      </c>
      <c r="T11">
        <v>5671596.0802708799</v>
      </c>
      <c r="U11">
        <v>5950437.8819435099</v>
      </c>
      <c r="V11">
        <v>6113468.4237408303</v>
      </c>
      <c r="W11">
        <v>6262918.9272128902</v>
      </c>
      <c r="X11">
        <v>6441659.0916357702</v>
      </c>
      <c r="Y11">
        <v>6664481.1340509802</v>
      </c>
      <c r="Z11">
        <v>6755588.09180192</v>
      </c>
      <c r="AA11">
        <v>6754272.0064706597</v>
      </c>
      <c r="AB11">
        <v>6894802.3950384203</v>
      </c>
      <c r="AC11">
        <v>7018617.8977214601</v>
      </c>
      <c r="AD11">
        <v>6999930.3929262199</v>
      </c>
      <c r="AE11">
        <v>6910900.1851462601</v>
      </c>
      <c r="AF11">
        <v>7049200.6733826799</v>
      </c>
    </row>
    <row r="12" spans="1:32" x14ac:dyDescent="0.3">
      <c r="A12" t="s">
        <v>155</v>
      </c>
      <c r="B12" t="s">
        <v>317</v>
      </c>
      <c r="C12" t="s">
        <v>297</v>
      </c>
      <c r="D12" t="s">
        <v>318</v>
      </c>
      <c r="E12" t="s">
        <v>298</v>
      </c>
      <c r="F12">
        <v>2750560.4106837101</v>
      </c>
      <c r="G12">
        <v>2836017.7371402602</v>
      </c>
      <c r="H12">
        <v>2947083.33673666</v>
      </c>
      <c r="I12">
        <v>3021297.9164892901</v>
      </c>
      <c r="J12">
        <v>3062536.1220917199</v>
      </c>
      <c r="K12">
        <v>3106278.9025123101</v>
      </c>
      <c r="L12">
        <v>3123381.0113838301</v>
      </c>
      <c r="M12">
        <v>3088894.8553697602</v>
      </c>
      <c r="N12">
        <v>3079623.01535017</v>
      </c>
      <c r="O12">
        <v>3099959.5299427798</v>
      </c>
      <c r="P12">
        <v>3130243.5165250301</v>
      </c>
      <c r="Q12">
        <v>3191937.1472293902</v>
      </c>
      <c r="R12">
        <v>3236770.4743665801</v>
      </c>
      <c r="S12">
        <v>3311415.3215582902</v>
      </c>
      <c r="T12">
        <v>3177929.2528214599</v>
      </c>
      <c r="U12">
        <v>3201509.5922321598</v>
      </c>
      <c r="V12">
        <v>3203937.28145323</v>
      </c>
      <c r="W12">
        <v>3210112.32344206</v>
      </c>
      <c r="X12">
        <v>3238032.7798397602</v>
      </c>
      <c r="Y12">
        <v>3359273.5102173798</v>
      </c>
      <c r="Z12">
        <v>3426029.8346592402</v>
      </c>
      <c r="AA12">
        <v>3467627.48823797</v>
      </c>
      <c r="AB12">
        <v>3561851.2054706099</v>
      </c>
      <c r="AC12">
        <v>3685498.4136623801</v>
      </c>
      <c r="AD12">
        <v>3730167.7516708998</v>
      </c>
      <c r="AE12">
        <v>3719910.7117453702</v>
      </c>
      <c r="AF12">
        <v>3820819.3522168999</v>
      </c>
    </row>
    <row r="13" spans="1:32" x14ac:dyDescent="0.3">
      <c r="A13" t="s">
        <v>155</v>
      </c>
      <c r="B13" t="s">
        <v>319</v>
      </c>
      <c r="C13" t="s">
        <v>297</v>
      </c>
      <c r="D13" t="s">
        <v>320</v>
      </c>
      <c r="E13" t="s">
        <v>298</v>
      </c>
      <c r="F13">
        <v>4539835.6828118498</v>
      </c>
      <c r="G13">
        <v>4495708.5644337405</v>
      </c>
      <c r="H13">
        <v>4500471.5961935297</v>
      </c>
      <c r="I13">
        <v>4437753.7436269196</v>
      </c>
      <c r="J13">
        <v>4315780.7282972299</v>
      </c>
      <c r="K13">
        <v>4245665.0459129196</v>
      </c>
      <c r="L13">
        <v>4097287.0128538501</v>
      </c>
      <c r="M13">
        <v>3983458.62727514</v>
      </c>
      <c r="N13">
        <v>3841445.4549806602</v>
      </c>
      <c r="O13">
        <v>3782201.26819641</v>
      </c>
      <c r="P13">
        <v>3768870.8814991801</v>
      </c>
      <c r="Q13">
        <v>3806448.9245784702</v>
      </c>
      <c r="R13">
        <v>3823857.8369453098</v>
      </c>
      <c r="S13">
        <v>3889779.4563255301</v>
      </c>
      <c r="T13">
        <v>3735451.3894926501</v>
      </c>
      <c r="U13">
        <v>3746748.1804553601</v>
      </c>
      <c r="V13">
        <v>3728025.40038181</v>
      </c>
      <c r="W13">
        <v>3700711.56288055</v>
      </c>
      <c r="X13">
        <v>3679744.2049878198</v>
      </c>
      <c r="Y13">
        <v>3740767.4651732598</v>
      </c>
      <c r="Z13">
        <v>3828142.7949950602</v>
      </c>
      <c r="AA13">
        <v>3865238.5047824299</v>
      </c>
      <c r="AB13">
        <v>3939662.8036190602</v>
      </c>
      <c r="AC13">
        <v>3974802.3219103399</v>
      </c>
      <c r="AD13">
        <v>3994023.6473938101</v>
      </c>
      <c r="AE13">
        <v>3929102.7786284699</v>
      </c>
      <c r="AF13">
        <v>3955905.4483610601</v>
      </c>
    </row>
    <row r="14" spans="1:32" x14ac:dyDescent="0.3">
      <c r="A14" t="s">
        <v>155</v>
      </c>
      <c r="B14" t="s">
        <v>321</v>
      </c>
      <c r="C14" t="s">
        <v>297</v>
      </c>
      <c r="D14" t="s">
        <v>322</v>
      </c>
      <c r="E14" t="s">
        <v>298</v>
      </c>
      <c r="F14">
        <v>15313319.297052501</v>
      </c>
      <c r="G14">
        <v>16002202.0061411</v>
      </c>
      <c r="H14">
        <v>16904709.247446001</v>
      </c>
      <c r="I14">
        <v>17624272.926686101</v>
      </c>
      <c r="J14">
        <v>18089134.099447001</v>
      </c>
      <c r="K14">
        <v>18728465.6521369</v>
      </c>
      <c r="L14">
        <v>19186615.822353601</v>
      </c>
      <c r="M14">
        <v>19610814.263677102</v>
      </c>
      <c r="N14">
        <v>20052210.2050431</v>
      </c>
      <c r="O14">
        <v>20384885.957048301</v>
      </c>
      <c r="P14">
        <v>20874133.7418098</v>
      </c>
      <c r="Q14">
        <v>21630586.699800201</v>
      </c>
      <c r="R14">
        <v>22279402.220628899</v>
      </c>
      <c r="S14">
        <v>23038574.728940699</v>
      </c>
      <c r="T14">
        <v>22030574.926594499</v>
      </c>
      <c r="U14">
        <v>21976876.158471499</v>
      </c>
      <c r="V14">
        <v>21841230.6139923</v>
      </c>
      <c r="W14">
        <v>21598443.768005598</v>
      </c>
      <c r="X14">
        <v>21351732.317621201</v>
      </c>
      <c r="Y14">
        <v>21381732.9287632</v>
      </c>
      <c r="Z14">
        <v>21216103.127211899</v>
      </c>
      <c r="AA14">
        <v>20807302.054806098</v>
      </c>
      <c r="AB14">
        <v>20777523.261188202</v>
      </c>
      <c r="AC14">
        <v>20932049.1620466</v>
      </c>
      <c r="AD14">
        <v>20671134.631183699</v>
      </c>
      <c r="AE14">
        <v>20405172.469543401</v>
      </c>
      <c r="AF14">
        <v>20836191.242076401</v>
      </c>
    </row>
    <row r="15" spans="1:32" x14ac:dyDescent="0.3">
      <c r="A15" t="s">
        <v>155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155</v>
      </c>
      <c r="B16" t="s">
        <v>325</v>
      </c>
      <c r="C16" t="s">
        <v>297</v>
      </c>
      <c r="D16" t="s">
        <v>326</v>
      </c>
      <c r="E16" t="s">
        <v>298</v>
      </c>
      <c r="F16">
        <v>5329050.9639044702</v>
      </c>
      <c r="G16">
        <v>5855966.29613104</v>
      </c>
      <c r="H16">
        <v>6487205.1932313396</v>
      </c>
      <c r="I16">
        <v>7035081.9731249399</v>
      </c>
      <c r="J16">
        <v>7500974.4599898001</v>
      </c>
      <c r="K16">
        <v>8031291.1072964296</v>
      </c>
      <c r="L16">
        <v>8494335.8395696096</v>
      </c>
      <c r="M16">
        <v>8837384.5383298006</v>
      </c>
      <c r="N16">
        <v>9050099.0991298892</v>
      </c>
      <c r="O16">
        <v>9292675.2767793592</v>
      </c>
      <c r="P16">
        <v>9645185.0205506496</v>
      </c>
      <c r="Q16">
        <v>10080497.909467001</v>
      </c>
      <c r="R16">
        <v>10343960.946801599</v>
      </c>
      <c r="S16">
        <v>10573619.294148199</v>
      </c>
      <c r="T16">
        <v>10038102.8931091</v>
      </c>
      <c r="U16">
        <v>9966118.4800573103</v>
      </c>
      <c r="V16">
        <v>9879197.2699464597</v>
      </c>
      <c r="W16">
        <v>9869328.9448401704</v>
      </c>
      <c r="X16">
        <v>9931506.8491180204</v>
      </c>
      <c r="Y16">
        <v>10215537.1257616</v>
      </c>
      <c r="Z16">
        <v>10359925.4687136</v>
      </c>
      <c r="AA16">
        <v>10446578.537955999</v>
      </c>
      <c r="AB16">
        <v>10612526.647286201</v>
      </c>
      <c r="AC16">
        <v>10938099.3458643</v>
      </c>
      <c r="AD16">
        <v>11196635.033629199</v>
      </c>
      <c r="AE16">
        <v>10918021.4157579</v>
      </c>
      <c r="AF16">
        <v>10788275.0249663</v>
      </c>
    </row>
    <row r="17" spans="1:32" x14ac:dyDescent="0.3">
      <c r="A17" t="s">
        <v>155</v>
      </c>
      <c r="B17" t="s">
        <v>327</v>
      </c>
      <c r="C17" t="s">
        <v>297</v>
      </c>
      <c r="D17" t="s">
        <v>328</v>
      </c>
      <c r="E17" t="s">
        <v>298</v>
      </c>
      <c r="F17">
        <v>3387104.6835804801</v>
      </c>
      <c r="G17">
        <v>3737443.8249216299</v>
      </c>
      <c r="H17">
        <v>4145158.4303171299</v>
      </c>
      <c r="I17">
        <v>4484095.0180575503</v>
      </c>
      <c r="J17">
        <v>4804899.6771639297</v>
      </c>
      <c r="K17">
        <v>5111360.4984003603</v>
      </c>
      <c r="L17">
        <v>5370240.0810858002</v>
      </c>
      <c r="M17">
        <v>5602078.0847848598</v>
      </c>
      <c r="N17">
        <v>5943398.3999528801</v>
      </c>
      <c r="O17">
        <v>6290198.74326964</v>
      </c>
      <c r="P17">
        <v>6733985.0841021799</v>
      </c>
      <c r="Q17">
        <v>7151116.9301310498</v>
      </c>
      <c r="R17">
        <v>7538734.2545137499</v>
      </c>
      <c r="S17">
        <v>7909434.9242730904</v>
      </c>
      <c r="T17">
        <v>7722372.9341244698</v>
      </c>
      <c r="U17">
        <v>7874429.4478520397</v>
      </c>
      <c r="V17">
        <v>7991408.4883637</v>
      </c>
      <c r="W17">
        <v>8082472.4035046203</v>
      </c>
      <c r="X17">
        <v>8226175.5565761896</v>
      </c>
      <c r="Y17">
        <v>8535624.7350900602</v>
      </c>
      <c r="Z17">
        <v>8775850.4292633608</v>
      </c>
      <c r="AA17">
        <v>8848029.3895002399</v>
      </c>
      <c r="AB17">
        <v>9037997.1289264709</v>
      </c>
      <c r="AC17">
        <v>9340200.7493479308</v>
      </c>
      <c r="AD17">
        <v>9441624.9126867093</v>
      </c>
      <c r="AE17">
        <v>9291156.0843984894</v>
      </c>
      <c r="AF17">
        <v>9374831.4003212806</v>
      </c>
    </row>
    <row r="18" spans="1:32" x14ac:dyDescent="0.3">
      <c r="A18" t="s">
        <v>155</v>
      </c>
      <c r="B18" t="s">
        <v>329</v>
      </c>
      <c r="C18" t="s">
        <v>297</v>
      </c>
      <c r="D18" t="s">
        <v>330</v>
      </c>
      <c r="E18" t="s">
        <v>298</v>
      </c>
      <c r="F18">
        <v>8557509.2420071699</v>
      </c>
      <c r="G18">
        <v>8936284.8779449891</v>
      </c>
      <c r="H18">
        <v>9486813.2721665502</v>
      </c>
      <c r="I18">
        <v>9883077.1480564997</v>
      </c>
      <c r="J18">
        <v>10086321.2631536</v>
      </c>
      <c r="K18">
        <v>10310607.5606007</v>
      </c>
      <c r="L18">
        <v>10542888.331671899</v>
      </c>
      <c r="M18">
        <v>10800257.882785</v>
      </c>
      <c r="N18">
        <v>11199844.848556399</v>
      </c>
      <c r="O18">
        <v>11601295.1166982</v>
      </c>
      <c r="P18">
        <v>12191416.428894199</v>
      </c>
      <c r="Q18">
        <v>12938176.5352461</v>
      </c>
      <c r="R18">
        <v>13686428.123096799</v>
      </c>
      <c r="S18">
        <v>14412269.603001701</v>
      </c>
      <c r="T18">
        <v>14000331.252366001</v>
      </c>
      <c r="U18">
        <v>14329671.6569231</v>
      </c>
      <c r="V18">
        <v>14635363.5983737</v>
      </c>
      <c r="W18">
        <v>14923742.567554399</v>
      </c>
      <c r="X18">
        <v>15363934.3405877</v>
      </c>
      <c r="Y18">
        <v>16286812.4416357</v>
      </c>
      <c r="Z18">
        <v>17245490.393942401</v>
      </c>
      <c r="AA18">
        <v>17941906.4803381</v>
      </c>
      <c r="AB18">
        <v>18910263.8238547</v>
      </c>
      <c r="AC18">
        <v>19883141.074123301</v>
      </c>
      <c r="AD18">
        <v>20467638.1624428</v>
      </c>
      <c r="AE18">
        <v>21204362.329435501</v>
      </c>
      <c r="AF18">
        <v>22733902.058387801</v>
      </c>
    </row>
    <row r="19" spans="1:32" x14ac:dyDescent="0.3">
      <c r="A19" t="s">
        <v>155</v>
      </c>
      <c r="B19" t="s">
        <v>331</v>
      </c>
      <c r="C19" t="s">
        <v>297</v>
      </c>
      <c r="D19" t="s">
        <v>332</v>
      </c>
      <c r="E19" t="s">
        <v>298</v>
      </c>
      <c r="F19">
        <v>860360.32567910396</v>
      </c>
      <c r="G19">
        <v>927899.92917710706</v>
      </c>
      <c r="H19">
        <v>1007919.72459649</v>
      </c>
      <c r="I19">
        <v>1084105.7323651901</v>
      </c>
      <c r="J19">
        <v>1146979.92201189</v>
      </c>
      <c r="K19">
        <v>1208005.98719611</v>
      </c>
      <c r="L19">
        <v>1259991.03074454</v>
      </c>
      <c r="M19">
        <v>1277567.7293233301</v>
      </c>
      <c r="N19">
        <v>1281431.6941591001</v>
      </c>
      <c r="O19">
        <v>1273643.8646764101</v>
      </c>
      <c r="P19">
        <v>1281607.5698752501</v>
      </c>
      <c r="Q19">
        <v>1304829.85576266</v>
      </c>
      <c r="R19">
        <v>1311922.6125088001</v>
      </c>
      <c r="S19">
        <v>1334500.48957834</v>
      </c>
      <c r="T19">
        <v>1261829.24291034</v>
      </c>
      <c r="U19">
        <v>1235274.1713736299</v>
      </c>
      <c r="V19">
        <v>1208249.4472525299</v>
      </c>
      <c r="W19">
        <v>1184848.23302546</v>
      </c>
      <c r="X19">
        <v>1177075.5288661299</v>
      </c>
      <c r="Y19">
        <v>1173489.34788518</v>
      </c>
      <c r="Z19">
        <v>1117813.0502520199</v>
      </c>
      <c r="AA19">
        <v>1057678.0686224599</v>
      </c>
      <c r="AB19">
        <v>1030378.62257587</v>
      </c>
      <c r="AC19">
        <v>1049074.2538243199</v>
      </c>
      <c r="AD19">
        <v>1064314.09677995</v>
      </c>
      <c r="AE19">
        <v>1071561.98563059</v>
      </c>
      <c r="AF19">
        <v>1108596.66093375</v>
      </c>
    </row>
    <row r="20" spans="1:32" x14ac:dyDescent="0.3">
      <c r="A20" t="s">
        <v>155</v>
      </c>
      <c r="B20" t="s">
        <v>333</v>
      </c>
      <c r="C20" t="s">
        <v>297</v>
      </c>
      <c r="D20" t="s">
        <v>334</v>
      </c>
      <c r="E20" t="s">
        <v>298</v>
      </c>
      <c r="F20">
        <v>890712.42462819605</v>
      </c>
      <c r="G20">
        <v>852440.72835204098</v>
      </c>
      <c r="H20">
        <v>845438.42337145098</v>
      </c>
      <c r="I20">
        <v>833023.91621881502</v>
      </c>
      <c r="J20">
        <v>832784.01816475205</v>
      </c>
      <c r="K20">
        <v>829864.11036244605</v>
      </c>
      <c r="L20">
        <v>812490.59106400202</v>
      </c>
      <c r="M20">
        <v>800853.367410401</v>
      </c>
      <c r="N20">
        <v>790750.135321273</v>
      </c>
      <c r="O20">
        <v>775250.94447547896</v>
      </c>
      <c r="P20">
        <v>771669.86453477398</v>
      </c>
      <c r="Q20">
        <v>775125.62129912304</v>
      </c>
      <c r="R20">
        <v>775377.95780287299</v>
      </c>
      <c r="S20">
        <v>783979.39214874699</v>
      </c>
      <c r="T20">
        <v>737423.04827374895</v>
      </c>
      <c r="U20">
        <v>726566.03324978601</v>
      </c>
      <c r="V20">
        <v>707617.93038143998</v>
      </c>
      <c r="W20">
        <v>694519.80069596204</v>
      </c>
      <c r="X20">
        <v>681259.24394853099</v>
      </c>
      <c r="Y20">
        <v>677323.72853905195</v>
      </c>
      <c r="Z20">
        <v>677012.03318175604</v>
      </c>
      <c r="AA20">
        <v>664313.71645444504</v>
      </c>
      <c r="AB20">
        <v>669283.377848214</v>
      </c>
      <c r="AC20">
        <v>678467.50169776997</v>
      </c>
      <c r="AD20">
        <v>680555.11514825502</v>
      </c>
      <c r="AE20">
        <v>668251.26720790099</v>
      </c>
      <c r="AF20">
        <v>670170.06584108295</v>
      </c>
    </row>
    <row r="21" spans="1:32" x14ac:dyDescent="0.3">
      <c r="A21" t="s">
        <v>155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155</v>
      </c>
      <c r="B22" t="s">
        <v>337</v>
      </c>
      <c r="C22" t="s">
        <v>297</v>
      </c>
      <c r="D22" t="s">
        <v>338</v>
      </c>
      <c r="E22" t="s">
        <v>298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113311.15562577199</v>
      </c>
      <c r="AC22">
        <v>119432.94243017701</v>
      </c>
      <c r="AD22">
        <v>125191.43940349099</v>
      </c>
      <c r="AE22">
        <v>130069.4162048</v>
      </c>
      <c r="AF22">
        <v>135404.24323291899</v>
      </c>
    </row>
    <row r="23" spans="1:32" x14ac:dyDescent="0.3">
      <c r="A23" t="s">
        <v>155</v>
      </c>
      <c r="B23" t="s">
        <v>339</v>
      </c>
      <c r="C23" t="s">
        <v>297</v>
      </c>
      <c r="D23" t="s">
        <v>340</v>
      </c>
      <c r="E23" t="s">
        <v>298</v>
      </c>
      <c r="F23">
        <v>1415319.29185105</v>
      </c>
      <c r="G23">
        <v>1475994.77597552</v>
      </c>
      <c r="H23">
        <v>1553090.7753051601</v>
      </c>
      <c r="I23">
        <v>1574961.1450563101</v>
      </c>
      <c r="J23">
        <v>1592938.01912077</v>
      </c>
      <c r="K23">
        <v>1614438.1236340301</v>
      </c>
      <c r="L23">
        <v>1595573.0095839601</v>
      </c>
      <c r="M23">
        <v>1572977.1704557501</v>
      </c>
      <c r="N23">
        <v>1561115.81731292</v>
      </c>
      <c r="O23">
        <v>1547581.80243739</v>
      </c>
      <c r="P23">
        <v>1545186.2221170999</v>
      </c>
      <c r="Q23">
        <v>1549269.33384993</v>
      </c>
      <c r="R23">
        <v>1538372.6943301801</v>
      </c>
      <c r="S23">
        <v>1541713.3176671001</v>
      </c>
      <c r="T23">
        <v>1448584.0958245399</v>
      </c>
      <c r="U23">
        <v>1427953.0441260401</v>
      </c>
      <c r="V23">
        <v>1403210.65691998</v>
      </c>
      <c r="W23">
        <v>1389520.7132265801</v>
      </c>
      <c r="X23">
        <v>1376361.24200647</v>
      </c>
      <c r="Y23">
        <v>1372082.2719747999</v>
      </c>
      <c r="Z23">
        <v>1387085.57158241</v>
      </c>
      <c r="AA23">
        <v>1410014.4623132001</v>
      </c>
      <c r="AB23">
        <v>1439234.74948918</v>
      </c>
      <c r="AC23">
        <v>1479668.98880762</v>
      </c>
      <c r="AD23">
        <v>1515645.4841455601</v>
      </c>
      <c r="AE23">
        <v>1537939.6176058799</v>
      </c>
      <c r="AF23">
        <v>1591791.51975304</v>
      </c>
    </row>
    <row r="24" spans="1:32" x14ac:dyDescent="0.3">
      <c r="A24" t="s">
        <v>155</v>
      </c>
      <c r="B24" t="s">
        <v>341</v>
      </c>
      <c r="C24" t="s">
        <v>297</v>
      </c>
      <c r="D24" t="s">
        <v>342</v>
      </c>
      <c r="E24" t="s">
        <v>298</v>
      </c>
      <c r="F24">
        <v>1727295.3609367099</v>
      </c>
      <c r="G24">
        <v>1879676.0415186801</v>
      </c>
      <c r="H24">
        <v>2079405.35063122</v>
      </c>
      <c r="I24">
        <v>2264330.29401511</v>
      </c>
      <c r="J24">
        <v>2406224.9227262498</v>
      </c>
      <c r="K24">
        <v>2514098.65594518</v>
      </c>
      <c r="L24">
        <v>2655260.6124400799</v>
      </c>
      <c r="M24">
        <v>2815670.7573531698</v>
      </c>
      <c r="N24">
        <v>2916294.8620488402</v>
      </c>
      <c r="O24">
        <v>3034247.41647792</v>
      </c>
      <c r="P24">
        <v>3239138.8181010201</v>
      </c>
      <c r="Q24">
        <v>3499455.0236726901</v>
      </c>
      <c r="R24">
        <v>3740545.0207525198</v>
      </c>
      <c r="S24">
        <v>3982250.9004122401</v>
      </c>
      <c r="T24">
        <v>3912742.7717307098</v>
      </c>
      <c r="U24">
        <v>3976690.29625529</v>
      </c>
      <c r="V24">
        <v>4073602.21255985</v>
      </c>
      <c r="W24">
        <v>4197286.2069076104</v>
      </c>
      <c r="X24">
        <v>4317702.0542324502</v>
      </c>
      <c r="Y24">
        <v>4507992.9987557698</v>
      </c>
      <c r="Z24">
        <v>4483571.6187577499</v>
      </c>
      <c r="AA24">
        <v>4516833.6179970196</v>
      </c>
      <c r="AB24">
        <v>4521799.57357236</v>
      </c>
      <c r="AC24">
        <v>4563879.6001548097</v>
      </c>
      <c r="AD24">
        <v>4641226.1078075403</v>
      </c>
      <c r="AE24">
        <v>4708313.2702974305</v>
      </c>
      <c r="AF24">
        <v>4836894.08191563</v>
      </c>
    </row>
    <row r="25" spans="1:32" x14ac:dyDescent="0.3">
      <c r="A25" t="s">
        <v>155</v>
      </c>
      <c r="B25" t="s">
        <v>343</v>
      </c>
      <c r="C25" t="s">
        <v>297</v>
      </c>
      <c r="D25" t="s">
        <v>344</v>
      </c>
      <c r="E25" t="s">
        <v>298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22528.752710469402</v>
      </c>
      <c r="AB25">
        <v>29921.594357322501</v>
      </c>
      <c r="AC25">
        <v>37647.694833466703</v>
      </c>
      <c r="AD25">
        <v>45022.170563189902</v>
      </c>
      <c r="AE25">
        <v>51995.1164361888</v>
      </c>
      <c r="AF25">
        <v>56928.384943476798</v>
      </c>
    </row>
    <row r="26" spans="1:32" x14ac:dyDescent="0.3">
      <c r="A26" t="s">
        <v>155</v>
      </c>
      <c r="B26" t="s">
        <v>345</v>
      </c>
      <c r="C26" t="s">
        <v>297</v>
      </c>
      <c r="D26" t="s">
        <v>346</v>
      </c>
      <c r="E26" t="s">
        <v>298</v>
      </c>
      <c r="F26">
        <v>1047822.81771721</v>
      </c>
      <c r="G26">
        <v>1220534.7433265999</v>
      </c>
      <c r="H26">
        <v>1385057.3981697999</v>
      </c>
      <c r="I26">
        <v>1514790.55190095</v>
      </c>
      <c r="J26">
        <v>1601776.0682773001</v>
      </c>
      <c r="K26">
        <v>1662686.90139452</v>
      </c>
      <c r="L26">
        <v>1725179.40519334</v>
      </c>
      <c r="M26">
        <v>1845684.4601582401</v>
      </c>
      <c r="N26">
        <v>1958329.76696407</v>
      </c>
      <c r="O26">
        <v>2077292.2749357601</v>
      </c>
      <c r="P26">
        <v>2303086.4147334401</v>
      </c>
      <c r="Q26">
        <v>2485916.7717980901</v>
      </c>
      <c r="R26">
        <v>2625063.7476124102</v>
      </c>
      <c r="S26">
        <v>2781896.3861386399</v>
      </c>
      <c r="T26">
        <v>2663947.01402464</v>
      </c>
      <c r="U26">
        <v>2678382.2100446299</v>
      </c>
      <c r="V26">
        <v>2717256.2236978002</v>
      </c>
      <c r="W26">
        <v>2774425.7784496001</v>
      </c>
      <c r="X26">
        <v>2811474.4100014898</v>
      </c>
      <c r="Y26">
        <v>2858472.36614552</v>
      </c>
      <c r="Z26">
        <v>2793140.9934582599</v>
      </c>
      <c r="AA26">
        <v>2787505.1622808198</v>
      </c>
      <c r="AB26">
        <v>2771058.5674552098</v>
      </c>
      <c r="AC26">
        <v>2764840.11314813</v>
      </c>
      <c r="AD26">
        <v>2780136.69418603</v>
      </c>
      <c r="AE26">
        <v>2785742.16468665</v>
      </c>
      <c r="AF26">
        <v>2872083.3800997999</v>
      </c>
    </row>
    <row r="27" spans="1:32" x14ac:dyDescent="0.3">
      <c r="A27" t="s">
        <v>155</v>
      </c>
      <c r="B27" t="s">
        <v>347</v>
      </c>
      <c r="C27" t="s">
        <v>297</v>
      </c>
      <c r="D27" t="s">
        <v>348</v>
      </c>
      <c r="E27" t="s">
        <v>298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155</v>
      </c>
      <c r="B28" t="s">
        <v>349</v>
      </c>
      <c r="C28" t="s">
        <v>297</v>
      </c>
      <c r="D28" t="s">
        <v>350</v>
      </c>
      <c r="E28" t="s">
        <v>298</v>
      </c>
      <c r="F28">
        <v>668958.70075296704</v>
      </c>
      <c r="G28">
        <v>681456.45190020301</v>
      </c>
      <c r="H28">
        <v>735410.36618216301</v>
      </c>
      <c r="I28">
        <v>800193.08848092204</v>
      </c>
      <c r="J28">
        <v>871645.20301693794</v>
      </c>
      <c r="K28">
        <v>957917.12438316899</v>
      </c>
      <c r="L28">
        <v>1028767.87430656</v>
      </c>
      <c r="M28">
        <v>1082244.9660175799</v>
      </c>
      <c r="N28">
        <v>1091722.2746777399</v>
      </c>
      <c r="O28">
        <v>1125165.1827257299</v>
      </c>
      <c r="P28">
        <v>1161446.07642295</v>
      </c>
      <c r="Q28">
        <v>1229899.5376227</v>
      </c>
      <c r="R28">
        <v>1311657.5192247201</v>
      </c>
      <c r="S28">
        <v>1427357.94217462</v>
      </c>
      <c r="T28">
        <v>1423601.4438755501</v>
      </c>
      <c r="U28">
        <v>1426339.4663243899</v>
      </c>
      <c r="V28">
        <v>1392451.67777044</v>
      </c>
      <c r="W28">
        <v>1360455.15202659</v>
      </c>
      <c r="X28">
        <v>1338169.10945789</v>
      </c>
      <c r="Y28">
        <v>1355503.0461087101</v>
      </c>
      <c r="Z28">
        <v>1393363.05346392</v>
      </c>
      <c r="AA28">
        <v>1416040.0099980501</v>
      </c>
      <c r="AB28">
        <v>1443470.23298572</v>
      </c>
      <c r="AC28">
        <v>1523570.5102494999</v>
      </c>
      <c r="AD28">
        <v>1597168.17608251</v>
      </c>
      <c r="AE28">
        <v>1635036.6828099899</v>
      </c>
      <c r="AF28">
        <v>1688763.29645597</v>
      </c>
    </row>
    <row r="29" spans="1:32" x14ac:dyDescent="0.3">
      <c r="A29" t="s">
        <v>155</v>
      </c>
      <c r="B29" t="s">
        <v>351</v>
      </c>
      <c r="C29" t="s">
        <v>297</v>
      </c>
      <c r="D29" t="s">
        <v>352</v>
      </c>
      <c r="E29" t="s">
        <v>298</v>
      </c>
      <c r="F29">
        <v>193407.53044873499</v>
      </c>
      <c r="G29">
        <v>217771.22979751299</v>
      </c>
      <c r="H29">
        <v>250586.35848677301</v>
      </c>
      <c r="I29">
        <v>282842.45411635202</v>
      </c>
      <c r="J29">
        <v>318206.57918605802</v>
      </c>
      <c r="K29">
        <v>359819.194355844</v>
      </c>
      <c r="L29">
        <v>393742.98817661498</v>
      </c>
      <c r="M29">
        <v>429436.87400859199</v>
      </c>
      <c r="N29">
        <v>453871.97719039302</v>
      </c>
      <c r="O29">
        <v>486112.778628706</v>
      </c>
      <c r="P29">
        <v>516686.05645914603</v>
      </c>
      <c r="Q29">
        <v>557030.15238805395</v>
      </c>
      <c r="R29">
        <v>604950.29202012904</v>
      </c>
      <c r="S29">
        <v>670384.88581130398</v>
      </c>
      <c r="T29">
        <v>679981.16497643595</v>
      </c>
      <c r="U29">
        <v>686847.302375581</v>
      </c>
      <c r="V29">
        <v>677089.63111499499</v>
      </c>
      <c r="W29">
        <v>667310.54981465905</v>
      </c>
      <c r="X29">
        <v>661697.67354964605</v>
      </c>
      <c r="Y29">
        <v>677213.93698374997</v>
      </c>
      <c r="Z29">
        <v>684476.10810853704</v>
      </c>
      <c r="AA29">
        <v>688668.511716782</v>
      </c>
      <c r="AB29">
        <v>703744.57613788801</v>
      </c>
      <c r="AC29">
        <v>740117.80934148096</v>
      </c>
      <c r="AD29">
        <v>774607.11913557304</v>
      </c>
      <c r="AE29">
        <v>788827.71223015198</v>
      </c>
      <c r="AF29">
        <v>810424.04184247204</v>
      </c>
    </row>
    <row r="30" spans="1:32" x14ac:dyDescent="0.3">
      <c r="A30" t="s">
        <v>155</v>
      </c>
      <c r="B30" t="s">
        <v>353</v>
      </c>
      <c r="C30" t="s">
        <v>297</v>
      </c>
      <c r="D30" t="s">
        <v>354</v>
      </c>
      <c r="E30" t="s">
        <v>298</v>
      </c>
      <c r="F30">
        <v>40018.221119585301</v>
      </c>
      <c r="G30">
        <v>40606.8508917988</v>
      </c>
      <c r="H30">
        <v>44956.036906191599</v>
      </c>
      <c r="I30">
        <v>50548.728376888903</v>
      </c>
      <c r="J30">
        <v>55322.514136411002</v>
      </c>
      <c r="K30">
        <v>62300.4496770685</v>
      </c>
      <c r="L30">
        <v>68867.033472044801</v>
      </c>
      <c r="M30">
        <v>71857.036977940006</v>
      </c>
      <c r="N30">
        <v>71422.282566283902</v>
      </c>
      <c r="O30">
        <v>72142.803450907202</v>
      </c>
      <c r="P30">
        <v>74701.388057663396</v>
      </c>
      <c r="Q30">
        <v>80656.383276121793</v>
      </c>
      <c r="R30">
        <v>90873.942947202406</v>
      </c>
      <c r="S30">
        <v>101117.32120383999</v>
      </c>
      <c r="T30">
        <v>98463.718747930106</v>
      </c>
      <c r="U30">
        <v>99337.920195316707</v>
      </c>
      <c r="V30">
        <v>96232.5391762363</v>
      </c>
      <c r="W30">
        <v>90135.358209333193</v>
      </c>
      <c r="X30">
        <v>86026.238493345401</v>
      </c>
      <c r="Y30">
        <v>86117.594331620494</v>
      </c>
      <c r="Z30">
        <v>89177.959613314102</v>
      </c>
      <c r="AA30">
        <v>88299.200425650401</v>
      </c>
      <c r="AB30">
        <v>88847.907313161704</v>
      </c>
      <c r="AC30">
        <v>91838.277622775699</v>
      </c>
      <c r="AD30">
        <v>90296.427834773407</v>
      </c>
      <c r="AE30">
        <v>89554.580625341201</v>
      </c>
      <c r="AF30">
        <v>92472.915550331207</v>
      </c>
    </row>
    <row r="31" spans="1:32" x14ac:dyDescent="0.3">
      <c r="A31" t="s">
        <v>155</v>
      </c>
      <c r="B31" t="s">
        <v>355</v>
      </c>
      <c r="C31" t="s">
        <v>297</v>
      </c>
      <c r="D31" t="s">
        <v>356</v>
      </c>
      <c r="E31" t="s">
        <v>298</v>
      </c>
      <c r="F31">
        <v>53022.055716246898</v>
      </c>
      <c r="G31">
        <v>64640.452924236502</v>
      </c>
      <c r="H31">
        <v>74862.087078611105</v>
      </c>
      <c r="I31">
        <v>83878.716622797598</v>
      </c>
      <c r="J31">
        <v>89545.223080067197</v>
      </c>
      <c r="K31">
        <v>95198.485004165006</v>
      </c>
      <c r="L31">
        <v>94600.6087851177</v>
      </c>
      <c r="M31">
        <v>89571.111019111704</v>
      </c>
      <c r="N31">
        <v>77220.022824024098</v>
      </c>
      <c r="O31">
        <v>64140.723439706802</v>
      </c>
      <c r="P31">
        <v>48032.196260200697</v>
      </c>
      <c r="Q31">
        <v>42852.500860072199</v>
      </c>
      <c r="R31">
        <v>44485.088426488903</v>
      </c>
      <c r="S31">
        <v>51389.796878738598</v>
      </c>
      <c r="T31">
        <v>56978.2969068967</v>
      </c>
      <c r="U31">
        <v>64521.282228622003</v>
      </c>
      <c r="V31">
        <v>66243.505240192404</v>
      </c>
      <c r="W31">
        <v>68160.154256554393</v>
      </c>
      <c r="X31">
        <v>68929.979603915999</v>
      </c>
      <c r="Y31">
        <v>70545.383432563496</v>
      </c>
      <c r="Z31">
        <v>74926.897381304894</v>
      </c>
      <c r="AA31">
        <v>78043.734334989305</v>
      </c>
      <c r="AB31">
        <v>79868.908616533605</v>
      </c>
      <c r="AC31">
        <v>85010.950739412801</v>
      </c>
      <c r="AD31">
        <v>89811.041362595701</v>
      </c>
      <c r="AE31">
        <v>91435.372059393907</v>
      </c>
      <c r="AF31">
        <v>94836.720713607807</v>
      </c>
    </row>
    <row r="32" spans="1:32" x14ac:dyDescent="0.3">
      <c r="A32" t="s">
        <v>155</v>
      </c>
      <c r="B32" t="s">
        <v>357</v>
      </c>
      <c r="C32" t="s">
        <v>297</v>
      </c>
      <c r="D32" t="s">
        <v>358</v>
      </c>
      <c r="E32" t="s">
        <v>298</v>
      </c>
      <c r="F32">
        <v>166052.084814728</v>
      </c>
      <c r="G32">
        <v>209008.40851834699</v>
      </c>
      <c r="H32">
        <v>257646.46926282399</v>
      </c>
      <c r="I32">
        <v>304615.831961483</v>
      </c>
      <c r="J32">
        <v>350373.93705482699</v>
      </c>
      <c r="K32">
        <v>395554.56946738</v>
      </c>
      <c r="L32">
        <v>433490.13353193703</v>
      </c>
      <c r="M32">
        <v>457112.25121401198</v>
      </c>
      <c r="N32">
        <v>454924.15457516199</v>
      </c>
      <c r="O32">
        <v>465310.46977226803</v>
      </c>
      <c r="P32">
        <v>476968.06461931701</v>
      </c>
      <c r="Q32">
        <v>499912.41003040399</v>
      </c>
      <c r="R32">
        <v>521150.77294131299</v>
      </c>
      <c r="S32">
        <v>556138.593850267</v>
      </c>
      <c r="T32">
        <v>545660.42213879095</v>
      </c>
      <c r="U32">
        <v>540341.39427058701</v>
      </c>
      <c r="V32">
        <v>523284.03904494602</v>
      </c>
      <c r="W32">
        <v>510644.95100893697</v>
      </c>
      <c r="X32">
        <v>501820.27036596101</v>
      </c>
      <c r="Y32">
        <v>505203.32349065598</v>
      </c>
      <c r="Z32">
        <v>531226.60545670101</v>
      </c>
      <c r="AA32">
        <v>549371.88469409302</v>
      </c>
      <c r="AB32">
        <v>560527.88035514206</v>
      </c>
      <c r="AC32">
        <v>596225.48758662899</v>
      </c>
      <c r="AD32">
        <v>632094.05933305598</v>
      </c>
      <c r="AE32">
        <v>654792.06705567904</v>
      </c>
      <c r="AF32">
        <v>680319.03772219201</v>
      </c>
    </row>
    <row r="33" spans="1:32" x14ac:dyDescent="0.3">
      <c r="A33" t="s">
        <v>155</v>
      </c>
      <c r="B33" t="s">
        <v>359</v>
      </c>
      <c r="C33" t="s">
        <v>297</v>
      </c>
      <c r="D33" t="s">
        <v>360</v>
      </c>
      <c r="E33" t="s">
        <v>298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155</v>
      </c>
      <c r="B34" t="s">
        <v>361</v>
      </c>
      <c r="C34" t="s">
        <v>297</v>
      </c>
      <c r="D34" t="s">
        <v>362</v>
      </c>
      <c r="E34" t="s">
        <v>298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155</v>
      </c>
      <c r="B35" t="s">
        <v>363</v>
      </c>
      <c r="C35" t="s">
        <v>297</v>
      </c>
      <c r="D35" t="s">
        <v>364</v>
      </c>
      <c r="E35" t="s">
        <v>298</v>
      </c>
      <c r="F35">
        <v>7332048.6307162698</v>
      </c>
      <c r="G35">
        <v>7672773.5461927596</v>
      </c>
      <c r="H35">
        <v>8165950.0315613803</v>
      </c>
      <c r="I35">
        <v>8815629.0731363799</v>
      </c>
      <c r="J35">
        <v>9388190.9432324599</v>
      </c>
      <c r="K35">
        <v>9995631.8429651503</v>
      </c>
      <c r="L35">
        <v>10487632.8190728</v>
      </c>
      <c r="M35">
        <v>11019227.608755101</v>
      </c>
      <c r="N35">
        <v>11388456.9209926</v>
      </c>
      <c r="O35">
        <v>11904638.328319401</v>
      </c>
      <c r="P35">
        <v>12379504.901293401</v>
      </c>
      <c r="Q35">
        <v>12752778.8478429</v>
      </c>
      <c r="R35">
        <v>12937372.8125878</v>
      </c>
      <c r="S35">
        <v>13233058.2073997</v>
      </c>
      <c r="T35">
        <v>12841534.956943201</v>
      </c>
      <c r="U35">
        <v>12894944.1415709</v>
      </c>
      <c r="V35">
        <v>12848559.43651</v>
      </c>
      <c r="W35">
        <v>12969543.6101279</v>
      </c>
      <c r="X35">
        <v>13076264.984887701</v>
      </c>
      <c r="Y35">
        <v>13496872.070137501</v>
      </c>
      <c r="Z35">
        <v>13864642.237710901</v>
      </c>
      <c r="AA35">
        <v>14092393.7579957</v>
      </c>
      <c r="AB35">
        <v>14226542.5988167</v>
      </c>
      <c r="AC35">
        <v>14288577.916923599</v>
      </c>
      <c r="AD35">
        <v>14254314.6485867</v>
      </c>
      <c r="AE35">
        <v>14009764.8599157</v>
      </c>
      <c r="AF35">
        <v>10106352.443339899</v>
      </c>
    </row>
    <row r="36" spans="1:32" x14ac:dyDescent="0.3">
      <c r="A36" t="s">
        <v>155</v>
      </c>
      <c r="B36" t="s">
        <v>365</v>
      </c>
      <c r="C36" t="s">
        <v>297</v>
      </c>
      <c r="D36" t="s">
        <v>366</v>
      </c>
      <c r="E36" t="s">
        <v>298</v>
      </c>
      <c r="F36">
        <v>2976048.2466503298</v>
      </c>
      <c r="G36">
        <v>3073361.4005176201</v>
      </c>
      <c r="H36">
        <v>3168025.1123292199</v>
      </c>
      <c r="I36">
        <v>3259541.1029300299</v>
      </c>
      <c r="J36">
        <v>3307970.88774203</v>
      </c>
      <c r="K36">
        <v>3411592.7715395</v>
      </c>
      <c r="L36">
        <v>3486118.4177616099</v>
      </c>
      <c r="M36">
        <v>3568806.68524518</v>
      </c>
      <c r="N36">
        <v>3631200.1752244099</v>
      </c>
      <c r="O36">
        <v>3688348.7057568198</v>
      </c>
      <c r="P36">
        <v>3756254.0638458598</v>
      </c>
      <c r="Q36">
        <v>3822857.61307834</v>
      </c>
      <c r="R36">
        <v>3862782.2627931298</v>
      </c>
      <c r="S36">
        <v>3898540.0887767999</v>
      </c>
      <c r="T36">
        <v>3903567.54799722</v>
      </c>
      <c r="U36">
        <v>3937570.8979643802</v>
      </c>
      <c r="V36">
        <v>3967173.97098243</v>
      </c>
      <c r="W36">
        <v>3973561.0897360002</v>
      </c>
      <c r="X36">
        <v>3970194.7967991601</v>
      </c>
      <c r="Y36">
        <v>4048629.1041051499</v>
      </c>
      <c r="Z36">
        <v>4082803.4724329701</v>
      </c>
      <c r="AA36">
        <v>4113559.41942485</v>
      </c>
      <c r="AB36">
        <v>4111985.6087571802</v>
      </c>
      <c r="AC36">
        <v>4109451.38378751</v>
      </c>
      <c r="AD36">
        <v>4101756.7991519501</v>
      </c>
      <c r="AE36">
        <v>4043142.3871591701</v>
      </c>
      <c r="AF36">
        <v>225316.49323815</v>
      </c>
    </row>
    <row r="37" spans="1:32" x14ac:dyDescent="0.3">
      <c r="A37" t="s">
        <v>155</v>
      </c>
      <c r="B37" t="s">
        <v>367</v>
      </c>
      <c r="C37" t="s">
        <v>297</v>
      </c>
      <c r="D37" t="s">
        <v>368</v>
      </c>
      <c r="E37" t="s">
        <v>298</v>
      </c>
      <c r="F37">
        <v>1833789.1716030501</v>
      </c>
      <c r="G37">
        <v>1792864.56909109</v>
      </c>
      <c r="H37">
        <v>1800685.43938132</v>
      </c>
      <c r="I37">
        <v>1814362.3711350199</v>
      </c>
      <c r="J37">
        <v>1910293.6325457101</v>
      </c>
      <c r="K37">
        <v>2076182.1930077299</v>
      </c>
      <c r="L37">
        <v>2173884.4153412902</v>
      </c>
      <c r="M37">
        <v>2270193.40045211</v>
      </c>
      <c r="N37">
        <v>2362230.6970890998</v>
      </c>
      <c r="O37">
        <v>2420467.20608541</v>
      </c>
      <c r="P37">
        <v>2424001.3986463202</v>
      </c>
      <c r="Q37">
        <v>2415325.8077394902</v>
      </c>
      <c r="R37">
        <v>2381825.3092555101</v>
      </c>
      <c r="S37">
        <v>2412353.1997856898</v>
      </c>
      <c r="T37">
        <v>2277257.2416912098</v>
      </c>
      <c r="U37">
        <v>2263091.2701293998</v>
      </c>
      <c r="V37">
        <v>2261461.8908068798</v>
      </c>
      <c r="W37">
        <v>2298983.5224622302</v>
      </c>
      <c r="X37">
        <v>2333016.26539315</v>
      </c>
      <c r="Y37">
        <v>2465594.5095053599</v>
      </c>
      <c r="Z37">
        <v>2601055.54393087</v>
      </c>
      <c r="AA37">
        <v>2660483.80448442</v>
      </c>
      <c r="AB37">
        <v>2687398.9893364599</v>
      </c>
      <c r="AC37">
        <v>2687868.1283623599</v>
      </c>
      <c r="AD37">
        <v>2638398.7281549298</v>
      </c>
      <c r="AE37">
        <v>2526207.0759756099</v>
      </c>
      <c r="AF37">
        <v>2468581.2563020699</v>
      </c>
    </row>
    <row r="38" spans="1:32" x14ac:dyDescent="0.3">
      <c r="A38" t="s">
        <v>155</v>
      </c>
      <c r="B38" t="s">
        <v>369</v>
      </c>
      <c r="C38" t="s">
        <v>297</v>
      </c>
      <c r="D38" t="s">
        <v>370</v>
      </c>
      <c r="E38" t="s">
        <v>298</v>
      </c>
      <c r="F38">
        <v>2522211.21246289</v>
      </c>
      <c r="G38">
        <v>2806547.57658405</v>
      </c>
      <c r="H38">
        <v>3197239.4798508398</v>
      </c>
      <c r="I38">
        <v>3741725.5990713299</v>
      </c>
      <c r="J38">
        <v>4169926.4229447199</v>
      </c>
      <c r="K38">
        <v>4507856.8784179203</v>
      </c>
      <c r="L38">
        <v>4827629.9859698899</v>
      </c>
      <c r="M38">
        <v>5180227.52305781</v>
      </c>
      <c r="N38">
        <v>5395026.0486791003</v>
      </c>
      <c r="O38">
        <v>5795822.4164771596</v>
      </c>
      <c r="P38">
        <v>6199249.4388012299</v>
      </c>
      <c r="Q38">
        <v>6514595.4270250704</v>
      </c>
      <c r="R38">
        <v>6692765.2405391401</v>
      </c>
      <c r="S38">
        <v>6922164.9188372502</v>
      </c>
      <c r="T38">
        <v>6660710.1672547497</v>
      </c>
      <c r="U38">
        <v>6694281.9734771103</v>
      </c>
      <c r="V38">
        <v>6619923.5747206798</v>
      </c>
      <c r="W38">
        <v>6696998.9979296299</v>
      </c>
      <c r="X38">
        <v>6773053.9226953704</v>
      </c>
      <c r="Y38">
        <v>6982648.4565269798</v>
      </c>
      <c r="Z38">
        <v>7180783.2213470796</v>
      </c>
      <c r="AA38">
        <v>7318350.5340864696</v>
      </c>
      <c r="AB38">
        <v>7427158.0007230304</v>
      </c>
      <c r="AC38">
        <v>7491258.4047737401</v>
      </c>
      <c r="AD38">
        <v>7514159.1212798003</v>
      </c>
      <c r="AE38">
        <v>7440415.3967809398</v>
      </c>
      <c r="AF38">
        <v>7412454.6937996503</v>
      </c>
    </row>
    <row r="39" spans="1:32" x14ac:dyDescent="0.3">
      <c r="A39" t="s">
        <v>155</v>
      </c>
      <c r="B39" t="s">
        <v>371</v>
      </c>
      <c r="C39" t="s">
        <v>297</v>
      </c>
      <c r="D39" t="s">
        <v>372</v>
      </c>
      <c r="E39" t="s">
        <v>298</v>
      </c>
      <c r="F39">
        <v>2356122.8665721202</v>
      </c>
      <c r="G39">
        <v>2517786.81229873</v>
      </c>
      <c r="H39">
        <v>2757907.1339358599</v>
      </c>
      <c r="I39">
        <v>3145573.3641959601</v>
      </c>
      <c r="J39">
        <v>3386906.5766227399</v>
      </c>
      <c r="K39">
        <v>3612540.4133554399</v>
      </c>
      <c r="L39">
        <v>4041251.3145725001</v>
      </c>
      <c r="M39">
        <v>4391109.1663857996</v>
      </c>
      <c r="N39">
        <v>4653357.7361737899</v>
      </c>
      <c r="O39">
        <v>4954139.8862232799</v>
      </c>
      <c r="P39">
        <v>4909392.7933661202</v>
      </c>
      <c r="Q39">
        <v>4908802.5517484797</v>
      </c>
      <c r="R39">
        <v>4850287.1973157199</v>
      </c>
      <c r="S39">
        <v>4913295.3341904897</v>
      </c>
      <c r="T39">
        <v>5147481.7722179797</v>
      </c>
      <c r="U39">
        <v>5214559.4233205896</v>
      </c>
      <c r="V39">
        <v>5014841.5049867202</v>
      </c>
      <c r="W39">
        <v>4927935.5958631299</v>
      </c>
      <c r="X39">
        <v>4890743.1051964797</v>
      </c>
      <c r="Y39">
        <v>5000493.12783744</v>
      </c>
      <c r="Z39">
        <v>5116161.7812663103</v>
      </c>
      <c r="AA39">
        <v>5232058.7318712296</v>
      </c>
      <c r="AB39">
        <v>5279069.0492549902</v>
      </c>
      <c r="AC39">
        <v>5342853.72156661</v>
      </c>
      <c r="AD39">
        <v>5454850.1642755298</v>
      </c>
      <c r="AE39">
        <v>5485092.50312973</v>
      </c>
      <c r="AF39">
        <v>5532509.2376969298</v>
      </c>
    </row>
    <row r="40" spans="1:32" x14ac:dyDescent="0.3">
      <c r="A40" t="s">
        <v>155</v>
      </c>
      <c r="B40" t="s">
        <v>373</v>
      </c>
      <c r="C40" t="s">
        <v>297</v>
      </c>
      <c r="D40" t="s">
        <v>374</v>
      </c>
      <c r="E40" t="s">
        <v>298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155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155</v>
      </c>
      <c r="B43" t="s">
        <v>379</v>
      </c>
      <c r="C43" t="s">
        <v>297</v>
      </c>
      <c r="D43" t="s">
        <v>380</v>
      </c>
      <c r="E43" t="s">
        <v>298</v>
      </c>
      <c r="F43">
        <v>10277518.366547</v>
      </c>
      <c r="G43">
        <v>10581047.089492001</v>
      </c>
      <c r="H43">
        <v>11019547.968634401</v>
      </c>
      <c r="I43">
        <v>11358185.438896799</v>
      </c>
      <c r="J43">
        <v>11683446.191909401</v>
      </c>
      <c r="K43">
        <v>12040160.442116201</v>
      </c>
      <c r="L43">
        <v>12328837.6756978</v>
      </c>
      <c r="M43">
        <v>12595387.859478701</v>
      </c>
      <c r="N43">
        <v>12824073.1686962</v>
      </c>
      <c r="O43">
        <v>13095690.9213662</v>
      </c>
      <c r="P43">
        <v>13291101.849898599</v>
      </c>
      <c r="Q43">
        <v>13534119.181362599</v>
      </c>
      <c r="R43">
        <v>13605270.678057199</v>
      </c>
      <c r="S43">
        <v>13800617.3228138</v>
      </c>
      <c r="T43">
        <v>13251666.2300734</v>
      </c>
      <c r="U43">
        <v>13302729.7066008</v>
      </c>
      <c r="V43">
        <v>13215263.983429</v>
      </c>
      <c r="W43">
        <v>13196401.476093</v>
      </c>
      <c r="X43">
        <v>13265810.810389999</v>
      </c>
      <c r="Y43">
        <v>13536226.6027791</v>
      </c>
      <c r="Z43">
        <v>13828353.744661</v>
      </c>
      <c r="AA43">
        <v>13814727.055216299</v>
      </c>
      <c r="AB43">
        <v>13950783.959528999</v>
      </c>
      <c r="AC43">
        <v>14137869.3304617</v>
      </c>
      <c r="AD43">
        <v>14203461.787270799</v>
      </c>
      <c r="AE43">
        <v>14090204.484170601</v>
      </c>
      <c r="AF43">
        <v>14397347.7172003</v>
      </c>
    </row>
    <row r="44" spans="1:32" x14ac:dyDescent="0.3">
      <c r="A44" t="s">
        <v>155</v>
      </c>
      <c r="B44" t="s">
        <v>381</v>
      </c>
      <c r="C44" t="s">
        <v>297</v>
      </c>
      <c r="D44" t="s">
        <v>382</v>
      </c>
      <c r="E44" t="s">
        <v>298</v>
      </c>
      <c r="F44">
        <v>82231440.112909898</v>
      </c>
      <c r="G44">
        <v>85452207.051672906</v>
      </c>
      <c r="H44">
        <v>90085847.960734099</v>
      </c>
      <c r="I44">
        <v>94133337.589815304</v>
      </c>
      <c r="J44">
        <v>97180317.976002797</v>
      </c>
      <c r="K44">
        <v>100661488.85974699</v>
      </c>
      <c r="L44">
        <v>103653167.979472</v>
      </c>
      <c r="M44">
        <v>106393909.79583099</v>
      </c>
      <c r="N44">
        <v>108877994.346422</v>
      </c>
      <c r="O44">
        <v>111588884.23013</v>
      </c>
      <c r="P44">
        <v>114779589.523937</v>
      </c>
      <c r="Q44">
        <v>118895796.144521</v>
      </c>
      <c r="R44">
        <v>122084949.633679</v>
      </c>
      <c r="S44">
        <v>125949403.279323</v>
      </c>
      <c r="T44">
        <v>121832118.96173</v>
      </c>
      <c r="U44">
        <v>122600980.66674399</v>
      </c>
      <c r="V44">
        <v>122488557.39678501</v>
      </c>
      <c r="W44">
        <v>122733309.139844</v>
      </c>
      <c r="X44">
        <v>123546709.544634</v>
      </c>
      <c r="Y44">
        <v>126821880.343538</v>
      </c>
      <c r="Z44">
        <v>128949570.834033</v>
      </c>
      <c r="AA44">
        <v>129745069.383544</v>
      </c>
      <c r="AB44">
        <v>132002250.526584</v>
      </c>
      <c r="AC44">
        <v>134941258.80777201</v>
      </c>
      <c r="AD44">
        <v>136232465.448461</v>
      </c>
      <c r="AE44">
        <v>135950190.55843601</v>
      </c>
      <c r="AF44">
        <v>134066570.46251801</v>
      </c>
    </row>
    <row r="45" spans="1:32" x14ac:dyDescent="0.3">
      <c r="A45" t="s">
        <v>155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155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155</v>
      </c>
      <c r="B47" t="s">
        <v>387</v>
      </c>
      <c r="C47" t="s">
        <v>297</v>
      </c>
      <c r="D47" t="s">
        <v>388</v>
      </c>
      <c r="E47" t="s">
        <v>298</v>
      </c>
      <c r="F47">
        <v>610236.21412466501</v>
      </c>
      <c r="G47">
        <v>706063.27084144996</v>
      </c>
      <c r="H47">
        <v>831484.62756294105</v>
      </c>
      <c r="I47">
        <v>967614.19419864996</v>
      </c>
      <c r="J47">
        <v>1046895.05575222</v>
      </c>
      <c r="K47">
        <v>1188948.82257549</v>
      </c>
      <c r="L47">
        <v>1325574.7425960801</v>
      </c>
      <c r="M47">
        <v>1349193.3909819601</v>
      </c>
      <c r="N47">
        <v>1388924.5539011201</v>
      </c>
      <c r="O47">
        <v>1448674.56074272</v>
      </c>
      <c r="P47">
        <v>1430609.2671401899</v>
      </c>
      <c r="Q47">
        <v>1425694.12190725</v>
      </c>
      <c r="R47">
        <v>1387168.0236005699</v>
      </c>
      <c r="S47">
        <v>1341151.9834076599</v>
      </c>
      <c r="T47">
        <v>1247494.6516040999</v>
      </c>
      <c r="U47">
        <v>1256503.4657677901</v>
      </c>
      <c r="V47">
        <v>1235108.19884402</v>
      </c>
      <c r="W47">
        <v>1128848.3755972099</v>
      </c>
      <c r="X47">
        <v>985990.92073036602</v>
      </c>
      <c r="Y47">
        <v>1055023.8576134001</v>
      </c>
      <c r="Z47">
        <v>1195785.92388447</v>
      </c>
      <c r="AA47">
        <v>1377499.2894145399</v>
      </c>
      <c r="AB47">
        <v>1567689.7772059599</v>
      </c>
      <c r="AC47">
        <v>1487504.7068610101</v>
      </c>
      <c r="AD47">
        <v>1461532.4155392</v>
      </c>
      <c r="AE47">
        <v>1436888.5902603799</v>
      </c>
      <c r="AF47">
        <v>1257326.2894470601</v>
      </c>
    </row>
    <row r="48" spans="1:32" x14ac:dyDescent="0.3">
      <c r="A48" t="s">
        <v>155</v>
      </c>
      <c r="B48" t="s">
        <v>389</v>
      </c>
      <c r="C48" t="s">
        <v>297</v>
      </c>
      <c r="D48" t="s">
        <v>390</v>
      </c>
      <c r="E48" t="s">
        <v>298</v>
      </c>
      <c r="F48">
        <v>11344738.083815999</v>
      </c>
      <c r="G48">
        <v>11697227.9238848</v>
      </c>
      <c r="H48">
        <v>12236199.126274901</v>
      </c>
      <c r="I48">
        <v>12686668.5388935</v>
      </c>
      <c r="J48">
        <v>13145671.9615146</v>
      </c>
      <c r="K48">
        <v>13608591.151906701</v>
      </c>
      <c r="L48">
        <v>14010335.248053201</v>
      </c>
      <c r="M48">
        <v>14331875.5545584</v>
      </c>
      <c r="N48">
        <v>14609684.2960873</v>
      </c>
      <c r="O48">
        <v>14870302.6122935</v>
      </c>
      <c r="P48">
        <v>15100999.120952999</v>
      </c>
      <c r="Q48">
        <v>15374246.1680457</v>
      </c>
      <c r="R48">
        <v>15431958.698660901</v>
      </c>
      <c r="S48">
        <v>15584025.9518875</v>
      </c>
      <c r="T48">
        <v>15040492.428128099</v>
      </c>
      <c r="U48">
        <v>15192621.9322004</v>
      </c>
      <c r="V48">
        <v>15243749.485493099</v>
      </c>
      <c r="W48">
        <v>15291241.908663301</v>
      </c>
      <c r="X48">
        <v>15346873.5855291</v>
      </c>
      <c r="Y48">
        <v>15737724.714132</v>
      </c>
      <c r="Z48">
        <v>16031049.248362901</v>
      </c>
      <c r="AA48">
        <v>16203917.4358477</v>
      </c>
      <c r="AB48">
        <v>16545083.6566517</v>
      </c>
      <c r="AC48">
        <v>16752019.227036901</v>
      </c>
      <c r="AD48">
        <v>16802896.843171999</v>
      </c>
      <c r="AE48">
        <v>16688840.0144115</v>
      </c>
      <c r="AF48">
        <v>16828064.1622747</v>
      </c>
    </row>
    <row r="49" spans="1:32" x14ac:dyDescent="0.3">
      <c r="A49" t="s">
        <v>155</v>
      </c>
      <c r="B49" t="s">
        <v>391</v>
      </c>
      <c r="C49" t="s">
        <v>297</v>
      </c>
      <c r="D49" t="s">
        <v>392</v>
      </c>
      <c r="E49" t="s">
        <v>298</v>
      </c>
      <c r="F49">
        <v>9659796.6241543703</v>
      </c>
      <c r="G49">
        <v>9943332.5727270097</v>
      </c>
      <c r="H49">
        <v>10308366.832571199</v>
      </c>
      <c r="I49">
        <v>10550834.3691289</v>
      </c>
      <c r="J49">
        <v>10795558.8360065</v>
      </c>
      <c r="K49">
        <v>11065193.491420999</v>
      </c>
      <c r="L49">
        <v>11259727.6241471</v>
      </c>
      <c r="M49">
        <v>11483786.5309381</v>
      </c>
      <c r="N49">
        <v>11724735.5634425</v>
      </c>
      <c r="O49">
        <v>11912090.1283514</v>
      </c>
      <c r="P49">
        <v>12124303.9710366</v>
      </c>
      <c r="Q49">
        <v>12398070.484512599</v>
      </c>
      <c r="R49">
        <v>12517914.935175899</v>
      </c>
      <c r="S49">
        <v>12741299.1016057</v>
      </c>
      <c r="T49">
        <v>12369281.6807345</v>
      </c>
      <c r="U49">
        <v>12577738.2075163</v>
      </c>
      <c r="V49">
        <v>12676030.399693601</v>
      </c>
      <c r="W49">
        <v>12768955.562946999</v>
      </c>
      <c r="X49">
        <v>12870269.5910601</v>
      </c>
      <c r="Y49">
        <v>13118412.3356368</v>
      </c>
      <c r="Z49">
        <v>13125647.737411</v>
      </c>
      <c r="AA49">
        <v>13009427.8865576</v>
      </c>
      <c r="AB49">
        <v>13102351.395481</v>
      </c>
      <c r="AC49">
        <v>13376183.045738701</v>
      </c>
      <c r="AD49">
        <v>13444288.1180599</v>
      </c>
      <c r="AE49">
        <v>13396825.3319043</v>
      </c>
      <c r="AF49">
        <v>13736736.0624058</v>
      </c>
    </row>
    <row r="50" spans="1:32" x14ac:dyDescent="0.3">
      <c r="A50" t="s">
        <v>155</v>
      </c>
      <c r="B50" t="s">
        <v>393</v>
      </c>
      <c r="C50" t="s">
        <v>297</v>
      </c>
      <c r="D50" t="s">
        <v>394</v>
      </c>
      <c r="E50" t="s">
        <v>298</v>
      </c>
      <c r="F50">
        <v>1074705.24553696</v>
      </c>
      <c r="G50">
        <v>1047832.0803163</v>
      </c>
      <c r="H50">
        <v>1096347.6661407601</v>
      </c>
      <c r="I50">
        <v>1168219.9755659299</v>
      </c>
      <c r="J50">
        <v>1303218.06975591</v>
      </c>
      <c r="K50">
        <v>1354448.8379102</v>
      </c>
      <c r="L50">
        <v>1425032.8813100201</v>
      </c>
      <c r="M50">
        <v>1498895.6326383699</v>
      </c>
      <c r="N50">
        <v>1496024.17874365</v>
      </c>
      <c r="O50">
        <v>1509537.9231994201</v>
      </c>
      <c r="P50">
        <v>1546085.8827762599</v>
      </c>
      <c r="Q50">
        <v>1550481.5616258199</v>
      </c>
      <c r="R50">
        <v>1526875.7398844601</v>
      </c>
      <c r="S50">
        <v>1501574.86687413</v>
      </c>
      <c r="T50">
        <v>1423716.0957895301</v>
      </c>
      <c r="U50">
        <v>1358380.2589163</v>
      </c>
      <c r="V50">
        <v>1332610.8869554501</v>
      </c>
      <c r="W50">
        <v>1393437.9701191499</v>
      </c>
      <c r="X50">
        <v>1490613.0737386399</v>
      </c>
      <c r="Y50">
        <v>1564288.52088181</v>
      </c>
      <c r="Z50">
        <v>1709615.5870674299</v>
      </c>
      <c r="AA50">
        <v>1816990.25987557</v>
      </c>
      <c r="AB50">
        <v>1875042.4839647501</v>
      </c>
      <c r="AC50">
        <v>1888331.4744372601</v>
      </c>
      <c r="AD50">
        <v>1897076.30957292</v>
      </c>
      <c r="AE50">
        <v>1855126.09224686</v>
      </c>
      <c r="AF50">
        <v>1834001.8104218801</v>
      </c>
    </row>
    <row r="51" spans="1:32" x14ac:dyDescent="0.3">
      <c r="A51" t="s">
        <v>155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155</v>
      </c>
      <c r="B53" t="s">
        <v>399</v>
      </c>
      <c r="C53" t="s">
        <v>297</v>
      </c>
      <c r="D53" t="s">
        <v>400</v>
      </c>
      <c r="E53" t="s">
        <v>298</v>
      </c>
      <c r="F53">
        <v>501938.11091047898</v>
      </c>
      <c r="G53">
        <v>605461.737167974</v>
      </c>
      <c r="H53">
        <v>719248.28193084698</v>
      </c>
      <c r="I53">
        <v>825904.06175199198</v>
      </c>
      <c r="J53">
        <v>912318.87418874097</v>
      </c>
      <c r="K53">
        <v>987526.51481856406</v>
      </c>
      <c r="L53">
        <v>1063646.65765743</v>
      </c>
      <c r="M53">
        <v>1133207.37621067</v>
      </c>
      <c r="N53">
        <v>1183663.87276027</v>
      </c>
      <c r="O53">
        <v>1246976.3275784701</v>
      </c>
      <c r="P53">
        <v>1299159.04754285</v>
      </c>
      <c r="Q53">
        <v>1335283.9196868101</v>
      </c>
      <c r="R53">
        <v>1357907.07754478</v>
      </c>
      <c r="S53">
        <v>1378993.4917099499</v>
      </c>
      <c r="T53">
        <v>1369335.34685074</v>
      </c>
      <c r="U53">
        <v>1354291.45782244</v>
      </c>
      <c r="V53">
        <v>1340002.8371451399</v>
      </c>
      <c r="W53">
        <v>1338534.2027694499</v>
      </c>
      <c r="X53">
        <v>1342554.5556201399</v>
      </c>
      <c r="Y53">
        <v>1362921.9418421299</v>
      </c>
      <c r="Z53">
        <v>1395015.7166953001</v>
      </c>
      <c r="AA53">
        <v>1420053.83249006</v>
      </c>
      <c r="AB53">
        <v>1435535.7508593099</v>
      </c>
      <c r="AC53">
        <v>1463312.6562536799</v>
      </c>
      <c r="AD53">
        <v>1499675.53685572</v>
      </c>
      <c r="AE53">
        <v>1529200.7923107401</v>
      </c>
      <c r="AF53">
        <v>342060.27205493301</v>
      </c>
    </row>
    <row r="54" spans="1:32" x14ac:dyDescent="0.3">
      <c r="A54" t="s">
        <v>155</v>
      </c>
      <c r="B54" t="s">
        <v>401</v>
      </c>
      <c r="C54" t="s">
        <v>297</v>
      </c>
      <c r="D54" t="s">
        <v>402</v>
      </c>
      <c r="E54" t="s">
        <v>298</v>
      </c>
      <c r="F54">
        <v>611110.06152682798</v>
      </c>
      <c r="G54">
        <v>704423.47661385802</v>
      </c>
      <c r="H54">
        <v>820328.02517674805</v>
      </c>
      <c r="I54">
        <v>940267.79708924296</v>
      </c>
      <c r="J54">
        <v>1042766.10498922</v>
      </c>
      <c r="K54">
        <v>1129548.32016345</v>
      </c>
      <c r="L54">
        <v>1208943.26575356</v>
      </c>
      <c r="M54">
        <v>1288397.0503038</v>
      </c>
      <c r="N54">
        <v>1341684.8016661201</v>
      </c>
      <c r="O54">
        <v>1414531.4489369399</v>
      </c>
      <c r="P54">
        <v>1482037.2007660901</v>
      </c>
      <c r="Q54">
        <v>1536455.4627319099</v>
      </c>
      <c r="R54">
        <v>1583183.5687706301</v>
      </c>
      <c r="S54">
        <v>1629380.15013361</v>
      </c>
      <c r="T54">
        <v>1618421.55256972</v>
      </c>
      <c r="U54">
        <v>1600649.6650161201</v>
      </c>
      <c r="V54">
        <v>1588059.30674483</v>
      </c>
      <c r="W54">
        <v>1591119.9465616699</v>
      </c>
      <c r="X54">
        <v>1598316.5698553999</v>
      </c>
      <c r="Y54">
        <v>1618540.2851817899</v>
      </c>
      <c r="Z54">
        <v>1667148.7434209101</v>
      </c>
      <c r="AA54">
        <v>1704183.6814095301</v>
      </c>
      <c r="AB54">
        <v>1733793.1542271599</v>
      </c>
      <c r="AC54">
        <v>1797171.7596912701</v>
      </c>
      <c r="AD54">
        <v>1879072.5420176401</v>
      </c>
      <c r="AE54">
        <v>1944261.42111082</v>
      </c>
      <c r="AF54">
        <v>766829.87113830994</v>
      </c>
    </row>
    <row r="55" spans="1:32" x14ac:dyDescent="0.3">
      <c r="A55" t="s">
        <v>155</v>
      </c>
      <c r="B55" t="s">
        <v>403</v>
      </c>
      <c r="C55" t="s">
        <v>297</v>
      </c>
      <c r="D55" t="s">
        <v>404</v>
      </c>
      <c r="E55" t="s">
        <v>298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155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155</v>
      </c>
      <c r="B57" t="s">
        <v>407</v>
      </c>
      <c r="C57" t="s">
        <v>297</v>
      </c>
      <c r="D57" t="s">
        <v>408</v>
      </c>
      <c r="E57" t="s">
        <v>298</v>
      </c>
      <c r="F57">
        <v>93746620.065414995</v>
      </c>
      <c r="G57">
        <v>97327683.975142896</v>
      </c>
      <c r="H57">
        <v>102512882.817957</v>
      </c>
      <c r="I57">
        <v>107024045.751469</v>
      </c>
      <c r="J57">
        <v>110539978.47962201</v>
      </c>
      <c r="K57">
        <v>114502069.604283</v>
      </c>
      <c r="L57">
        <v>117906152.68537401</v>
      </c>
      <c r="M57">
        <v>120977892.60024001</v>
      </c>
      <c r="N57">
        <v>123743868.235249</v>
      </c>
      <c r="O57">
        <v>126728430.28530601</v>
      </c>
      <c r="P57">
        <v>130168287.569252</v>
      </c>
      <c r="Q57">
        <v>134589749.816214</v>
      </c>
      <c r="R57">
        <v>137877711.29120499</v>
      </c>
      <c r="S57">
        <v>141927721.025576</v>
      </c>
      <c r="T57">
        <v>137252678.74898201</v>
      </c>
      <c r="U57">
        <v>138160457.51060799</v>
      </c>
      <c r="V57">
        <v>138096442.87235099</v>
      </c>
      <c r="W57">
        <v>138382986.57297701</v>
      </c>
      <c r="X57">
        <v>139240141.89961201</v>
      </c>
      <c r="Y57">
        <v>142883349.68528801</v>
      </c>
      <c r="Z57">
        <v>145301235.66382599</v>
      </c>
      <c r="AA57">
        <v>146269224.02044699</v>
      </c>
      <c r="AB57">
        <v>148870071.81885201</v>
      </c>
      <c r="AC57">
        <v>152040088.892203</v>
      </c>
      <c r="AD57">
        <v>153400325.661118</v>
      </c>
      <c r="AE57">
        <v>153012949.32068899</v>
      </c>
      <c r="AF57">
        <v>151267730.150444</v>
      </c>
    </row>
    <row r="58" spans="1:32" x14ac:dyDescent="0.3">
      <c r="A58" t="s">
        <v>155</v>
      </c>
      <c r="B58" t="s">
        <v>409</v>
      </c>
      <c r="C58" t="s">
        <v>297</v>
      </c>
      <c r="D58" t="s">
        <v>410</v>
      </c>
      <c r="E58" t="s">
        <v>298</v>
      </c>
      <c r="F58">
        <v>93746317.20273</v>
      </c>
      <c r="G58">
        <v>97327028.172591507</v>
      </c>
      <c r="H58">
        <v>102510296.322918</v>
      </c>
      <c r="I58">
        <v>107018748.112747</v>
      </c>
      <c r="J58">
        <v>110531369.673308</v>
      </c>
      <c r="K58">
        <v>114491568.851255</v>
      </c>
      <c r="L58">
        <v>117892748.582285</v>
      </c>
      <c r="M58">
        <v>120958818.469301</v>
      </c>
      <c r="N58">
        <v>123721822.43589</v>
      </c>
      <c r="O58">
        <v>126701013.503995</v>
      </c>
      <c r="P58">
        <v>130134449.565631</v>
      </c>
      <c r="Q58">
        <v>134542394.78269401</v>
      </c>
      <c r="R58">
        <v>137812796.08451599</v>
      </c>
      <c r="S58">
        <v>141844570.841149</v>
      </c>
      <c r="T58">
        <v>137163720.80364901</v>
      </c>
      <c r="U58">
        <v>138066318.46810001</v>
      </c>
      <c r="V58">
        <v>137994739.889355</v>
      </c>
      <c r="W58">
        <v>138281334.09814501</v>
      </c>
      <c r="X58">
        <v>139143472.00570801</v>
      </c>
      <c r="Y58">
        <v>142792620.28203499</v>
      </c>
      <c r="Z58">
        <v>145213416.23559299</v>
      </c>
      <c r="AA58">
        <v>146183207.762061</v>
      </c>
      <c r="AB58">
        <v>148783007.49075201</v>
      </c>
      <c r="AC58">
        <v>151946021.28225201</v>
      </c>
      <c r="AD58">
        <v>153298286.41915801</v>
      </c>
      <c r="AE58">
        <v>152905929.74860799</v>
      </c>
      <c r="AF58">
        <v>151159903.712082</v>
      </c>
    </row>
    <row r="59" spans="1:32" x14ac:dyDescent="0.3">
      <c r="A59" t="s">
        <v>155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156</v>
      </c>
      <c r="B2" t="s">
        <v>295</v>
      </c>
      <c r="C2" t="s">
        <v>297</v>
      </c>
      <c r="D2" t="s">
        <v>296</v>
      </c>
      <c r="E2" t="s">
        <v>298</v>
      </c>
      <c r="F2">
        <v>31402173.1957325</v>
      </c>
      <c r="G2">
        <v>30584841.972383101</v>
      </c>
      <c r="H2">
        <v>29995426.943681099</v>
      </c>
      <c r="I2">
        <v>29074063.6094153</v>
      </c>
      <c r="J2">
        <v>27810763.7084748</v>
      </c>
      <c r="K2">
        <v>26567529.4193382</v>
      </c>
      <c r="L2">
        <v>25223714.432145</v>
      </c>
      <c r="M2">
        <v>23667448.845964801</v>
      </c>
      <c r="N2">
        <v>22522153.973892801</v>
      </c>
      <c r="O2">
        <v>21637498.8100757</v>
      </c>
      <c r="P2">
        <v>20998551.766616601</v>
      </c>
      <c r="Q2">
        <v>20084320.952584501</v>
      </c>
      <c r="R2">
        <v>19142426.323871698</v>
      </c>
      <c r="S2">
        <v>18467774.6973667</v>
      </c>
      <c r="T2">
        <v>17263997.1933203</v>
      </c>
      <c r="U2">
        <v>16371152.6542511</v>
      </c>
      <c r="V2">
        <v>15686774.2279405</v>
      </c>
      <c r="W2">
        <v>15135750.9611596</v>
      </c>
      <c r="X2">
        <v>15022114.718960799</v>
      </c>
      <c r="Y2">
        <v>14825054.0549154</v>
      </c>
      <c r="Z2">
        <v>14738108.571917901</v>
      </c>
      <c r="AA2">
        <v>14293409.443471501</v>
      </c>
      <c r="AB2">
        <v>14578317.5787482</v>
      </c>
      <c r="AC2">
        <v>14425660.007638801</v>
      </c>
      <c r="AD2">
        <v>14109564.995760901</v>
      </c>
      <c r="AE2">
        <v>13635909.848011101</v>
      </c>
    </row>
    <row r="3" spans="1:32" x14ac:dyDescent="0.3">
      <c r="A3" t="s">
        <v>156</v>
      </c>
      <c r="B3" t="s">
        <v>299</v>
      </c>
      <c r="C3" t="s">
        <v>297</v>
      </c>
      <c r="D3" t="s">
        <v>300</v>
      </c>
      <c r="E3" t="s">
        <v>298</v>
      </c>
      <c r="F3">
        <v>3152230.99062534</v>
      </c>
      <c r="G3">
        <v>3051069.0243829801</v>
      </c>
      <c r="H3">
        <v>2983555.16969905</v>
      </c>
      <c r="I3">
        <v>2861603.6137488298</v>
      </c>
      <c r="J3">
        <v>2698336.4921491798</v>
      </c>
      <c r="K3">
        <v>2631145.13883512</v>
      </c>
      <c r="L3">
        <v>2519067.9278682</v>
      </c>
      <c r="M3">
        <v>2455809.1141055999</v>
      </c>
      <c r="N3">
        <v>2364814.9443847602</v>
      </c>
      <c r="O3">
        <v>2294896.8739211098</v>
      </c>
      <c r="P3">
        <v>2257062.33700848</v>
      </c>
      <c r="Q3">
        <v>2252057.5746621299</v>
      </c>
      <c r="R3">
        <v>2272554.4992064401</v>
      </c>
      <c r="S3">
        <v>2360487.5617591101</v>
      </c>
      <c r="T3">
        <v>2291625.1370934499</v>
      </c>
      <c r="U3">
        <v>2241173.48716257</v>
      </c>
      <c r="V3">
        <v>2230610.0589811299</v>
      </c>
      <c r="W3">
        <v>2208450.9266763302</v>
      </c>
      <c r="X3">
        <v>2281745.16295578</v>
      </c>
      <c r="Y3">
        <v>2403046.2385788001</v>
      </c>
      <c r="Z3">
        <v>2480568.1046570698</v>
      </c>
      <c r="AA3">
        <v>2491312.3253280199</v>
      </c>
      <c r="AB3">
        <v>2615722.93228073</v>
      </c>
      <c r="AC3">
        <v>2627477.1363530001</v>
      </c>
      <c r="AD3">
        <v>2620595.09321866</v>
      </c>
      <c r="AE3">
        <v>2567346.8536820002</v>
      </c>
    </row>
    <row r="4" spans="1:32" x14ac:dyDescent="0.3">
      <c r="A4" t="s">
        <v>156</v>
      </c>
      <c r="B4" t="s">
        <v>301</v>
      </c>
      <c r="C4" t="s">
        <v>297</v>
      </c>
      <c r="D4" t="s">
        <v>302</v>
      </c>
      <c r="E4" t="s">
        <v>298</v>
      </c>
      <c r="F4">
        <v>187891763.94460899</v>
      </c>
      <c r="G4">
        <v>189457503.4513</v>
      </c>
      <c r="H4">
        <v>192949293.083763</v>
      </c>
      <c r="I4">
        <v>193524721.90743899</v>
      </c>
      <c r="J4">
        <v>189129275.34014699</v>
      </c>
      <c r="K4">
        <v>189186224.184037</v>
      </c>
      <c r="L4">
        <v>187991292.178873</v>
      </c>
      <c r="M4">
        <v>182317797.50085899</v>
      </c>
      <c r="N4">
        <v>179263576.636783</v>
      </c>
      <c r="O4">
        <v>178736975.50854</v>
      </c>
      <c r="P4">
        <v>183187176.573091</v>
      </c>
      <c r="Q4">
        <v>187494630.42016399</v>
      </c>
      <c r="R4">
        <v>193232543.191071</v>
      </c>
      <c r="S4">
        <v>200636191.37544501</v>
      </c>
      <c r="T4">
        <v>192734505.37875</v>
      </c>
      <c r="U4">
        <v>186367641.33656099</v>
      </c>
      <c r="V4">
        <v>184716095.76042199</v>
      </c>
      <c r="W4">
        <v>183447061.27606201</v>
      </c>
      <c r="X4">
        <v>182973570.79551899</v>
      </c>
      <c r="Y4">
        <v>185631612.62426099</v>
      </c>
      <c r="Z4">
        <v>188162567.24384901</v>
      </c>
      <c r="AA4">
        <v>188101953.08491099</v>
      </c>
      <c r="AB4">
        <v>191283480.62586501</v>
      </c>
      <c r="AC4">
        <v>195932249.22782901</v>
      </c>
      <c r="AD4">
        <v>199303291.20684999</v>
      </c>
      <c r="AE4">
        <v>198677157.317507</v>
      </c>
    </row>
    <row r="5" spans="1:32" x14ac:dyDescent="0.3">
      <c r="A5" t="s">
        <v>156</v>
      </c>
      <c r="B5" t="s">
        <v>303</v>
      </c>
      <c r="C5" t="s">
        <v>297</v>
      </c>
      <c r="D5" t="s">
        <v>304</v>
      </c>
      <c r="E5" t="s">
        <v>298</v>
      </c>
      <c r="F5">
        <v>15305945.6577271</v>
      </c>
      <c r="G5">
        <v>15642091.168791</v>
      </c>
      <c r="H5">
        <v>16128505.870693499</v>
      </c>
      <c r="I5">
        <v>16361568.953197099</v>
      </c>
      <c r="J5">
        <v>16271251.831798401</v>
      </c>
      <c r="K5">
        <v>16479885.022402201</v>
      </c>
      <c r="L5">
        <v>16560813.335279901</v>
      </c>
      <c r="M5">
        <v>16548750.8089574</v>
      </c>
      <c r="N5">
        <v>16390063.761977401</v>
      </c>
      <c r="O5">
        <v>16420528.170779301</v>
      </c>
      <c r="P5">
        <v>16889014.0943207</v>
      </c>
      <c r="Q5">
        <v>17303738.272732899</v>
      </c>
      <c r="R5">
        <v>17753854.402899101</v>
      </c>
      <c r="S5">
        <v>18146899.957227901</v>
      </c>
      <c r="T5">
        <v>17659117.4793588</v>
      </c>
      <c r="U5">
        <v>17420386.496444698</v>
      </c>
      <c r="V5">
        <v>17801030.0296252</v>
      </c>
      <c r="W5">
        <v>17941468.0682506</v>
      </c>
      <c r="X5">
        <v>18057402.370110799</v>
      </c>
      <c r="Y5">
        <v>18512751.247027401</v>
      </c>
      <c r="Z5">
        <v>18716075.088722099</v>
      </c>
      <c r="AA5">
        <v>18832223.361188699</v>
      </c>
      <c r="AB5">
        <v>19458236.2070526</v>
      </c>
      <c r="AC5">
        <v>20059840.691563699</v>
      </c>
      <c r="AD5">
        <v>20499367.4954881</v>
      </c>
      <c r="AE5">
        <v>20422554.4586487</v>
      </c>
    </row>
    <row r="6" spans="1:32" x14ac:dyDescent="0.3">
      <c r="A6" t="s">
        <v>156</v>
      </c>
      <c r="B6" t="s">
        <v>305</v>
      </c>
      <c r="C6" t="s">
        <v>297</v>
      </c>
      <c r="D6" t="s">
        <v>306</v>
      </c>
      <c r="E6" t="s">
        <v>298</v>
      </c>
      <c r="F6">
        <v>7402305.5868893899</v>
      </c>
      <c r="G6">
        <v>7022254.3684472004</v>
      </c>
      <c r="H6">
        <v>6780558.9863630002</v>
      </c>
      <c r="I6">
        <v>6447310.4476441499</v>
      </c>
      <c r="J6">
        <v>5977516.8639855804</v>
      </c>
      <c r="K6">
        <v>5613404.1662700297</v>
      </c>
      <c r="L6">
        <v>5257931.54693045</v>
      </c>
      <c r="M6">
        <v>4894316.7031078003</v>
      </c>
      <c r="N6">
        <v>4554713.4013069896</v>
      </c>
      <c r="O6">
        <v>4304898.0720992303</v>
      </c>
      <c r="P6">
        <v>4200216.4294425799</v>
      </c>
      <c r="Q6">
        <v>4065877.6566606802</v>
      </c>
      <c r="R6">
        <v>3986646.62160795</v>
      </c>
      <c r="S6">
        <v>3968104.81924862</v>
      </c>
      <c r="T6">
        <v>3680526.6202294501</v>
      </c>
      <c r="U6">
        <v>3479050.3807731401</v>
      </c>
      <c r="V6">
        <v>3385484.1954618501</v>
      </c>
      <c r="W6">
        <v>3243377.5862896601</v>
      </c>
      <c r="X6">
        <v>3174193.317398</v>
      </c>
      <c r="Y6">
        <v>3141215.0167921302</v>
      </c>
      <c r="Z6">
        <v>3114865.8624461601</v>
      </c>
      <c r="AA6">
        <v>3022738.5346039399</v>
      </c>
      <c r="AB6">
        <v>2983605.61854641</v>
      </c>
      <c r="AC6">
        <v>2932563.5608289898</v>
      </c>
      <c r="AD6">
        <v>2918832.32616917</v>
      </c>
      <c r="AE6">
        <v>2822333.0972822802</v>
      </c>
    </row>
    <row r="7" spans="1:32" x14ac:dyDescent="0.3">
      <c r="A7" t="s">
        <v>156</v>
      </c>
      <c r="B7" t="s">
        <v>307</v>
      </c>
      <c r="C7" t="s">
        <v>297</v>
      </c>
      <c r="D7" t="s">
        <v>308</v>
      </c>
      <c r="E7" t="s">
        <v>298</v>
      </c>
      <c r="F7">
        <v>12300007.6456169</v>
      </c>
      <c r="G7">
        <v>12376054.369436201</v>
      </c>
      <c r="H7">
        <v>12641558.837239999</v>
      </c>
      <c r="I7">
        <v>12587524.9503926</v>
      </c>
      <c r="J7">
        <v>12136819.5160152</v>
      </c>
      <c r="K7">
        <v>11949321.4610998</v>
      </c>
      <c r="L7">
        <v>11654713.323501</v>
      </c>
      <c r="M7">
        <v>11226058.166338099</v>
      </c>
      <c r="N7">
        <v>10885580.358686</v>
      </c>
      <c r="O7">
        <v>10607713.098203899</v>
      </c>
      <c r="P7">
        <v>10758669.8882812</v>
      </c>
      <c r="Q7">
        <v>10931732.6411677</v>
      </c>
      <c r="R7">
        <v>11247112.4865124</v>
      </c>
      <c r="S7">
        <v>11482062.685424799</v>
      </c>
      <c r="T7">
        <v>10952004.393982399</v>
      </c>
      <c r="U7">
        <v>10626016.4877945</v>
      </c>
      <c r="V7">
        <v>10479833.7747171</v>
      </c>
      <c r="W7">
        <v>10255598.378988599</v>
      </c>
      <c r="X7">
        <v>10297230.9728358</v>
      </c>
      <c r="Y7">
        <v>10493056.153970599</v>
      </c>
      <c r="Z7">
        <v>10601371.416247699</v>
      </c>
      <c r="AA7">
        <v>10563530.075289801</v>
      </c>
      <c r="AB7">
        <v>10610836.246260701</v>
      </c>
      <c r="AC7">
        <v>10707431.052979801</v>
      </c>
      <c r="AD7">
        <v>10766929.458274299</v>
      </c>
      <c r="AE7">
        <v>10760041.6605221</v>
      </c>
    </row>
    <row r="8" spans="1:32" x14ac:dyDescent="0.3">
      <c r="A8" t="s">
        <v>156</v>
      </c>
      <c r="B8" t="s">
        <v>309</v>
      </c>
      <c r="C8" t="s">
        <v>297</v>
      </c>
      <c r="D8" t="s">
        <v>310</v>
      </c>
      <c r="E8" t="s">
        <v>298</v>
      </c>
      <c r="F8">
        <v>6882846.0986192096</v>
      </c>
      <c r="G8">
        <v>6958474.5555406502</v>
      </c>
      <c r="H8">
        <v>6896231.8863712596</v>
      </c>
      <c r="I8">
        <v>6742176.9320129901</v>
      </c>
      <c r="J8">
        <v>6480277.9426654503</v>
      </c>
      <c r="K8">
        <v>6272640.0491199503</v>
      </c>
      <c r="L8">
        <v>5998971.4969913503</v>
      </c>
      <c r="M8">
        <v>5823646.8999360204</v>
      </c>
      <c r="N8">
        <v>5725942.2017281</v>
      </c>
      <c r="O8">
        <v>5709808.3040629895</v>
      </c>
      <c r="P8">
        <v>5729375.6798115801</v>
      </c>
      <c r="Q8">
        <v>5872905.0469705798</v>
      </c>
      <c r="R8">
        <v>5955490.3694798602</v>
      </c>
      <c r="S8">
        <v>6235071.4453081796</v>
      </c>
      <c r="T8">
        <v>6068611.80702003</v>
      </c>
      <c r="U8">
        <v>5895604.0301674902</v>
      </c>
      <c r="V8">
        <v>5695645.3290782496</v>
      </c>
      <c r="W8">
        <v>5557715.4001926295</v>
      </c>
      <c r="X8">
        <v>5509648.51109666</v>
      </c>
      <c r="Y8">
        <v>5559608.0268664397</v>
      </c>
      <c r="Z8">
        <v>5580764.1097921701</v>
      </c>
      <c r="AA8">
        <v>5444600.9454496801</v>
      </c>
      <c r="AB8">
        <v>5458721.6831895504</v>
      </c>
      <c r="AC8">
        <v>5444346.1798356203</v>
      </c>
      <c r="AD8">
        <v>5402220.6937042698</v>
      </c>
      <c r="AE8">
        <v>5372801.2787921801</v>
      </c>
    </row>
    <row r="9" spans="1:32" x14ac:dyDescent="0.3">
      <c r="A9" t="s">
        <v>156</v>
      </c>
      <c r="B9" t="s">
        <v>311</v>
      </c>
      <c r="C9" t="s">
        <v>297</v>
      </c>
      <c r="D9" t="s">
        <v>312</v>
      </c>
      <c r="E9" t="s">
        <v>298</v>
      </c>
      <c r="F9">
        <v>19750307.313342098</v>
      </c>
      <c r="G9">
        <v>19778805.3286677</v>
      </c>
      <c r="H9">
        <v>20082782.597171199</v>
      </c>
      <c r="I9">
        <v>20074998.658177499</v>
      </c>
      <c r="J9">
        <v>19614624.179353599</v>
      </c>
      <c r="K9">
        <v>19511568.647257399</v>
      </c>
      <c r="L9">
        <v>19341404.9445845</v>
      </c>
      <c r="M9">
        <v>18976070.515081301</v>
      </c>
      <c r="N9">
        <v>18817956.1128892</v>
      </c>
      <c r="O9">
        <v>18637200.623842701</v>
      </c>
      <c r="P9">
        <v>19057837.3868609</v>
      </c>
      <c r="Q9">
        <v>19309999.249330301</v>
      </c>
      <c r="R9">
        <v>19702720.2836142</v>
      </c>
      <c r="S9">
        <v>20780338.335341301</v>
      </c>
      <c r="T9">
        <v>20180993.634408899</v>
      </c>
      <c r="U9">
        <v>19892723.816312801</v>
      </c>
      <c r="V9">
        <v>19916791.176901501</v>
      </c>
      <c r="W9">
        <v>19599143.4276236</v>
      </c>
      <c r="X9">
        <v>19375760.8250296</v>
      </c>
      <c r="Y9">
        <v>19463547.078028701</v>
      </c>
      <c r="Z9">
        <v>19342139.154914599</v>
      </c>
      <c r="AA9">
        <v>18884884.372688301</v>
      </c>
      <c r="AB9">
        <v>18872338.7057264</v>
      </c>
      <c r="AC9">
        <v>19236695.915660501</v>
      </c>
      <c r="AD9">
        <v>19788657.9120472</v>
      </c>
      <c r="AE9">
        <v>19846249.2540932</v>
      </c>
    </row>
    <row r="10" spans="1:32" x14ac:dyDescent="0.3">
      <c r="A10" t="s">
        <v>156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156</v>
      </c>
      <c r="B11" t="s">
        <v>315</v>
      </c>
      <c r="C11" t="s">
        <v>297</v>
      </c>
      <c r="D11" t="s">
        <v>316</v>
      </c>
      <c r="E11" t="s">
        <v>298</v>
      </c>
      <c r="F11">
        <v>4806007.0140363798</v>
      </c>
      <c r="G11">
        <v>5005479.0998174204</v>
      </c>
      <c r="H11">
        <v>5309406.5233683996</v>
      </c>
      <c r="I11">
        <v>5439334.6222445499</v>
      </c>
      <c r="J11">
        <v>5456529.3666566899</v>
      </c>
      <c r="K11">
        <v>5630057.63841746</v>
      </c>
      <c r="L11">
        <v>5788775.3358112704</v>
      </c>
      <c r="M11">
        <v>5920392.2391208699</v>
      </c>
      <c r="N11">
        <v>6071855.8997315196</v>
      </c>
      <c r="O11">
        <v>6198843.2972407797</v>
      </c>
      <c r="P11">
        <v>6416584.0119660003</v>
      </c>
      <c r="Q11">
        <v>6685618.72030685</v>
      </c>
      <c r="R11">
        <v>6892418.4875658704</v>
      </c>
      <c r="S11">
        <v>7157084.8255815301</v>
      </c>
      <c r="T11">
        <v>7089900.9466123702</v>
      </c>
      <c r="U11">
        <v>7011011.2092508404</v>
      </c>
      <c r="V11">
        <v>7182543.7636328004</v>
      </c>
      <c r="W11">
        <v>7709365.3190698</v>
      </c>
      <c r="X11">
        <v>8281783.4712121896</v>
      </c>
      <c r="Y11">
        <v>8824635.8872389309</v>
      </c>
      <c r="Z11">
        <v>9111148.8162689693</v>
      </c>
      <c r="AA11">
        <v>9629934.8175494298</v>
      </c>
      <c r="AB11">
        <v>10123564.191573801</v>
      </c>
      <c r="AC11">
        <v>10549891.6391169</v>
      </c>
      <c r="AD11">
        <v>10878686.0263924</v>
      </c>
      <c r="AE11">
        <v>11125788.530929901</v>
      </c>
    </row>
    <row r="12" spans="1:32" x14ac:dyDescent="0.3">
      <c r="A12" t="s">
        <v>156</v>
      </c>
      <c r="B12" t="s">
        <v>317</v>
      </c>
      <c r="C12" t="s">
        <v>297</v>
      </c>
      <c r="D12" t="s">
        <v>318</v>
      </c>
      <c r="E12" t="s">
        <v>298</v>
      </c>
      <c r="F12">
        <v>16531432.4193376</v>
      </c>
      <c r="G12">
        <v>16582827.2681836</v>
      </c>
      <c r="H12">
        <v>16792289.9229909</v>
      </c>
      <c r="I12">
        <v>16658801.0467223</v>
      </c>
      <c r="J12">
        <v>16041244.226226</v>
      </c>
      <c r="K12">
        <v>15894756.1696804</v>
      </c>
      <c r="L12">
        <v>15691059.6954806</v>
      </c>
      <c r="M12">
        <v>15043190.5854555</v>
      </c>
      <c r="N12">
        <v>14915416.429794</v>
      </c>
      <c r="O12">
        <v>14927435.6473308</v>
      </c>
      <c r="P12">
        <v>15242155.130881</v>
      </c>
      <c r="Q12">
        <v>15758494.578301201</v>
      </c>
      <c r="R12">
        <v>16160691.1710649</v>
      </c>
      <c r="S12">
        <v>16567650.491356</v>
      </c>
      <c r="T12">
        <v>15913493.472590899</v>
      </c>
      <c r="U12">
        <v>15378336.197284</v>
      </c>
      <c r="V12">
        <v>15153367.3388214</v>
      </c>
      <c r="W12">
        <v>14982913.690429499</v>
      </c>
      <c r="X12">
        <v>14971828.9245343</v>
      </c>
      <c r="Y12">
        <v>15140291.924105201</v>
      </c>
      <c r="Z12">
        <v>15238618.4711791</v>
      </c>
      <c r="AA12">
        <v>14992933.6939732</v>
      </c>
      <c r="AB12">
        <v>15073743.1692107</v>
      </c>
      <c r="AC12">
        <v>15344889.178916899</v>
      </c>
      <c r="AD12">
        <v>15510806.2100437</v>
      </c>
      <c r="AE12">
        <v>15459217.770456299</v>
      </c>
    </row>
    <row r="13" spans="1:32" x14ac:dyDescent="0.3">
      <c r="A13" t="s">
        <v>156</v>
      </c>
      <c r="B13" t="s">
        <v>319</v>
      </c>
      <c r="C13" t="s">
        <v>297</v>
      </c>
      <c r="D13" t="s">
        <v>320</v>
      </c>
      <c r="E13" t="s">
        <v>298</v>
      </c>
      <c r="F13">
        <v>33758571.972337298</v>
      </c>
      <c r="G13">
        <v>33515073.757730499</v>
      </c>
      <c r="H13">
        <v>33413026.931593899</v>
      </c>
      <c r="I13">
        <v>32525748.850219902</v>
      </c>
      <c r="J13">
        <v>31279621.600884601</v>
      </c>
      <c r="K13">
        <v>30918317.582812101</v>
      </c>
      <c r="L13">
        <v>30392312.1243372</v>
      </c>
      <c r="M13">
        <v>29201254.435116</v>
      </c>
      <c r="N13">
        <v>28143886.316215999</v>
      </c>
      <c r="O13">
        <v>27601174.394814301</v>
      </c>
      <c r="P13">
        <v>27761373.702045999</v>
      </c>
      <c r="Q13">
        <v>28256880.9500347</v>
      </c>
      <c r="R13">
        <v>29184896.4168038</v>
      </c>
      <c r="S13">
        <v>30555170.824666802</v>
      </c>
      <c r="T13">
        <v>29653773.1613678</v>
      </c>
      <c r="U13">
        <v>29119380.676822599</v>
      </c>
      <c r="V13">
        <v>29089859.749719001</v>
      </c>
      <c r="W13">
        <v>28959039.5263891</v>
      </c>
      <c r="X13">
        <v>28771825.691136099</v>
      </c>
      <c r="Y13">
        <v>29224712.156602401</v>
      </c>
      <c r="Z13">
        <v>29366794.614289202</v>
      </c>
      <c r="AA13">
        <v>29054267.4269282</v>
      </c>
      <c r="AB13">
        <v>29807030.031258799</v>
      </c>
      <c r="AC13">
        <v>30315777.474422101</v>
      </c>
      <c r="AD13">
        <v>30906592.1601885</v>
      </c>
      <c r="AE13">
        <v>30802674.1815136</v>
      </c>
    </row>
    <row r="14" spans="1:32" x14ac:dyDescent="0.3">
      <c r="A14" t="s">
        <v>156</v>
      </c>
      <c r="B14" t="s">
        <v>321</v>
      </c>
      <c r="C14" t="s">
        <v>297</v>
      </c>
      <c r="D14" t="s">
        <v>322</v>
      </c>
      <c r="E14" t="s">
        <v>298</v>
      </c>
      <c r="F14">
        <v>18588921.3648718</v>
      </c>
      <c r="G14">
        <v>19389092.299255099</v>
      </c>
      <c r="H14">
        <v>20154260.7618328</v>
      </c>
      <c r="I14">
        <v>20895858.423503399</v>
      </c>
      <c r="J14">
        <v>20857670.029816002</v>
      </c>
      <c r="K14">
        <v>21905348.715384599</v>
      </c>
      <c r="L14">
        <v>22534325.2260563</v>
      </c>
      <c r="M14">
        <v>21502942.178143401</v>
      </c>
      <c r="N14">
        <v>20888908.4701524</v>
      </c>
      <c r="O14">
        <v>21206787.480541799</v>
      </c>
      <c r="P14">
        <v>21650298.812200598</v>
      </c>
      <c r="Q14">
        <v>22381109.697493501</v>
      </c>
      <c r="R14">
        <v>22999462.632843699</v>
      </c>
      <c r="S14">
        <v>23972255.015733998</v>
      </c>
      <c r="T14">
        <v>22692664.505532201</v>
      </c>
      <c r="U14">
        <v>21609333.846633501</v>
      </c>
      <c r="V14">
        <v>21223829.240986999</v>
      </c>
      <c r="W14">
        <v>20945965.231405899</v>
      </c>
      <c r="X14">
        <v>20436119.295128401</v>
      </c>
      <c r="Y14">
        <v>20515061.706739899</v>
      </c>
      <c r="Z14">
        <v>21049315.336863</v>
      </c>
      <c r="AA14">
        <v>20928684.0238025</v>
      </c>
      <c r="AB14">
        <v>21109334.958234798</v>
      </c>
      <c r="AC14">
        <v>22109567.704138599</v>
      </c>
      <c r="AD14">
        <v>22614644.8286715</v>
      </c>
      <c r="AE14">
        <v>22801667.526245799</v>
      </c>
    </row>
    <row r="15" spans="1:32" x14ac:dyDescent="0.3">
      <c r="A15" t="s">
        <v>156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156</v>
      </c>
      <c r="B16" t="s">
        <v>325</v>
      </c>
      <c r="C16" t="s">
        <v>297</v>
      </c>
      <c r="D16" t="s">
        <v>326</v>
      </c>
      <c r="E16" t="s">
        <v>298</v>
      </c>
      <c r="F16">
        <v>10639526.9422544</v>
      </c>
      <c r="G16">
        <v>11216303.0851932</v>
      </c>
      <c r="H16">
        <v>11855646.853085</v>
      </c>
      <c r="I16">
        <v>12099350.923441</v>
      </c>
      <c r="J16">
        <v>12091725.483811799</v>
      </c>
      <c r="K16">
        <v>12440417.438432001</v>
      </c>
      <c r="L16">
        <v>12523243.9888734</v>
      </c>
      <c r="M16">
        <v>11999501.794903999</v>
      </c>
      <c r="N16">
        <v>11714798.0938299</v>
      </c>
      <c r="O16">
        <v>11675024.1305013</v>
      </c>
      <c r="P16">
        <v>11837434.9357637</v>
      </c>
      <c r="Q16">
        <v>12028173.9716113</v>
      </c>
      <c r="R16">
        <v>12341065.8317424</v>
      </c>
      <c r="S16">
        <v>12438740.247635299</v>
      </c>
      <c r="T16">
        <v>11644523.494979899</v>
      </c>
      <c r="U16">
        <v>11146038.998705201</v>
      </c>
      <c r="V16">
        <v>11054210.454633299</v>
      </c>
      <c r="W16">
        <v>10887850.8629828</v>
      </c>
      <c r="X16">
        <v>10784429.8467544</v>
      </c>
      <c r="Y16">
        <v>10859614.647978701</v>
      </c>
      <c r="Z16">
        <v>10930401.5098661</v>
      </c>
      <c r="AA16">
        <v>10965985.8912639</v>
      </c>
      <c r="AB16">
        <v>11353986.8553365</v>
      </c>
      <c r="AC16">
        <v>11599453.985505</v>
      </c>
      <c r="AD16">
        <v>11600129.208938399</v>
      </c>
      <c r="AE16">
        <v>11475188.9145457</v>
      </c>
    </row>
    <row r="17" spans="1:31" x14ac:dyDescent="0.3">
      <c r="A17" t="s">
        <v>156</v>
      </c>
      <c r="B17" t="s">
        <v>327</v>
      </c>
      <c r="C17" t="s">
        <v>297</v>
      </c>
      <c r="D17" t="s">
        <v>328</v>
      </c>
      <c r="E17" t="s">
        <v>298</v>
      </c>
      <c r="F17">
        <v>12741210.465783499</v>
      </c>
      <c r="G17">
        <v>12868435.683616601</v>
      </c>
      <c r="H17">
        <v>13126950.903651999</v>
      </c>
      <c r="I17">
        <v>13446626.831005299</v>
      </c>
      <c r="J17">
        <v>13188184.430221301</v>
      </c>
      <c r="K17">
        <v>13229535.067988999</v>
      </c>
      <c r="L17">
        <v>13107277.161963901</v>
      </c>
      <c r="M17">
        <v>12630988.344869999</v>
      </c>
      <c r="N17">
        <v>12342056.5877987</v>
      </c>
      <c r="O17">
        <v>12574378.437703</v>
      </c>
      <c r="P17">
        <v>13330342.5503028</v>
      </c>
      <c r="Q17">
        <v>13609294.3690043</v>
      </c>
      <c r="R17">
        <v>14536239.5739643</v>
      </c>
      <c r="S17">
        <v>15598574.585681699</v>
      </c>
      <c r="T17">
        <v>15036644.283322399</v>
      </c>
      <c r="U17">
        <v>14173297.829882501</v>
      </c>
      <c r="V17">
        <v>13890419.501453299</v>
      </c>
      <c r="W17">
        <v>13918730.516981</v>
      </c>
      <c r="X17">
        <v>13730188.140261</v>
      </c>
      <c r="Y17">
        <v>13769560.5566239</v>
      </c>
      <c r="Z17">
        <v>14088352.391937699</v>
      </c>
      <c r="AA17">
        <v>14012556.8672533</v>
      </c>
      <c r="AB17">
        <v>13847220.555551801</v>
      </c>
      <c r="AC17">
        <v>14175023.9858953</v>
      </c>
      <c r="AD17">
        <v>14413381.490472799</v>
      </c>
      <c r="AE17">
        <v>14020924.1876864</v>
      </c>
    </row>
    <row r="18" spans="1:31" x14ac:dyDescent="0.3">
      <c r="A18" t="s">
        <v>156</v>
      </c>
      <c r="B18" t="s">
        <v>329</v>
      </c>
      <c r="C18" t="s">
        <v>297</v>
      </c>
      <c r="D18" t="s">
        <v>330</v>
      </c>
      <c r="E18" t="s">
        <v>298</v>
      </c>
      <c r="F18">
        <v>25455027.538353201</v>
      </c>
      <c r="G18">
        <v>25361808.078883599</v>
      </c>
      <c r="H18">
        <v>25983534.426003698</v>
      </c>
      <c r="I18">
        <v>26441970.487540498</v>
      </c>
      <c r="J18">
        <v>26038415.243706401</v>
      </c>
      <c r="K18">
        <v>25782212.901002001</v>
      </c>
      <c r="L18">
        <v>25636425.058922902</v>
      </c>
      <c r="M18">
        <v>25233861.088195998</v>
      </c>
      <c r="N18">
        <v>25505918.955890801</v>
      </c>
      <c r="O18">
        <v>25619802.325951699</v>
      </c>
      <c r="P18">
        <v>26932403.585689198</v>
      </c>
      <c r="Q18">
        <v>27797530.307177</v>
      </c>
      <c r="R18">
        <v>28857337.873569001</v>
      </c>
      <c r="S18">
        <v>30083188.811330199</v>
      </c>
      <c r="T18">
        <v>28656404.8798877</v>
      </c>
      <c r="U18">
        <v>27164707.4287959</v>
      </c>
      <c r="V18">
        <v>26352512.647529799</v>
      </c>
      <c r="W18">
        <v>26006983.904745199</v>
      </c>
      <c r="X18">
        <v>26104966.803722199</v>
      </c>
      <c r="Y18">
        <v>26596060.900432698</v>
      </c>
      <c r="Z18">
        <v>27362109.283162199</v>
      </c>
      <c r="AA18">
        <v>28097987.470366299</v>
      </c>
      <c r="AB18">
        <v>28964887.372381199</v>
      </c>
      <c r="AC18">
        <v>29882376.961341001</v>
      </c>
      <c r="AD18">
        <v>30425542.928387001</v>
      </c>
      <c r="AE18">
        <v>30243344.1973706</v>
      </c>
    </row>
    <row r="19" spans="1:31" x14ac:dyDescent="0.3">
      <c r="A19" t="s">
        <v>156</v>
      </c>
      <c r="B19" t="s">
        <v>331</v>
      </c>
      <c r="C19" t="s">
        <v>297</v>
      </c>
      <c r="D19" t="s">
        <v>332</v>
      </c>
      <c r="E19" t="s">
        <v>298</v>
      </c>
      <c r="F19">
        <v>3729653.92544044</v>
      </c>
      <c r="G19">
        <v>3740804.3877371801</v>
      </c>
      <c r="H19">
        <v>3784538.5833974802</v>
      </c>
      <c r="I19">
        <v>3803450.7813374</v>
      </c>
      <c r="J19">
        <v>3695394.62500617</v>
      </c>
      <c r="K19">
        <v>3558759.3241699999</v>
      </c>
      <c r="L19">
        <v>3504038.9401403302</v>
      </c>
      <c r="M19">
        <v>3316823.74163255</v>
      </c>
      <c r="N19">
        <v>3306480.0467821402</v>
      </c>
      <c r="O19">
        <v>3253381.5254686899</v>
      </c>
      <c r="P19">
        <v>3381470.36552417</v>
      </c>
      <c r="Q19">
        <v>3493274.9593732599</v>
      </c>
      <c r="R19">
        <v>3614607.03940369</v>
      </c>
      <c r="S19">
        <v>3651049.33090878</v>
      </c>
      <c r="T19">
        <v>3505846.69945742</v>
      </c>
      <c r="U19">
        <v>3451753.93769331</v>
      </c>
      <c r="V19">
        <v>3490568.5578608802</v>
      </c>
      <c r="W19">
        <v>3438909.3627134399</v>
      </c>
      <c r="X19">
        <v>3478192.6262997999</v>
      </c>
      <c r="Y19">
        <v>3531497.3218543101</v>
      </c>
      <c r="Z19">
        <v>3660611.1881600199</v>
      </c>
      <c r="AA19">
        <v>3671625.6045540501</v>
      </c>
      <c r="AB19">
        <v>3619975.0315414802</v>
      </c>
      <c r="AC19">
        <v>3574390.89762482</v>
      </c>
      <c r="AD19">
        <v>3577500.4680726002</v>
      </c>
      <c r="AE19">
        <v>3524372.2594203502</v>
      </c>
    </row>
    <row r="20" spans="1:31" x14ac:dyDescent="0.3">
      <c r="A20" t="s">
        <v>156</v>
      </c>
      <c r="B20" t="s">
        <v>333</v>
      </c>
      <c r="C20" t="s">
        <v>297</v>
      </c>
      <c r="D20" t="s">
        <v>334</v>
      </c>
      <c r="E20" t="s">
        <v>298</v>
      </c>
      <c r="F20">
        <v>102028243.341407</v>
      </c>
      <c r="G20">
        <v>106985413.47801401</v>
      </c>
      <c r="H20">
        <v>112052067.030333</v>
      </c>
      <c r="I20">
        <v>113845937.52867401</v>
      </c>
      <c r="J20">
        <v>114976572.631119</v>
      </c>
      <c r="K20">
        <v>117366721.147596</v>
      </c>
      <c r="L20">
        <v>117909190.585805</v>
      </c>
      <c r="M20">
        <v>117320126.775475</v>
      </c>
      <c r="N20">
        <v>117981584.04910199</v>
      </c>
      <c r="O20">
        <v>118375080.462376</v>
      </c>
      <c r="P20">
        <v>119897737.496767</v>
      </c>
      <c r="Q20">
        <v>121306444.879747</v>
      </c>
      <c r="R20">
        <v>122826745.055931</v>
      </c>
      <c r="S20">
        <v>127921875.347256</v>
      </c>
      <c r="T20">
        <v>124731289.45782</v>
      </c>
      <c r="U20">
        <v>123912094.830299</v>
      </c>
      <c r="V20">
        <v>124222302.34359799</v>
      </c>
      <c r="W20">
        <v>123984353.07533801</v>
      </c>
      <c r="X20">
        <v>124869131.175143</v>
      </c>
      <c r="Y20">
        <v>127958377.30667099</v>
      </c>
      <c r="Z20">
        <v>129117183.97005101</v>
      </c>
      <c r="AA20">
        <v>128120361.136071</v>
      </c>
      <c r="AB20">
        <v>129739550.270404</v>
      </c>
      <c r="AC20">
        <v>131886676.52726801</v>
      </c>
      <c r="AD20">
        <v>133463698.899197</v>
      </c>
      <c r="AE20">
        <v>133487810.43501</v>
      </c>
    </row>
    <row r="21" spans="1:31" x14ac:dyDescent="0.3">
      <c r="A21" t="s">
        <v>156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156</v>
      </c>
      <c r="B22" t="s">
        <v>337</v>
      </c>
      <c r="C22" t="s">
        <v>297</v>
      </c>
      <c r="D22" t="s">
        <v>338</v>
      </c>
      <c r="E22" t="s">
        <v>298</v>
      </c>
      <c r="F22">
        <v>58232469.052038997</v>
      </c>
      <c r="G22">
        <v>61180406.213317998</v>
      </c>
      <c r="H22">
        <v>64478672.715567</v>
      </c>
      <c r="I22">
        <v>66094735.368597798</v>
      </c>
      <c r="J22">
        <v>67419704.337604895</v>
      </c>
      <c r="K22">
        <v>69628632.656998694</v>
      </c>
      <c r="L22">
        <v>70638339.086988494</v>
      </c>
      <c r="M22">
        <v>71333937.340091199</v>
      </c>
      <c r="N22">
        <v>72705606.9417492</v>
      </c>
      <c r="O22">
        <v>73948572.067450002</v>
      </c>
      <c r="P22">
        <v>75384250.154652998</v>
      </c>
      <c r="Q22">
        <v>76760162.609192505</v>
      </c>
      <c r="R22">
        <v>77722423.019671202</v>
      </c>
      <c r="S22">
        <v>80969123.555321097</v>
      </c>
      <c r="T22">
        <v>78819668.406478107</v>
      </c>
      <c r="U22">
        <v>78383054.951233</v>
      </c>
      <c r="V22">
        <v>79031756.035653695</v>
      </c>
      <c r="W22">
        <v>79179314.290698901</v>
      </c>
      <c r="X22">
        <v>80525137.341901794</v>
      </c>
      <c r="Y22">
        <v>83238507.511838406</v>
      </c>
      <c r="Z22">
        <v>84435149.300760299</v>
      </c>
      <c r="AA22">
        <v>84508929.790449202</v>
      </c>
      <c r="AB22">
        <v>86247372.287596494</v>
      </c>
      <c r="AC22">
        <v>88127110.904913098</v>
      </c>
      <c r="AD22">
        <v>90198186.559705898</v>
      </c>
      <c r="AE22">
        <v>91673639.379609704</v>
      </c>
    </row>
    <row r="23" spans="1:31" x14ac:dyDescent="0.3">
      <c r="A23" t="s">
        <v>156</v>
      </c>
      <c r="B23" t="s">
        <v>339</v>
      </c>
      <c r="C23" t="s">
        <v>297</v>
      </c>
      <c r="D23" t="s">
        <v>340</v>
      </c>
      <c r="E23" t="s">
        <v>298</v>
      </c>
      <c r="F23">
        <v>25613537.257681701</v>
      </c>
      <c r="G23">
        <v>26056345.663945999</v>
      </c>
      <c r="H23">
        <v>26157994.026067499</v>
      </c>
      <c r="I23">
        <v>25486798.912236098</v>
      </c>
      <c r="J23">
        <v>24698442.289484099</v>
      </c>
      <c r="K23">
        <v>24545753.077175599</v>
      </c>
      <c r="L23">
        <v>23860619.954675801</v>
      </c>
      <c r="M23">
        <v>22951674.411885601</v>
      </c>
      <c r="N23">
        <v>21796998.277866699</v>
      </c>
      <c r="O23">
        <v>20972779.333149798</v>
      </c>
      <c r="P23">
        <v>20477957.474244598</v>
      </c>
      <c r="Q23">
        <v>20042399.909015998</v>
      </c>
      <c r="R23">
        <v>20485200.645029798</v>
      </c>
      <c r="S23">
        <v>20474930.129108001</v>
      </c>
      <c r="T23">
        <v>19508748.078591101</v>
      </c>
      <c r="U23">
        <v>19202260.4178675</v>
      </c>
      <c r="V23">
        <v>19054630.748645</v>
      </c>
      <c r="W23">
        <v>18888879.0822514</v>
      </c>
      <c r="X23">
        <v>19456889.354572799</v>
      </c>
      <c r="Y23">
        <v>20160982.620348901</v>
      </c>
      <c r="Z23">
        <v>20534922.989972301</v>
      </c>
      <c r="AA23">
        <v>20391119.5348344</v>
      </c>
      <c r="AB23">
        <v>21101968.711164098</v>
      </c>
      <c r="AC23">
        <v>21521919.251401801</v>
      </c>
      <c r="AD23">
        <v>21946781.170399599</v>
      </c>
      <c r="AE23">
        <v>22398663.934260499</v>
      </c>
    </row>
    <row r="24" spans="1:31" x14ac:dyDescent="0.3">
      <c r="A24" t="s">
        <v>156</v>
      </c>
      <c r="B24" t="s">
        <v>341</v>
      </c>
      <c r="C24" t="s">
        <v>297</v>
      </c>
      <c r="D24" t="s">
        <v>342</v>
      </c>
      <c r="E24" t="s">
        <v>298</v>
      </c>
      <c r="F24">
        <v>64039410.619167902</v>
      </c>
      <c r="G24">
        <v>65913970.760597199</v>
      </c>
      <c r="H24">
        <v>67808306.578554004</v>
      </c>
      <c r="I24">
        <v>67005488.721491002</v>
      </c>
      <c r="J24">
        <v>65888664.016928703</v>
      </c>
      <c r="K24">
        <v>67041383.8811455</v>
      </c>
      <c r="L24">
        <v>66011102.200848699</v>
      </c>
      <c r="M24">
        <v>64597950.385330103</v>
      </c>
      <c r="N24">
        <v>63565895.950047404</v>
      </c>
      <c r="O24">
        <v>63932660.721149899</v>
      </c>
      <c r="P24">
        <v>64993749.7669449</v>
      </c>
      <c r="Q24">
        <v>66307116.060036197</v>
      </c>
      <c r="R24">
        <v>66908941.811881699</v>
      </c>
      <c r="S24">
        <v>68153926.387137607</v>
      </c>
      <c r="T24">
        <v>66209168.147126898</v>
      </c>
      <c r="U24">
        <v>64810944.935594603</v>
      </c>
      <c r="V24">
        <v>65008437.729886703</v>
      </c>
      <c r="W24">
        <v>64694871.369588003</v>
      </c>
      <c r="X24">
        <v>65897005.738792904</v>
      </c>
      <c r="Y24">
        <v>67924262.523286402</v>
      </c>
      <c r="Z24">
        <v>69545112.597381294</v>
      </c>
      <c r="AA24">
        <v>69784349.213320002</v>
      </c>
      <c r="AB24">
        <v>71059308.707938105</v>
      </c>
      <c r="AC24">
        <v>71659658.835667297</v>
      </c>
      <c r="AD24">
        <v>72882826.024078295</v>
      </c>
      <c r="AE24">
        <v>72881699.559143499</v>
      </c>
    </row>
    <row r="25" spans="1:31" x14ac:dyDescent="0.3">
      <c r="A25" t="s">
        <v>156</v>
      </c>
      <c r="B25" t="s">
        <v>343</v>
      </c>
      <c r="C25" t="s">
        <v>297</v>
      </c>
      <c r="D25" t="s">
        <v>344</v>
      </c>
      <c r="E25" t="s">
        <v>298</v>
      </c>
      <c r="F25">
        <v>1746222.5936688599</v>
      </c>
      <c r="G25">
        <v>2087760.4410494601</v>
      </c>
      <c r="H25">
        <v>2380108.060385</v>
      </c>
      <c r="I25">
        <v>2297375.75200789</v>
      </c>
      <c r="J25">
        <v>2400479.63718017</v>
      </c>
      <c r="K25">
        <v>2653909.1862852899</v>
      </c>
      <c r="L25">
        <v>2769226.0866916198</v>
      </c>
      <c r="M25">
        <v>2703322.9486310398</v>
      </c>
      <c r="N25">
        <v>2730313.81192597</v>
      </c>
      <c r="O25">
        <v>2869863.5917674201</v>
      </c>
      <c r="P25">
        <v>3072469.8148864801</v>
      </c>
      <c r="Q25">
        <v>3194297.0817932501</v>
      </c>
      <c r="R25">
        <v>3165523.9562281598</v>
      </c>
      <c r="S25">
        <v>3411234.63100651</v>
      </c>
      <c r="T25">
        <v>3337329.7054706402</v>
      </c>
      <c r="U25">
        <v>3035345.5681071999</v>
      </c>
      <c r="V25">
        <v>2779654.2279335698</v>
      </c>
      <c r="W25">
        <v>2555268.9770913799</v>
      </c>
      <c r="X25">
        <v>2429123.7700044699</v>
      </c>
      <c r="Y25">
        <v>2446635.1156811402</v>
      </c>
      <c r="Z25">
        <v>2367723.05620415</v>
      </c>
      <c r="AA25">
        <v>2201803.5742983702</v>
      </c>
      <c r="AB25">
        <v>2118961.7785305302</v>
      </c>
      <c r="AC25">
        <v>1986566.14011967</v>
      </c>
      <c r="AD25">
        <v>2116244.8218366299</v>
      </c>
      <c r="AE25">
        <v>2036727.1750018599</v>
      </c>
    </row>
    <row r="26" spans="1:31" x14ac:dyDescent="0.3">
      <c r="A26" t="s">
        <v>156</v>
      </c>
      <c r="B26" t="s">
        <v>345</v>
      </c>
      <c r="C26" t="s">
        <v>297</v>
      </c>
      <c r="D26" t="s">
        <v>346</v>
      </c>
      <c r="E26" t="s">
        <v>298</v>
      </c>
      <c r="F26">
        <v>31569460.769290499</v>
      </c>
      <c r="G26">
        <v>32529139.8122086</v>
      </c>
      <c r="H26">
        <v>34038490.351966798</v>
      </c>
      <c r="I26">
        <v>33783355.186547399</v>
      </c>
      <c r="J26">
        <v>33102654.209486801</v>
      </c>
      <c r="K26">
        <v>33117600.1431701</v>
      </c>
      <c r="L26">
        <v>32157658.128803201</v>
      </c>
      <c r="M26">
        <v>31328589.910339098</v>
      </c>
      <c r="N26">
        <v>30557562.276558399</v>
      </c>
      <c r="O26">
        <v>30123410.338488098</v>
      </c>
      <c r="P26">
        <v>30104700.8651652</v>
      </c>
      <c r="Q26">
        <v>30474625.370949201</v>
      </c>
      <c r="R26">
        <v>30793468.692671001</v>
      </c>
      <c r="S26">
        <v>31563374.998858001</v>
      </c>
      <c r="T26">
        <v>30743332.428658001</v>
      </c>
      <c r="U26">
        <v>30139907.7531216</v>
      </c>
      <c r="V26">
        <v>30258123.014029499</v>
      </c>
      <c r="W26">
        <v>29976459.853688002</v>
      </c>
      <c r="X26">
        <v>30275236.408249199</v>
      </c>
      <c r="Y26">
        <v>30890555.390191302</v>
      </c>
      <c r="Z26">
        <v>31335974.972996</v>
      </c>
      <c r="AA26">
        <v>31142075.4463863</v>
      </c>
      <c r="AB26">
        <v>31599494.8010437</v>
      </c>
      <c r="AC26">
        <v>31583196.218865801</v>
      </c>
      <c r="AD26">
        <v>31544995.149779901</v>
      </c>
      <c r="AE26">
        <v>31283326.0947758</v>
      </c>
    </row>
    <row r="27" spans="1:31" x14ac:dyDescent="0.3">
      <c r="A27" t="s">
        <v>156</v>
      </c>
      <c r="B27" t="s">
        <v>347</v>
      </c>
      <c r="C27" t="s">
        <v>297</v>
      </c>
      <c r="D27" t="s">
        <v>348</v>
      </c>
      <c r="E27" t="s">
        <v>298</v>
      </c>
      <c r="F27">
        <v>30723727.256208599</v>
      </c>
      <c r="G27">
        <v>31297070.507339198</v>
      </c>
      <c r="H27">
        <v>31389708.166202102</v>
      </c>
      <c r="I27">
        <v>30924757.782935798</v>
      </c>
      <c r="J27">
        <v>30385530.1702617</v>
      </c>
      <c r="K27">
        <v>31269874.551690102</v>
      </c>
      <c r="L27">
        <v>31084217.985353898</v>
      </c>
      <c r="M27">
        <v>30566037.526360001</v>
      </c>
      <c r="N27">
        <v>30278019.861563001</v>
      </c>
      <c r="O27">
        <v>30939386.7908944</v>
      </c>
      <c r="P27">
        <v>31816579.086893201</v>
      </c>
      <c r="Q27">
        <v>32638193.607293699</v>
      </c>
      <c r="R27">
        <v>32949949.162982602</v>
      </c>
      <c r="S27">
        <v>33179316.757273201</v>
      </c>
      <c r="T27">
        <v>32128506.012998201</v>
      </c>
      <c r="U27">
        <v>31635691.614365801</v>
      </c>
      <c r="V27">
        <v>31970660.4879236</v>
      </c>
      <c r="W27">
        <v>32163142.538808599</v>
      </c>
      <c r="X27">
        <v>33192645.560539201</v>
      </c>
      <c r="Y27">
        <v>34587072.017413899</v>
      </c>
      <c r="Z27">
        <v>35841414.568181202</v>
      </c>
      <c r="AA27">
        <v>36440470.192635402</v>
      </c>
      <c r="AB27">
        <v>37340852.128363803</v>
      </c>
      <c r="AC27">
        <v>38089896.476681903</v>
      </c>
      <c r="AD27">
        <v>39221586.052461699</v>
      </c>
      <c r="AE27">
        <v>39561646.289365903</v>
      </c>
    </row>
    <row r="28" spans="1:31" x14ac:dyDescent="0.3">
      <c r="A28" t="s">
        <v>156</v>
      </c>
      <c r="B28" t="s">
        <v>349</v>
      </c>
      <c r="C28" t="s">
        <v>297</v>
      </c>
      <c r="D28" t="s">
        <v>350</v>
      </c>
      <c r="E28" t="s">
        <v>298</v>
      </c>
      <c r="F28">
        <v>117374523.965698</v>
      </c>
      <c r="G28">
        <v>121265921.806481</v>
      </c>
      <c r="H28">
        <v>126273185.958616</v>
      </c>
      <c r="I28">
        <v>126014992.33216999</v>
      </c>
      <c r="J28">
        <v>125724396.41840599</v>
      </c>
      <c r="K28">
        <v>127075397.016836</v>
      </c>
      <c r="L28">
        <v>126677545.171313</v>
      </c>
      <c r="M28">
        <v>125684071.22258</v>
      </c>
      <c r="N28">
        <v>127371038.327668</v>
      </c>
      <c r="O28">
        <v>129178480.964692</v>
      </c>
      <c r="P28">
        <v>131112820.870134</v>
      </c>
      <c r="Q28">
        <v>133073026.355371</v>
      </c>
      <c r="R28">
        <v>135952119.66300601</v>
      </c>
      <c r="S28">
        <v>142042869.703612</v>
      </c>
      <c r="T28">
        <v>139241182.509565</v>
      </c>
      <c r="U28">
        <v>138714739.222</v>
      </c>
      <c r="V28">
        <v>139330728.83855399</v>
      </c>
      <c r="W28">
        <v>139969424.49473801</v>
      </c>
      <c r="X28">
        <v>142010036.39663401</v>
      </c>
      <c r="Y28">
        <v>146866414.99750701</v>
      </c>
      <c r="Z28">
        <v>149078982.56867301</v>
      </c>
      <c r="AA28">
        <v>148869100.223995</v>
      </c>
      <c r="AB28">
        <v>152294222.51061299</v>
      </c>
      <c r="AC28">
        <v>156779560.87524101</v>
      </c>
      <c r="AD28">
        <v>161283678.80012101</v>
      </c>
      <c r="AE28">
        <v>163939040.73069</v>
      </c>
    </row>
    <row r="29" spans="1:31" x14ac:dyDescent="0.3">
      <c r="A29" t="s">
        <v>156</v>
      </c>
      <c r="B29" t="s">
        <v>351</v>
      </c>
      <c r="C29" t="s">
        <v>297</v>
      </c>
      <c r="D29" t="s">
        <v>352</v>
      </c>
      <c r="E29" t="s">
        <v>298</v>
      </c>
      <c r="F29">
        <v>71249834.336323798</v>
      </c>
      <c r="G29">
        <v>72767220.764942601</v>
      </c>
      <c r="H29">
        <v>75487549.487754002</v>
      </c>
      <c r="I29">
        <v>74267154.638258293</v>
      </c>
      <c r="J29">
        <v>72680983.457655698</v>
      </c>
      <c r="K29">
        <v>72656106.5845415</v>
      </c>
      <c r="L29">
        <v>71259806.071437404</v>
      </c>
      <c r="M29">
        <v>69895583.697941497</v>
      </c>
      <c r="N29">
        <v>69982491.467162296</v>
      </c>
      <c r="O29">
        <v>70330494.094089001</v>
      </c>
      <c r="P29">
        <v>71116692.878767207</v>
      </c>
      <c r="Q29">
        <v>71735797.075807601</v>
      </c>
      <c r="R29">
        <v>72269523.992978305</v>
      </c>
      <c r="S29">
        <v>74812830.302128106</v>
      </c>
      <c r="T29">
        <v>72458502.574255705</v>
      </c>
      <c r="U29">
        <v>71818049.869001597</v>
      </c>
      <c r="V29">
        <v>72036247.832132101</v>
      </c>
      <c r="W29">
        <v>72013755.286443204</v>
      </c>
      <c r="X29">
        <v>72995561.563338503</v>
      </c>
      <c r="Y29">
        <v>75290299.963173106</v>
      </c>
      <c r="Z29">
        <v>76228261.686137795</v>
      </c>
      <c r="AA29">
        <v>75885857.151733801</v>
      </c>
      <c r="AB29">
        <v>77159854.123748004</v>
      </c>
      <c r="AC29">
        <v>79299923.313475206</v>
      </c>
      <c r="AD29">
        <v>81930351.804610506</v>
      </c>
      <c r="AE29">
        <v>83289985.138040006</v>
      </c>
    </row>
    <row r="30" spans="1:31" x14ac:dyDescent="0.3">
      <c r="A30" t="s">
        <v>156</v>
      </c>
      <c r="B30" t="s">
        <v>353</v>
      </c>
      <c r="C30" t="s">
        <v>297</v>
      </c>
      <c r="D30" t="s">
        <v>354</v>
      </c>
      <c r="E30" t="s">
        <v>298</v>
      </c>
      <c r="F30">
        <v>8414683.7193204891</v>
      </c>
      <c r="G30">
        <v>8529853.9798863996</v>
      </c>
      <c r="H30">
        <v>8462662.1995973904</v>
      </c>
      <c r="I30">
        <v>8421390.9520394094</v>
      </c>
      <c r="J30">
        <v>8313912.9303466799</v>
      </c>
      <c r="K30">
        <v>8287690.8343007099</v>
      </c>
      <c r="L30">
        <v>8405412.1215559691</v>
      </c>
      <c r="M30">
        <v>8731346.0890238807</v>
      </c>
      <c r="N30">
        <v>9242998.2926399596</v>
      </c>
      <c r="O30">
        <v>9637926.87372973</v>
      </c>
      <c r="P30">
        <v>9600961.1477678306</v>
      </c>
      <c r="Q30">
        <v>9594361.3504260704</v>
      </c>
      <c r="R30">
        <v>9529506.1685554609</v>
      </c>
      <c r="S30">
        <v>9909314.0040502306</v>
      </c>
      <c r="T30">
        <v>9866029.9739469402</v>
      </c>
      <c r="U30">
        <v>9728591.7526560202</v>
      </c>
      <c r="V30">
        <v>9807665.9797242098</v>
      </c>
      <c r="W30">
        <v>9816576.5755093601</v>
      </c>
      <c r="X30">
        <v>9958172.1870611794</v>
      </c>
      <c r="Y30">
        <v>10197924.465508699</v>
      </c>
      <c r="Z30">
        <v>10354333.2357141</v>
      </c>
      <c r="AA30">
        <v>10553837.3727798</v>
      </c>
      <c r="AB30">
        <v>11035384.305678301</v>
      </c>
      <c r="AC30">
        <v>11430849.461487001</v>
      </c>
      <c r="AD30">
        <v>11598749.4295361</v>
      </c>
      <c r="AE30">
        <v>11506733.3764225</v>
      </c>
    </row>
    <row r="31" spans="1:31" x14ac:dyDescent="0.3">
      <c r="A31" t="s">
        <v>156</v>
      </c>
      <c r="B31" t="s">
        <v>355</v>
      </c>
      <c r="C31" t="s">
        <v>297</v>
      </c>
      <c r="D31" t="s">
        <v>356</v>
      </c>
      <c r="E31" t="s">
        <v>298</v>
      </c>
      <c r="F31">
        <v>5284895.46227457</v>
      </c>
      <c r="G31">
        <v>5252904.4615347702</v>
      </c>
      <c r="H31">
        <v>5591753.9851810997</v>
      </c>
      <c r="I31">
        <v>5550900.3179948702</v>
      </c>
      <c r="J31">
        <v>5369284.2033126596</v>
      </c>
      <c r="K31">
        <v>5320243.9458393203</v>
      </c>
      <c r="L31">
        <v>5223325.3533956697</v>
      </c>
      <c r="M31">
        <v>5098896.9235054702</v>
      </c>
      <c r="N31">
        <v>5193036.3369554998</v>
      </c>
      <c r="O31">
        <v>5313211.8129692897</v>
      </c>
      <c r="P31">
        <v>5605147.6396470396</v>
      </c>
      <c r="Q31">
        <v>5854122.4552408196</v>
      </c>
      <c r="R31">
        <v>6394442.4301409796</v>
      </c>
      <c r="S31">
        <v>7453972.5316431802</v>
      </c>
      <c r="T31">
        <v>7828526.4589696899</v>
      </c>
      <c r="U31">
        <v>7995929.5229369598</v>
      </c>
      <c r="V31">
        <v>7772787.39743766</v>
      </c>
      <c r="W31">
        <v>7921601.8345360896</v>
      </c>
      <c r="X31">
        <v>8261620.5503101898</v>
      </c>
      <c r="Y31">
        <v>8555366.5813317709</v>
      </c>
      <c r="Z31">
        <v>8687909.3296376299</v>
      </c>
      <c r="AA31">
        <v>8747262.3331781197</v>
      </c>
      <c r="AB31">
        <v>9171281.8847051393</v>
      </c>
      <c r="AC31">
        <v>9464608.2926571704</v>
      </c>
      <c r="AD31">
        <v>9714176.4999136794</v>
      </c>
      <c r="AE31">
        <v>10407191.226928901</v>
      </c>
    </row>
    <row r="32" spans="1:31" x14ac:dyDescent="0.3">
      <c r="A32" t="s">
        <v>156</v>
      </c>
      <c r="B32" t="s">
        <v>357</v>
      </c>
      <c r="C32" t="s">
        <v>297</v>
      </c>
      <c r="D32" t="s">
        <v>358</v>
      </c>
      <c r="E32" t="s">
        <v>298</v>
      </c>
      <c r="F32">
        <v>30320201.238793802</v>
      </c>
      <c r="G32">
        <v>32050514.037238799</v>
      </c>
      <c r="H32">
        <v>33373784.696297199</v>
      </c>
      <c r="I32">
        <v>34074570.1181532</v>
      </c>
      <c r="J32">
        <v>35193992.3244754</v>
      </c>
      <c r="K32">
        <v>36358706.0223336</v>
      </c>
      <c r="L32">
        <v>36987363.8922126</v>
      </c>
      <c r="M32">
        <v>37085764.030531898</v>
      </c>
      <c r="N32">
        <v>38044160.598949999</v>
      </c>
      <c r="O32">
        <v>39000500.522815898</v>
      </c>
      <c r="P32">
        <v>39835030.167410597</v>
      </c>
      <c r="Q32">
        <v>40640034.318392597</v>
      </c>
      <c r="R32">
        <v>41500999.950996302</v>
      </c>
      <c r="S32">
        <v>43693665.598527104</v>
      </c>
      <c r="T32">
        <v>43259598.544133402</v>
      </c>
      <c r="U32">
        <v>43570634.494061597</v>
      </c>
      <c r="V32">
        <v>44333197.715429202</v>
      </c>
      <c r="W32">
        <v>44940463.772653103</v>
      </c>
      <c r="X32">
        <v>45642425.674470998</v>
      </c>
      <c r="Y32">
        <v>47664520.842242099</v>
      </c>
      <c r="Z32">
        <v>48614960.217182897</v>
      </c>
      <c r="AA32">
        <v>48617405.627596699</v>
      </c>
      <c r="AB32">
        <v>49912179.010455303</v>
      </c>
      <c r="AC32">
        <v>51673027.141155802</v>
      </c>
      <c r="AD32">
        <v>53237045.975964099</v>
      </c>
      <c r="AE32">
        <v>54081747.191112302</v>
      </c>
    </row>
    <row r="33" spans="1:31" x14ac:dyDescent="0.3">
      <c r="A33" t="s">
        <v>156</v>
      </c>
      <c r="B33" t="s">
        <v>359</v>
      </c>
      <c r="C33" t="s">
        <v>297</v>
      </c>
      <c r="D33" t="s">
        <v>360</v>
      </c>
      <c r="E33" t="s">
        <v>298</v>
      </c>
      <c r="F33">
        <v>2104909.2089852202</v>
      </c>
      <c r="G33">
        <v>2665428.5628786599</v>
      </c>
      <c r="H33">
        <v>3357435.5897868401</v>
      </c>
      <c r="I33">
        <v>3700976.3057239801</v>
      </c>
      <c r="J33">
        <v>4166223.50261511</v>
      </c>
      <c r="K33">
        <v>4452649.6298206896</v>
      </c>
      <c r="L33">
        <v>4801637.7327111596</v>
      </c>
      <c r="M33">
        <v>4872480.4815773498</v>
      </c>
      <c r="N33">
        <v>4908351.6319604404</v>
      </c>
      <c r="O33">
        <v>4896347.6610879097</v>
      </c>
      <c r="P33">
        <v>4954989.0365416296</v>
      </c>
      <c r="Q33">
        <v>5248711.1555040302</v>
      </c>
      <c r="R33">
        <v>6257647.1203354001</v>
      </c>
      <c r="S33">
        <v>6173087.2672630697</v>
      </c>
      <c r="T33">
        <v>5828524.9582590498</v>
      </c>
      <c r="U33">
        <v>5601533.58334387</v>
      </c>
      <c r="V33">
        <v>5380829.9138306202</v>
      </c>
      <c r="W33">
        <v>5277027.0255958503</v>
      </c>
      <c r="X33">
        <v>5152256.4214526303</v>
      </c>
      <c r="Y33">
        <v>5158303.14525156</v>
      </c>
      <c r="Z33">
        <v>5193518.1000009105</v>
      </c>
      <c r="AA33">
        <v>5064737.7387068002</v>
      </c>
      <c r="AB33">
        <v>5015523.1860258402</v>
      </c>
      <c r="AC33">
        <v>4911152.6664662901</v>
      </c>
      <c r="AD33">
        <v>4803355.0900968397</v>
      </c>
      <c r="AE33">
        <v>4653383.7981867604</v>
      </c>
    </row>
    <row r="34" spans="1:31" x14ac:dyDescent="0.3">
      <c r="A34" t="s">
        <v>156</v>
      </c>
      <c r="B34" t="s">
        <v>361</v>
      </c>
      <c r="C34" t="s">
        <v>297</v>
      </c>
      <c r="D34" t="s">
        <v>362</v>
      </c>
      <c r="E34" t="s">
        <v>298</v>
      </c>
      <c r="F34">
        <v>17333215.267990001</v>
      </c>
      <c r="G34">
        <v>17915451.528068502</v>
      </c>
      <c r="H34">
        <v>18350436.060743701</v>
      </c>
      <c r="I34">
        <v>17982146.0059385</v>
      </c>
      <c r="J34">
        <v>17744533.9262379</v>
      </c>
      <c r="K34">
        <v>17839683.114135899</v>
      </c>
      <c r="L34">
        <v>17740029.539641298</v>
      </c>
      <c r="M34">
        <v>17368214.2986986</v>
      </c>
      <c r="N34">
        <v>16802834.214648601</v>
      </c>
      <c r="O34">
        <v>16502614.3479071</v>
      </c>
      <c r="P34">
        <v>16173821.810174501</v>
      </c>
      <c r="Q34">
        <v>17055902.0045483</v>
      </c>
      <c r="R34">
        <v>17920450.630032599</v>
      </c>
      <c r="S34">
        <v>18317260.939282399</v>
      </c>
      <c r="T34">
        <v>17449006.596511699</v>
      </c>
      <c r="U34">
        <v>16799350.856153101</v>
      </c>
      <c r="V34">
        <v>16583577.806296101</v>
      </c>
      <c r="W34">
        <v>16342778.237071</v>
      </c>
      <c r="X34">
        <v>15900513.899590099</v>
      </c>
      <c r="Y34">
        <v>15973577.3682136</v>
      </c>
      <c r="Z34">
        <v>15892915.884206099</v>
      </c>
      <c r="AA34">
        <v>15333838.302561801</v>
      </c>
      <c r="AB34">
        <v>15188574.018506</v>
      </c>
      <c r="AC34">
        <v>15048845.652595799</v>
      </c>
      <c r="AD34">
        <v>14801323.912415</v>
      </c>
      <c r="AE34">
        <v>14235988.1737082</v>
      </c>
    </row>
    <row r="35" spans="1:31" x14ac:dyDescent="0.3">
      <c r="A35" t="s">
        <v>156</v>
      </c>
      <c r="B35" t="s">
        <v>363</v>
      </c>
      <c r="C35" t="s">
        <v>297</v>
      </c>
      <c r="D35" t="s">
        <v>364</v>
      </c>
      <c r="E35" t="s">
        <v>298</v>
      </c>
      <c r="F35">
        <v>32459650.6706619</v>
      </c>
      <c r="G35">
        <v>36780717.611390501</v>
      </c>
      <c r="H35">
        <v>40538195.396273203</v>
      </c>
      <c r="I35">
        <v>43313321.341390103</v>
      </c>
      <c r="J35">
        <v>45657535.209421501</v>
      </c>
      <c r="K35">
        <v>49337699.226104498</v>
      </c>
      <c r="L35">
        <v>51634203.052755602</v>
      </c>
      <c r="M35">
        <v>52192325.500695102</v>
      </c>
      <c r="N35">
        <v>53748553.986973897</v>
      </c>
      <c r="O35">
        <v>54583163.286203697</v>
      </c>
      <c r="P35">
        <v>55498941.085113801</v>
      </c>
      <c r="Q35">
        <v>56531250.983924396</v>
      </c>
      <c r="R35">
        <v>56873993.620303102</v>
      </c>
      <c r="S35">
        <v>58108970.447402999</v>
      </c>
      <c r="T35">
        <v>57101039.147757404</v>
      </c>
      <c r="U35">
        <v>56491827.235887401</v>
      </c>
      <c r="V35">
        <v>56667204.769777901</v>
      </c>
      <c r="W35">
        <v>56422784.799434297</v>
      </c>
      <c r="X35">
        <v>57377278.488907002</v>
      </c>
      <c r="Y35">
        <v>59101268.147361897</v>
      </c>
      <c r="Z35">
        <v>59894965.226435997</v>
      </c>
      <c r="AA35">
        <v>59546887.297952101</v>
      </c>
      <c r="AB35">
        <v>60354926.665477797</v>
      </c>
      <c r="AC35">
        <v>61296177.101833098</v>
      </c>
      <c r="AD35">
        <v>62310592.326193303</v>
      </c>
      <c r="AE35">
        <v>62996503.656787798</v>
      </c>
    </row>
    <row r="36" spans="1:31" x14ac:dyDescent="0.3">
      <c r="A36" t="s">
        <v>156</v>
      </c>
      <c r="B36" t="s">
        <v>365</v>
      </c>
      <c r="C36" t="s">
        <v>297</v>
      </c>
      <c r="D36" t="s">
        <v>366</v>
      </c>
      <c r="E36" t="s">
        <v>298</v>
      </c>
      <c r="F36">
        <v>2585896.8348924099</v>
      </c>
      <c r="G36">
        <v>3723580.3002001899</v>
      </c>
      <c r="H36">
        <v>4284687.4025782496</v>
      </c>
      <c r="I36">
        <v>4494912.6496864697</v>
      </c>
      <c r="J36">
        <v>4829899.8804727802</v>
      </c>
      <c r="K36">
        <v>4952983.9269074798</v>
      </c>
      <c r="L36">
        <v>5104547.0257480703</v>
      </c>
      <c r="M36">
        <v>5170890.4460469298</v>
      </c>
      <c r="N36">
        <v>5595670.8604708398</v>
      </c>
      <c r="O36">
        <v>5701578.9498746097</v>
      </c>
      <c r="P36">
        <v>5979195.5110341096</v>
      </c>
      <c r="Q36">
        <v>6290459.5385798998</v>
      </c>
      <c r="R36">
        <v>6375008.4944709698</v>
      </c>
      <c r="S36">
        <v>6403415.7605592599</v>
      </c>
      <c r="T36">
        <v>6323027.5731400801</v>
      </c>
      <c r="U36">
        <v>6329124.8765393496</v>
      </c>
      <c r="V36">
        <v>6411639.45936892</v>
      </c>
      <c r="W36">
        <v>6411562.2149139</v>
      </c>
      <c r="X36">
        <v>6537269.6163938204</v>
      </c>
      <c r="Y36">
        <v>6744553.7048183298</v>
      </c>
      <c r="Z36">
        <v>6756840.8616014197</v>
      </c>
      <c r="AA36">
        <v>6668676.8376626195</v>
      </c>
      <c r="AB36">
        <v>6720715.1716330601</v>
      </c>
      <c r="AC36">
        <v>6751104.4479434798</v>
      </c>
      <c r="AD36">
        <v>7039924.5827760398</v>
      </c>
      <c r="AE36">
        <v>7048400.8609429402</v>
      </c>
    </row>
    <row r="37" spans="1:31" x14ac:dyDescent="0.3">
      <c r="A37" t="s">
        <v>156</v>
      </c>
      <c r="B37" t="s">
        <v>367</v>
      </c>
      <c r="C37" t="s">
        <v>297</v>
      </c>
      <c r="D37" t="s">
        <v>368</v>
      </c>
      <c r="E37" t="s">
        <v>298</v>
      </c>
      <c r="F37">
        <v>26642405.429225501</v>
      </c>
      <c r="G37">
        <v>29934971.3418504</v>
      </c>
      <c r="H37">
        <v>33168325.9715821</v>
      </c>
      <c r="I37">
        <v>35763965.828156501</v>
      </c>
      <c r="J37">
        <v>37840809.956560098</v>
      </c>
      <c r="K37">
        <v>41227512.912599497</v>
      </c>
      <c r="L37">
        <v>43192419.060286403</v>
      </c>
      <c r="M37">
        <v>43416011.405350499</v>
      </c>
      <c r="N37">
        <v>44216878.690274902</v>
      </c>
      <c r="O37">
        <v>44428745.114706904</v>
      </c>
      <c r="P37">
        <v>44856465.658711702</v>
      </c>
      <c r="Q37">
        <v>45433453.6962277</v>
      </c>
      <c r="R37">
        <v>45921403.080538601</v>
      </c>
      <c r="S37">
        <v>47187554.6268503</v>
      </c>
      <c r="T37">
        <v>46598265.122958899</v>
      </c>
      <c r="U37">
        <v>46052918.581256501</v>
      </c>
      <c r="V37">
        <v>46235925.217427798</v>
      </c>
      <c r="W37">
        <v>46215433.6273399</v>
      </c>
      <c r="X37">
        <v>47079438.755841598</v>
      </c>
      <c r="Y37">
        <v>48494793.298853502</v>
      </c>
      <c r="Z37">
        <v>49019214.385823101</v>
      </c>
      <c r="AA37">
        <v>48823303.514445797</v>
      </c>
      <c r="AB37">
        <v>49561486.616075099</v>
      </c>
      <c r="AC37">
        <v>49985359.320762798</v>
      </c>
      <c r="AD37">
        <v>50588313.0262945</v>
      </c>
      <c r="AE37">
        <v>51248428.339427203</v>
      </c>
    </row>
    <row r="38" spans="1:31" x14ac:dyDescent="0.3">
      <c r="A38" t="s">
        <v>156</v>
      </c>
      <c r="B38" t="s">
        <v>369</v>
      </c>
      <c r="C38" t="s">
        <v>297</v>
      </c>
      <c r="D38" t="s">
        <v>370</v>
      </c>
      <c r="E38" t="s">
        <v>298</v>
      </c>
      <c r="F38">
        <v>3231348.4065440302</v>
      </c>
      <c r="G38">
        <v>3122165.9693399998</v>
      </c>
      <c r="H38">
        <v>3085182.02211294</v>
      </c>
      <c r="I38">
        <v>3054442.86354711</v>
      </c>
      <c r="J38">
        <v>2986825.3723885799</v>
      </c>
      <c r="K38">
        <v>3157202.3865975598</v>
      </c>
      <c r="L38">
        <v>3337236.9667211398</v>
      </c>
      <c r="M38">
        <v>3605423.64929767</v>
      </c>
      <c r="N38">
        <v>3936004.4362281002</v>
      </c>
      <c r="O38">
        <v>4452839.2216221904</v>
      </c>
      <c r="P38">
        <v>4663279.9153679898</v>
      </c>
      <c r="Q38">
        <v>4807337.7491168696</v>
      </c>
      <c r="R38">
        <v>4577582.0452935798</v>
      </c>
      <c r="S38">
        <v>4518000.0599934496</v>
      </c>
      <c r="T38">
        <v>4179746.4516584501</v>
      </c>
      <c r="U38">
        <v>4109783.7780915298</v>
      </c>
      <c r="V38">
        <v>4019640.09298119</v>
      </c>
      <c r="W38">
        <v>3795788.9571804302</v>
      </c>
      <c r="X38">
        <v>3760570.1166715599</v>
      </c>
      <c r="Y38">
        <v>3861921.1436899998</v>
      </c>
      <c r="Z38">
        <v>4118909.9790114602</v>
      </c>
      <c r="AA38">
        <v>4054906.9458437599</v>
      </c>
      <c r="AB38">
        <v>4072724.8777696402</v>
      </c>
      <c r="AC38">
        <v>4559713.3331268001</v>
      </c>
      <c r="AD38">
        <v>4682354.7171227299</v>
      </c>
      <c r="AE38">
        <v>4699674.4564176798</v>
      </c>
    </row>
    <row r="39" spans="1:31" x14ac:dyDescent="0.3">
      <c r="A39" t="s">
        <v>156</v>
      </c>
      <c r="B39" t="s">
        <v>371</v>
      </c>
      <c r="C39" t="s">
        <v>297</v>
      </c>
      <c r="D39" t="s">
        <v>372</v>
      </c>
      <c r="E39" t="s">
        <v>298</v>
      </c>
      <c r="F39">
        <v>5394439.7571594398</v>
      </c>
      <c r="G39">
        <v>5646240.8459216701</v>
      </c>
      <c r="H39">
        <v>5778824.3665731</v>
      </c>
      <c r="I39">
        <v>5831276.8312612297</v>
      </c>
      <c r="J39">
        <v>5689799.5695233596</v>
      </c>
      <c r="K39">
        <v>5537034.4983049398</v>
      </c>
      <c r="L39">
        <v>5376958.8335042195</v>
      </c>
      <c r="M39">
        <v>5143449.0947638899</v>
      </c>
      <c r="N39">
        <v>5045310.3817415703</v>
      </c>
      <c r="O39">
        <v>5085402.7644619597</v>
      </c>
      <c r="P39">
        <v>5035703.1314619603</v>
      </c>
      <c r="Q39">
        <v>5034516.3847547797</v>
      </c>
      <c r="R39">
        <v>5064527.89544723</v>
      </c>
      <c r="S39">
        <v>5022381.2255319804</v>
      </c>
      <c r="T39">
        <v>4913989.2152974596</v>
      </c>
      <c r="U39">
        <v>4826933.9016406499</v>
      </c>
      <c r="V39">
        <v>4745879.7014625799</v>
      </c>
      <c r="W39">
        <v>4633958.2549646497</v>
      </c>
      <c r="X39">
        <v>4761639.8323860401</v>
      </c>
      <c r="Y39">
        <v>5111530.2246144405</v>
      </c>
      <c r="Z39">
        <v>5287217.0273311799</v>
      </c>
      <c r="AA39">
        <v>5251112.0918757804</v>
      </c>
      <c r="AB39">
        <v>5364421.3412055103</v>
      </c>
      <c r="AC39">
        <v>5438733.4467295203</v>
      </c>
      <c r="AD39">
        <v>5436661.5410464397</v>
      </c>
      <c r="AE39">
        <v>5497551.3961148001</v>
      </c>
    </row>
    <row r="40" spans="1:31" x14ac:dyDescent="0.3">
      <c r="A40" t="s">
        <v>156</v>
      </c>
      <c r="B40" t="s">
        <v>373</v>
      </c>
      <c r="C40" t="s">
        <v>297</v>
      </c>
      <c r="D40" t="s">
        <v>374</v>
      </c>
      <c r="E40" t="s">
        <v>298</v>
      </c>
      <c r="F40">
        <v>54370807.329801798</v>
      </c>
      <c r="G40">
        <v>55343688.562018499</v>
      </c>
      <c r="H40">
        <v>55910401.164289102</v>
      </c>
      <c r="I40">
        <v>54762318.712923102</v>
      </c>
      <c r="J40">
        <v>53578461.337647401</v>
      </c>
      <c r="K40">
        <v>53580093.997261301</v>
      </c>
      <c r="L40">
        <v>52673009.669007599</v>
      </c>
      <c r="M40">
        <v>51464751.838156901</v>
      </c>
      <c r="N40">
        <v>50522166.946031198</v>
      </c>
      <c r="O40">
        <v>49670158.009682901</v>
      </c>
      <c r="P40">
        <v>50846365.338265203</v>
      </c>
      <c r="Q40">
        <v>51213543.189035997</v>
      </c>
      <c r="R40">
        <v>51110788.012896098</v>
      </c>
      <c r="S40">
        <v>52246010.6113621</v>
      </c>
      <c r="T40">
        <v>50515150.347446904</v>
      </c>
      <c r="U40">
        <v>50045055.731563903</v>
      </c>
      <c r="V40">
        <v>50104661.415479898</v>
      </c>
      <c r="W40">
        <v>49253030.013578802</v>
      </c>
      <c r="X40">
        <v>49360356.414455801</v>
      </c>
      <c r="Y40">
        <v>51092615.230505399</v>
      </c>
      <c r="Z40">
        <v>52083931.552831598</v>
      </c>
      <c r="AA40">
        <v>51669864.175742701</v>
      </c>
      <c r="AB40">
        <v>52389381.818560801</v>
      </c>
      <c r="AC40">
        <v>54477977.388903603</v>
      </c>
      <c r="AD40">
        <v>57427575.279740602</v>
      </c>
      <c r="AE40">
        <v>59831034.611221202</v>
      </c>
    </row>
    <row r="41" spans="1:31" x14ac:dyDescent="0.3">
      <c r="A41" t="s">
        <v>156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156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156</v>
      </c>
      <c r="B43" t="s">
        <v>379</v>
      </c>
      <c r="C43" t="s">
        <v>297</v>
      </c>
      <c r="D43" t="s">
        <v>380</v>
      </c>
      <c r="E43" t="s">
        <v>298</v>
      </c>
      <c r="F43">
        <v>13824245.0178262</v>
      </c>
      <c r="G43">
        <v>14076389.403086901</v>
      </c>
      <c r="H43">
        <v>15545275.673048001</v>
      </c>
      <c r="I43">
        <v>15565420.399196601</v>
      </c>
      <c r="J43">
        <v>14660568.342547299</v>
      </c>
      <c r="K43">
        <v>13919802.1700812</v>
      </c>
      <c r="L43">
        <v>13603013.3912916</v>
      </c>
      <c r="M43">
        <v>14360756.994805301</v>
      </c>
      <c r="N43">
        <v>15202198.629115799</v>
      </c>
      <c r="O43">
        <v>16176286.551378701</v>
      </c>
      <c r="P43">
        <v>17528101.2416545</v>
      </c>
      <c r="Q43">
        <v>20778906.284293801</v>
      </c>
      <c r="R43">
        <v>22128407.5615541</v>
      </c>
      <c r="S43">
        <v>22181962.1875697</v>
      </c>
      <c r="T43">
        <v>21501087.6257491</v>
      </c>
      <c r="U43">
        <v>21114958.297616601</v>
      </c>
      <c r="V43">
        <v>21250535.0942127</v>
      </c>
      <c r="W43">
        <v>21502891.2253219</v>
      </c>
      <c r="X43">
        <v>22395752.1260253</v>
      </c>
      <c r="Y43">
        <v>23044146.406637698</v>
      </c>
      <c r="Z43">
        <v>24119882.0592071</v>
      </c>
      <c r="AA43">
        <v>25076556.1255656</v>
      </c>
      <c r="AB43">
        <v>26818514.228255302</v>
      </c>
      <c r="AC43">
        <v>28440267.152667701</v>
      </c>
      <c r="AD43">
        <v>30242605.480082501</v>
      </c>
      <c r="AE43">
        <v>30844164.291475501</v>
      </c>
    </row>
    <row r="44" spans="1:31" x14ac:dyDescent="0.3">
      <c r="A44" t="s">
        <v>156</v>
      </c>
      <c r="B44" t="s">
        <v>381</v>
      </c>
      <c r="C44" t="s">
        <v>297</v>
      </c>
      <c r="D44" t="s">
        <v>382</v>
      </c>
      <c r="E44" t="s">
        <v>298</v>
      </c>
      <c r="F44">
        <v>688242303.52763903</v>
      </c>
      <c r="G44">
        <v>709588195.51376498</v>
      </c>
      <c r="H44">
        <v>735127854.77409399</v>
      </c>
      <c r="I44">
        <v>738809976.55420995</v>
      </c>
      <c r="J44">
        <v>734519651.43483806</v>
      </c>
      <c r="K44">
        <v>744119252.94761205</v>
      </c>
      <c r="L44">
        <v>743494185.08604598</v>
      </c>
      <c r="M44">
        <v>733382274.46253002</v>
      </c>
      <c r="N44">
        <v>733036688.20285201</v>
      </c>
      <c r="O44">
        <v>737525890.31214702</v>
      </c>
      <c r="P44">
        <v>749880508.99123502</v>
      </c>
      <c r="Q44">
        <v>764898347.975263</v>
      </c>
      <c r="R44">
        <v>778627465.39927495</v>
      </c>
      <c r="S44">
        <v>803795746.60959995</v>
      </c>
      <c r="T44">
        <v>779215512.94254303</v>
      </c>
      <c r="U44">
        <v>765415896.44018602</v>
      </c>
      <c r="V44">
        <v>763956856.57106698</v>
      </c>
      <c r="W44">
        <v>760663017.68207705</v>
      </c>
      <c r="X44">
        <v>767507885.61566496</v>
      </c>
      <c r="Y44">
        <v>786265203.850456</v>
      </c>
      <c r="Z44">
        <v>797022454.27409506</v>
      </c>
      <c r="AA44">
        <v>794371384.369416</v>
      </c>
      <c r="AB44">
        <v>808776790.73789299</v>
      </c>
      <c r="AC44">
        <v>825258813.86833096</v>
      </c>
      <c r="AD44">
        <v>840439279.05976796</v>
      </c>
      <c r="AE44">
        <v>843533928.85577202</v>
      </c>
    </row>
    <row r="45" spans="1:31" x14ac:dyDescent="0.3">
      <c r="A45" t="s">
        <v>156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156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156</v>
      </c>
      <c r="B47" t="s">
        <v>387</v>
      </c>
      <c r="C47" t="s">
        <v>297</v>
      </c>
      <c r="D47" t="s">
        <v>388</v>
      </c>
      <c r="E47" t="s">
        <v>298</v>
      </c>
      <c r="F47">
        <v>298550949.92047203</v>
      </c>
      <c r="G47">
        <v>312456198.96151</v>
      </c>
      <c r="H47">
        <v>326740417.512061</v>
      </c>
      <c r="I47">
        <v>330470448.55923098</v>
      </c>
      <c r="J47">
        <v>334940910.87471098</v>
      </c>
      <c r="K47">
        <v>343892149.38889599</v>
      </c>
      <c r="L47">
        <v>347292317.95080698</v>
      </c>
      <c r="M47">
        <v>348885408.310166</v>
      </c>
      <c r="N47">
        <v>354161771.48852801</v>
      </c>
      <c r="O47">
        <v>359853093.05002499</v>
      </c>
      <c r="P47">
        <v>367409737.77668101</v>
      </c>
      <c r="Q47">
        <v>375120534.11289197</v>
      </c>
      <c r="R47">
        <v>381895851.907713</v>
      </c>
      <c r="S47">
        <v>398676326.002756</v>
      </c>
      <c r="T47">
        <v>389821871.29174298</v>
      </c>
      <c r="U47">
        <v>389770137.10756499</v>
      </c>
      <c r="V47">
        <v>392776250.34118998</v>
      </c>
      <c r="W47">
        <v>393219682.91114497</v>
      </c>
      <c r="X47">
        <v>399155633.402381</v>
      </c>
      <c r="Y47">
        <v>413186774.36214799</v>
      </c>
      <c r="Z47">
        <v>418843472.18686998</v>
      </c>
      <c r="AA47">
        <v>417801017.61188102</v>
      </c>
      <c r="AB47">
        <v>426268847.39479601</v>
      </c>
      <c r="AC47">
        <v>435708927.10173899</v>
      </c>
      <c r="AD47">
        <v>445603100.43453699</v>
      </c>
      <c r="AE47">
        <v>451552138.49306703</v>
      </c>
    </row>
    <row r="48" spans="1:31" x14ac:dyDescent="0.3">
      <c r="A48" t="s">
        <v>156</v>
      </c>
      <c r="B48" t="s">
        <v>389</v>
      </c>
      <c r="C48" t="s">
        <v>297</v>
      </c>
      <c r="D48" t="s">
        <v>390</v>
      </c>
      <c r="E48" t="s">
        <v>298</v>
      </c>
      <c r="F48">
        <v>345794727.35536802</v>
      </c>
      <c r="G48">
        <v>362310136.37706101</v>
      </c>
      <c r="H48">
        <v>378746849.40152699</v>
      </c>
      <c r="I48">
        <v>383392834.18314999</v>
      </c>
      <c r="J48">
        <v>388700696.45120001</v>
      </c>
      <c r="K48">
        <v>398562374.28001499</v>
      </c>
      <c r="L48">
        <v>401981309.87257802</v>
      </c>
      <c r="M48">
        <v>403705591.60405302</v>
      </c>
      <c r="N48">
        <v>408982668.63385701</v>
      </c>
      <c r="O48">
        <v>415406463.20223498</v>
      </c>
      <c r="P48">
        <v>424234666.79483998</v>
      </c>
      <c r="Q48">
        <v>432797376.80369598</v>
      </c>
      <c r="R48">
        <v>439975415.804447</v>
      </c>
      <c r="S48">
        <v>457521807.08712697</v>
      </c>
      <c r="T48">
        <v>447350127.97962099</v>
      </c>
      <c r="U48">
        <v>447655913.303877</v>
      </c>
      <c r="V48">
        <v>452527533.45341599</v>
      </c>
      <c r="W48">
        <v>453671935.07579303</v>
      </c>
      <c r="X48">
        <v>461760244.00483799</v>
      </c>
      <c r="Y48">
        <v>478228371.93958998</v>
      </c>
      <c r="Z48">
        <v>484698897.71337998</v>
      </c>
      <c r="AA48">
        <v>483300013.08503801</v>
      </c>
      <c r="AB48">
        <v>492807611.95025003</v>
      </c>
      <c r="AC48">
        <v>502481464.80651301</v>
      </c>
      <c r="AD48">
        <v>513048927.35732502</v>
      </c>
      <c r="AE48">
        <v>518838714.41758603</v>
      </c>
    </row>
    <row r="49" spans="1:31" x14ac:dyDescent="0.3">
      <c r="A49" t="s">
        <v>156</v>
      </c>
      <c r="B49" t="s">
        <v>391</v>
      </c>
      <c r="C49" t="s">
        <v>297</v>
      </c>
      <c r="D49" t="s">
        <v>392</v>
      </c>
      <c r="E49" t="s">
        <v>298</v>
      </c>
      <c r="F49">
        <v>25994554.524248399</v>
      </c>
      <c r="G49">
        <v>26371377.459913298</v>
      </c>
      <c r="H49">
        <v>26651515.723795</v>
      </c>
      <c r="I49">
        <v>26264284.693622801</v>
      </c>
      <c r="J49">
        <v>25802492.992396701</v>
      </c>
      <c r="K49">
        <v>25510769.988828201</v>
      </c>
      <c r="L49">
        <v>25020721.673407499</v>
      </c>
      <c r="M49">
        <v>24477323.588053599</v>
      </c>
      <c r="N49">
        <v>24174498.286550701</v>
      </c>
      <c r="O49">
        <v>24072885.844533</v>
      </c>
      <c r="P49">
        <v>24310283.299458802</v>
      </c>
      <c r="Q49">
        <v>24481716.9928816</v>
      </c>
      <c r="R49">
        <v>24546114.6633</v>
      </c>
      <c r="S49">
        <v>24955088.373876799</v>
      </c>
      <c r="T49">
        <v>24535257.8721558</v>
      </c>
      <c r="U49">
        <v>24527410.411805902</v>
      </c>
      <c r="V49">
        <v>24935238.141421899</v>
      </c>
      <c r="W49">
        <v>24760535.825523298</v>
      </c>
      <c r="X49">
        <v>25408264.5373477</v>
      </c>
      <c r="Y49">
        <v>26133843.334836502</v>
      </c>
      <c r="Z49">
        <v>26271368.248234201</v>
      </c>
      <c r="AA49">
        <v>25850162.1394771</v>
      </c>
      <c r="AB49">
        <v>25824045.952949699</v>
      </c>
      <c r="AC49">
        <v>25678557.421472501</v>
      </c>
      <c r="AD49">
        <v>25824091.075427201</v>
      </c>
      <c r="AE49">
        <v>25812708.049535699</v>
      </c>
    </row>
    <row r="50" spans="1:31" x14ac:dyDescent="0.3">
      <c r="A50" t="s">
        <v>156</v>
      </c>
      <c r="B50" t="s">
        <v>393</v>
      </c>
      <c r="C50" t="s">
        <v>297</v>
      </c>
      <c r="D50" t="s">
        <v>394</v>
      </c>
      <c r="E50" t="s">
        <v>298</v>
      </c>
      <c r="F50">
        <v>21249222.9106468</v>
      </c>
      <c r="G50">
        <v>23482559.955637801</v>
      </c>
      <c r="H50">
        <v>25354916.16567</v>
      </c>
      <c r="I50">
        <v>26658100.930296499</v>
      </c>
      <c r="J50">
        <v>27957292.584092598</v>
      </c>
      <c r="K50">
        <v>29159454.9022903</v>
      </c>
      <c r="L50">
        <v>29668270.2483637</v>
      </c>
      <c r="M50">
        <v>30342859.7058337</v>
      </c>
      <c r="N50">
        <v>30646398.858778398</v>
      </c>
      <c r="O50">
        <v>31480484.3076768</v>
      </c>
      <c r="P50">
        <v>32514645.718699601</v>
      </c>
      <c r="Q50">
        <v>33195125.697921701</v>
      </c>
      <c r="R50">
        <v>33533449.2334342</v>
      </c>
      <c r="S50">
        <v>33890392.710493498</v>
      </c>
      <c r="T50">
        <v>32992998.815722302</v>
      </c>
      <c r="U50">
        <v>33358365.784505501</v>
      </c>
      <c r="V50">
        <v>34816044.970804498</v>
      </c>
      <c r="W50">
        <v>35691716.339124598</v>
      </c>
      <c r="X50">
        <v>37196346.065109096</v>
      </c>
      <c r="Y50">
        <v>38907754.242605001</v>
      </c>
      <c r="Z50">
        <v>39584057.278276399</v>
      </c>
      <c r="AA50">
        <v>39648833.333679304</v>
      </c>
      <c r="AB50">
        <v>40714718.602504201</v>
      </c>
      <c r="AC50">
        <v>41093980.283301897</v>
      </c>
      <c r="AD50">
        <v>41621735.847361296</v>
      </c>
      <c r="AE50">
        <v>41473867.874984004</v>
      </c>
    </row>
    <row r="51" spans="1:31" x14ac:dyDescent="0.3">
      <c r="A51" t="s">
        <v>156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156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156</v>
      </c>
      <c r="B53" t="s">
        <v>399</v>
      </c>
      <c r="C53" t="s">
        <v>297</v>
      </c>
      <c r="D53" t="s">
        <v>400</v>
      </c>
      <c r="E53" t="s">
        <v>298</v>
      </c>
      <c r="F53">
        <v>20653098.857081302</v>
      </c>
      <c r="G53">
        <v>21295533.450075801</v>
      </c>
      <c r="H53">
        <v>22276600.311567198</v>
      </c>
      <c r="I53">
        <v>22204393.152933002</v>
      </c>
      <c r="J53">
        <v>21989052.293845501</v>
      </c>
      <c r="K53">
        <v>22456812.164076801</v>
      </c>
      <c r="L53">
        <v>23163165.32251</v>
      </c>
      <c r="M53">
        <v>23164031.0508633</v>
      </c>
      <c r="N53">
        <v>23671465.249800399</v>
      </c>
      <c r="O53">
        <v>24478554.7977411</v>
      </c>
      <c r="P53">
        <v>25230065.906165998</v>
      </c>
      <c r="Q53">
        <v>25877400.785935398</v>
      </c>
      <c r="R53">
        <v>25659083.2643537</v>
      </c>
      <c r="S53">
        <v>26147168.6123535</v>
      </c>
      <c r="T53">
        <v>24929178.867105801</v>
      </c>
      <c r="U53">
        <v>23936011.092868298</v>
      </c>
      <c r="V53">
        <v>23339974.077776998</v>
      </c>
      <c r="W53">
        <v>22605794.543201599</v>
      </c>
      <c r="X53">
        <v>22309838.627191499</v>
      </c>
      <c r="Y53">
        <v>22191236.787133399</v>
      </c>
      <c r="Z53">
        <v>21965801.321676601</v>
      </c>
      <c r="AA53">
        <v>21112125.4736243</v>
      </c>
      <c r="AB53">
        <v>20607975.658410501</v>
      </c>
      <c r="AC53">
        <v>20500274.838810999</v>
      </c>
      <c r="AD53">
        <v>20313506.7827015</v>
      </c>
      <c r="AE53">
        <v>19149641.457115099</v>
      </c>
    </row>
    <row r="54" spans="1:31" x14ac:dyDescent="0.3">
      <c r="A54" t="s">
        <v>156</v>
      </c>
      <c r="B54" t="s">
        <v>401</v>
      </c>
      <c r="C54" t="s">
        <v>297</v>
      </c>
      <c r="D54" t="s">
        <v>402</v>
      </c>
      <c r="E54" t="s">
        <v>298</v>
      </c>
      <c r="F54">
        <v>29384835.6304463</v>
      </c>
      <c r="G54">
        <v>30548113.1865349</v>
      </c>
      <c r="H54">
        <v>32086012.0930719</v>
      </c>
      <c r="I54">
        <v>32091427.524744399</v>
      </c>
      <c r="J54">
        <v>32297389.2371893</v>
      </c>
      <c r="K54">
        <v>33299134.6653938</v>
      </c>
      <c r="L54">
        <v>34147204.751968801</v>
      </c>
      <c r="M54">
        <v>33839634.2347783</v>
      </c>
      <c r="N54">
        <v>34500198.535973601</v>
      </c>
      <c r="O54">
        <v>35922505.650029197</v>
      </c>
      <c r="P54">
        <v>37146200.0426329</v>
      </c>
      <c r="Q54">
        <v>37978108.839279398</v>
      </c>
      <c r="R54">
        <v>37903340.362651102</v>
      </c>
      <c r="S54">
        <v>38965981.738556497</v>
      </c>
      <c r="T54">
        <v>37284702.392839797</v>
      </c>
      <c r="U54">
        <v>36008256.458158597</v>
      </c>
      <c r="V54">
        <v>35264973.217409998</v>
      </c>
      <c r="W54">
        <v>34100374.412092201</v>
      </c>
      <c r="X54">
        <v>33869827.790270299</v>
      </c>
      <c r="Y54">
        <v>33848080.298784897</v>
      </c>
      <c r="Z54">
        <v>33536809.3763883</v>
      </c>
      <c r="AA54">
        <v>32378785.8148234</v>
      </c>
      <c r="AB54">
        <v>31909360.571588401</v>
      </c>
      <c r="AC54">
        <v>31853846.862476502</v>
      </c>
      <c r="AD54">
        <v>31622977.759708401</v>
      </c>
      <c r="AE54">
        <v>30499445.968491498</v>
      </c>
    </row>
    <row r="55" spans="1:31" x14ac:dyDescent="0.3">
      <c r="A55" t="s">
        <v>156</v>
      </c>
      <c r="B55" t="s">
        <v>403</v>
      </c>
      <c r="C55" t="s">
        <v>297</v>
      </c>
      <c r="D55" t="s">
        <v>404</v>
      </c>
      <c r="E55" t="s">
        <v>298</v>
      </c>
      <c r="F55">
        <v>8731736.7733649798</v>
      </c>
      <c r="G55">
        <v>9252579.7364591192</v>
      </c>
      <c r="H55">
        <v>9809411.7815046906</v>
      </c>
      <c r="I55">
        <v>9887034.3718114402</v>
      </c>
      <c r="J55">
        <v>10308336.9433438</v>
      </c>
      <c r="K55">
        <v>10842322.501316899</v>
      </c>
      <c r="L55">
        <v>10984039.429458801</v>
      </c>
      <c r="M55">
        <v>10675603.183915</v>
      </c>
      <c r="N55">
        <v>10828733.286173301</v>
      </c>
      <c r="O55">
        <v>11443950.852288101</v>
      </c>
      <c r="P55">
        <v>11916134.1364669</v>
      </c>
      <c r="Q55">
        <v>12100708.053344</v>
      </c>
      <c r="R55">
        <v>12244257.0982974</v>
      </c>
      <c r="S55">
        <v>12818813.126203001</v>
      </c>
      <c r="T55">
        <v>12355523.525734</v>
      </c>
      <c r="U55">
        <v>12072245.365290301</v>
      </c>
      <c r="V55">
        <v>11924999.139632899</v>
      </c>
      <c r="W55">
        <v>11494579.8688906</v>
      </c>
      <c r="X55">
        <v>11559989.1630788</v>
      </c>
      <c r="Y55">
        <v>11656843.511651499</v>
      </c>
      <c r="Z55">
        <v>11571008.054711699</v>
      </c>
      <c r="AA55">
        <v>11266660.3411991</v>
      </c>
      <c r="AB55">
        <v>11301384.9131779</v>
      </c>
      <c r="AC55">
        <v>11353572.0236654</v>
      </c>
      <c r="AD55">
        <v>11309470.9770068</v>
      </c>
      <c r="AE55">
        <v>11349804.511376301</v>
      </c>
    </row>
    <row r="56" spans="1:31" x14ac:dyDescent="0.3">
      <c r="A56" t="s">
        <v>156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156</v>
      </c>
      <c r="B57" t="s">
        <v>407</v>
      </c>
      <c r="C57" t="s">
        <v>297</v>
      </c>
      <c r="D57" t="s">
        <v>408</v>
      </c>
      <c r="E57" t="s">
        <v>298</v>
      </c>
      <c r="F57">
        <v>1088407838.21281</v>
      </c>
      <c r="G57">
        <v>1127242020.4528501</v>
      </c>
      <c r="H57">
        <v>1169785105.33991</v>
      </c>
      <c r="I57">
        <v>1176965129.45028</v>
      </c>
      <c r="J57">
        <v>1176798809.22369</v>
      </c>
      <c r="K57">
        <v>1196261721.22489</v>
      </c>
      <c r="L57">
        <v>1198148504.62763</v>
      </c>
      <c r="M57">
        <v>1188552617.9047401</v>
      </c>
      <c r="N57">
        <v>1192541523.7827401</v>
      </c>
      <c r="O57">
        <v>1202602511.52407</v>
      </c>
      <c r="P57">
        <v>1224961541.1243401</v>
      </c>
      <c r="Q57">
        <v>1248909267.9679899</v>
      </c>
      <c r="R57">
        <v>1269713669.21662</v>
      </c>
      <c r="S57">
        <v>1313563564.30809</v>
      </c>
      <c r="T57">
        <v>1277080791.2696099</v>
      </c>
      <c r="U57">
        <v>1263116865.47563</v>
      </c>
      <c r="V57">
        <v>1266589051.43996</v>
      </c>
      <c r="W57">
        <v>1263587982.77145</v>
      </c>
      <c r="X57">
        <v>1278628486.03496</v>
      </c>
      <c r="Y57">
        <v>1315586191.02055</v>
      </c>
      <c r="Z57">
        <v>1333805283.5403099</v>
      </c>
      <c r="AA57">
        <v>1329341261.6301999</v>
      </c>
      <c r="AB57">
        <v>1353973784.5067</v>
      </c>
      <c r="AC57">
        <v>1382218256.06375</v>
      </c>
      <c r="AD57">
        <v>1410915781.69683</v>
      </c>
      <c r="AE57">
        <v>1422203677.8845799</v>
      </c>
    </row>
    <row r="58" spans="1:31" x14ac:dyDescent="0.3">
      <c r="A58" t="s">
        <v>156</v>
      </c>
      <c r="B58" t="s">
        <v>409</v>
      </c>
      <c r="C58" t="s">
        <v>297</v>
      </c>
      <c r="D58" t="s">
        <v>410</v>
      </c>
      <c r="E58" t="s">
        <v>298</v>
      </c>
      <c r="F58">
        <v>1088407838.21281</v>
      </c>
      <c r="G58">
        <v>1127242020.4528501</v>
      </c>
      <c r="H58">
        <v>1169785105.33991</v>
      </c>
      <c r="I58">
        <v>1176965129.45028</v>
      </c>
      <c r="J58">
        <v>1176798809.22369</v>
      </c>
      <c r="K58">
        <v>1196261721.22489</v>
      </c>
      <c r="L58">
        <v>1198148504.62763</v>
      </c>
      <c r="M58">
        <v>1188552617.9047401</v>
      </c>
      <c r="N58">
        <v>1192541523.7827401</v>
      </c>
      <c r="O58">
        <v>1202602511.52407</v>
      </c>
      <c r="P58">
        <v>1224961541.1243401</v>
      </c>
      <c r="Q58">
        <v>1248909267.9679899</v>
      </c>
      <c r="R58">
        <v>1269713669.21662</v>
      </c>
      <c r="S58">
        <v>1313563564.30809</v>
      </c>
      <c r="T58">
        <v>1277080791.2696099</v>
      </c>
      <c r="U58">
        <v>1263116865.47563</v>
      </c>
      <c r="V58">
        <v>1266589051.43996</v>
      </c>
      <c r="W58">
        <v>1263587982.77145</v>
      </c>
      <c r="X58">
        <v>1278628486.03496</v>
      </c>
      <c r="Y58">
        <v>1315586191.02055</v>
      </c>
      <c r="Z58">
        <v>1333805283.5403099</v>
      </c>
      <c r="AA58">
        <v>1329341261.6301999</v>
      </c>
      <c r="AB58">
        <v>1353973784.5067</v>
      </c>
      <c r="AC58">
        <v>1382218256.06375</v>
      </c>
      <c r="AD58">
        <v>1410915781.69683</v>
      </c>
      <c r="AE58">
        <v>1422203677.8845799</v>
      </c>
    </row>
    <row r="59" spans="1:31" x14ac:dyDescent="0.3">
      <c r="A59" t="s">
        <v>156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157</v>
      </c>
      <c r="B2" t="s">
        <v>295</v>
      </c>
      <c r="C2" t="s">
        <v>297</v>
      </c>
      <c r="D2" t="s">
        <v>296</v>
      </c>
      <c r="E2" t="s">
        <v>298</v>
      </c>
      <c r="F2">
        <v>31402173.1957325</v>
      </c>
      <c r="G2">
        <v>30584841.972383101</v>
      </c>
      <c r="H2">
        <v>29995426.943681099</v>
      </c>
      <c r="I2">
        <v>29074063.6094153</v>
      </c>
      <c r="J2">
        <v>27810763.7084748</v>
      </c>
      <c r="K2">
        <v>26567529.4193382</v>
      </c>
      <c r="L2">
        <v>25223714.432145</v>
      </c>
      <c r="M2">
        <v>23667448.845964801</v>
      </c>
      <c r="N2">
        <v>22522153.973892801</v>
      </c>
      <c r="O2">
        <v>21637498.8100757</v>
      </c>
      <c r="P2">
        <v>20998551.766616601</v>
      </c>
      <c r="Q2">
        <v>20084320.952584501</v>
      </c>
      <c r="R2">
        <v>19142426.323871698</v>
      </c>
      <c r="S2">
        <v>18467774.6973667</v>
      </c>
      <c r="T2">
        <v>17263997.1933203</v>
      </c>
      <c r="U2">
        <v>16371152.6542511</v>
      </c>
      <c r="V2">
        <v>15686774.2279405</v>
      </c>
      <c r="W2">
        <v>15135750.9611596</v>
      </c>
      <c r="X2">
        <v>15022114.718960799</v>
      </c>
      <c r="Y2">
        <v>14825054.0549154</v>
      </c>
      <c r="Z2">
        <v>14738108.571917901</v>
      </c>
      <c r="AA2">
        <v>14293409.443471501</v>
      </c>
      <c r="AB2">
        <v>14578317.5787482</v>
      </c>
      <c r="AC2">
        <v>14425660.007638801</v>
      </c>
      <c r="AD2">
        <v>14109564.995760901</v>
      </c>
      <c r="AE2">
        <v>13635909.848011101</v>
      </c>
    </row>
    <row r="3" spans="1:32" x14ac:dyDescent="0.3">
      <c r="A3" t="s">
        <v>157</v>
      </c>
      <c r="B3" t="s">
        <v>299</v>
      </c>
      <c r="C3" t="s">
        <v>297</v>
      </c>
      <c r="D3" t="s">
        <v>300</v>
      </c>
      <c r="E3" t="s">
        <v>298</v>
      </c>
      <c r="F3">
        <v>3152230.99062534</v>
      </c>
      <c r="G3">
        <v>3051069.0243829801</v>
      </c>
      <c r="H3">
        <v>2983555.16969905</v>
      </c>
      <c r="I3">
        <v>2861603.6137488298</v>
      </c>
      <c r="J3">
        <v>2698336.4921491798</v>
      </c>
      <c r="K3">
        <v>2631145.13883512</v>
      </c>
      <c r="L3">
        <v>2519067.9278682</v>
      </c>
      <c r="M3">
        <v>2455809.1141055999</v>
      </c>
      <c r="N3">
        <v>2364814.9443847602</v>
      </c>
      <c r="O3">
        <v>2294896.8739211098</v>
      </c>
      <c r="P3">
        <v>2257062.33700848</v>
      </c>
      <c r="Q3">
        <v>2252057.5746621299</v>
      </c>
      <c r="R3">
        <v>2272554.4992064401</v>
      </c>
      <c r="S3">
        <v>2360487.5617591101</v>
      </c>
      <c r="T3">
        <v>2291625.1370934499</v>
      </c>
      <c r="U3">
        <v>2241173.48716257</v>
      </c>
      <c r="V3">
        <v>2230610.0589811299</v>
      </c>
      <c r="W3">
        <v>2208450.9266763302</v>
      </c>
      <c r="X3">
        <v>2281745.16295578</v>
      </c>
      <c r="Y3">
        <v>2403046.2385788001</v>
      </c>
      <c r="Z3">
        <v>2480568.1046570698</v>
      </c>
      <c r="AA3">
        <v>2491312.3253280199</v>
      </c>
      <c r="AB3">
        <v>2615722.93228073</v>
      </c>
      <c r="AC3">
        <v>2627477.1363530001</v>
      </c>
      <c r="AD3">
        <v>2620595.09321866</v>
      </c>
      <c r="AE3">
        <v>2567346.8536820002</v>
      </c>
    </row>
    <row r="4" spans="1:32" x14ac:dyDescent="0.3">
      <c r="A4" t="s">
        <v>157</v>
      </c>
      <c r="B4" t="s">
        <v>301</v>
      </c>
      <c r="C4" t="s">
        <v>297</v>
      </c>
      <c r="D4" t="s">
        <v>302</v>
      </c>
      <c r="E4" t="s">
        <v>298</v>
      </c>
      <c r="F4">
        <v>187891763.94460899</v>
      </c>
      <c r="G4">
        <v>189457503.4513</v>
      </c>
      <c r="H4">
        <v>192949293.083763</v>
      </c>
      <c r="I4">
        <v>193524721.90743899</v>
      </c>
      <c r="J4">
        <v>189129275.34014699</v>
      </c>
      <c r="K4">
        <v>189186224.184037</v>
      </c>
      <c r="L4">
        <v>187991292.178873</v>
      </c>
      <c r="M4">
        <v>182317797.50085899</v>
      </c>
      <c r="N4">
        <v>179263576.636783</v>
      </c>
      <c r="O4">
        <v>178736975.50854</v>
      </c>
      <c r="P4">
        <v>183187176.573091</v>
      </c>
      <c r="Q4">
        <v>187494630.42016399</v>
      </c>
      <c r="R4">
        <v>193232543.191071</v>
      </c>
      <c r="S4">
        <v>200636191.37544501</v>
      </c>
      <c r="T4">
        <v>192734505.37875</v>
      </c>
      <c r="U4">
        <v>186367641.33656099</v>
      </c>
      <c r="V4">
        <v>184716095.76042199</v>
      </c>
      <c r="W4">
        <v>183447061.27606201</v>
      </c>
      <c r="X4">
        <v>182973570.79551899</v>
      </c>
      <c r="Y4">
        <v>185631612.62426099</v>
      </c>
      <c r="Z4">
        <v>188162567.24384901</v>
      </c>
      <c r="AA4">
        <v>188101953.08491099</v>
      </c>
      <c r="AB4">
        <v>191283480.62586501</v>
      </c>
      <c r="AC4">
        <v>195932249.22782901</v>
      </c>
      <c r="AD4">
        <v>199303291.20684999</v>
      </c>
      <c r="AE4">
        <v>198677157.317507</v>
      </c>
    </row>
    <row r="5" spans="1:32" x14ac:dyDescent="0.3">
      <c r="A5" t="s">
        <v>157</v>
      </c>
      <c r="B5" t="s">
        <v>303</v>
      </c>
      <c r="C5" t="s">
        <v>297</v>
      </c>
      <c r="D5" t="s">
        <v>304</v>
      </c>
      <c r="E5" t="s">
        <v>298</v>
      </c>
      <c r="F5">
        <v>15305945.6577271</v>
      </c>
      <c r="G5">
        <v>15642091.168791</v>
      </c>
      <c r="H5">
        <v>16128505.870693499</v>
      </c>
      <c r="I5">
        <v>16361568.953197099</v>
      </c>
      <c r="J5">
        <v>16271251.831798401</v>
      </c>
      <c r="K5">
        <v>16479885.022402201</v>
      </c>
      <c r="L5">
        <v>16560813.335279901</v>
      </c>
      <c r="M5">
        <v>16548750.8089574</v>
      </c>
      <c r="N5">
        <v>16390063.761977401</v>
      </c>
      <c r="O5">
        <v>16420528.170779301</v>
      </c>
      <c r="P5">
        <v>16889014.0943207</v>
      </c>
      <c r="Q5">
        <v>17303738.272732899</v>
      </c>
      <c r="R5">
        <v>17753854.402899101</v>
      </c>
      <c r="S5">
        <v>18146899.957227901</v>
      </c>
      <c r="T5">
        <v>17659117.4793588</v>
      </c>
      <c r="U5">
        <v>17420386.496444698</v>
      </c>
      <c r="V5">
        <v>17801030.0296252</v>
      </c>
      <c r="W5">
        <v>17941468.0682506</v>
      </c>
      <c r="X5">
        <v>18057402.370110799</v>
      </c>
      <c r="Y5">
        <v>18512751.247027401</v>
      </c>
      <c r="Z5">
        <v>18716075.088722099</v>
      </c>
      <c r="AA5">
        <v>18832223.361188699</v>
      </c>
      <c r="AB5">
        <v>19458236.2070526</v>
      </c>
      <c r="AC5">
        <v>20059840.691563699</v>
      </c>
      <c r="AD5">
        <v>20499367.4954881</v>
      </c>
      <c r="AE5">
        <v>20422554.4586487</v>
      </c>
    </row>
    <row r="6" spans="1:32" x14ac:dyDescent="0.3">
      <c r="A6" t="s">
        <v>157</v>
      </c>
      <c r="B6" t="s">
        <v>305</v>
      </c>
      <c r="C6" t="s">
        <v>297</v>
      </c>
      <c r="D6" t="s">
        <v>306</v>
      </c>
      <c r="E6" t="s">
        <v>298</v>
      </c>
      <c r="F6">
        <v>7402305.5868893899</v>
      </c>
      <c r="G6">
        <v>7022254.3684472004</v>
      </c>
      <c r="H6">
        <v>6780558.9863630002</v>
      </c>
      <c r="I6">
        <v>6447310.4476441499</v>
      </c>
      <c r="J6">
        <v>5977516.8639855804</v>
      </c>
      <c r="K6">
        <v>5613404.1662700297</v>
      </c>
      <c r="L6">
        <v>5257931.54693045</v>
      </c>
      <c r="M6">
        <v>4894316.7031078003</v>
      </c>
      <c r="N6">
        <v>4554713.4013069896</v>
      </c>
      <c r="O6">
        <v>4304898.0720992303</v>
      </c>
      <c r="P6">
        <v>4200216.4294425799</v>
      </c>
      <c r="Q6">
        <v>4065877.6566606802</v>
      </c>
      <c r="R6">
        <v>3986646.62160795</v>
      </c>
      <c r="S6">
        <v>3968104.81924862</v>
      </c>
      <c r="T6">
        <v>3680526.6202294501</v>
      </c>
      <c r="U6">
        <v>3479050.3807731401</v>
      </c>
      <c r="V6">
        <v>3385484.1954618501</v>
      </c>
      <c r="W6">
        <v>3243377.5862896601</v>
      </c>
      <c r="X6">
        <v>3174193.317398</v>
      </c>
      <c r="Y6">
        <v>3141215.0167921302</v>
      </c>
      <c r="Z6">
        <v>3114865.8624461601</v>
      </c>
      <c r="AA6">
        <v>3022738.5346039399</v>
      </c>
      <c r="AB6">
        <v>2983605.61854641</v>
      </c>
      <c r="AC6">
        <v>2932563.5608289898</v>
      </c>
      <c r="AD6">
        <v>2918832.32616917</v>
      </c>
      <c r="AE6">
        <v>2822333.0972822802</v>
      </c>
    </row>
    <row r="7" spans="1:32" x14ac:dyDescent="0.3">
      <c r="A7" t="s">
        <v>157</v>
      </c>
      <c r="B7" t="s">
        <v>307</v>
      </c>
      <c r="C7" t="s">
        <v>297</v>
      </c>
      <c r="D7" t="s">
        <v>308</v>
      </c>
      <c r="E7" t="s">
        <v>298</v>
      </c>
      <c r="F7">
        <v>12300007.6456169</v>
      </c>
      <c r="G7">
        <v>12376054.369436201</v>
      </c>
      <c r="H7">
        <v>12641558.837239999</v>
      </c>
      <c r="I7">
        <v>12587524.9503926</v>
      </c>
      <c r="J7">
        <v>12136819.5160152</v>
      </c>
      <c r="K7">
        <v>11949321.4610998</v>
      </c>
      <c r="L7">
        <v>11654713.323501</v>
      </c>
      <c r="M7">
        <v>11226058.166338099</v>
      </c>
      <c r="N7">
        <v>10885580.358686</v>
      </c>
      <c r="O7">
        <v>10607713.098203899</v>
      </c>
      <c r="P7">
        <v>10758669.8882812</v>
      </c>
      <c r="Q7">
        <v>10931732.6411677</v>
      </c>
      <c r="R7">
        <v>11247112.4865124</v>
      </c>
      <c r="S7">
        <v>11482062.685424799</v>
      </c>
      <c r="T7">
        <v>10952004.393982399</v>
      </c>
      <c r="U7">
        <v>10626016.4877945</v>
      </c>
      <c r="V7">
        <v>10479833.7747171</v>
      </c>
      <c r="W7">
        <v>10255598.378988599</v>
      </c>
      <c r="X7">
        <v>10297230.9728358</v>
      </c>
      <c r="Y7">
        <v>10493056.153970599</v>
      </c>
      <c r="Z7">
        <v>10601371.416247699</v>
      </c>
      <c r="AA7">
        <v>10563530.075289801</v>
      </c>
      <c r="AB7">
        <v>10610836.246260701</v>
      </c>
      <c r="AC7">
        <v>10707431.052979801</v>
      </c>
      <c r="AD7">
        <v>10766929.458274299</v>
      </c>
      <c r="AE7">
        <v>10760041.6605221</v>
      </c>
    </row>
    <row r="8" spans="1:32" x14ac:dyDescent="0.3">
      <c r="A8" t="s">
        <v>157</v>
      </c>
      <c r="B8" t="s">
        <v>309</v>
      </c>
      <c r="C8" t="s">
        <v>297</v>
      </c>
      <c r="D8" t="s">
        <v>310</v>
      </c>
      <c r="E8" t="s">
        <v>298</v>
      </c>
      <c r="F8">
        <v>6882846.0986192096</v>
      </c>
      <c r="G8">
        <v>6958474.5555406502</v>
      </c>
      <c r="H8">
        <v>6896231.8863712596</v>
      </c>
      <c r="I8">
        <v>6742176.9320129901</v>
      </c>
      <c r="J8">
        <v>6480277.9426654503</v>
      </c>
      <c r="K8">
        <v>6272640.0491199503</v>
      </c>
      <c r="L8">
        <v>5998971.4969913503</v>
      </c>
      <c r="M8">
        <v>5823646.8999360204</v>
      </c>
      <c r="N8">
        <v>5725942.2017281</v>
      </c>
      <c r="O8">
        <v>5709808.3040629895</v>
      </c>
      <c r="P8">
        <v>5729375.6798115801</v>
      </c>
      <c r="Q8">
        <v>5872905.0469705798</v>
      </c>
      <c r="R8">
        <v>5955490.3694798602</v>
      </c>
      <c r="S8">
        <v>6235071.4453081796</v>
      </c>
      <c r="T8">
        <v>6068611.80702003</v>
      </c>
      <c r="U8">
        <v>5895604.0301674902</v>
      </c>
      <c r="V8">
        <v>5695645.3290782496</v>
      </c>
      <c r="W8">
        <v>5557715.4001926295</v>
      </c>
      <c r="X8">
        <v>5509648.51109666</v>
      </c>
      <c r="Y8">
        <v>5559608.0268664397</v>
      </c>
      <c r="Z8">
        <v>5580764.1097921701</v>
      </c>
      <c r="AA8">
        <v>5444600.9454496801</v>
      </c>
      <c r="AB8">
        <v>5458721.6831895504</v>
      </c>
      <c r="AC8">
        <v>5444346.1798356203</v>
      </c>
      <c r="AD8">
        <v>5402220.6937042698</v>
      </c>
      <c r="AE8">
        <v>5372801.2787921801</v>
      </c>
    </row>
    <row r="9" spans="1:32" x14ac:dyDescent="0.3">
      <c r="A9" t="s">
        <v>157</v>
      </c>
      <c r="B9" t="s">
        <v>311</v>
      </c>
      <c r="C9" t="s">
        <v>297</v>
      </c>
      <c r="D9" t="s">
        <v>312</v>
      </c>
      <c r="E9" t="s">
        <v>298</v>
      </c>
      <c r="F9">
        <v>19750307.313342098</v>
      </c>
      <c r="G9">
        <v>19778805.3286677</v>
      </c>
      <c r="H9">
        <v>20082782.597171199</v>
      </c>
      <c r="I9">
        <v>20074998.658177499</v>
      </c>
      <c r="J9">
        <v>19614624.179353599</v>
      </c>
      <c r="K9">
        <v>19511568.647257399</v>
      </c>
      <c r="L9">
        <v>19341404.9445845</v>
      </c>
      <c r="M9">
        <v>18976070.515081301</v>
      </c>
      <c r="N9">
        <v>18817956.1128892</v>
      </c>
      <c r="O9">
        <v>18637200.623842701</v>
      </c>
      <c r="P9">
        <v>19057837.3868609</v>
      </c>
      <c r="Q9">
        <v>19309999.249330301</v>
      </c>
      <c r="R9">
        <v>19702720.2836142</v>
      </c>
      <c r="S9">
        <v>20780338.335341301</v>
      </c>
      <c r="T9">
        <v>20180993.634408899</v>
      </c>
      <c r="U9">
        <v>19892723.816312801</v>
      </c>
      <c r="V9">
        <v>19916791.176901501</v>
      </c>
      <c r="W9">
        <v>19599143.4276236</v>
      </c>
      <c r="X9">
        <v>19375760.8250296</v>
      </c>
      <c r="Y9">
        <v>19463547.078028701</v>
      </c>
      <c r="Z9">
        <v>19342139.154914599</v>
      </c>
      <c r="AA9">
        <v>18884884.372688301</v>
      </c>
      <c r="AB9">
        <v>18872338.7057264</v>
      </c>
      <c r="AC9">
        <v>19236695.915660501</v>
      </c>
      <c r="AD9">
        <v>19788657.9120472</v>
      </c>
      <c r="AE9">
        <v>19846249.2540932</v>
      </c>
    </row>
    <row r="10" spans="1:32" x14ac:dyDescent="0.3">
      <c r="A10" t="s">
        <v>157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157</v>
      </c>
      <c r="B11" t="s">
        <v>315</v>
      </c>
      <c r="C11" t="s">
        <v>297</v>
      </c>
      <c r="D11" t="s">
        <v>316</v>
      </c>
      <c r="E11" t="s">
        <v>298</v>
      </c>
      <c r="F11">
        <v>4806007.0140363798</v>
      </c>
      <c r="G11">
        <v>5005479.0998174204</v>
      </c>
      <c r="H11">
        <v>5309406.5233683996</v>
      </c>
      <c r="I11">
        <v>5439334.6222445499</v>
      </c>
      <c r="J11">
        <v>5456529.3666566899</v>
      </c>
      <c r="K11">
        <v>5630057.63841746</v>
      </c>
      <c r="L11">
        <v>5788775.3358112704</v>
      </c>
      <c r="M11">
        <v>5920392.2391208699</v>
      </c>
      <c r="N11">
        <v>6071855.8997315196</v>
      </c>
      <c r="O11">
        <v>6198843.2972407797</v>
      </c>
      <c r="P11">
        <v>6416584.0119660003</v>
      </c>
      <c r="Q11">
        <v>6685618.72030685</v>
      </c>
      <c r="R11">
        <v>6892418.4875658704</v>
      </c>
      <c r="S11">
        <v>7157084.8255815301</v>
      </c>
      <c r="T11">
        <v>7089900.9466123702</v>
      </c>
      <c r="U11">
        <v>7011011.2092508404</v>
      </c>
      <c r="V11">
        <v>7182543.7636328004</v>
      </c>
      <c r="W11">
        <v>7709365.3190698</v>
      </c>
      <c r="X11">
        <v>8281783.4712121896</v>
      </c>
      <c r="Y11">
        <v>8824635.8872389309</v>
      </c>
      <c r="Z11">
        <v>9111148.8162689693</v>
      </c>
      <c r="AA11">
        <v>9629934.8175494298</v>
      </c>
      <c r="AB11">
        <v>10123564.191573801</v>
      </c>
      <c r="AC11">
        <v>10549891.6391169</v>
      </c>
      <c r="AD11">
        <v>10878686.0263924</v>
      </c>
      <c r="AE11">
        <v>11125788.530929901</v>
      </c>
    </row>
    <row r="12" spans="1:32" x14ac:dyDescent="0.3">
      <c r="A12" t="s">
        <v>157</v>
      </c>
      <c r="B12" t="s">
        <v>317</v>
      </c>
      <c r="C12" t="s">
        <v>297</v>
      </c>
      <c r="D12" t="s">
        <v>318</v>
      </c>
      <c r="E12" t="s">
        <v>298</v>
      </c>
      <c r="F12">
        <v>16531432.4193376</v>
      </c>
      <c r="G12">
        <v>16582827.2681836</v>
      </c>
      <c r="H12">
        <v>16792289.9229909</v>
      </c>
      <c r="I12">
        <v>16658801.0467223</v>
      </c>
      <c r="J12">
        <v>16041244.226226</v>
      </c>
      <c r="K12">
        <v>15894756.1696804</v>
      </c>
      <c r="L12">
        <v>15691059.6954806</v>
      </c>
      <c r="M12">
        <v>15043190.5854555</v>
      </c>
      <c r="N12">
        <v>14915416.429794</v>
      </c>
      <c r="O12">
        <v>14927435.6473308</v>
      </c>
      <c r="P12">
        <v>15242155.130881</v>
      </c>
      <c r="Q12">
        <v>15758494.578301201</v>
      </c>
      <c r="R12">
        <v>16160691.1710649</v>
      </c>
      <c r="S12">
        <v>16567650.491356</v>
      </c>
      <c r="T12">
        <v>15913493.472590899</v>
      </c>
      <c r="U12">
        <v>15378336.197284</v>
      </c>
      <c r="V12">
        <v>15153367.3388214</v>
      </c>
      <c r="W12">
        <v>14982913.690429499</v>
      </c>
      <c r="X12">
        <v>14971828.9245343</v>
      </c>
      <c r="Y12">
        <v>15140291.924105201</v>
      </c>
      <c r="Z12">
        <v>15238618.4711791</v>
      </c>
      <c r="AA12">
        <v>14992933.6939732</v>
      </c>
      <c r="AB12">
        <v>15073743.1692107</v>
      </c>
      <c r="AC12">
        <v>15344889.178916899</v>
      </c>
      <c r="AD12">
        <v>15510806.2100437</v>
      </c>
      <c r="AE12">
        <v>15459217.770456299</v>
      </c>
    </row>
    <row r="13" spans="1:32" x14ac:dyDescent="0.3">
      <c r="A13" t="s">
        <v>157</v>
      </c>
      <c r="B13" t="s">
        <v>319</v>
      </c>
      <c r="C13" t="s">
        <v>297</v>
      </c>
      <c r="D13" t="s">
        <v>320</v>
      </c>
      <c r="E13" t="s">
        <v>298</v>
      </c>
      <c r="F13">
        <v>33758571.972337298</v>
      </c>
      <c r="G13">
        <v>33515073.757730499</v>
      </c>
      <c r="H13">
        <v>33413026.931593899</v>
      </c>
      <c r="I13">
        <v>32525748.850219902</v>
      </c>
      <c r="J13">
        <v>31279621.600884601</v>
      </c>
      <c r="K13">
        <v>30918317.582812101</v>
      </c>
      <c r="L13">
        <v>30392312.1243372</v>
      </c>
      <c r="M13">
        <v>29201254.435116</v>
      </c>
      <c r="N13">
        <v>28143886.316215999</v>
      </c>
      <c r="O13">
        <v>27601174.394814301</v>
      </c>
      <c r="P13">
        <v>27761373.702045999</v>
      </c>
      <c r="Q13">
        <v>28256880.9500347</v>
      </c>
      <c r="R13">
        <v>29184896.4168038</v>
      </c>
      <c r="S13">
        <v>30555170.824666802</v>
      </c>
      <c r="T13">
        <v>29653773.1613678</v>
      </c>
      <c r="U13">
        <v>29119380.676822599</v>
      </c>
      <c r="V13">
        <v>29089859.749719001</v>
      </c>
      <c r="W13">
        <v>28959039.5263891</v>
      </c>
      <c r="X13">
        <v>28771825.691136099</v>
      </c>
      <c r="Y13">
        <v>29224712.156602401</v>
      </c>
      <c r="Z13">
        <v>29366794.614289202</v>
      </c>
      <c r="AA13">
        <v>29054267.4269282</v>
      </c>
      <c r="AB13">
        <v>29807030.031258799</v>
      </c>
      <c r="AC13">
        <v>30315777.474422101</v>
      </c>
      <c r="AD13">
        <v>30906592.1601885</v>
      </c>
      <c r="AE13">
        <v>30802674.1815136</v>
      </c>
    </row>
    <row r="14" spans="1:32" x14ac:dyDescent="0.3">
      <c r="A14" t="s">
        <v>157</v>
      </c>
      <c r="B14" t="s">
        <v>321</v>
      </c>
      <c r="C14" t="s">
        <v>297</v>
      </c>
      <c r="D14" t="s">
        <v>322</v>
      </c>
      <c r="E14" t="s">
        <v>298</v>
      </c>
      <c r="F14">
        <v>18588921.3648718</v>
      </c>
      <c r="G14">
        <v>19389092.299255099</v>
      </c>
      <c r="H14">
        <v>20154260.7618328</v>
      </c>
      <c r="I14">
        <v>20895858.423503399</v>
      </c>
      <c r="J14">
        <v>20857670.029816002</v>
      </c>
      <c r="K14">
        <v>21905348.715384599</v>
      </c>
      <c r="L14">
        <v>22534325.2260563</v>
      </c>
      <c r="M14">
        <v>21502942.178143401</v>
      </c>
      <c r="N14">
        <v>20888908.4701524</v>
      </c>
      <c r="O14">
        <v>21206787.480541799</v>
      </c>
      <c r="P14">
        <v>21650298.812200598</v>
      </c>
      <c r="Q14">
        <v>22381109.697493501</v>
      </c>
      <c r="R14">
        <v>22999462.632843699</v>
      </c>
      <c r="S14">
        <v>23972255.015733998</v>
      </c>
      <c r="T14">
        <v>22692664.505532201</v>
      </c>
      <c r="U14">
        <v>21609333.846633501</v>
      </c>
      <c r="V14">
        <v>21223829.240986999</v>
      </c>
      <c r="W14">
        <v>20945965.231405899</v>
      </c>
      <c r="X14">
        <v>20436119.295128401</v>
      </c>
      <c r="Y14">
        <v>20515061.706739899</v>
      </c>
      <c r="Z14">
        <v>21049315.336863</v>
      </c>
      <c r="AA14">
        <v>20928684.0238025</v>
      </c>
      <c r="AB14">
        <v>21109334.958234798</v>
      </c>
      <c r="AC14">
        <v>22109567.704138599</v>
      </c>
      <c r="AD14">
        <v>22614644.8286715</v>
      </c>
      <c r="AE14">
        <v>22801667.526245799</v>
      </c>
    </row>
    <row r="15" spans="1:32" x14ac:dyDescent="0.3">
      <c r="A15" t="s">
        <v>157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157</v>
      </c>
      <c r="B16" t="s">
        <v>325</v>
      </c>
      <c r="C16" t="s">
        <v>297</v>
      </c>
      <c r="D16" t="s">
        <v>326</v>
      </c>
      <c r="E16" t="s">
        <v>298</v>
      </c>
      <c r="F16">
        <v>10639526.9422544</v>
      </c>
      <c r="G16">
        <v>11216303.0851932</v>
      </c>
      <c r="H16">
        <v>11855646.853085</v>
      </c>
      <c r="I16">
        <v>12099350.923441</v>
      </c>
      <c r="J16">
        <v>12091725.483811799</v>
      </c>
      <c r="K16">
        <v>12440417.438432001</v>
      </c>
      <c r="L16">
        <v>12523243.9888734</v>
      </c>
      <c r="M16">
        <v>11999501.794903999</v>
      </c>
      <c r="N16">
        <v>11714798.0938299</v>
      </c>
      <c r="O16">
        <v>11675024.1305013</v>
      </c>
      <c r="P16">
        <v>11837434.9357637</v>
      </c>
      <c r="Q16">
        <v>12028173.9716113</v>
      </c>
      <c r="R16">
        <v>12341065.8317424</v>
      </c>
      <c r="S16">
        <v>12438740.247635299</v>
      </c>
      <c r="T16">
        <v>11644523.494979899</v>
      </c>
      <c r="U16">
        <v>11146038.998705201</v>
      </c>
      <c r="V16">
        <v>11054210.454633299</v>
      </c>
      <c r="W16">
        <v>10887850.8629828</v>
      </c>
      <c r="X16">
        <v>10784429.8467544</v>
      </c>
      <c r="Y16">
        <v>10859614.647978701</v>
      </c>
      <c r="Z16">
        <v>10930401.5098661</v>
      </c>
      <c r="AA16">
        <v>10965985.8912639</v>
      </c>
      <c r="AB16">
        <v>11353986.8553365</v>
      </c>
      <c r="AC16">
        <v>11599453.985505</v>
      </c>
      <c r="AD16">
        <v>11600129.208938399</v>
      </c>
      <c r="AE16">
        <v>11475188.9145457</v>
      </c>
    </row>
    <row r="17" spans="1:31" x14ac:dyDescent="0.3">
      <c r="A17" t="s">
        <v>157</v>
      </c>
      <c r="B17" t="s">
        <v>327</v>
      </c>
      <c r="C17" t="s">
        <v>297</v>
      </c>
      <c r="D17" t="s">
        <v>328</v>
      </c>
      <c r="E17" t="s">
        <v>298</v>
      </c>
      <c r="F17">
        <v>12741210.465783499</v>
      </c>
      <c r="G17">
        <v>12868435.683616601</v>
      </c>
      <c r="H17">
        <v>13126950.903651999</v>
      </c>
      <c r="I17">
        <v>13446626.831005299</v>
      </c>
      <c r="J17">
        <v>13188184.430221301</v>
      </c>
      <c r="K17">
        <v>13229535.067988999</v>
      </c>
      <c r="L17">
        <v>13107277.161963901</v>
      </c>
      <c r="M17">
        <v>12630988.344869999</v>
      </c>
      <c r="N17">
        <v>12342056.5877987</v>
      </c>
      <c r="O17">
        <v>12574378.437703</v>
      </c>
      <c r="P17">
        <v>13330342.5503028</v>
      </c>
      <c r="Q17">
        <v>13609294.3690043</v>
      </c>
      <c r="R17">
        <v>14536239.5739643</v>
      </c>
      <c r="S17">
        <v>15598574.585681699</v>
      </c>
      <c r="T17">
        <v>15036644.283322399</v>
      </c>
      <c r="U17">
        <v>14173297.829882501</v>
      </c>
      <c r="V17">
        <v>13890419.501453299</v>
      </c>
      <c r="W17">
        <v>13918730.516981</v>
      </c>
      <c r="X17">
        <v>13730188.140261</v>
      </c>
      <c r="Y17">
        <v>13769560.5566239</v>
      </c>
      <c r="Z17">
        <v>14088352.391937699</v>
      </c>
      <c r="AA17">
        <v>14012556.8672533</v>
      </c>
      <c r="AB17">
        <v>13847220.555551801</v>
      </c>
      <c r="AC17">
        <v>14175023.9858953</v>
      </c>
      <c r="AD17">
        <v>14413381.490472799</v>
      </c>
      <c r="AE17">
        <v>14020924.1876864</v>
      </c>
    </row>
    <row r="18" spans="1:31" x14ac:dyDescent="0.3">
      <c r="A18" t="s">
        <v>157</v>
      </c>
      <c r="B18" t="s">
        <v>329</v>
      </c>
      <c r="C18" t="s">
        <v>297</v>
      </c>
      <c r="D18" t="s">
        <v>330</v>
      </c>
      <c r="E18" t="s">
        <v>298</v>
      </c>
      <c r="F18">
        <v>25455027.538353201</v>
      </c>
      <c r="G18">
        <v>25361808.078883599</v>
      </c>
      <c r="H18">
        <v>25983534.426003698</v>
      </c>
      <c r="I18">
        <v>26441970.487540498</v>
      </c>
      <c r="J18">
        <v>26038415.243706401</v>
      </c>
      <c r="K18">
        <v>25782212.901002001</v>
      </c>
      <c r="L18">
        <v>25636425.058922902</v>
      </c>
      <c r="M18">
        <v>25233861.088195998</v>
      </c>
      <c r="N18">
        <v>25505918.955890801</v>
      </c>
      <c r="O18">
        <v>25619802.325951699</v>
      </c>
      <c r="P18">
        <v>26932403.585689198</v>
      </c>
      <c r="Q18">
        <v>27797530.307177</v>
      </c>
      <c r="R18">
        <v>28857337.873569001</v>
      </c>
      <c r="S18">
        <v>30083188.811330199</v>
      </c>
      <c r="T18">
        <v>28656404.8798877</v>
      </c>
      <c r="U18">
        <v>27164707.4287959</v>
      </c>
      <c r="V18">
        <v>26352512.647529799</v>
      </c>
      <c r="W18">
        <v>26006983.904745199</v>
      </c>
      <c r="X18">
        <v>26104966.803722199</v>
      </c>
      <c r="Y18">
        <v>26596060.900432698</v>
      </c>
      <c r="Z18">
        <v>27362109.283162199</v>
      </c>
      <c r="AA18">
        <v>28097987.470366299</v>
      </c>
      <c r="AB18">
        <v>28964887.372381199</v>
      </c>
      <c r="AC18">
        <v>29882376.961341001</v>
      </c>
      <c r="AD18">
        <v>30425542.928387001</v>
      </c>
      <c r="AE18">
        <v>30243344.1973706</v>
      </c>
    </row>
    <row r="19" spans="1:31" x14ac:dyDescent="0.3">
      <c r="A19" t="s">
        <v>157</v>
      </c>
      <c r="B19" t="s">
        <v>331</v>
      </c>
      <c r="C19" t="s">
        <v>297</v>
      </c>
      <c r="D19" t="s">
        <v>332</v>
      </c>
      <c r="E19" t="s">
        <v>298</v>
      </c>
      <c r="F19">
        <v>3729653.92544044</v>
      </c>
      <c r="G19">
        <v>3740804.3877371801</v>
      </c>
      <c r="H19">
        <v>3784538.5833974802</v>
      </c>
      <c r="I19">
        <v>3803450.7813374</v>
      </c>
      <c r="J19">
        <v>3695394.62500617</v>
      </c>
      <c r="K19">
        <v>3558759.3241699999</v>
      </c>
      <c r="L19">
        <v>3504038.9401403302</v>
      </c>
      <c r="M19">
        <v>3316823.74163255</v>
      </c>
      <c r="N19">
        <v>3306480.0467821402</v>
      </c>
      <c r="O19">
        <v>3253381.5254686899</v>
      </c>
      <c r="P19">
        <v>3381470.36552417</v>
      </c>
      <c r="Q19">
        <v>3493274.9593732599</v>
      </c>
      <c r="R19">
        <v>3614607.03940369</v>
      </c>
      <c r="S19">
        <v>3651049.33090878</v>
      </c>
      <c r="T19">
        <v>3505846.69945742</v>
      </c>
      <c r="U19">
        <v>3451753.93769331</v>
      </c>
      <c r="V19">
        <v>3490568.5578608802</v>
      </c>
      <c r="W19">
        <v>3438909.3627134399</v>
      </c>
      <c r="X19">
        <v>3478192.6262997999</v>
      </c>
      <c r="Y19">
        <v>3531497.3218543101</v>
      </c>
      <c r="Z19">
        <v>3660611.1881600199</v>
      </c>
      <c r="AA19">
        <v>3671625.6045540501</v>
      </c>
      <c r="AB19">
        <v>3619975.0315414802</v>
      </c>
      <c r="AC19">
        <v>3574390.89762482</v>
      </c>
      <c r="AD19">
        <v>3577500.4680726002</v>
      </c>
      <c r="AE19">
        <v>3524372.2594203502</v>
      </c>
    </row>
    <row r="20" spans="1:31" x14ac:dyDescent="0.3">
      <c r="A20" t="s">
        <v>157</v>
      </c>
      <c r="B20" t="s">
        <v>333</v>
      </c>
      <c r="C20" t="s">
        <v>297</v>
      </c>
      <c r="D20" t="s">
        <v>334</v>
      </c>
      <c r="E20" t="s">
        <v>298</v>
      </c>
      <c r="F20">
        <v>102028243.341407</v>
      </c>
      <c r="G20">
        <v>106985413.47801401</v>
      </c>
      <c r="H20">
        <v>112052067.030333</v>
      </c>
      <c r="I20">
        <v>113845937.52867401</v>
      </c>
      <c r="J20">
        <v>114976572.631119</v>
      </c>
      <c r="K20">
        <v>117366721.147596</v>
      </c>
      <c r="L20">
        <v>117909190.585805</v>
      </c>
      <c r="M20">
        <v>117320126.775475</v>
      </c>
      <c r="N20">
        <v>117981584.04910199</v>
      </c>
      <c r="O20">
        <v>118375080.462376</v>
      </c>
      <c r="P20">
        <v>119897737.496767</v>
      </c>
      <c r="Q20">
        <v>121306444.879747</v>
      </c>
      <c r="R20">
        <v>122826745.055931</v>
      </c>
      <c r="S20">
        <v>127921875.347256</v>
      </c>
      <c r="T20">
        <v>124731289.45782</v>
      </c>
      <c r="U20">
        <v>123912094.830299</v>
      </c>
      <c r="V20">
        <v>124222302.34359799</v>
      </c>
      <c r="W20">
        <v>123984353.07533801</v>
      </c>
      <c r="X20">
        <v>124869131.175143</v>
      </c>
      <c r="Y20">
        <v>127958377.30667099</v>
      </c>
      <c r="Z20">
        <v>129117183.97005101</v>
      </c>
      <c r="AA20">
        <v>128120361.136071</v>
      </c>
      <c r="AB20">
        <v>129739550.270404</v>
      </c>
      <c r="AC20">
        <v>131886676.52726801</v>
      </c>
      <c r="AD20">
        <v>133463698.899197</v>
      </c>
      <c r="AE20">
        <v>133487810.43501</v>
      </c>
    </row>
    <row r="21" spans="1:31" x14ac:dyDescent="0.3">
      <c r="A21" t="s">
        <v>157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157</v>
      </c>
      <c r="B22" t="s">
        <v>337</v>
      </c>
      <c r="C22" t="s">
        <v>297</v>
      </c>
      <c r="D22" t="s">
        <v>338</v>
      </c>
      <c r="E22" t="s">
        <v>298</v>
      </c>
      <c r="F22">
        <v>58232469.052038997</v>
      </c>
      <c r="G22">
        <v>61180406.213317998</v>
      </c>
      <c r="H22">
        <v>64478672.715567</v>
      </c>
      <c r="I22">
        <v>66094735.368597798</v>
      </c>
      <c r="J22">
        <v>67419704.337604895</v>
      </c>
      <c r="K22">
        <v>69628632.656998694</v>
      </c>
      <c r="L22">
        <v>70638339.086988494</v>
      </c>
      <c r="M22">
        <v>71333937.340091199</v>
      </c>
      <c r="N22">
        <v>72705606.9417492</v>
      </c>
      <c r="O22">
        <v>73948572.067450002</v>
      </c>
      <c r="P22">
        <v>75384250.154652998</v>
      </c>
      <c r="Q22">
        <v>76760162.609192505</v>
      </c>
      <c r="R22">
        <v>77722423.019671202</v>
      </c>
      <c r="S22">
        <v>80969123.555321097</v>
      </c>
      <c r="T22">
        <v>78819668.406478107</v>
      </c>
      <c r="U22">
        <v>78383054.951233</v>
      </c>
      <c r="V22">
        <v>79031756.035653695</v>
      </c>
      <c r="W22">
        <v>79179314.290698901</v>
      </c>
      <c r="X22">
        <v>80525137.341901794</v>
      </c>
      <c r="Y22">
        <v>83238507.511838406</v>
      </c>
      <c r="Z22">
        <v>84435149.300760299</v>
      </c>
      <c r="AA22">
        <v>84508929.790449202</v>
      </c>
      <c r="AB22">
        <v>86247372.287596494</v>
      </c>
      <c r="AC22">
        <v>88127110.904913098</v>
      </c>
      <c r="AD22">
        <v>90198186.559705898</v>
      </c>
      <c r="AE22">
        <v>91673639.379609704</v>
      </c>
    </row>
    <row r="23" spans="1:31" x14ac:dyDescent="0.3">
      <c r="A23" t="s">
        <v>157</v>
      </c>
      <c r="B23" t="s">
        <v>339</v>
      </c>
      <c r="C23" t="s">
        <v>297</v>
      </c>
      <c r="D23" t="s">
        <v>340</v>
      </c>
      <c r="E23" t="s">
        <v>298</v>
      </c>
      <c r="F23">
        <v>25613537.257681701</v>
      </c>
      <c r="G23">
        <v>26056345.663945999</v>
      </c>
      <c r="H23">
        <v>26157994.026067499</v>
      </c>
      <c r="I23">
        <v>25486798.912236098</v>
      </c>
      <c r="J23">
        <v>24698442.289484099</v>
      </c>
      <c r="K23">
        <v>24545753.077175599</v>
      </c>
      <c r="L23">
        <v>23860619.954675801</v>
      </c>
      <c r="M23">
        <v>22951674.411885601</v>
      </c>
      <c r="N23">
        <v>21796998.277866699</v>
      </c>
      <c r="O23">
        <v>20972779.333149798</v>
      </c>
      <c r="P23">
        <v>20477957.474244598</v>
      </c>
      <c r="Q23">
        <v>20042399.909015998</v>
      </c>
      <c r="R23">
        <v>20485200.645029798</v>
      </c>
      <c r="S23">
        <v>20474930.129108001</v>
      </c>
      <c r="T23">
        <v>19508748.078591101</v>
      </c>
      <c r="U23">
        <v>19202260.4178675</v>
      </c>
      <c r="V23">
        <v>19054630.748645</v>
      </c>
      <c r="W23">
        <v>18888879.0822514</v>
      </c>
      <c r="X23">
        <v>19456889.354572799</v>
      </c>
      <c r="Y23">
        <v>20160982.620348901</v>
      </c>
      <c r="Z23">
        <v>20534922.989972301</v>
      </c>
      <c r="AA23">
        <v>20391119.5348344</v>
      </c>
      <c r="AB23">
        <v>21101968.711164098</v>
      </c>
      <c r="AC23">
        <v>21521919.251401801</v>
      </c>
      <c r="AD23">
        <v>21946781.170399599</v>
      </c>
      <c r="AE23">
        <v>22398663.934260499</v>
      </c>
    </row>
    <row r="24" spans="1:31" x14ac:dyDescent="0.3">
      <c r="A24" t="s">
        <v>157</v>
      </c>
      <c r="B24" t="s">
        <v>341</v>
      </c>
      <c r="C24" t="s">
        <v>297</v>
      </c>
      <c r="D24" t="s">
        <v>342</v>
      </c>
      <c r="E24" t="s">
        <v>298</v>
      </c>
      <c r="F24">
        <v>64039410.619167902</v>
      </c>
      <c r="G24">
        <v>65913970.760597199</v>
      </c>
      <c r="H24">
        <v>67808306.578554004</v>
      </c>
      <c r="I24">
        <v>67005488.721491002</v>
      </c>
      <c r="J24">
        <v>65888664.016928703</v>
      </c>
      <c r="K24">
        <v>67041383.8811455</v>
      </c>
      <c r="L24">
        <v>66011102.200848699</v>
      </c>
      <c r="M24">
        <v>64597950.385330103</v>
      </c>
      <c r="N24">
        <v>63565895.950047404</v>
      </c>
      <c r="O24">
        <v>63932660.721149899</v>
      </c>
      <c r="P24">
        <v>64993749.7669449</v>
      </c>
      <c r="Q24">
        <v>66307116.060036197</v>
      </c>
      <c r="R24">
        <v>66908941.811881699</v>
      </c>
      <c r="S24">
        <v>68153926.387137607</v>
      </c>
      <c r="T24">
        <v>66209168.147126898</v>
      </c>
      <c r="U24">
        <v>64810944.935594603</v>
      </c>
      <c r="V24">
        <v>65008437.729886703</v>
      </c>
      <c r="W24">
        <v>64694871.369588003</v>
      </c>
      <c r="X24">
        <v>65897005.738792904</v>
      </c>
      <c r="Y24">
        <v>67924262.523286402</v>
      </c>
      <c r="Z24">
        <v>69545112.597381294</v>
      </c>
      <c r="AA24">
        <v>69784349.213320002</v>
      </c>
      <c r="AB24">
        <v>71059308.707938105</v>
      </c>
      <c r="AC24">
        <v>71659658.835667297</v>
      </c>
      <c r="AD24">
        <v>72882826.024078295</v>
      </c>
      <c r="AE24">
        <v>72881699.559143499</v>
      </c>
    </row>
    <row r="25" spans="1:31" x14ac:dyDescent="0.3">
      <c r="A25" t="s">
        <v>157</v>
      </c>
      <c r="B25" t="s">
        <v>343</v>
      </c>
      <c r="C25" t="s">
        <v>297</v>
      </c>
      <c r="D25" t="s">
        <v>344</v>
      </c>
      <c r="E25" t="s">
        <v>298</v>
      </c>
      <c r="F25">
        <v>1746222.5936688599</v>
      </c>
      <c r="G25">
        <v>2087760.4410494601</v>
      </c>
      <c r="H25">
        <v>2380108.060385</v>
      </c>
      <c r="I25">
        <v>2297375.75200789</v>
      </c>
      <c r="J25">
        <v>2400479.63718017</v>
      </c>
      <c r="K25">
        <v>2653909.1862852899</v>
      </c>
      <c r="L25">
        <v>2769226.0866916198</v>
      </c>
      <c r="M25">
        <v>2703322.9486310398</v>
      </c>
      <c r="N25">
        <v>2730313.81192597</v>
      </c>
      <c r="O25">
        <v>2869863.5917674201</v>
      </c>
      <c r="P25">
        <v>3072469.8148864801</v>
      </c>
      <c r="Q25">
        <v>3194297.0817932501</v>
      </c>
      <c r="R25">
        <v>3165523.9562281598</v>
      </c>
      <c r="S25">
        <v>3411234.63100651</v>
      </c>
      <c r="T25">
        <v>3337329.7054706402</v>
      </c>
      <c r="U25">
        <v>3035345.5681071999</v>
      </c>
      <c r="V25">
        <v>2779654.2279335698</v>
      </c>
      <c r="W25">
        <v>2555268.9770913799</v>
      </c>
      <c r="X25">
        <v>2429123.7700044699</v>
      </c>
      <c r="Y25">
        <v>2446635.1156811402</v>
      </c>
      <c r="Z25">
        <v>2367723.05620415</v>
      </c>
      <c r="AA25">
        <v>2201803.5742983702</v>
      </c>
      <c r="AB25">
        <v>2118961.7785305302</v>
      </c>
      <c r="AC25">
        <v>1986566.14011967</v>
      </c>
      <c r="AD25">
        <v>2116244.8218366299</v>
      </c>
      <c r="AE25">
        <v>2036727.1750018599</v>
      </c>
    </row>
    <row r="26" spans="1:31" x14ac:dyDescent="0.3">
      <c r="A26" t="s">
        <v>157</v>
      </c>
      <c r="B26" t="s">
        <v>345</v>
      </c>
      <c r="C26" t="s">
        <v>297</v>
      </c>
      <c r="D26" t="s">
        <v>346</v>
      </c>
      <c r="E26" t="s">
        <v>298</v>
      </c>
      <c r="F26">
        <v>31569460.769290499</v>
      </c>
      <c r="G26">
        <v>32529139.8122086</v>
      </c>
      <c r="H26">
        <v>34038490.351966798</v>
      </c>
      <c r="I26">
        <v>33783355.186547399</v>
      </c>
      <c r="J26">
        <v>33102654.209486801</v>
      </c>
      <c r="K26">
        <v>33117600.1431701</v>
      </c>
      <c r="L26">
        <v>32157658.128803201</v>
      </c>
      <c r="M26">
        <v>31328589.910339098</v>
      </c>
      <c r="N26">
        <v>30557562.276558399</v>
      </c>
      <c r="O26">
        <v>30123410.338488098</v>
      </c>
      <c r="P26">
        <v>30104700.8651652</v>
      </c>
      <c r="Q26">
        <v>30474625.370949201</v>
      </c>
      <c r="R26">
        <v>30793468.692671001</v>
      </c>
      <c r="S26">
        <v>31563374.998858001</v>
      </c>
      <c r="T26">
        <v>30743332.428658001</v>
      </c>
      <c r="U26">
        <v>30139907.7531216</v>
      </c>
      <c r="V26">
        <v>30258123.014029499</v>
      </c>
      <c r="W26">
        <v>29976459.853688002</v>
      </c>
      <c r="X26">
        <v>30275236.408249199</v>
      </c>
      <c r="Y26">
        <v>30890555.390191302</v>
      </c>
      <c r="Z26">
        <v>31335974.972996</v>
      </c>
      <c r="AA26">
        <v>31142075.4463863</v>
      </c>
      <c r="AB26">
        <v>31599494.8010437</v>
      </c>
      <c r="AC26">
        <v>31583196.218865801</v>
      </c>
      <c r="AD26">
        <v>31544995.149779901</v>
      </c>
      <c r="AE26">
        <v>31283326.0947758</v>
      </c>
    </row>
    <row r="27" spans="1:31" x14ac:dyDescent="0.3">
      <c r="A27" t="s">
        <v>157</v>
      </c>
      <c r="B27" t="s">
        <v>347</v>
      </c>
      <c r="C27" t="s">
        <v>297</v>
      </c>
      <c r="D27" t="s">
        <v>348</v>
      </c>
      <c r="E27" t="s">
        <v>298</v>
      </c>
      <c r="F27">
        <v>30723727.256208599</v>
      </c>
      <c r="G27">
        <v>31297070.507339198</v>
      </c>
      <c r="H27">
        <v>31389708.166202102</v>
      </c>
      <c r="I27">
        <v>30924757.782935798</v>
      </c>
      <c r="J27">
        <v>30385530.1702617</v>
      </c>
      <c r="K27">
        <v>31269874.551690102</v>
      </c>
      <c r="L27">
        <v>31084217.985353898</v>
      </c>
      <c r="M27">
        <v>30566037.526360001</v>
      </c>
      <c r="N27">
        <v>30278019.861563001</v>
      </c>
      <c r="O27">
        <v>30939386.7908944</v>
      </c>
      <c r="P27">
        <v>31816579.086893201</v>
      </c>
      <c r="Q27">
        <v>32638193.607293699</v>
      </c>
      <c r="R27">
        <v>32949949.162982602</v>
      </c>
      <c r="S27">
        <v>33179316.757273201</v>
      </c>
      <c r="T27">
        <v>32128506.012998201</v>
      </c>
      <c r="U27">
        <v>31635691.614365801</v>
      </c>
      <c r="V27">
        <v>31970660.4879236</v>
      </c>
      <c r="W27">
        <v>32163142.538808599</v>
      </c>
      <c r="X27">
        <v>33192645.560539201</v>
      </c>
      <c r="Y27">
        <v>34587072.017413899</v>
      </c>
      <c r="Z27">
        <v>35841414.568181202</v>
      </c>
      <c r="AA27">
        <v>36440470.192635402</v>
      </c>
      <c r="AB27">
        <v>37340852.128363803</v>
      </c>
      <c r="AC27">
        <v>38089896.476681903</v>
      </c>
      <c r="AD27">
        <v>39221586.052461699</v>
      </c>
      <c r="AE27">
        <v>39561646.289365903</v>
      </c>
    </row>
    <row r="28" spans="1:31" x14ac:dyDescent="0.3">
      <c r="A28" t="s">
        <v>157</v>
      </c>
      <c r="B28" t="s">
        <v>349</v>
      </c>
      <c r="C28" t="s">
        <v>297</v>
      </c>
      <c r="D28" t="s">
        <v>350</v>
      </c>
      <c r="E28" t="s">
        <v>298</v>
      </c>
      <c r="F28">
        <v>117374523.965698</v>
      </c>
      <c r="G28">
        <v>121265921.806481</v>
      </c>
      <c r="H28">
        <v>126273185.958616</v>
      </c>
      <c r="I28">
        <v>126014992.33216999</v>
      </c>
      <c r="J28">
        <v>125724396.41840599</v>
      </c>
      <c r="K28">
        <v>127075397.016836</v>
      </c>
      <c r="L28">
        <v>126677545.171313</v>
      </c>
      <c r="M28">
        <v>125684071.22258</v>
      </c>
      <c r="N28">
        <v>127371038.327668</v>
      </c>
      <c r="O28">
        <v>129178480.964692</v>
      </c>
      <c r="P28">
        <v>131112820.870134</v>
      </c>
      <c r="Q28">
        <v>133073026.355371</v>
      </c>
      <c r="R28">
        <v>135952119.66300601</v>
      </c>
      <c r="S28">
        <v>142042869.703612</v>
      </c>
      <c r="T28">
        <v>139241182.509565</v>
      </c>
      <c r="U28">
        <v>138714739.222</v>
      </c>
      <c r="V28">
        <v>139330728.83855399</v>
      </c>
      <c r="W28">
        <v>139969424.49473801</v>
      </c>
      <c r="X28">
        <v>142010036.39663401</v>
      </c>
      <c r="Y28">
        <v>146866414.99750701</v>
      </c>
      <c r="Z28">
        <v>149078982.56867301</v>
      </c>
      <c r="AA28">
        <v>148869100.223995</v>
      </c>
      <c r="AB28">
        <v>152294222.51061299</v>
      </c>
      <c r="AC28">
        <v>156779560.87524101</v>
      </c>
      <c r="AD28">
        <v>161283678.80012101</v>
      </c>
      <c r="AE28">
        <v>163939040.73069</v>
      </c>
    </row>
    <row r="29" spans="1:31" x14ac:dyDescent="0.3">
      <c r="A29" t="s">
        <v>157</v>
      </c>
      <c r="B29" t="s">
        <v>351</v>
      </c>
      <c r="C29" t="s">
        <v>297</v>
      </c>
      <c r="D29" t="s">
        <v>352</v>
      </c>
      <c r="E29" t="s">
        <v>298</v>
      </c>
      <c r="F29">
        <v>71249834.336323798</v>
      </c>
      <c r="G29">
        <v>72767220.764942601</v>
      </c>
      <c r="H29">
        <v>75487549.487754002</v>
      </c>
      <c r="I29">
        <v>74267154.638258293</v>
      </c>
      <c r="J29">
        <v>72680983.457655698</v>
      </c>
      <c r="K29">
        <v>72656106.5845415</v>
      </c>
      <c r="L29">
        <v>71259806.071437404</v>
      </c>
      <c r="M29">
        <v>69895583.697941497</v>
      </c>
      <c r="N29">
        <v>69982491.467162296</v>
      </c>
      <c r="O29">
        <v>70330494.094089001</v>
      </c>
      <c r="P29">
        <v>71116692.878767207</v>
      </c>
      <c r="Q29">
        <v>71735797.075807601</v>
      </c>
      <c r="R29">
        <v>72269523.992978305</v>
      </c>
      <c r="S29">
        <v>74812830.302128106</v>
      </c>
      <c r="T29">
        <v>72458502.574255705</v>
      </c>
      <c r="U29">
        <v>71818049.869001597</v>
      </c>
      <c r="V29">
        <v>72036247.832132101</v>
      </c>
      <c r="W29">
        <v>72013755.286443204</v>
      </c>
      <c r="X29">
        <v>72995561.563338503</v>
      </c>
      <c r="Y29">
        <v>75290299.963173106</v>
      </c>
      <c r="Z29">
        <v>76228261.686137795</v>
      </c>
      <c r="AA29">
        <v>75885857.151733801</v>
      </c>
      <c r="AB29">
        <v>77159854.123748004</v>
      </c>
      <c r="AC29">
        <v>79299923.313475206</v>
      </c>
      <c r="AD29">
        <v>81930351.804610506</v>
      </c>
      <c r="AE29">
        <v>83289985.138040006</v>
      </c>
    </row>
    <row r="30" spans="1:31" x14ac:dyDescent="0.3">
      <c r="A30" t="s">
        <v>157</v>
      </c>
      <c r="B30" t="s">
        <v>353</v>
      </c>
      <c r="C30" t="s">
        <v>297</v>
      </c>
      <c r="D30" t="s">
        <v>354</v>
      </c>
      <c r="E30" t="s">
        <v>298</v>
      </c>
      <c r="F30">
        <v>8414683.7193204891</v>
      </c>
      <c r="G30">
        <v>8529853.9798863996</v>
      </c>
      <c r="H30">
        <v>8462662.1995973904</v>
      </c>
      <c r="I30">
        <v>8421390.9520394094</v>
      </c>
      <c r="J30">
        <v>8313912.9303466799</v>
      </c>
      <c r="K30">
        <v>8287690.8343007099</v>
      </c>
      <c r="L30">
        <v>8405412.1215559691</v>
      </c>
      <c r="M30">
        <v>8731346.0890238807</v>
      </c>
      <c r="N30">
        <v>9242998.2926399596</v>
      </c>
      <c r="O30">
        <v>9637926.87372973</v>
      </c>
      <c r="P30">
        <v>9600961.1477678306</v>
      </c>
      <c r="Q30">
        <v>9594361.3504260704</v>
      </c>
      <c r="R30">
        <v>9529506.1685554609</v>
      </c>
      <c r="S30">
        <v>9909314.0040502306</v>
      </c>
      <c r="T30">
        <v>9866029.9739469402</v>
      </c>
      <c r="U30">
        <v>9728591.7526560202</v>
      </c>
      <c r="V30">
        <v>9807665.9797242098</v>
      </c>
      <c r="W30">
        <v>9816576.5755093601</v>
      </c>
      <c r="X30">
        <v>9958172.1870611794</v>
      </c>
      <c r="Y30">
        <v>10197924.465508699</v>
      </c>
      <c r="Z30">
        <v>10354333.2357141</v>
      </c>
      <c r="AA30">
        <v>10553837.3727798</v>
      </c>
      <c r="AB30">
        <v>11035384.305678301</v>
      </c>
      <c r="AC30">
        <v>11430849.461487001</v>
      </c>
      <c r="AD30">
        <v>11598749.4295361</v>
      </c>
      <c r="AE30">
        <v>11506733.3764225</v>
      </c>
    </row>
    <row r="31" spans="1:31" x14ac:dyDescent="0.3">
      <c r="A31" t="s">
        <v>157</v>
      </c>
      <c r="B31" t="s">
        <v>355</v>
      </c>
      <c r="C31" t="s">
        <v>297</v>
      </c>
      <c r="D31" t="s">
        <v>356</v>
      </c>
      <c r="E31" t="s">
        <v>298</v>
      </c>
      <c r="F31">
        <v>5284895.46227457</v>
      </c>
      <c r="G31">
        <v>5252904.4615347702</v>
      </c>
      <c r="H31">
        <v>5591753.9851810997</v>
      </c>
      <c r="I31">
        <v>5550900.3179948702</v>
      </c>
      <c r="J31">
        <v>5369284.2033126596</v>
      </c>
      <c r="K31">
        <v>5320243.9458393203</v>
      </c>
      <c r="L31">
        <v>5223325.3533956697</v>
      </c>
      <c r="M31">
        <v>5098896.9235054702</v>
      </c>
      <c r="N31">
        <v>5193036.3369554998</v>
      </c>
      <c r="O31">
        <v>5313211.8129692897</v>
      </c>
      <c r="P31">
        <v>5605147.6396470396</v>
      </c>
      <c r="Q31">
        <v>5854122.4552408196</v>
      </c>
      <c r="R31">
        <v>6394442.4301409796</v>
      </c>
      <c r="S31">
        <v>7453972.5316431802</v>
      </c>
      <c r="T31">
        <v>7828526.4589696899</v>
      </c>
      <c r="U31">
        <v>7995929.5229369598</v>
      </c>
      <c r="V31">
        <v>7772787.39743766</v>
      </c>
      <c r="W31">
        <v>7921601.8345360896</v>
      </c>
      <c r="X31">
        <v>8261620.5503101898</v>
      </c>
      <c r="Y31">
        <v>8555366.5813317709</v>
      </c>
      <c r="Z31">
        <v>8687909.3296376299</v>
      </c>
      <c r="AA31">
        <v>8747262.3331781197</v>
      </c>
      <c r="AB31">
        <v>9171281.8847051393</v>
      </c>
      <c r="AC31">
        <v>9464608.2926571704</v>
      </c>
      <c r="AD31">
        <v>9714176.4999136794</v>
      </c>
      <c r="AE31">
        <v>10407191.226928901</v>
      </c>
    </row>
    <row r="32" spans="1:31" x14ac:dyDescent="0.3">
      <c r="A32" t="s">
        <v>157</v>
      </c>
      <c r="B32" t="s">
        <v>357</v>
      </c>
      <c r="C32" t="s">
        <v>297</v>
      </c>
      <c r="D32" t="s">
        <v>358</v>
      </c>
      <c r="E32" t="s">
        <v>298</v>
      </c>
      <c r="F32">
        <v>30320201.238793802</v>
      </c>
      <c r="G32">
        <v>32050514.037238799</v>
      </c>
      <c r="H32">
        <v>33373784.696297199</v>
      </c>
      <c r="I32">
        <v>34074570.1181532</v>
      </c>
      <c r="J32">
        <v>35193992.3244754</v>
      </c>
      <c r="K32">
        <v>36358706.0223336</v>
      </c>
      <c r="L32">
        <v>36987363.8922126</v>
      </c>
      <c r="M32">
        <v>37085764.030531898</v>
      </c>
      <c r="N32">
        <v>38044160.598949999</v>
      </c>
      <c r="O32">
        <v>39000500.522815898</v>
      </c>
      <c r="P32">
        <v>39835030.167410597</v>
      </c>
      <c r="Q32">
        <v>40640034.318392597</v>
      </c>
      <c r="R32">
        <v>41500999.950996302</v>
      </c>
      <c r="S32">
        <v>43693665.598527104</v>
      </c>
      <c r="T32">
        <v>43259598.544133402</v>
      </c>
      <c r="U32">
        <v>43570634.494061597</v>
      </c>
      <c r="V32">
        <v>44333197.715429202</v>
      </c>
      <c r="W32">
        <v>44940463.772653103</v>
      </c>
      <c r="X32">
        <v>45642425.674470998</v>
      </c>
      <c r="Y32">
        <v>47664520.842242099</v>
      </c>
      <c r="Z32">
        <v>48614960.217182897</v>
      </c>
      <c r="AA32">
        <v>48617405.627596699</v>
      </c>
      <c r="AB32">
        <v>49912179.010455303</v>
      </c>
      <c r="AC32">
        <v>51673027.141155802</v>
      </c>
      <c r="AD32">
        <v>53237045.975964099</v>
      </c>
      <c r="AE32">
        <v>54081747.191112302</v>
      </c>
    </row>
    <row r="33" spans="1:31" x14ac:dyDescent="0.3">
      <c r="A33" t="s">
        <v>157</v>
      </c>
      <c r="B33" t="s">
        <v>359</v>
      </c>
      <c r="C33" t="s">
        <v>297</v>
      </c>
      <c r="D33" t="s">
        <v>360</v>
      </c>
      <c r="E33" t="s">
        <v>298</v>
      </c>
      <c r="F33">
        <v>2104909.2089852202</v>
      </c>
      <c r="G33">
        <v>2665428.5628786599</v>
      </c>
      <c r="H33">
        <v>3357435.5897868401</v>
      </c>
      <c r="I33">
        <v>3700976.3057239801</v>
      </c>
      <c r="J33">
        <v>4166223.50261511</v>
      </c>
      <c r="K33">
        <v>4452649.6298206896</v>
      </c>
      <c r="L33">
        <v>4801637.7327111596</v>
      </c>
      <c r="M33">
        <v>4872480.4815773498</v>
      </c>
      <c r="N33">
        <v>4908351.6319604404</v>
      </c>
      <c r="O33">
        <v>4896347.6610879097</v>
      </c>
      <c r="P33">
        <v>4954989.0365416296</v>
      </c>
      <c r="Q33">
        <v>5248711.1555040302</v>
      </c>
      <c r="R33">
        <v>6257647.1203354001</v>
      </c>
      <c r="S33">
        <v>6173087.2672630697</v>
      </c>
      <c r="T33">
        <v>5828524.9582590498</v>
      </c>
      <c r="U33">
        <v>5601533.58334387</v>
      </c>
      <c r="V33">
        <v>5380829.9138306202</v>
      </c>
      <c r="W33">
        <v>5277027.0255958503</v>
      </c>
      <c r="X33">
        <v>5152256.4214526303</v>
      </c>
      <c r="Y33">
        <v>5158303.14525156</v>
      </c>
      <c r="Z33">
        <v>5193518.1000009105</v>
      </c>
      <c r="AA33">
        <v>5064737.7387068002</v>
      </c>
      <c r="AB33">
        <v>5015523.1860258402</v>
      </c>
      <c r="AC33">
        <v>4911152.6664662901</v>
      </c>
      <c r="AD33">
        <v>4803355.0900968397</v>
      </c>
      <c r="AE33">
        <v>4653383.7981867604</v>
      </c>
    </row>
    <row r="34" spans="1:31" x14ac:dyDescent="0.3">
      <c r="A34" t="s">
        <v>157</v>
      </c>
      <c r="B34" t="s">
        <v>361</v>
      </c>
      <c r="C34" t="s">
        <v>297</v>
      </c>
      <c r="D34" t="s">
        <v>362</v>
      </c>
      <c r="E34" t="s">
        <v>298</v>
      </c>
      <c r="F34">
        <v>17333215.267990001</v>
      </c>
      <c r="G34">
        <v>17915451.528068502</v>
      </c>
      <c r="H34">
        <v>18350436.060743701</v>
      </c>
      <c r="I34">
        <v>17982146.0059385</v>
      </c>
      <c r="J34">
        <v>17744533.9262379</v>
      </c>
      <c r="K34">
        <v>17839683.114135899</v>
      </c>
      <c r="L34">
        <v>17740029.539641298</v>
      </c>
      <c r="M34">
        <v>17368214.2986986</v>
      </c>
      <c r="N34">
        <v>16802834.214648601</v>
      </c>
      <c r="O34">
        <v>16502614.3479071</v>
      </c>
      <c r="P34">
        <v>16173821.810174501</v>
      </c>
      <c r="Q34">
        <v>17055902.0045483</v>
      </c>
      <c r="R34">
        <v>17920450.630032599</v>
      </c>
      <c r="S34">
        <v>18317260.939282399</v>
      </c>
      <c r="T34">
        <v>17449006.596511699</v>
      </c>
      <c r="U34">
        <v>16799350.856153101</v>
      </c>
      <c r="V34">
        <v>16583577.806296101</v>
      </c>
      <c r="W34">
        <v>16342778.237071</v>
      </c>
      <c r="X34">
        <v>15900513.899590099</v>
      </c>
      <c r="Y34">
        <v>15973577.3682136</v>
      </c>
      <c r="Z34">
        <v>15892915.884206099</v>
      </c>
      <c r="AA34">
        <v>15333838.302561801</v>
      </c>
      <c r="AB34">
        <v>15188574.018506</v>
      </c>
      <c r="AC34">
        <v>15048845.652595799</v>
      </c>
      <c r="AD34">
        <v>14801323.912415</v>
      </c>
      <c r="AE34">
        <v>14235988.1737082</v>
      </c>
    </row>
    <row r="35" spans="1:31" x14ac:dyDescent="0.3">
      <c r="A35" t="s">
        <v>157</v>
      </c>
      <c r="B35" t="s">
        <v>363</v>
      </c>
      <c r="C35" t="s">
        <v>297</v>
      </c>
      <c r="D35" t="s">
        <v>364</v>
      </c>
      <c r="E35" t="s">
        <v>298</v>
      </c>
      <c r="F35">
        <v>32459650.6706619</v>
      </c>
      <c r="G35">
        <v>36780717.611390501</v>
      </c>
      <c r="H35">
        <v>40538195.396273203</v>
      </c>
      <c r="I35">
        <v>43313321.341390103</v>
      </c>
      <c r="J35">
        <v>45657535.209421501</v>
      </c>
      <c r="K35">
        <v>49337699.226104498</v>
      </c>
      <c r="L35">
        <v>51634203.052755602</v>
      </c>
      <c r="M35">
        <v>52192325.500695102</v>
      </c>
      <c r="N35">
        <v>53748553.986973897</v>
      </c>
      <c r="O35">
        <v>54583163.286203697</v>
      </c>
      <c r="P35">
        <v>55498941.085113801</v>
      </c>
      <c r="Q35">
        <v>56531250.983924396</v>
      </c>
      <c r="R35">
        <v>56873993.620303102</v>
      </c>
      <c r="S35">
        <v>58108970.447402999</v>
      </c>
      <c r="T35">
        <v>57101039.147757404</v>
      </c>
      <c r="U35">
        <v>56491827.235887401</v>
      </c>
      <c r="V35">
        <v>56667204.769777901</v>
      </c>
      <c r="W35">
        <v>56422784.799434297</v>
      </c>
      <c r="X35">
        <v>57377278.488907002</v>
      </c>
      <c r="Y35">
        <v>59101268.147361897</v>
      </c>
      <c r="Z35">
        <v>59894965.226435997</v>
      </c>
      <c r="AA35">
        <v>59546887.297952101</v>
      </c>
      <c r="AB35">
        <v>60354926.665477797</v>
      </c>
      <c r="AC35">
        <v>61296177.101833098</v>
      </c>
      <c r="AD35">
        <v>62310592.326193303</v>
      </c>
      <c r="AE35">
        <v>62996503.656787798</v>
      </c>
    </row>
    <row r="36" spans="1:31" x14ac:dyDescent="0.3">
      <c r="A36" t="s">
        <v>157</v>
      </c>
      <c r="B36" t="s">
        <v>365</v>
      </c>
      <c r="C36" t="s">
        <v>297</v>
      </c>
      <c r="D36" t="s">
        <v>366</v>
      </c>
      <c r="E36" t="s">
        <v>298</v>
      </c>
      <c r="F36">
        <v>2585896.8348924099</v>
      </c>
      <c r="G36">
        <v>3723580.3002001899</v>
      </c>
      <c r="H36">
        <v>4284687.4025782496</v>
      </c>
      <c r="I36">
        <v>4494912.6496864697</v>
      </c>
      <c r="J36">
        <v>4829899.8804727802</v>
      </c>
      <c r="K36">
        <v>4952983.9269074798</v>
      </c>
      <c r="L36">
        <v>5104547.0257480703</v>
      </c>
      <c r="M36">
        <v>5170890.4460469298</v>
      </c>
      <c r="N36">
        <v>5595670.8604708398</v>
      </c>
      <c r="O36">
        <v>5701578.9498746097</v>
      </c>
      <c r="P36">
        <v>5979195.5110341096</v>
      </c>
      <c r="Q36">
        <v>6290459.5385798998</v>
      </c>
      <c r="R36">
        <v>6375008.4944709698</v>
      </c>
      <c r="S36">
        <v>6403415.7605592599</v>
      </c>
      <c r="T36">
        <v>6323027.5731400801</v>
      </c>
      <c r="U36">
        <v>6329124.8765393496</v>
      </c>
      <c r="V36">
        <v>6411639.45936892</v>
      </c>
      <c r="W36">
        <v>6411562.2149139</v>
      </c>
      <c r="X36">
        <v>6537269.6163938204</v>
      </c>
      <c r="Y36">
        <v>6744553.7048183298</v>
      </c>
      <c r="Z36">
        <v>6756840.8616014197</v>
      </c>
      <c r="AA36">
        <v>6668676.8376626195</v>
      </c>
      <c r="AB36">
        <v>6720715.1716330601</v>
      </c>
      <c r="AC36">
        <v>6751104.4479434798</v>
      </c>
      <c r="AD36">
        <v>7039924.5827760398</v>
      </c>
      <c r="AE36">
        <v>7048400.8609429402</v>
      </c>
    </row>
    <row r="37" spans="1:31" x14ac:dyDescent="0.3">
      <c r="A37" t="s">
        <v>157</v>
      </c>
      <c r="B37" t="s">
        <v>367</v>
      </c>
      <c r="C37" t="s">
        <v>297</v>
      </c>
      <c r="D37" t="s">
        <v>368</v>
      </c>
      <c r="E37" t="s">
        <v>298</v>
      </c>
      <c r="F37">
        <v>26642405.429225501</v>
      </c>
      <c r="G37">
        <v>29934971.3418504</v>
      </c>
      <c r="H37">
        <v>33168325.9715821</v>
      </c>
      <c r="I37">
        <v>35763965.828156501</v>
      </c>
      <c r="J37">
        <v>37840809.956560098</v>
      </c>
      <c r="K37">
        <v>41227512.912599497</v>
      </c>
      <c r="L37">
        <v>43192419.060286403</v>
      </c>
      <c r="M37">
        <v>43416011.405350499</v>
      </c>
      <c r="N37">
        <v>44216878.690274902</v>
      </c>
      <c r="O37">
        <v>44428745.114706904</v>
      </c>
      <c r="P37">
        <v>44856465.658711702</v>
      </c>
      <c r="Q37">
        <v>45433453.6962277</v>
      </c>
      <c r="R37">
        <v>45921403.080538601</v>
      </c>
      <c r="S37">
        <v>47187554.6268503</v>
      </c>
      <c r="T37">
        <v>46598265.122958899</v>
      </c>
      <c r="U37">
        <v>46052918.581256501</v>
      </c>
      <c r="V37">
        <v>46235925.217427798</v>
      </c>
      <c r="W37">
        <v>46215433.6273399</v>
      </c>
      <c r="X37">
        <v>47079438.755841598</v>
      </c>
      <c r="Y37">
        <v>48494793.298853502</v>
      </c>
      <c r="Z37">
        <v>49019214.385823101</v>
      </c>
      <c r="AA37">
        <v>48823303.514445797</v>
      </c>
      <c r="AB37">
        <v>49561486.616075099</v>
      </c>
      <c r="AC37">
        <v>49985359.320762798</v>
      </c>
      <c r="AD37">
        <v>50588313.0262945</v>
      </c>
      <c r="AE37">
        <v>51248428.339427203</v>
      </c>
    </row>
    <row r="38" spans="1:31" x14ac:dyDescent="0.3">
      <c r="A38" t="s">
        <v>157</v>
      </c>
      <c r="B38" t="s">
        <v>369</v>
      </c>
      <c r="C38" t="s">
        <v>297</v>
      </c>
      <c r="D38" t="s">
        <v>370</v>
      </c>
      <c r="E38" t="s">
        <v>298</v>
      </c>
      <c r="F38">
        <v>3231348.4065440302</v>
      </c>
      <c r="G38">
        <v>3122165.9693399998</v>
      </c>
      <c r="H38">
        <v>3085182.02211294</v>
      </c>
      <c r="I38">
        <v>3054442.86354711</v>
      </c>
      <c r="J38">
        <v>2986825.3723885799</v>
      </c>
      <c r="K38">
        <v>3157202.3865975598</v>
      </c>
      <c r="L38">
        <v>3337236.9667211398</v>
      </c>
      <c r="M38">
        <v>3605423.64929767</v>
      </c>
      <c r="N38">
        <v>3936004.4362281002</v>
      </c>
      <c r="O38">
        <v>4452839.2216221904</v>
      </c>
      <c r="P38">
        <v>4663279.9153679898</v>
      </c>
      <c r="Q38">
        <v>4807337.7491168696</v>
      </c>
      <c r="R38">
        <v>4577582.0452935798</v>
      </c>
      <c r="S38">
        <v>4518000.0599934496</v>
      </c>
      <c r="T38">
        <v>4179746.4516584501</v>
      </c>
      <c r="U38">
        <v>4109783.7780915298</v>
      </c>
      <c r="V38">
        <v>4019640.09298119</v>
      </c>
      <c r="W38">
        <v>3795788.9571804302</v>
      </c>
      <c r="X38">
        <v>3760570.1166715599</v>
      </c>
      <c r="Y38">
        <v>3861921.1436899998</v>
      </c>
      <c r="Z38">
        <v>4118909.9790114602</v>
      </c>
      <c r="AA38">
        <v>4054906.9458437599</v>
      </c>
      <c r="AB38">
        <v>4072724.8777696402</v>
      </c>
      <c r="AC38">
        <v>4559713.3331268001</v>
      </c>
      <c r="AD38">
        <v>4682354.7171227299</v>
      </c>
      <c r="AE38">
        <v>4699674.4564176798</v>
      </c>
    </row>
    <row r="39" spans="1:31" x14ac:dyDescent="0.3">
      <c r="A39" t="s">
        <v>157</v>
      </c>
      <c r="B39" t="s">
        <v>371</v>
      </c>
      <c r="C39" t="s">
        <v>297</v>
      </c>
      <c r="D39" t="s">
        <v>372</v>
      </c>
      <c r="E39" t="s">
        <v>298</v>
      </c>
      <c r="F39">
        <v>5394439.7571594398</v>
      </c>
      <c r="G39">
        <v>5646240.8459216701</v>
      </c>
      <c r="H39">
        <v>5778824.3665731</v>
      </c>
      <c r="I39">
        <v>5831276.8312612297</v>
      </c>
      <c r="J39">
        <v>5689799.5695233596</v>
      </c>
      <c r="K39">
        <v>5537034.4983049398</v>
      </c>
      <c r="L39">
        <v>5376958.8335042195</v>
      </c>
      <c r="M39">
        <v>5143449.0947638899</v>
      </c>
      <c r="N39">
        <v>5045310.3817415703</v>
      </c>
      <c r="O39">
        <v>5085402.7644619597</v>
      </c>
      <c r="P39">
        <v>5035703.1314619603</v>
      </c>
      <c r="Q39">
        <v>5034516.3847547797</v>
      </c>
      <c r="R39">
        <v>5064527.89544723</v>
      </c>
      <c r="S39">
        <v>5022381.2255319804</v>
      </c>
      <c r="T39">
        <v>4913989.2152974596</v>
      </c>
      <c r="U39">
        <v>4826933.9016406499</v>
      </c>
      <c r="V39">
        <v>4745879.7014625799</v>
      </c>
      <c r="W39">
        <v>4633958.2549646497</v>
      </c>
      <c r="X39">
        <v>4761639.8323860401</v>
      </c>
      <c r="Y39">
        <v>5111530.2246144405</v>
      </c>
      <c r="Z39">
        <v>5287217.0273311799</v>
      </c>
      <c r="AA39">
        <v>5251112.0918757804</v>
      </c>
      <c r="AB39">
        <v>5364421.3412055103</v>
      </c>
      <c r="AC39">
        <v>5438733.4467295203</v>
      </c>
      <c r="AD39">
        <v>5436661.5410464397</v>
      </c>
      <c r="AE39">
        <v>5497551.3961148001</v>
      </c>
    </row>
    <row r="40" spans="1:31" x14ac:dyDescent="0.3">
      <c r="A40" t="s">
        <v>157</v>
      </c>
      <c r="B40" t="s">
        <v>373</v>
      </c>
      <c r="C40" t="s">
        <v>297</v>
      </c>
      <c r="D40" t="s">
        <v>374</v>
      </c>
      <c r="E40" t="s">
        <v>298</v>
      </c>
      <c r="F40">
        <v>439128497.22778702</v>
      </c>
      <c r="G40">
        <v>453540615.92237598</v>
      </c>
      <c r="H40">
        <v>468970046.99886101</v>
      </c>
      <c r="I40">
        <v>463942175.343988</v>
      </c>
      <c r="J40">
        <v>460765253.46638203</v>
      </c>
      <c r="K40">
        <v>463544643.840271</v>
      </c>
      <c r="L40">
        <v>460294100.63363802</v>
      </c>
      <c r="M40">
        <v>455199816.17213601</v>
      </c>
      <c r="N40">
        <v>454239547.203394</v>
      </c>
      <c r="O40">
        <v>455679286.09374899</v>
      </c>
      <c r="P40">
        <v>459349501.07213998</v>
      </c>
      <c r="Q40">
        <v>466613990.02095097</v>
      </c>
      <c r="R40">
        <v>473358930.01508403</v>
      </c>
      <c r="S40">
        <v>482752269.16871798</v>
      </c>
      <c r="T40">
        <v>465718206.31187701</v>
      </c>
      <c r="U40">
        <v>455387954.94343299</v>
      </c>
      <c r="V40">
        <v>451171689.20389497</v>
      </c>
      <c r="W40">
        <v>443679492.46573198</v>
      </c>
      <c r="X40">
        <v>448890693.75362903</v>
      </c>
      <c r="Y40">
        <v>461634868.38333702</v>
      </c>
      <c r="Z40">
        <v>464225868.35468298</v>
      </c>
      <c r="AA40">
        <v>460352576.60305899</v>
      </c>
      <c r="AB40">
        <v>466703080.17641401</v>
      </c>
      <c r="AC40">
        <v>472908581.576572</v>
      </c>
      <c r="AD40">
        <v>479240241.22380698</v>
      </c>
      <c r="AE40">
        <v>482503742.037925</v>
      </c>
    </row>
    <row r="41" spans="1:31" x14ac:dyDescent="0.3">
      <c r="A41" t="s">
        <v>157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157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157</v>
      </c>
      <c r="B43" t="s">
        <v>379</v>
      </c>
      <c r="C43" t="s">
        <v>297</v>
      </c>
      <c r="D43" t="s">
        <v>380</v>
      </c>
      <c r="E43" t="s">
        <v>298</v>
      </c>
      <c r="F43">
        <v>13824245.0178262</v>
      </c>
      <c r="G43">
        <v>14076389.403086901</v>
      </c>
      <c r="H43">
        <v>15545275.673048001</v>
      </c>
      <c r="I43">
        <v>15565420.399196601</v>
      </c>
      <c r="J43">
        <v>14660568.342547299</v>
      </c>
      <c r="K43">
        <v>13919802.1700812</v>
      </c>
      <c r="L43">
        <v>13603013.3912916</v>
      </c>
      <c r="M43">
        <v>14360756.994805301</v>
      </c>
      <c r="N43">
        <v>15202198.629115799</v>
      </c>
      <c r="O43">
        <v>16176286.551378701</v>
      </c>
      <c r="P43">
        <v>17528101.2416545</v>
      </c>
      <c r="Q43">
        <v>20778906.284293801</v>
      </c>
      <c r="R43">
        <v>22128407.5615541</v>
      </c>
      <c r="S43">
        <v>22181962.1875697</v>
      </c>
      <c r="T43">
        <v>21501087.6257491</v>
      </c>
      <c r="U43">
        <v>21114958.297616601</v>
      </c>
      <c r="V43">
        <v>21250535.0942127</v>
      </c>
      <c r="W43">
        <v>21502891.2253219</v>
      </c>
      <c r="X43">
        <v>22395752.1260253</v>
      </c>
      <c r="Y43">
        <v>23044146.406637698</v>
      </c>
      <c r="Z43">
        <v>24119882.0592071</v>
      </c>
      <c r="AA43">
        <v>25076556.1255656</v>
      </c>
      <c r="AB43">
        <v>26818514.228255302</v>
      </c>
      <c r="AC43">
        <v>28440267.152667701</v>
      </c>
      <c r="AD43">
        <v>30242605.480082501</v>
      </c>
      <c r="AE43">
        <v>30844164.291475501</v>
      </c>
    </row>
    <row r="44" spans="1:31" x14ac:dyDescent="0.3">
      <c r="A44" t="s">
        <v>157</v>
      </c>
      <c r="B44" t="s">
        <v>381</v>
      </c>
      <c r="C44" t="s">
        <v>297</v>
      </c>
      <c r="D44" t="s">
        <v>382</v>
      </c>
      <c r="E44" t="s">
        <v>298</v>
      </c>
      <c r="F44">
        <v>688242303.52763903</v>
      </c>
      <c r="G44">
        <v>709588195.51376498</v>
      </c>
      <c r="H44">
        <v>735127854.77409399</v>
      </c>
      <c r="I44">
        <v>738809976.55420995</v>
      </c>
      <c r="J44">
        <v>734519651.43483806</v>
      </c>
      <c r="K44">
        <v>744119252.94761205</v>
      </c>
      <c r="L44">
        <v>743494185.08604598</v>
      </c>
      <c r="M44">
        <v>733382274.46253002</v>
      </c>
      <c r="N44">
        <v>733036688.20285201</v>
      </c>
      <c r="O44">
        <v>737525890.31214702</v>
      </c>
      <c r="P44">
        <v>749880508.99123502</v>
      </c>
      <c r="Q44">
        <v>764898347.975263</v>
      </c>
      <c r="R44">
        <v>778627465.39927495</v>
      </c>
      <c r="S44">
        <v>803795746.60959995</v>
      </c>
      <c r="T44">
        <v>779215512.94254303</v>
      </c>
      <c r="U44">
        <v>765415896.44018602</v>
      </c>
      <c r="V44">
        <v>763956856.57106698</v>
      </c>
      <c r="W44">
        <v>760663017.68207705</v>
      </c>
      <c r="X44">
        <v>767507885.61566496</v>
      </c>
      <c r="Y44">
        <v>786265203.850456</v>
      </c>
      <c r="Z44">
        <v>797022454.27409506</v>
      </c>
      <c r="AA44">
        <v>794371384.369416</v>
      </c>
      <c r="AB44">
        <v>808776790.73789299</v>
      </c>
      <c r="AC44">
        <v>825258813.86833096</v>
      </c>
      <c r="AD44">
        <v>840439279.05976796</v>
      </c>
      <c r="AE44">
        <v>843533928.85577202</v>
      </c>
    </row>
    <row r="45" spans="1:31" x14ac:dyDescent="0.3">
      <c r="A45" t="s">
        <v>157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157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157</v>
      </c>
      <c r="B47" t="s">
        <v>387</v>
      </c>
      <c r="C47" t="s">
        <v>297</v>
      </c>
      <c r="D47" t="s">
        <v>388</v>
      </c>
      <c r="E47" t="s">
        <v>298</v>
      </c>
      <c r="F47">
        <v>298550949.92047203</v>
      </c>
      <c r="G47">
        <v>312456198.96151</v>
      </c>
      <c r="H47">
        <v>326740417.512061</v>
      </c>
      <c r="I47">
        <v>330470448.55923098</v>
      </c>
      <c r="J47">
        <v>334940910.87471098</v>
      </c>
      <c r="K47">
        <v>343892149.38889599</v>
      </c>
      <c r="L47">
        <v>347292317.95080698</v>
      </c>
      <c r="M47">
        <v>348885408.310166</v>
      </c>
      <c r="N47">
        <v>354161771.48852801</v>
      </c>
      <c r="O47">
        <v>359853093.05002499</v>
      </c>
      <c r="P47">
        <v>367409737.77668101</v>
      </c>
      <c r="Q47">
        <v>375120534.11289197</v>
      </c>
      <c r="R47">
        <v>381895851.907713</v>
      </c>
      <c r="S47">
        <v>398676326.002756</v>
      </c>
      <c r="T47">
        <v>389821871.29174298</v>
      </c>
      <c r="U47">
        <v>389770137.10756499</v>
      </c>
      <c r="V47">
        <v>392776250.34118998</v>
      </c>
      <c r="W47">
        <v>393219682.91114497</v>
      </c>
      <c r="X47">
        <v>399155633.402381</v>
      </c>
      <c r="Y47">
        <v>413186774.36214799</v>
      </c>
      <c r="Z47">
        <v>418843472.18686998</v>
      </c>
      <c r="AA47">
        <v>417801017.61188102</v>
      </c>
      <c r="AB47">
        <v>426268847.39479601</v>
      </c>
      <c r="AC47">
        <v>435708927.10173899</v>
      </c>
      <c r="AD47">
        <v>445603100.43453699</v>
      </c>
      <c r="AE47">
        <v>451552138.49306703</v>
      </c>
    </row>
    <row r="48" spans="1:31" x14ac:dyDescent="0.3">
      <c r="A48" t="s">
        <v>157</v>
      </c>
      <c r="B48" t="s">
        <v>389</v>
      </c>
      <c r="C48" t="s">
        <v>297</v>
      </c>
      <c r="D48" t="s">
        <v>390</v>
      </c>
      <c r="E48" t="s">
        <v>298</v>
      </c>
      <c r="F48">
        <v>345794727.35536802</v>
      </c>
      <c r="G48">
        <v>362310136.37706101</v>
      </c>
      <c r="H48">
        <v>378746849.40152699</v>
      </c>
      <c r="I48">
        <v>383392834.18314999</v>
      </c>
      <c r="J48">
        <v>388700696.45120001</v>
      </c>
      <c r="K48">
        <v>398562374.28001499</v>
      </c>
      <c r="L48">
        <v>401981309.87257802</v>
      </c>
      <c r="M48">
        <v>403705591.60405302</v>
      </c>
      <c r="N48">
        <v>408982668.63385701</v>
      </c>
      <c r="O48">
        <v>415406463.20223498</v>
      </c>
      <c r="P48">
        <v>424234666.79483998</v>
      </c>
      <c r="Q48">
        <v>432797376.80369598</v>
      </c>
      <c r="R48">
        <v>439975415.804447</v>
      </c>
      <c r="S48">
        <v>457521807.08712697</v>
      </c>
      <c r="T48">
        <v>447350127.97962099</v>
      </c>
      <c r="U48">
        <v>447655913.303877</v>
      </c>
      <c r="V48">
        <v>452527533.45341599</v>
      </c>
      <c r="W48">
        <v>453671935.07579303</v>
      </c>
      <c r="X48">
        <v>461760244.00483799</v>
      </c>
      <c r="Y48">
        <v>478228371.93958998</v>
      </c>
      <c r="Z48">
        <v>484698897.71337998</v>
      </c>
      <c r="AA48">
        <v>483300013.08503801</v>
      </c>
      <c r="AB48">
        <v>492807611.95025003</v>
      </c>
      <c r="AC48">
        <v>502481464.80651301</v>
      </c>
      <c r="AD48">
        <v>513048927.35732502</v>
      </c>
      <c r="AE48">
        <v>518838714.41758603</v>
      </c>
    </row>
    <row r="49" spans="1:31" x14ac:dyDescent="0.3">
      <c r="A49" t="s">
        <v>157</v>
      </c>
      <c r="B49" t="s">
        <v>391</v>
      </c>
      <c r="C49" t="s">
        <v>297</v>
      </c>
      <c r="D49" t="s">
        <v>392</v>
      </c>
      <c r="E49" t="s">
        <v>298</v>
      </c>
      <c r="F49">
        <v>25994554.524248399</v>
      </c>
      <c r="G49">
        <v>26371377.459913298</v>
      </c>
      <c r="H49">
        <v>26651515.723795</v>
      </c>
      <c r="I49">
        <v>26264284.693622801</v>
      </c>
      <c r="J49">
        <v>25802492.992396701</v>
      </c>
      <c r="K49">
        <v>25510769.988828201</v>
      </c>
      <c r="L49">
        <v>25020721.673407499</v>
      </c>
      <c r="M49">
        <v>24477323.588053599</v>
      </c>
      <c r="N49">
        <v>24174498.286550701</v>
      </c>
      <c r="O49">
        <v>24072885.844533</v>
      </c>
      <c r="P49">
        <v>24310283.299458802</v>
      </c>
      <c r="Q49">
        <v>24481716.9928816</v>
      </c>
      <c r="R49">
        <v>24546114.6633</v>
      </c>
      <c r="S49">
        <v>24955088.373876799</v>
      </c>
      <c r="T49">
        <v>24535257.8721558</v>
      </c>
      <c r="U49">
        <v>24527410.411805902</v>
      </c>
      <c r="V49">
        <v>24935238.141421899</v>
      </c>
      <c r="W49">
        <v>24760535.825523298</v>
      </c>
      <c r="X49">
        <v>25408264.5373477</v>
      </c>
      <c r="Y49">
        <v>26133843.334836502</v>
      </c>
      <c r="Z49">
        <v>26271368.248234201</v>
      </c>
      <c r="AA49">
        <v>25850162.1394771</v>
      </c>
      <c r="AB49">
        <v>25824045.952949699</v>
      </c>
      <c r="AC49">
        <v>25678557.421472501</v>
      </c>
      <c r="AD49">
        <v>25824091.075427201</v>
      </c>
      <c r="AE49">
        <v>25812708.049535699</v>
      </c>
    </row>
    <row r="50" spans="1:31" x14ac:dyDescent="0.3">
      <c r="A50" t="s">
        <v>157</v>
      </c>
      <c r="B50" t="s">
        <v>393</v>
      </c>
      <c r="C50" t="s">
        <v>297</v>
      </c>
      <c r="D50" t="s">
        <v>394</v>
      </c>
      <c r="E50" t="s">
        <v>298</v>
      </c>
      <c r="F50">
        <v>21249222.9106468</v>
      </c>
      <c r="G50">
        <v>23482559.955637801</v>
      </c>
      <c r="H50">
        <v>25354916.16567</v>
      </c>
      <c r="I50">
        <v>26658100.930296499</v>
      </c>
      <c r="J50">
        <v>27957292.584092598</v>
      </c>
      <c r="K50">
        <v>29159454.9022903</v>
      </c>
      <c r="L50">
        <v>29668270.2483637</v>
      </c>
      <c r="M50">
        <v>30342859.7058337</v>
      </c>
      <c r="N50">
        <v>30646398.858778398</v>
      </c>
      <c r="O50">
        <v>31480484.3076768</v>
      </c>
      <c r="P50">
        <v>32514645.718699601</v>
      </c>
      <c r="Q50">
        <v>33195125.697921701</v>
      </c>
      <c r="R50">
        <v>33533449.2334342</v>
      </c>
      <c r="S50">
        <v>33890392.710493498</v>
      </c>
      <c r="T50">
        <v>32992998.815722302</v>
      </c>
      <c r="U50">
        <v>33358365.784505501</v>
      </c>
      <c r="V50">
        <v>34816044.970804498</v>
      </c>
      <c r="W50">
        <v>35691716.339124598</v>
      </c>
      <c r="X50">
        <v>37196346.065109096</v>
      </c>
      <c r="Y50">
        <v>38907754.242605001</v>
      </c>
      <c r="Z50">
        <v>39584057.278276399</v>
      </c>
      <c r="AA50">
        <v>39648833.333679304</v>
      </c>
      <c r="AB50">
        <v>40714718.602504201</v>
      </c>
      <c r="AC50">
        <v>41093980.283301897</v>
      </c>
      <c r="AD50">
        <v>41621735.847361296</v>
      </c>
      <c r="AE50">
        <v>41473867.874984004</v>
      </c>
    </row>
    <row r="51" spans="1:31" x14ac:dyDescent="0.3">
      <c r="A51" t="s">
        <v>157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157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157</v>
      </c>
      <c r="B53" t="s">
        <v>399</v>
      </c>
      <c r="C53" t="s">
        <v>297</v>
      </c>
      <c r="D53" t="s">
        <v>400</v>
      </c>
      <c r="E53" t="s">
        <v>298</v>
      </c>
      <c r="F53">
        <v>20653098.857081302</v>
      </c>
      <c r="G53">
        <v>21295533.450075801</v>
      </c>
      <c r="H53">
        <v>22276600.311567198</v>
      </c>
      <c r="I53">
        <v>22204393.152933002</v>
      </c>
      <c r="J53">
        <v>21989052.293845501</v>
      </c>
      <c r="K53">
        <v>22456812.164076801</v>
      </c>
      <c r="L53">
        <v>23163165.32251</v>
      </c>
      <c r="M53">
        <v>23164031.0508633</v>
      </c>
      <c r="N53">
        <v>23671465.249800399</v>
      </c>
      <c r="O53">
        <v>24478554.7977411</v>
      </c>
      <c r="P53">
        <v>25230065.906165998</v>
      </c>
      <c r="Q53">
        <v>25877400.785935398</v>
      </c>
      <c r="R53">
        <v>25659083.2643537</v>
      </c>
      <c r="S53">
        <v>26147168.6123535</v>
      </c>
      <c r="T53">
        <v>24929178.867105801</v>
      </c>
      <c r="U53">
        <v>23936011.092868298</v>
      </c>
      <c r="V53">
        <v>23339974.077776998</v>
      </c>
      <c r="W53">
        <v>22605794.543201599</v>
      </c>
      <c r="X53">
        <v>22309838.627191499</v>
      </c>
      <c r="Y53">
        <v>22191236.787133399</v>
      </c>
      <c r="Z53">
        <v>21965801.321676601</v>
      </c>
      <c r="AA53">
        <v>21112125.4736243</v>
      </c>
      <c r="AB53">
        <v>20607975.658410501</v>
      </c>
      <c r="AC53">
        <v>20500274.838810999</v>
      </c>
      <c r="AD53">
        <v>20313506.7827015</v>
      </c>
      <c r="AE53">
        <v>19149641.457115099</v>
      </c>
    </row>
    <row r="54" spans="1:31" x14ac:dyDescent="0.3">
      <c r="A54" t="s">
        <v>157</v>
      </c>
      <c r="B54" t="s">
        <v>401</v>
      </c>
      <c r="C54" t="s">
        <v>297</v>
      </c>
      <c r="D54" t="s">
        <v>402</v>
      </c>
      <c r="E54" t="s">
        <v>298</v>
      </c>
      <c r="F54">
        <v>29384835.6304463</v>
      </c>
      <c r="G54">
        <v>30548113.1865349</v>
      </c>
      <c r="H54">
        <v>32086012.0930719</v>
      </c>
      <c r="I54">
        <v>32091427.524744399</v>
      </c>
      <c r="J54">
        <v>32297389.2371893</v>
      </c>
      <c r="K54">
        <v>33299134.6653938</v>
      </c>
      <c r="L54">
        <v>34147204.751968801</v>
      </c>
      <c r="M54">
        <v>33839634.2347783</v>
      </c>
      <c r="N54">
        <v>34500198.535973601</v>
      </c>
      <c r="O54">
        <v>35922505.650029197</v>
      </c>
      <c r="P54">
        <v>37146200.0426329</v>
      </c>
      <c r="Q54">
        <v>37978108.839279398</v>
      </c>
      <c r="R54">
        <v>37903340.362651102</v>
      </c>
      <c r="S54">
        <v>38965981.738556497</v>
      </c>
      <c r="T54">
        <v>37284702.392839797</v>
      </c>
      <c r="U54">
        <v>36008256.458158597</v>
      </c>
      <c r="V54">
        <v>35264973.217409998</v>
      </c>
      <c r="W54">
        <v>34100374.412092201</v>
      </c>
      <c r="X54">
        <v>33869827.790270299</v>
      </c>
      <c r="Y54">
        <v>33848080.298784897</v>
      </c>
      <c r="Z54">
        <v>33536809.3763883</v>
      </c>
      <c r="AA54">
        <v>32378785.8148234</v>
      </c>
      <c r="AB54">
        <v>31909360.571588401</v>
      </c>
      <c r="AC54">
        <v>31853846.862476502</v>
      </c>
      <c r="AD54">
        <v>31622977.759708401</v>
      </c>
      <c r="AE54">
        <v>30499445.968491498</v>
      </c>
    </row>
    <row r="55" spans="1:31" x14ac:dyDescent="0.3">
      <c r="A55" t="s">
        <v>157</v>
      </c>
      <c r="B55" t="s">
        <v>403</v>
      </c>
      <c r="C55" t="s">
        <v>297</v>
      </c>
      <c r="D55" t="s">
        <v>404</v>
      </c>
      <c r="E55" t="s">
        <v>298</v>
      </c>
      <c r="F55">
        <v>8731736.7733649798</v>
      </c>
      <c r="G55">
        <v>9252579.7364591192</v>
      </c>
      <c r="H55">
        <v>9809411.7815046906</v>
      </c>
      <c r="I55">
        <v>9887034.3718114402</v>
      </c>
      <c r="J55">
        <v>10308336.9433438</v>
      </c>
      <c r="K55">
        <v>10842322.501316899</v>
      </c>
      <c r="L55">
        <v>10984039.429458801</v>
      </c>
      <c r="M55">
        <v>10675603.183915</v>
      </c>
      <c r="N55">
        <v>10828733.286173301</v>
      </c>
      <c r="O55">
        <v>11443950.852288101</v>
      </c>
      <c r="P55">
        <v>11916134.1364669</v>
      </c>
      <c r="Q55">
        <v>12100708.053344</v>
      </c>
      <c r="R55">
        <v>12244257.0982974</v>
      </c>
      <c r="S55">
        <v>12818813.126203001</v>
      </c>
      <c r="T55">
        <v>12355523.525734</v>
      </c>
      <c r="U55">
        <v>12072245.365290301</v>
      </c>
      <c r="V55">
        <v>11924999.139632899</v>
      </c>
      <c r="W55">
        <v>11494579.8688906</v>
      </c>
      <c r="X55">
        <v>11559989.1630788</v>
      </c>
      <c r="Y55">
        <v>11656843.511651499</v>
      </c>
      <c r="Z55">
        <v>11571008.054711699</v>
      </c>
      <c r="AA55">
        <v>11266660.3411991</v>
      </c>
      <c r="AB55">
        <v>11301384.9131779</v>
      </c>
      <c r="AC55">
        <v>11353572.0236654</v>
      </c>
      <c r="AD55">
        <v>11309470.9770068</v>
      </c>
      <c r="AE55">
        <v>11349804.511376301</v>
      </c>
    </row>
    <row r="56" spans="1:31" x14ac:dyDescent="0.3">
      <c r="A56" t="s">
        <v>157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157</v>
      </c>
      <c r="B57" t="s">
        <v>407</v>
      </c>
      <c r="C57" t="s">
        <v>297</v>
      </c>
      <c r="D57" t="s">
        <v>408</v>
      </c>
      <c r="E57" t="s">
        <v>298</v>
      </c>
      <c r="F57">
        <v>1473165528.11079</v>
      </c>
      <c r="G57">
        <v>1525438947.8132</v>
      </c>
      <c r="H57">
        <v>1582844751.17448</v>
      </c>
      <c r="I57">
        <v>1586144986.0813501</v>
      </c>
      <c r="J57">
        <v>1583985601.3524201</v>
      </c>
      <c r="K57">
        <v>1606226271.0678999</v>
      </c>
      <c r="L57">
        <v>1605769595.5922599</v>
      </c>
      <c r="M57">
        <v>1592287682.2387199</v>
      </c>
      <c r="N57">
        <v>1596258904.0401001</v>
      </c>
      <c r="O57">
        <v>1608611639.60813</v>
      </c>
      <c r="P57">
        <v>1633464676.8582101</v>
      </c>
      <c r="Q57">
        <v>1664309714.7999101</v>
      </c>
      <c r="R57">
        <v>1691961811.2188101</v>
      </c>
      <c r="S57">
        <v>1744069822.8654499</v>
      </c>
      <c r="T57">
        <v>1692283847.23404</v>
      </c>
      <c r="U57">
        <v>1668459764.6875</v>
      </c>
      <c r="V57">
        <v>1667656079.22838</v>
      </c>
      <c r="W57">
        <v>1658014445.2235999</v>
      </c>
      <c r="X57">
        <v>1678158823.37413</v>
      </c>
      <c r="Y57">
        <v>1726128444.1733799</v>
      </c>
      <c r="Z57">
        <v>1745947220.34216</v>
      </c>
      <c r="AA57">
        <v>1738023974.0575099</v>
      </c>
      <c r="AB57">
        <v>1768287482.8645599</v>
      </c>
      <c r="AC57">
        <v>1800648860.25142</v>
      </c>
      <c r="AD57">
        <v>1832728447.6408999</v>
      </c>
      <c r="AE57">
        <v>1844876385.31128</v>
      </c>
    </row>
    <row r="58" spans="1:31" x14ac:dyDescent="0.3">
      <c r="A58" t="s">
        <v>157</v>
      </c>
      <c r="B58" t="s">
        <v>409</v>
      </c>
      <c r="C58" t="s">
        <v>297</v>
      </c>
      <c r="D58" t="s">
        <v>410</v>
      </c>
      <c r="E58" t="s">
        <v>298</v>
      </c>
      <c r="F58">
        <v>1473165528.11079</v>
      </c>
      <c r="G58">
        <v>1525438947.8132</v>
      </c>
      <c r="H58">
        <v>1582844751.17448</v>
      </c>
      <c r="I58">
        <v>1586144986.0813501</v>
      </c>
      <c r="J58">
        <v>1583985601.3524201</v>
      </c>
      <c r="K58">
        <v>1606226271.0678999</v>
      </c>
      <c r="L58">
        <v>1605769595.5922599</v>
      </c>
      <c r="M58">
        <v>1592287682.2387199</v>
      </c>
      <c r="N58">
        <v>1596258904.0401001</v>
      </c>
      <c r="O58">
        <v>1608611639.60813</v>
      </c>
      <c r="P58">
        <v>1633464676.8582101</v>
      </c>
      <c r="Q58">
        <v>1664309714.7999101</v>
      </c>
      <c r="R58">
        <v>1691961811.2188101</v>
      </c>
      <c r="S58">
        <v>1744069822.8654499</v>
      </c>
      <c r="T58">
        <v>1692283847.23404</v>
      </c>
      <c r="U58">
        <v>1668459764.6875</v>
      </c>
      <c r="V58">
        <v>1667656079.22838</v>
      </c>
      <c r="W58">
        <v>1658014445.2235999</v>
      </c>
      <c r="X58">
        <v>1678158823.37413</v>
      </c>
      <c r="Y58">
        <v>1726128444.1733799</v>
      </c>
      <c r="Z58">
        <v>1745947220.34216</v>
      </c>
      <c r="AA58">
        <v>1738023974.0575099</v>
      </c>
      <c r="AB58">
        <v>1768287482.8645599</v>
      </c>
      <c r="AC58">
        <v>1800648860.25142</v>
      </c>
      <c r="AD58">
        <v>1832728447.6408999</v>
      </c>
      <c r="AE58">
        <v>1844876385.31128</v>
      </c>
    </row>
    <row r="59" spans="1:31" x14ac:dyDescent="0.3">
      <c r="A59" t="s">
        <v>157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169</v>
      </c>
      <c r="B2" t="s">
        <v>295</v>
      </c>
      <c r="C2" t="s">
        <v>297</v>
      </c>
      <c r="D2" t="s">
        <v>296</v>
      </c>
      <c r="E2" t="s">
        <v>298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169</v>
      </c>
      <c r="B3" t="s">
        <v>299</v>
      </c>
      <c r="C3" t="s">
        <v>297</v>
      </c>
      <c r="D3" t="s">
        <v>300</v>
      </c>
      <c r="E3" t="s">
        <v>298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169</v>
      </c>
      <c r="B4" t="s">
        <v>301</v>
      </c>
      <c r="C4" t="s">
        <v>297</v>
      </c>
      <c r="D4" t="s">
        <v>302</v>
      </c>
      <c r="E4" t="s">
        <v>298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169</v>
      </c>
      <c r="B5" t="s">
        <v>303</v>
      </c>
      <c r="C5" t="s">
        <v>297</v>
      </c>
      <c r="D5" t="s">
        <v>304</v>
      </c>
      <c r="E5" t="s">
        <v>298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169</v>
      </c>
      <c r="B6" t="s">
        <v>305</v>
      </c>
      <c r="C6" t="s">
        <v>297</v>
      </c>
      <c r="D6" t="s">
        <v>306</v>
      </c>
      <c r="E6" t="s">
        <v>298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169</v>
      </c>
      <c r="B7" t="s">
        <v>307</v>
      </c>
      <c r="C7" t="s">
        <v>297</v>
      </c>
      <c r="D7" t="s">
        <v>308</v>
      </c>
      <c r="E7" t="s">
        <v>298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169</v>
      </c>
      <c r="B8" t="s">
        <v>309</v>
      </c>
      <c r="C8" t="s">
        <v>297</v>
      </c>
      <c r="D8" t="s">
        <v>310</v>
      </c>
      <c r="E8" t="s">
        <v>298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169</v>
      </c>
      <c r="B9" t="s">
        <v>311</v>
      </c>
      <c r="C9" t="s">
        <v>297</v>
      </c>
      <c r="D9" t="s">
        <v>312</v>
      </c>
      <c r="E9" t="s">
        <v>298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169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169</v>
      </c>
      <c r="B11" t="s">
        <v>315</v>
      </c>
      <c r="C11" t="s">
        <v>297</v>
      </c>
      <c r="D11" t="s">
        <v>316</v>
      </c>
      <c r="E11" t="s">
        <v>298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169</v>
      </c>
      <c r="B12" t="s">
        <v>317</v>
      </c>
      <c r="C12" t="s">
        <v>297</v>
      </c>
      <c r="D12" t="s">
        <v>318</v>
      </c>
      <c r="E12" t="s">
        <v>298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169</v>
      </c>
      <c r="B13" t="s">
        <v>319</v>
      </c>
      <c r="C13" t="s">
        <v>297</v>
      </c>
      <c r="D13" t="s">
        <v>320</v>
      </c>
      <c r="E13" t="s">
        <v>298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169</v>
      </c>
      <c r="B14" t="s">
        <v>321</v>
      </c>
      <c r="C14" t="s">
        <v>297</v>
      </c>
      <c r="D14" t="s">
        <v>322</v>
      </c>
      <c r="E14" t="s">
        <v>298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169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169</v>
      </c>
      <c r="B16" t="s">
        <v>325</v>
      </c>
      <c r="C16" t="s">
        <v>297</v>
      </c>
      <c r="D16" t="s">
        <v>326</v>
      </c>
      <c r="E16" t="s">
        <v>298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169</v>
      </c>
      <c r="B17" t="s">
        <v>327</v>
      </c>
      <c r="C17" t="s">
        <v>297</v>
      </c>
      <c r="D17" t="s">
        <v>328</v>
      </c>
      <c r="E17" t="s">
        <v>298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169</v>
      </c>
      <c r="B18" t="s">
        <v>329</v>
      </c>
      <c r="C18" t="s">
        <v>297</v>
      </c>
      <c r="D18" t="s">
        <v>330</v>
      </c>
      <c r="E18" t="s">
        <v>298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169</v>
      </c>
      <c r="B19" t="s">
        <v>331</v>
      </c>
      <c r="C19" t="s">
        <v>297</v>
      </c>
      <c r="D19" t="s">
        <v>332</v>
      </c>
      <c r="E19" t="s">
        <v>298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169</v>
      </c>
      <c r="B20" t="s">
        <v>333</v>
      </c>
      <c r="C20" t="s">
        <v>297</v>
      </c>
      <c r="D20" t="s">
        <v>334</v>
      </c>
      <c r="E20" t="s">
        <v>298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169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169</v>
      </c>
      <c r="B22" t="s">
        <v>337</v>
      </c>
      <c r="C22" t="s">
        <v>297</v>
      </c>
      <c r="D22" t="s">
        <v>338</v>
      </c>
      <c r="E22" t="s">
        <v>298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169</v>
      </c>
      <c r="B23" t="s">
        <v>339</v>
      </c>
      <c r="C23" t="s">
        <v>297</v>
      </c>
      <c r="D23" t="s">
        <v>340</v>
      </c>
      <c r="E23" t="s">
        <v>298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169</v>
      </c>
      <c r="B24" t="s">
        <v>341</v>
      </c>
      <c r="C24" t="s">
        <v>297</v>
      </c>
      <c r="D24" t="s">
        <v>342</v>
      </c>
      <c r="E24" t="s">
        <v>298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169</v>
      </c>
      <c r="B25" t="s">
        <v>343</v>
      </c>
      <c r="C25" t="s">
        <v>297</v>
      </c>
      <c r="D25" t="s">
        <v>344</v>
      </c>
      <c r="E25" t="s">
        <v>298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169</v>
      </c>
      <c r="B26" t="s">
        <v>345</v>
      </c>
      <c r="C26" t="s">
        <v>297</v>
      </c>
      <c r="D26" t="s">
        <v>346</v>
      </c>
      <c r="E26" t="s">
        <v>298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169</v>
      </c>
      <c r="B27" t="s">
        <v>347</v>
      </c>
      <c r="C27" t="s">
        <v>297</v>
      </c>
      <c r="D27" t="s">
        <v>348</v>
      </c>
      <c r="E27" t="s">
        <v>298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169</v>
      </c>
      <c r="B28" t="s">
        <v>349</v>
      </c>
      <c r="C28" t="s">
        <v>297</v>
      </c>
      <c r="D28" t="s">
        <v>350</v>
      </c>
      <c r="E28" t="s">
        <v>298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169</v>
      </c>
      <c r="B29" t="s">
        <v>351</v>
      </c>
      <c r="C29" t="s">
        <v>297</v>
      </c>
      <c r="D29" t="s">
        <v>352</v>
      </c>
      <c r="E29" t="s">
        <v>298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169</v>
      </c>
      <c r="B30" t="s">
        <v>353</v>
      </c>
      <c r="C30" t="s">
        <v>297</v>
      </c>
      <c r="D30" t="s">
        <v>354</v>
      </c>
      <c r="E30" t="s">
        <v>298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169</v>
      </c>
      <c r="B31" t="s">
        <v>355</v>
      </c>
      <c r="C31" t="s">
        <v>297</v>
      </c>
      <c r="D31" t="s">
        <v>356</v>
      </c>
      <c r="E31" t="s">
        <v>298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169</v>
      </c>
      <c r="B32" t="s">
        <v>357</v>
      </c>
      <c r="C32" t="s">
        <v>297</v>
      </c>
      <c r="D32" t="s">
        <v>358</v>
      </c>
      <c r="E32" t="s">
        <v>298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169</v>
      </c>
      <c r="B33" t="s">
        <v>359</v>
      </c>
      <c r="C33" t="s">
        <v>297</v>
      </c>
      <c r="D33" t="s">
        <v>360</v>
      </c>
      <c r="E33" t="s">
        <v>298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169</v>
      </c>
      <c r="B34" t="s">
        <v>361</v>
      </c>
      <c r="C34" t="s">
        <v>297</v>
      </c>
      <c r="D34" t="s">
        <v>362</v>
      </c>
      <c r="E34" t="s">
        <v>298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169</v>
      </c>
      <c r="B35" t="s">
        <v>363</v>
      </c>
      <c r="C35" t="s">
        <v>297</v>
      </c>
      <c r="D35" t="s">
        <v>364</v>
      </c>
      <c r="E35" t="s">
        <v>298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169</v>
      </c>
      <c r="B36" t="s">
        <v>365</v>
      </c>
      <c r="C36" t="s">
        <v>297</v>
      </c>
      <c r="D36" t="s">
        <v>366</v>
      </c>
      <c r="E36" t="s">
        <v>298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169</v>
      </c>
      <c r="B37" t="s">
        <v>367</v>
      </c>
      <c r="C37" t="s">
        <v>297</v>
      </c>
      <c r="D37" t="s">
        <v>368</v>
      </c>
      <c r="E37" t="s">
        <v>298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169</v>
      </c>
      <c r="B38" t="s">
        <v>369</v>
      </c>
      <c r="C38" t="s">
        <v>297</v>
      </c>
      <c r="D38" t="s">
        <v>370</v>
      </c>
      <c r="E38" t="s">
        <v>298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169</v>
      </c>
      <c r="B39" t="s">
        <v>371</v>
      </c>
      <c r="C39" t="s">
        <v>297</v>
      </c>
      <c r="D39" t="s">
        <v>372</v>
      </c>
      <c r="E39" t="s">
        <v>298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169</v>
      </c>
      <c r="B40" t="s">
        <v>373</v>
      </c>
      <c r="C40" t="s">
        <v>297</v>
      </c>
      <c r="D40" t="s">
        <v>374</v>
      </c>
      <c r="E40" t="s">
        <v>298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169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169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169</v>
      </c>
      <c r="B43" t="s">
        <v>379</v>
      </c>
      <c r="C43" t="s">
        <v>297</v>
      </c>
      <c r="D43" t="s">
        <v>380</v>
      </c>
      <c r="E43" t="s">
        <v>298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169</v>
      </c>
      <c r="B44" t="s">
        <v>381</v>
      </c>
      <c r="C44" t="s">
        <v>297</v>
      </c>
      <c r="D44" t="s">
        <v>382</v>
      </c>
      <c r="E44" t="s">
        <v>298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169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169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169</v>
      </c>
      <c r="B47" t="s">
        <v>387</v>
      </c>
      <c r="C47" t="s">
        <v>297</v>
      </c>
      <c r="D47" t="s">
        <v>388</v>
      </c>
      <c r="E47" t="s">
        <v>298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169</v>
      </c>
      <c r="B48" t="s">
        <v>389</v>
      </c>
      <c r="C48" t="s">
        <v>297</v>
      </c>
      <c r="D48" t="s">
        <v>390</v>
      </c>
      <c r="E48" t="s">
        <v>298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169</v>
      </c>
      <c r="B49" t="s">
        <v>391</v>
      </c>
      <c r="C49" t="s">
        <v>297</v>
      </c>
      <c r="D49" t="s">
        <v>392</v>
      </c>
      <c r="E49" t="s">
        <v>298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169</v>
      </c>
      <c r="B50" t="s">
        <v>393</v>
      </c>
      <c r="C50" t="s">
        <v>297</v>
      </c>
      <c r="D50" t="s">
        <v>394</v>
      </c>
      <c r="E50" t="s">
        <v>298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169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169</v>
      </c>
      <c r="B53" t="s">
        <v>399</v>
      </c>
      <c r="C53" t="s">
        <v>297</v>
      </c>
      <c r="D53" t="s">
        <v>400</v>
      </c>
      <c r="E53" t="s">
        <v>298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169</v>
      </c>
      <c r="B54" t="s">
        <v>401</v>
      </c>
      <c r="C54" t="s">
        <v>297</v>
      </c>
      <c r="D54" t="s">
        <v>402</v>
      </c>
      <c r="E54" t="s">
        <v>298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169</v>
      </c>
      <c r="B55" t="s">
        <v>403</v>
      </c>
      <c r="C55" t="s">
        <v>297</v>
      </c>
      <c r="D55" t="s">
        <v>404</v>
      </c>
      <c r="E55" t="s">
        <v>298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169</v>
      </c>
      <c r="B56" t="s">
        <v>405</v>
      </c>
      <c r="C56" t="s">
        <v>297</v>
      </c>
      <c r="D56" t="s">
        <v>406</v>
      </c>
      <c r="E56" t="s">
        <v>298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 spans="1:32" x14ac:dyDescent="0.3">
      <c r="A57" t="s">
        <v>169</v>
      </c>
      <c r="B57" t="s">
        <v>407</v>
      </c>
      <c r="C57" t="s">
        <v>297</v>
      </c>
      <c r="D57" t="s">
        <v>408</v>
      </c>
      <c r="E57" t="s">
        <v>298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169</v>
      </c>
      <c r="B58" t="s">
        <v>409</v>
      </c>
      <c r="C58" t="s">
        <v>297</v>
      </c>
      <c r="D58" t="s">
        <v>410</v>
      </c>
      <c r="E58" t="s">
        <v>298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169</v>
      </c>
      <c r="B59" t="s">
        <v>411</v>
      </c>
      <c r="C59" t="s">
        <v>297</v>
      </c>
      <c r="D59" t="s">
        <v>412</v>
      </c>
      <c r="E59" t="s">
        <v>298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171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171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171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171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171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171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171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171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171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171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171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171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171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171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171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171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171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171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171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171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171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171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171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171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171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171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171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171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171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171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171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171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171</v>
      </c>
      <c r="B35" t="s">
        <v>363</v>
      </c>
      <c r="C35" t="s">
        <v>297</v>
      </c>
      <c r="D35" t="s">
        <v>364</v>
      </c>
      <c r="E35" t="s">
        <v>298</v>
      </c>
      <c r="F35">
        <v>2760066.1967344601</v>
      </c>
      <c r="G35">
        <v>2833698.51170544</v>
      </c>
      <c r="H35">
        <v>2900701.9865444801</v>
      </c>
      <c r="I35">
        <v>2961087.9764916599</v>
      </c>
      <c r="J35">
        <v>3025403.0479390002</v>
      </c>
      <c r="K35">
        <v>3115088.9550909302</v>
      </c>
      <c r="L35">
        <v>3180831.7232606201</v>
      </c>
      <c r="M35">
        <v>3259028.7312475899</v>
      </c>
      <c r="N35">
        <v>3335127.14713503</v>
      </c>
      <c r="O35">
        <v>3400715.4235895602</v>
      </c>
      <c r="P35">
        <v>3478528.0538098402</v>
      </c>
      <c r="Q35">
        <v>3558503.15642349</v>
      </c>
      <c r="R35">
        <v>3608433.4849460898</v>
      </c>
      <c r="S35">
        <v>3650384.4470235999</v>
      </c>
      <c r="T35">
        <v>3672554.0500951</v>
      </c>
      <c r="U35">
        <v>3712865.0487637701</v>
      </c>
      <c r="V35">
        <v>3729884.2090663202</v>
      </c>
      <c r="W35">
        <v>3756631.6863743402</v>
      </c>
      <c r="X35">
        <v>3744466.9171387102</v>
      </c>
      <c r="Y35">
        <v>3781586.6612151</v>
      </c>
      <c r="Z35">
        <v>3844923.5868973602</v>
      </c>
      <c r="AA35">
        <v>3873639.8194274702</v>
      </c>
      <c r="AB35">
        <v>3859822.3458480099</v>
      </c>
      <c r="AC35">
        <v>3853345.0917744199</v>
      </c>
      <c r="AD35">
        <v>3867317.86468546</v>
      </c>
      <c r="AE35">
        <v>3786584.8014407498</v>
      </c>
      <c r="AF35">
        <v>0</v>
      </c>
    </row>
    <row r="36" spans="1:32" x14ac:dyDescent="0.3">
      <c r="A36" t="s">
        <v>171</v>
      </c>
      <c r="B36" t="s">
        <v>365</v>
      </c>
      <c r="C36" t="s">
        <v>297</v>
      </c>
      <c r="D36" t="s">
        <v>366</v>
      </c>
      <c r="E36" t="s">
        <v>298</v>
      </c>
      <c r="F36">
        <v>2760066.1967344601</v>
      </c>
      <c r="G36">
        <v>2833698.51170544</v>
      </c>
      <c r="H36">
        <v>2900701.9865444801</v>
      </c>
      <c r="I36">
        <v>2961087.9764916599</v>
      </c>
      <c r="J36">
        <v>3025403.0479390002</v>
      </c>
      <c r="K36">
        <v>3115088.9550909302</v>
      </c>
      <c r="L36">
        <v>3180831.7232606201</v>
      </c>
      <c r="M36">
        <v>3259028.7312475899</v>
      </c>
      <c r="N36">
        <v>3335127.14713503</v>
      </c>
      <c r="O36">
        <v>3400715.4235895602</v>
      </c>
      <c r="P36">
        <v>3478528.0538098402</v>
      </c>
      <c r="Q36">
        <v>3558503.15642349</v>
      </c>
      <c r="R36">
        <v>3608433.4849460898</v>
      </c>
      <c r="S36">
        <v>3650384.4470235999</v>
      </c>
      <c r="T36">
        <v>3672554.0500951</v>
      </c>
      <c r="U36">
        <v>3712865.0487637701</v>
      </c>
      <c r="V36">
        <v>3729884.2090663202</v>
      </c>
      <c r="W36">
        <v>3756631.6863743402</v>
      </c>
      <c r="X36">
        <v>3744466.9171387102</v>
      </c>
      <c r="Y36">
        <v>3781586.6612151</v>
      </c>
      <c r="Z36">
        <v>3844923.5868973602</v>
      </c>
      <c r="AA36">
        <v>3873639.8194274702</v>
      </c>
      <c r="AB36">
        <v>3859822.3458480099</v>
      </c>
      <c r="AC36">
        <v>3853345.0917744199</v>
      </c>
      <c r="AD36">
        <v>3867317.86468546</v>
      </c>
      <c r="AE36">
        <v>3786584.8014407498</v>
      </c>
      <c r="AF36">
        <v>0</v>
      </c>
    </row>
    <row r="37" spans="1:32" x14ac:dyDescent="0.3">
      <c r="A37" t="s">
        <v>171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171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171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171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171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171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171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171</v>
      </c>
      <c r="B44" t="s">
        <v>381</v>
      </c>
      <c r="C44" t="s">
        <v>297</v>
      </c>
      <c r="D44" t="s">
        <v>382</v>
      </c>
      <c r="E44" t="s">
        <v>298</v>
      </c>
      <c r="F44">
        <v>2932551.2520775301</v>
      </c>
      <c r="G44">
        <v>3162245.8511635098</v>
      </c>
      <c r="H44">
        <v>3368996.8631418999</v>
      </c>
      <c r="I44">
        <v>3544986.4389603399</v>
      </c>
      <c r="J44">
        <v>3703440.9749484002</v>
      </c>
      <c r="K44">
        <v>3861952.27733442</v>
      </c>
      <c r="L44">
        <v>3987903.0534781599</v>
      </c>
      <c r="M44">
        <v>4117678.4832476</v>
      </c>
      <c r="N44">
        <v>4236585.1673414502</v>
      </c>
      <c r="O44">
        <v>4339885.7201648103</v>
      </c>
      <c r="P44">
        <v>4447078.0123766502</v>
      </c>
      <c r="Q44">
        <v>4552735.0598539198</v>
      </c>
      <c r="R44">
        <v>4624279.9659449896</v>
      </c>
      <c r="S44">
        <v>4688764.8297399301</v>
      </c>
      <c r="T44">
        <v>4722517.98127067</v>
      </c>
      <c r="U44">
        <v>4764868.5191261005</v>
      </c>
      <c r="V44">
        <v>4782438.15937341</v>
      </c>
      <c r="W44">
        <v>4819680.8841169002</v>
      </c>
      <c r="X44">
        <v>4812914.2840034403</v>
      </c>
      <c r="Y44">
        <v>4856203.8711821502</v>
      </c>
      <c r="Z44">
        <v>4936963.5816924302</v>
      </c>
      <c r="AA44">
        <v>4979926.5481296303</v>
      </c>
      <c r="AB44">
        <v>4972244.9046856603</v>
      </c>
      <c r="AC44">
        <v>4977556.17804184</v>
      </c>
      <c r="AD44">
        <v>5016159.4973211</v>
      </c>
      <c r="AE44">
        <v>4958558.8618834997</v>
      </c>
      <c r="AF44">
        <v>0</v>
      </c>
    </row>
    <row r="45" spans="1:32" x14ac:dyDescent="0.3">
      <c r="A45" t="s">
        <v>171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171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171</v>
      </c>
      <c r="B47" t="s">
        <v>387</v>
      </c>
      <c r="C47" t="s">
        <v>297</v>
      </c>
      <c r="D47" t="s">
        <v>388</v>
      </c>
      <c r="E47" t="s">
        <v>298</v>
      </c>
      <c r="F47">
        <v>64807.811171171197</v>
      </c>
      <c r="G47">
        <v>67706.850847140493</v>
      </c>
      <c r="H47">
        <v>69719.796749832807</v>
      </c>
      <c r="I47">
        <v>68950.865517026599</v>
      </c>
      <c r="J47">
        <v>67323.045282598105</v>
      </c>
      <c r="K47">
        <v>62444.010078176398</v>
      </c>
      <c r="L47">
        <v>57440.541657433001</v>
      </c>
      <c r="M47">
        <v>51170.914195871002</v>
      </c>
      <c r="N47">
        <v>43667.984526620399</v>
      </c>
      <c r="O47">
        <v>39875.522547286397</v>
      </c>
      <c r="P47">
        <v>35246.766233586699</v>
      </c>
      <c r="Q47">
        <v>31859.561062230499</v>
      </c>
      <c r="R47">
        <v>31133.172466297099</v>
      </c>
      <c r="S47">
        <v>40241.097749815803</v>
      </c>
      <c r="T47">
        <v>53312.023026625699</v>
      </c>
      <c r="U47">
        <v>59846.402011997903</v>
      </c>
      <c r="V47">
        <v>64083.745881465598</v>
      </c>
      <c r="W47">
        <v>69526.2845582929</v>
      </c>
      <c r="X47">
        <v>79319.958883298706</v>
      </c>
      <c r="Y47">
        <v>86782.975749092599</v>
      </c>
      <c r="Z47">
        <v>91523.314896998403</v>
      </c>
      <c r="AA47">
        <v>99231.359416196996</v>
      </c>
      <c r="AB47">
        <v>117954.22648826901</v>
      </c>
      <c r="AC47">
        <v>136532.84322975899</v>
      </c>
      <c r="AD47">
        <v>149531.404630526</v>
      </c>
      <c r="AE47">
        <v>154784.34002504501</v>
      </c>
      <c r="AF47">
        <v>0</v>
      </c>
    </row>
    <row r="48" spans="1:32" x14ac:dyDescent="0.3">
      <c r="A48" t="s">
        <v>171</v>
      </c>
      <c r="B48" t="s">
        <v>389</v>
      </c>
      <c r="C48" t="s">
        <v>297</v>
      </c>
      <c r="D48" t="s">
        <v>390</v>
      </c>
      <c r="E48" t="s">
        <v>298</v>
      </c>
      <c r="F48">
        <v>64807.811171171197</v>
      </c>
      <c r="G48">
        <v>67706.850847140493</v>
      </c>
      <c r="H48">
        <v>69719.796749832807</v>
      </c>
      <c r="I48">
        <v>68950.865517026599</v>
      </c>
      <c r="J48">
        <v>67323.045282598105</v>
      </c>
      <c r="K48">
        <v>62444.010078176398</v>
      </c>
      <c r="L48">
        <v>57440.541657433001</v>
      </c>
      <c r="M48">
        <v>51170.914195871002</v>
      </c>
      <c r="N48">
        <v>43667.984526620399</v>
      </c>
      <c r="O48">
        <v>39875.522547286397</v>
      </c>
      <c r="P48">
        <v>35246.766233586699</v>
      </c>
      <c r="Q48">
        <v>31859.561062230499</v>
      </c>
      <c r="R48">
        <v>31133.172466297099</v>
      </c>
      <c r="S48">
        <v>40241.097749815803</v>
      </c>
      <c r="T48">
        <v>53312.023026625699</v>
      </c>
      <c r="U48">
        <v>59846.402011997903</v>
      </c>
      <c r="V48">
        <v>64083.745881465598</v>
      </c>
      <c r="W48">
        <v>69526.2845582929</v>
      </c>
      <c r="X48">
        <v>79319.958883298706</v>
      </c>
      <c r="Y48">
        <v>86782.975749092599</v>
      </c>
      <c r="Z48">
        <v>91523.314896998403</v>
      </c>
      <c r="AA48">
        <v>99231.359416196996</v>
      </c>
      <c r="AB48">
        <v>117954.22648826901</v>
      </c>
      <c r="AC48">
        <v>136532.84322975899</v>
      </c>
      <c r="AD48">
        <v>149531.404630526</v>
      </c>
      <c r="AE48">
        <v>154784.34002504501</v>
      </c>
      <c r="AF48">
        <v>0</v>
      </c>
    </row>
    <row r="49" spans="1:32" x14ac:dyDescent="0.3">
      <c r="A49" t="s">
        <v>171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171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171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171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171</v>
      </c>
      <c r="B53" t="s">
        <v>399</v>
      </c>
      <c r="C53" t="s">
        <v>297</v>
      </c>
      <c r="D53" t="s">
        <v>400</v>
      </c>
      <c r="E53" t="s">
        <v>298</v>
      </c>
      <c r="F53">
        <v>172485.055343065</v>
      </c>
      <c r="G53">
        <v>328547.33945807</v>
      </c>
      <c r="H53">
        <v>468294.87659742503</v>
      </c>
      <c r="I53">
        <v>583898.46246868395</v>
      </c>
      <c r="J53">
        <v>678037.92700940196</v>
      </c>
      <c r="K53">
        <v>746863.32224348304</v>
      </c>
      <c r="L53">
        <v>807071.33021754096</v>
      </c>
      <c r="M53">
        <v>858649.75200000405</v>
      </c>
      <c r="N53">
        <v>901458.02020642499</v>
      </c>
      <c r="O53">
        <v>939170.29657524906</v>
      </c>
      <c r="P53">
        <v>968549.95856681804</v>
      </c>
      <c r="Q53">
        <v>994231.90343043499</v>
      </c>
      <c r="R53">
        <v>1015846.4809989</v>
      </c>
      <c r="S53">
        <v>1038380.38271632</v>
      </c>
      <c r="T53">
        <v>1049963.93117557</v>
      </c>
      <c r="U53">
        <v>1052003.4703623401</v>
      </c>
      <c r="V53">
        <v>1052553.9503070901</v>
      </c>
      <c r="W53">
        <v>1063049.1977425599</v>
      </c>
      <c r="X53">
        <v>1068447.3668647299</v>
      </c>
      <c r="Y53">
        <v>1074617.20996705</v>
      </c>
      <c r="Z53">
        <v>1092039.99479507</v>
      </c>
      <c r="AA53">
        <v>1106286.7287021601</v>
      </c>
      <c r="AB53">
        <v>1112422.5588376501</v>
      </c>
      <c r="AC53">
        <v>1124211.0862674201</v>
      </c>
      <c r="AD53">
        <v>1148841.63263565</v>
      </c>
      <c r="AE53">
        <v>1171974.0604427501</v>
      </c>
      <c r="AF53">
        <v>0</v>
      </c>
    </row>
    <row r="54" spans="1:32" x14ac:dyDescent="0.3">
      <c r="A54" t="s">
        <v>171</v>
      </c>
      <c r="B54" t="s">
        <v>401</v>
      </c>
      <c r="C54" t="s">
        <v>297</v>
      </c>
      <c r="D54" t="s">
        <v>402</v>
      </c>
      <c r="E54" t="s">
        <v>298</v>
      </c>
      <c r="F54">
        <v>172485.055343065</v>
      </c>
      <c r="G54">
        <v>328547.33945807</v>
      </c>
      <c r="H54">
        <v>468294.87659742503</v>
      </c>
      <c r="I54">
        <v>583898.46246868395</v>
      </c>
      <c r="J54">
        <v>678037.92700940196</v>
      </c>
      <c r="K54">
        <v>746863.32224348304</v>
      </c>
      <c r="L54">
        <v>807071.33021754096</v>
      </c>
      <c r="M54">
        <v>858649.75200000405</v>
      </c>
      <c r="N54">
        <v>901458.02020642499</v>
      </c>
      <c r="O54">
        <v>939170.29657524906</v>
      </c>
      <c r="P54">
        <v>968549.95856681804</v>
      </c>
      <c r="Q54">
        <v>994231.90343043499</v>
      </c>
      <c r="R54">
        <v>1015846.4809989</v>
      </c>
      <c r="S54">
        <v>1038380.38271632</v>
      </c>
      <c r="T54">
        <v>1049963.93117557</v>
      </c>
      <c r="U54">
        <v>1052003.4703623401</v>
      </c>
      <c r="V54">
        <v>1052553.9503070901</v>
      </c>
      <c r="W54">
        <v>1063049.1977425599</v>
      </c>
      <c r="X54">
        <v>1068447.3668647299</v>
      </c>
      <c r="Y54">
        <v>1074617.20996705</v>
      </c>
      <c r="Z54">
        <v>1092039.99479507</v>
      </c>
      <c r="AA54">
        <v>1106286.7287021601</v>
      </c>
      <c r="AB54">
        <v>1112422.5588376501</v>
      </c>
      <c r="AC54">
        <v>1124211.0862674201</v>
      </c>
      <c r="AD54">
        <v>1148841.63263565</v>
      </c>
      <c r="AE54">
        <v>1171974.0604427501</v>
      </c>
      <c r="AF54">
        <v>0</v>
      </c>
    </row>
    <row r="55" spans="1:32" x14ac:dyDescent="0.3">
      <c r="A55" t="s">
        <v>171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171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171</v>
      </c>
      <c r="B57" t="s">
        <v>407</v>
      </c>
      <c r="C57" t="s">
        <v>297</v>
      </c>
      <c r="D57" t="s">
        <v>408</v>
      </c>
      <c r="E57" t="s">
        <v>298</v>
      </c>
      <c r="F57">
        <v>2997359.0632487</v>
      </c>
      <c r="G57">
        <v>3229952.7020106502</v>
      </c>
      <c r="H57">
        <v>3438716.65989174</v>
      </c>
      <c r="I57">
        <v>3613937.3044773699</v>
      </c>
      <c r="J57">
        <v>3770764.0202310001</v>
      </c>
      <c r="K57">
        <v>3924396.2874125899</v>
      </c>
      <c r="L57">
        <v>4045343.5951355901</v>
      </c>
      <c r="M57">
        <v>4168849.3974434701</v>
      </c>
      <c r="N57">
        <v>4280253.1518680695</v>
      </c>
      <c r="O57">
        <v>4379761.2427120898</v>
      </c>
      <c r="P57">
        <v>4482324.7786102397</v>
      </c>
      <c r="Q57">
        <v>4584594.6209161496</v>
      </c>
      <c r="R57">
        <v>4655413.1384112798</v>
      </c>
      <c r="S57">
        <v>4729005.9274897398</v>
      </c>
      <c r="T57">
        <v>4775830.0042973002</v>
      </c>
      <c r="U57">
        <v>4824714.9211381003</v>
      </c>
      <c r="V57">
        <v>4846521.90525488</v>
      </c>
      <c r="W57">
        <v>4889207.1686752001</v>
      </c>
      <c r="X57">
        <v>4892234.2428867398</v>
      </c>
      <c r="Y57">
        <v>4942986.8469312396</v>
      </c>
      <c r="Z57">
        <v>5028486.89658943</v>
      </c>
      <c r="AA57">
        <v>5079157.9075458301</v>
      </c>
      <c r="AB57">
        <v>5090199.1311739301</v>
      </c>
      <c r="AC57">
        <v>5114089.0212716004</v>
      </c>
      <c r="AD57">
        <v>5165690.9019516297</v>
      </c>
      <c r="AE57">
        <v>5113343.20190854</v>
      </c>
      <c r="AF57">
        <v>0</v>
      </c>
    </row>
    <row r="58" spans="1:32" x14ac:dyDescent="0.3">
      <c r="A58" t="s">
        <v>171</v>
      </c>
      <c r="B58" t="s">
        <v>409</v>
      </c>
      <c r="C58" t="s">
        <v>297</v>
      </c>
      <c r="D58" t="s">
        <v>410</v>
      </c>
      <c r="E58" t="s">
        <v>298</v>
      </c>
      <c r="F58">
        <v>2997359.0632487</v>
      </c>
      <c r="G58">
        <v>3229952.7020106502</v>
      </c>
      <c r="H58">
        <v>3438716.65989174</v>
      </c>
      <c r="I58">
        <v>3613937.3044773699</v>
      </c>
      <c r="J58">
        <v>3770764.0202310001</v>
      </c>
      <c r="K58">
        <v>3924396.2874125899</v>
      </c>
      <c r="L58">
        <v>4045343.5951355901</v>
      </c>
      <c r="M58">
        <v>4168849.3974434701</v>
      </c>
      <c r="N58">
        <v>4280253.1518680695</v>
      </c>
      <c r="O58">
        <v>4379761.2427120898</v>
      </c>
      <c r="P58">
        <v>4482324.7786102397</v>
      </c>
      <c r="Q58">
        <v>4584594.6209161496</v>
      </c>
      <c r="R58">
        <v>4655413.1384112798</v>
      </c>
      <c r="S58">
        <v>4729005.9274897398</v>
      </c>
      <c r="T58">
        <v>4775830.0042973002</v>
      </c>
      <c r="U58">
        <v>4824714.9211381003</v>
      </c>
      <c r="V58">
        <v>4846521.90525488</v>
      </c>
      <c r="W58">
        <v>4889207.1686752001</v>
      </c>
      <c r="X58">
        <v>4892234.2428867398</v>
      </c>
      <c r="Y58">
        <v>4942986.8469312396</v>
      </c>
      <c r="Z58">
        <v>5028486.89658943</v>
      </c>
      <c r="AA58">
        <v>5079157.9075458301</v>
      </c>
      <c r="AB58">
        <v>5090199.1311739301</v>
      </c>
      <c r="AC58">
        <v>5114089.0212716004</v>
      </c>
      <c r="AD58">
        <v>5165690.9019516297</v>
      </c>
      <c r="AE58">
        <v>5113343.20190854</v>
      </c>
      <c r="AF58">
        <v>0</v>
      </c>
    </row>
    <row r="59" spans="1:32" x14ac:dyDescent="0.3">
      <c r="A59" t="s">
        <v>171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173</v>
      </c>
      <c r="B2" t="s">
        <v>295</v>
      </c>
      <c r="C2" t="s">
        <v>297</v>
      </c>
      <c r="D2" t="s">
        <v>296</v>
      </c>
      <c r="E2" t="s">
        <v>298</v>
      </c>
      <c r="G2">
        <v>126887.371439496</v>
      </c>
      <c r="H2">
        <v>130052.762201672</v>
      </c>
      <c r="I2">
        <v>134118.39960345899</v>
      </c>
      <c r="J2">
        <v>136244.427955942</v>
      </c>
      <c r="K2">
        <v>136693.02908401101</v>
      </c>
      <c r="L2">
        <v>134810.30119301</v>
      </c>
      <c r="M2">
        <v>130227.822304053</v>
      </c>
      <c r="N2">
        <v>126594.758615549</v>
      </c>
      <c r="O2">
        <v>124643.392053712</v>
      </c>
      <c r="P2">
        <v>123204.765432092</v>
      </c>
      <c r="Q2">
        <v>123148.34816686501</v>
      </c>
      <c r="R2">
        <v>126439.913556171</v>
      </c>
      <c r="S2">
        <v>124458.304194888</v>
      </c>
      <c r="T2">
        <v>124037.79267895401</v>
      </c>
      <c r="U2">
        <v>118211.439201246</v>
      </c>
      <c r="V2">
        <v>117457.166184375</v>
      </c>
      <c r="W2">
        <v>114730.04721015099</v>
      </c>
      <c r="X2">
        <v>111915.42873628299</v>
      </c>
      <c r="Y2">
        <v>110986.117862771</v>
      </c>
      <c r="Z2">
        <v>111920.067797924</v>
      </c>
      <c r="AA2">
        <v>111388.303202393</v>
      </c>
      <c r="AB2">
        <v>110155.12698802</v>
      </c>
      <c r="AC2">
        <v>111520.29896472</v>
      </c>
      <c r="AD2">
        <v>114036.518792289</v>
      </c>
      <c r="AE2">
        <v>119042.996859903</v>
      </c>
      <c r="AF2">
        <v>124121.494613619</v>
      </c>
    </row>
    <row r="3" spans="1:32" x14ac:dyDescent="0.3">
      <c r="A3" t="s">
        <v>173</v>
      </c>
      <c r="B3" t="s">
        <v>299</v>
      </c>
      <c r="C3" t="s">
        <v>297</v>
      </c>
      <c r="D3" t="s">
        <v>300</v>
      </c>
      <c r="E3" t="s">
        <v>298</v>
      </c>
      <c r="G3">
        <v>128807.34047732101</v>
      </c>
      <c r="H3">
        <v>128623.50032963901</v>
      </c>
      <c r="I3">
        <v>131977.32302508599</v>
      </c>
      <c r="J3">
        <v>134366.14204512199</v>
      </c>
      <c r="K3">
        <v>134800.908163977</v>
      </c>
      <c r="L3">
        <v>136854.828603284</v>
      </c>
      <c r="M3">
        <v>129539.1050955</v>
      </c>
      <c r="N3">
        <v>120453.712292326</v>
      </c>
      <c r="O3">
        <v>113079.175958885</v>
      </c>
      <c r="P3">
        <v>108388.02469621001</v>
      </c>
      <c r="Q3">
        <v>99803.279464439402</v>
      </c>
      <c r="R3">
        <v>93618.793061525503</v>
      </c>
      <c r="S3">
        <v>85344.790374162199</v>
      </c>
      <c r="T3">
        <v>78586.074830787606</v>
      </c>
      <c r="U3">
        <v>67855.255061454198</v>
      </c>
      <c r="V3">
        <v>62008.636899765101</v>
      </c>
      <c r="W3">
        <v>56326.352949570799</v>
      </c>
      <c r="X3">
        <v>51965.567697081096</v>
      </c>
      <c r="Y3">
        <v>48264.559379349201</v>
      </c>
      <c r="Z3">
        <v>46240.792157209202</v>
      </c>
      <c r="AA3">
        <v>44203.099652287499</v>
      </c>
      <c r="AB3">
        <v>41457.504472734203</v>
      </c>
      <c r="AC3">
        <v>39919.426356735203</v>
      </c>
      <c r="AD3">
        <v>38298.043679917697</v>
      </c>
      <c r="AE3">
        <v>35915.022979249799</v>
      </c>
      <c r="AF3">
        <v>33283.1866582238</v>
      </c>
    </row>
    <row r="4" spans="1:32" x14ac:dyDescent="0.3">
      <c r="A4" t="s">
        <v>173</v>
      </c>
      <c r="B4" t="s">
        <v>301</v>
      </c>
      <c r="C4" t="s">
        <v>297</v>
      </c>
      <c r="D4" t="s">
        <v>302</v>
      </c>
      <c r="E4" t="s">
        <v>298</v>
      </c>
      <c r="G4">
        <v>54144809.665436201</v>
      </c>
      <c r="H4">
        <v>56384238.484594896</v>
      </c>
      <c r="I4">
        <v>59009366.415328003</v>
      </c>
      <c r="J4">
        <v>60056681.978859201</v>
      </c>
      <c r="K4">
        <v>61007640.680855498</v>
      </c>
      <c r="L4">
        <v>62410233.327770703</v>
      </c>
      <c r="M4">
        <v>63218795.131466202</v>
      </c>
      <c r="N4">
        <v>63900739.794107899</v>
      </c>
      <c r="O4">
        <v>65099308.040244699</v>
      </c>
      <c r="P4">
        <v>66840540.257491097</v>
      </c>
      <c r="Q4">
        <v>68937366.592701301</v>
      </c>
      <c r="R4">
        <v>72019591.975232497</v>
      </c>
      <c r="S4">
        <v>73880297.128696099</v>
      </c>
      <c r="T4">
        <v>75402409.393261507</v>
      </c>
      <c r="U4">
        <v>72202600.830579206</v>
      </c>
      <c r="V4">
        <v>73288150.8931178</v>
      </c>
      <c r="W4">
        <v>73767620.614316404</v>
      </c>
      <c r="X4">
        <v>74457032.3646954</v>
      </c>
      <c r="Y4">
        <v>75543987.840984195</v>
      </c>
      <c r="Z4">
        <v>77912675.641663298</v>
      </c>
      <c r="AA4">
        <v>78906855.925965995</v>
      </c>
      <c r="AB4">
        <v>79050370.688249499</v>
      </c>
      <c r="AC4">
        <v>81129054.460167095</v>
      </c>
      <c r="AD4">
        <v>83015901.715302601</v>
      </c>
      <c r="AE4">
        <v>83746243.798881799</v>
      </c>
      <c r="AF4">
        <v>83350098.332045197</v>
      </c>
    </row>
    <row r="5" spans="1:32" x14ac:dyDescent="0.3">
      <c r="A5" t="s">
        <v>173</v>
      </c>
      <c r="B5" t="s">
        <v>303</v>
      </c>
      <c r="C5" t="s">
        <v>297</v>
      </c>
      <c r="D5" t="s">
        <v>304</v>
      </c>
      <c r="E5" t="s">
        <v>298</v>
      </c>
      <c r="G5">
        <v>1464725.5465293799</v>
      </c>
      <c r="H5">
        <v>1521907.83383665</v>
      </c>
      <c r="I5">
        <v>1589345.3028742899</v>
      </c>
      <c r="J5">
        <v>1635487.7207255301</v>
      </c>
      <c r="K5">
        <v>1661112.1156866101</v>
      </c>
      <c r="L5">
        <v>1687674.96519521</v>
      </c>
      <c r="M5">
        <v>1686760.00827707</v>
      </c>
      <c r="N5">
        <v>1743098.46163392</v>
      </c>
      <c r="O5">
        <v>1780401.22371072</v>
      </c>
      <c r="P5">
        <v>1817062.89893643</v>
      </c>
      <c r="Q5">
        <v>1874652.8537474701</v>
      </c>
      <c r="R5">
        <v>1921324.37471726</v>
      </c>
      <c r="S5">
        <v>1915992.93511739</v>
      </c>
      <c r="T5">
        <v>1918699.2131405801</v>
      </c>
      <c r="U5">
        <v>1806462.9684347999</v>
      </c>
      <c r="V5">
        <v>1793393.1620019099</v>
      </c>
      <c r="W5">
        <v>1761554.8442508599</v>
      </c>
      <c r="X5">
        <v>1730543.7463978899</v>
      </c>
      <c r="Y5">
        <v>1699813.55471293</v>
      </c>
      <c r="Z5">
        <v>1704538.61113213</v>
      </c>
      <c r="AA5">
        <v>1692904.50065589</v>
      </c>
      <c r="AB5">
        <v>1690942.4260410301</v>
      </c>
      <c r="AC5">
        <v>1736438.8972648301</v>
      </c>
      <c r="AD5">
        <v>1790577.8199404201</v>
      </c>
      <c r="AE5">
        <v>1814741.4416028</v>
      </c>
      <c r="AF5">
        <v>1811346.7342769499</v>
      </c>
    </row>
    <row r="6" spans="1:32" x14ac:dyDescent="0.3">
      <c r="A6" t="s">
        <v>173</v>
      </c>
      <c r="B6" t="s">
        <v>305</v>
      </c>
      <c r="C6" t="s">
        <v>297</v>
      </c>
      <c r="D6" t="s">
        <v>306</v>
      </c>
      <c r="E6" t="s">
        <v>298</v>
      </c>
      <c r="G6">
        <v>821397.26874827605</v>
      </c>
      <c r="H6">
        <v>759546.64090449002</v>
      </c>
      <c r="I6">
        <v>711245.21735078201</v>
      </c>
      <c r="J6">
        <v>658240.57385265897</v>
      </c>
      <c r="K6">
        <v>610487.75483129604</v>
      </c>
      <c r="L6">
        <v>570643.30861970899</v>
      </c>
      <c r="M6">
        <v>531717.20178642403</v>
      </c>
      <c r="N6">
        <v>491354.95048294798</v>
      </c>
      <c r="O6">
        <v>458853.96558680199</v>
      </c>
      <c r="P6">
        <v>427273.75968944799</v>
      </c>
      <c r="Q6">
        <v>399615.70318181702</v>
      </c>
      <c r="R6">
        <v>384801.50305119099</v>
      </c>
      <c r="S6">
        <v>371894.50990970503</v>
      </c>
      <c r="T6">
        <v>358385.15923858102</v>
      </c>
      <c r="U6">
        <v>325486.78516427899</v>
      </c>
      <c r="V6">
        <v>322892.24440641003</v>
      </c>
      <c r="W6">
        <v>317643.38597993302</v>
      </c>
      <c r="X6">
        <v>311849.62296961498</v>
      </c>
      <c r="Y6">
        <v>311838.95016712497</v>
      </c>
      <c r="Z6">
        <v>316213.55005115399</v>
      </c>
      <c r="AA6">
        <v>314900.24248496903</v>
      </c>
      <c r="AB6">
        <v>314824.24285143201</v>
      </c>
      <c r="AC6">
        <v>325246.93228092999</v>
      </c>
      <c r="AD6">
        <v>334510.708882106</v>
      </c>
      <c r="AE6">
        <v>327755.75423382601</v>
      </c>
      <c r="AF6">
        <v>313837.24702271598</v>
      </c>
    </row>
    <row r="7" spans="1:32" x14ac:dyDescent="0.3">
      <c r="A7" t="s">
        <v>173</v>
      </c>
      <c r="B7" t="s">
        <v>307</v>
      </c>
      <c r="C7" t="s">
        <v>297</v>
      </c>
      <c r="D7" t="s">
        <v>308</v>
      </c>
      <c r="E7" t="s">
        <v>298</v>
      </c>
      <c r="G7">
        <v>500442.60859450197</v>
      </c>
      <c r="H7">
        <v>532609.98929854995</v>
      </c>
      <c r="I7">
        <v>568430.88126878696</v>
      </c>
      <c r="J7">
        <v>591028.77687825903</v>
      </c>
      <c r="K7">
        <v>606092.11531641299</v>
      </c>
      <c r="L7">
        <v>623936.64448205405</v>
      </c>
      <c r="M7">
        <v>631628.24663893203</v>
      </c>
      <c r="N7">
        <v>642157.00869579101</v>
      </c>
      <c r="O7">
        <v>656755.097445925</v>
      </c>
      <c r="P7">
        <v>667116.69925344503</v>
      </c>
      <c r="Q7">
        <v>676416.77606755996</v>
      </c>
      <c r="R7">
        <v>683184.32264566806</v>
      </c>
      <c r="S7">
        <v>683731.32407020498</v>
      </c>
      <c r="T7">
        <v>690029.57565134997</v>
      </c>
      <c r="U7">
        <v>656658.35918121506</v>
      </c>
      <c r="V7">
        <v>651261.00026608002</v>
      </c>
      <c r="W7">
        <v>631680.27847722499</v>
      </c>
      <c r="X7">
        <v>606073.11135807598</v>
      </c>
      <c r="Y7">
        <v>582826.36041007005</v>
      </c>
      <c r="Z7">
        <v>570465.40780981095</v>
      </c>
      <c r="AA7">
        <v>555983.67221324902</v>
      </c>
      <c r="AB7">
        <v>541741.65411484998</v>
      </c>
      <c r="AC7">
        <v>544360.59267152997</v>
      </c>
      <c r="AD7">
        <v>546938.95004287898</v>
      </c>
      <c r="AE7">
        <v>548977.10015772295</v>
      </c>
      <c r="AF7">
        <v>545969.07210632297</v>
      </c>
    </row>
    <row r="8" spans="1:32" x14ac:dyDescent="0.3">
      <c r="A8" t="s">
        <v>173</v>
      </c>
      <c r="B8" t="s">
        <v>309</v>
      </c>
      <c r="C8" t="s">
        <v>297</v>
      </c>
      <c r="D8" t="s">
        <v>310</v>
      </c>
      <c r="E8" t="s">
        <v>298</v>
      </c>
      <c r="G8">
        <v>550469.66073232598</v>
      </c>
      <c r="H8">
        <v>541903.87662546302</v>
      </c>
      <c r="I8">
        <v>528363.73065195896</v>
      </c>
      <c r="J8">
        <v>495552.29240657098</v>
      </c>
      <c r="K8">
        <v>461073.335991789</v>
      </c>
      <c r="L8">
        <v>436296.29126486997</v>
      </c>
      <c r="M8">
        <v>412249.37104423699</v>
      </c>
      <c r="N8">
        <v>391889.051759895</v>
      </c>
      <c r="O8">
        <v>378498.97586609301</v>
      </c>
      <c r="P8">
        <v>371842.51081010501</v>
      </c>
      <c r="Q8">
        <v>371943.154964599</v>
      </c>
      <c r="R8">
        <v>375990.90369927202</v>
      </c>
      <c r="S8">
        <v>377802.57412029401</v>
      </c>
      <c r="T8">
        <v>383193.04086785001</v>
      </c>
      <c r="U8">
        <v>366775.70298863098</v>
      </c>
      <c r="V8">
        <v>369401.64103271603</v>
      </c>
      <c r="W8">
        <v>365571.55065975402</v>
      </c>
      <c r="X8">
        <v>360963.33345842903</v>
      </c>
      <c r="Y8">
        <v>354257.99029997602</v>
      </c>
      <c r="Z8">
        <v>353591.51567270298</v>
      </c>
      <c r="AA8">
        <v>350004.80057333497</v>
      </c>
      <c r="AB8">
        <v>343570.57424699399</v>
      </c>
      <c r="AC8">
        <v>345940.70450823801</v>
      </c>
      <c r="AD8">
        <v>348960.01282309502</v>
      </c>
      <c r="AE8">
        <v>345491.56752236799</v>
      </c>
      <c r="AF8">
        <v>336511.57895350998</v>
      </c>
    </row>
    <row r="9" spans="1:32" x14ac:dyDescent="0.3">
      <c r="A9" t="s">
        <v>173</v>
      </c>
      <c r="B9" t="s">
        <v>311</v>
      </c>
      <c r="C9" t="s">
        <v>297</v>
      </c>
      <c r="D9" t="s">
        <v>312</v>
      </c>
      <c r="E9" t="s">
        <v>298</v>
      </c>
      <c r="G9">
        <v>6969760.7022758499</v>
      </c>
      <c r="H9">
        <v>7145982.5276725497</v>
      </c>
      <c r="I9">
        <v>7305256.5848751897</v>
      </c>
      <c r="J9">
        <v>7341271.3619990004</v>
      </c>
      <c r="K9">
        <v>7234406.3278396297</v>
      </c>
      <c r="L9">
        <v>7286104.8112804303</v>
      </c>
      <c r="M9">
        <v>7282722.2805556599</v>
      </c>
      <c r="N9">
        <v>7242776.3211320797</v>
      </c>
      <c r="O9">
        <v>7243901.4703788096</v>
      </c>
      <c r="P9">
        <v>7321878.3856362002</v>
      </c>
      <c r="Q9">
        <v>7407205.6559804501</v>
      </c>
      <c r="R9">
        <v>7717632.5961824302</v>
      </c>
      <c r="S9">
        <v>7954486.6816648096</v>
      </c>
      <c r="T9">
        <v>8146445.4274724703</v>
      </c>
      <c r="U9">
        <v>7775909.60866128</v>
      </c>
      <c r="V9">
        <v>7870906.4698663801</v>
      </c>
      <c r="W9">
        <v>7936259.0714937504</v>
      </c>
      <c r="X9">
        <v>8046909.8072198499</v>
      </c>
      <c r="Y9">
        <v>8212748.1526366305</v>
      </c>
      <c r="Z9">
        <v>8483275.5283487197</v>
      </c>
      <c r="AA9">
        <v>8636050.0646450296</v>
      </c>
      <c r="AB9">
        <v>8765688.5261758305</v>
      </c>
      <c r="AC9">
        <v>9054242.9959346503</v>
      </c>
      <c r="AD9">
        <v>9305415.4394448604</v>
      </c>
      <c r="AE9">
        <v>9432409.2156756297</v>
      </c>
      <c r="AF9">
        <v>9407923.4409158099</v>
      </c>
    </row>
    <row r="10" spans="1:32" x14ac:dyDescent="0.3">
      <c r="A10" t="s">
        <v>173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173</v>
      </c>
      <c r="B11" t="s">
        <v>315</v>
      </c>
      <c r="C11" t="s">
        <v>297</v>
      </c>
      <c r="D11" t="s">
        <v>316</v>
      </c>
      <c r="E11" t="s">
        <v>298</v>
      </c>
      <c r="G11">
        <v>4056903.51888983</v>
      </c>
      <c r="H11">
        <v>3969320.7132592401</v>
      </c>
      <c r="I11">
        <v>4018064.5970276901</v>
      </c>
      <c r="J11">
        <v>3946607.7237624801</v>
      </c>
      <c r="K11">
        <v>4034260.71044849</v>
      </c>
      <c r="L11">
        <v>4094035.3080131002</v>
      </c>
      <c r="M11">
        <v>4203446.0357508101</v>
      </c>
      <c r="N11">
        <v>4301443.6204998102</v>
      </c>
      <c r="O11">
        <v>4386393.0978404405</v>
      </c>
      <c r="P11">
        <v>4508952.9373329496</v>
      </c>
      <c r="Q11">
        <v>4740129.3172858898</v>
      </c>
      <c r="R11">
        <v>4971102.3879769901</v>
      </c>
      <c r="S11">
        <v>5151185.3631580304</v>
      </c>
      <c r="T11">
        <v>5400155.2781961001</v>
      </c>
      <c r="U11">
        <v>5391295.0584133901</v>
      </c>
      <c r="V11">
        <v>5606800.5362203103</v>
      </c>
      <c r="W11">
        <v>5778439.4572243104</v>
      </c>
      <c r="X11">
        <v>5966600.2334532598</v>
      </c>
      <c r="Y11">
        <v>6101043.0597234704</v>
      </c>
      <c r="Z11">
        <v>6345891.8339945003</v>
      </c>
      <c r="AA11">
        <v>6441905.5741075799</v>
      </c>
      <c r="AB11">
        <v>6473039.0646141898</v>
      </c>
      <c r="AC11">
        <v>6590999.4182875901</v>
      </c>
      <c r="AD11">
        <v>6674706.8601527698</v>
      </c>
      <c r="AE11">
        <v>6660221.8706835303</v>
      </c>
      <c r="AF11">
        <v>6567297.6444041599</v>
      </c>
    </row>
    <row r="12" spans="1:32" x14ac:dyDescent="0.3">
      <c r="A12" t="s">
        <v>173</v>
      </c>
      <c r="B12" t="s">
        <v>317</v>
      </c>
      <c r="C12" t="s">
        <v>297</v>
      </c>
      <c r="D12" t="s">
        <v>318</v>
      </c>
      <c r="E12" t="s">
        <v>298</v>
      </c>
      <c r="G12">
        <v>2664564.92397888</v>
      </c>
      <c r="H12">
        <v>2753683.5200611702</v>
      </c>
      <c r="I12">
        <v>2863731.3582560099</v>
      </c>
      <c r="J12">
        <v>2896949.7617959999</v>
      </c>
      <c r="K12">
        <v>2906666.3805263299</v>
      </c>
      <c r="L12">
        <v>2930854.67900834</v>
      </c>
      <c r="M12">
        <v>2885522.6006152499</v>
      </c>
      <c r="N12">
        <v>2846720.3911568201</v>
      </c>
      <c r="O12">
        <v>2862011.74940565</v>
      </c>
      <c r="P12">
        <v>2879240.7211434902</v>
      </c>
      <c r="Q12">
        <v>2903790.2720545302</v>
      </c>
      <c r="R12">
        <v>2966811.4651816399</v>
      </c>
      <c r="S12">
        <v>3000915.0375610702</v>
      </c>
      <c r="T12">
        <v>3049433.2403469598</v>
      </c>
      <c r="U12">
        <v>2914689.1161980601</v>
      </c>
      <c r="V12">
        <v>2944530.5587995201</v>
      </c>
      <c r="W12">
        <v>2960559.1728535099</v>
      </c>
      <c r="X12">
        <v>2990811.96294933</v>
      </c>
      <c r="Y12">
        <v>3062426.22187335</v>
      </c>
      <c r="Z12">
        <v>3175734.83820188</v>
      </c>
      <c r="AA12">
        <v>3245502.3702523098</v>
      </c>
      <c r="AB12">
        <v>3269000.9776512198</v>
      </c>
      <c r="AC12">
        <v>3377923.1392089599</v>
      </c>
      <c r="AD12">
        <v>3464941.36261226</v>
      </c>
      <c r="AE12">
        <v>3489361.0033807</v>
      </c>
      <c r="AF12">
        <v>3463760.0310983001</v>
      </c>
    </row>
    <row r="13" spans="1:32" x14ac:dyDescent="0.3">
      <c r="A13" t="s">
        <v>173</v>
      </c>
      <c r="B13" t="s">
        <v>319</v>
      </c>
      <c r="C13" t="s">
        <v>297</v>
      </c>
      <c r="D13" t="s">
        <v>320</v>
      </c>
      <c r="E13" t="s">
        <v>298</v>
      </c>
      <c r="G13">
        <v>4210808.1931207003</v>
      </c>
      <c r="H13">
        <v>4175505.8924392201</v>
      </c>
      <c r="I13">
        <v>4157122.9769504401</v>
      </c>
      <c r="J13">
        <v>4020862.53079239</v>
      </c>
      <c r="K13">
        <v>3902695.02862019</v>
      </c>
      <c r="L13">
        <v>3766844.7244689101</v>
      </c>
      <c r="M13">
        <v>3629725.1986268698</v>
      </c>
      <c r="N13">
        <v>3452493.9967112201</v>
      </c>
      <c r="O13">
        <v>3383370.8385166498</v>
      </c>
      <c r="P13">
        <v>3344751.20184774</v>
      </c>
      <c r="Q13">
        <v>3334378.4368308098</v>
      </c>
      <c r="R13">
        <v>3376621.9194029798</v>
      </c>
      <c r="S13">
        <v>3391096.2779443301</v>
      </c>
      <c r="T13">
        <v>3446528.73054705</v>
      </c>
      <c r="U13">
        <v>3283013.4315571799</v>
      </c>
      <c r="V13">
        <v>3304747.7861487302</v>
      </c>
      <c r="W13">
        <v>3289409.9978850102</v>
      </c>
      <c r="X13">
        <v>3270714.3719497002</v>
      </c>
      <c r="Y13">
        <v>3280261.7162895901</v>
      </c>
      <c r="Z13">
        <v>3334108.3530828902</v>
      </c>
      <c r="AA13">
        <v>3342967.7006790498</v>
      </c>
      <c r="AB13">
        <v>3310386.69158949</v>
      </c>
      <c r="AC13">
        <v>3312228.4966163901</v>
      </c>
      <c r="AD13">
        <v>3348729.7636355902</v>
      </c>
      <c r="AE13">
        <v>3305168.88773872</v>
      </c>
      <c r="AF13">
        <v>3206066.9559911899</v>
      </c>
    </row>
    <row r="14" spans="1:32" x14ac:dyDescent="0.3">
      <c r="A14" t="s">
        <v>173</v>
      </c>
      <c r="B14" t="s">
        <v>321</v>
      </c>
      <c r="C14" t="s">
        <v>297</v>
      </c>
      <c r="D14" t="s">
        <v>322</v>
      </c>
      <c r="E14" t="s">
        <v>298</v>
      </c>
      <c r="G14">
        <v>15202942.742605999</v>
      </c>
      <c r="H14">
        <v>16058097.280955801</v>
      </c>
      <c r="I14">
        <v>17039368.9275271</v>
      </c>
      <c r="J14">
        <v>17530404.307696201</v>
      </c>
      <c r="K14">
        <v>18057839.535808399</v>
      </c>
      <c r="L14">
        <v>18676501.112226199</v>
      </c>
      <c r="M14">
        <v>19072290.688387498</v>
      </c>
      <c r="N14">
        <v>19308959.390067801</v>
      </c>
      <c r="O14">
        <v>19662214.1342627</v>
      </c>
      <c r="P14">
        <v>20133155.685597099</v>
      </c>
      <c r="Q14">
        <v>20732074.862377699</v>
      </c>
      <c r="R14">
        <v>21622883.930022001</v>
      </c>
      <c r="S14">
        <v>22143012.295412298</v>
      </c>
      <c r="T14">
        <v>22418383.4896787</v>
      </c>
      <c r="U14">
        <v>21140632.992607601</v>
      </c>
      <c r="V14">
        <v>21207279.6846583</v>
      </c>
      <c r="W14">
        <v>21040864.969962198</v>
      </c>
      <c r="X14">
        <v>20821849.928590801</v>
      </c>
      <c r="Y14">
        <v>20585617.424340401</v>
      </c>
      <c r="Z14">
        <v>20691882.4674103</v>
      </c>
      <c r="AA14">
        <v>20433618.4444074</v>
      </c>
      <c r="AB14">
        <v>19948465.200121101</v>
      </c>
      <c r="AC14">
        <v>20031922.382725701</v>
      </c>
      <c r="AD14">
        <v>20043703.298014</v>
      </c>
      <c r="AE14">
        <v>19986112.175048199</v>
      </c>
      <c r="AF14">
        <v>19721996.722443901</v>
      </c>
    </row>
    <row r="15" spans="1:32" x14ac:dyDescent="0.3">
      <c r="A15" t="s">
        <v>173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173</v>
      </c>
      <c r="B16" t="s">
        <v>325</v>
      </c>
      <c r="C16" t="s">
        <v>297</v>
      </c>
      <c r="D16" t="s">
        <v>326</v>
      </c>
      <c r="E16" t="s">
        <v>298</v>
      </c>
      <c r="G16">
        <v>4901476.4932365902</v>
      </c>
      <c r="H16">
        <v>5253594.6970725004</v>
      </c>
      <c r="I16">
        <v>5622368.0985819101</v>
      </c>
      <c r="J16">
        <v>5820289.71604208</v>
      </c>
      <c r="K16">
        <v>6014960.8445117502</v>
      </c>
      <c r="L16">
        <v>6249822.2971626101</v>
      </c>
      <c r="M16">
        <v>6383429.4662133697</v>
      </c>
      <c r="N16">
        <v>6447805.4961131997</v>
      </c>
      <c r="O16">
        <v>6562855.9448052701</v>
      </c>
      <c r="P16">
        <v>6722663.4501158996</v>
      </c>
      <c r="Q16">
        <v>6901611.31220531</v>
      </c>
      <c r="R16">
        <v>7099885.3801123304</v>
      </c>
      <c r="S16">
        <v>7146632.4223148003</v>
      </c>
      <c r="T16">
        <v>7187822.6281822799</v>
      </c>
      <c r="U16">
        <v>6855432.8717414597</v>
      </c>
      <c r="V16">
        <v>6913708.4833981898</v>
      </c>
      <c r="W16">
        <v>6949499.2610066896</v>
      </c>
      <c r="X16">
        <v>7019573.2573025003</v>
      </c>
      <c r="Y16">
        <v>7143128.63262471</v>
      </c>
      <c r="Z16">
        <v>7410169.6937666899</v>
      </c>
      <c r="AA16">
        <v>7554307.7762841098</v>
      </c>
      <c r="AB16">
        <v>7576106.3706564298</v>
      </c>
      <c r="AC16">
        <v>7865440.7672287198</v>
      </c>
      <c r="AD16">
        <v>8192496.7234994797</v>
      </c>
      <c r="AE16">
        <v>7998890.7430653898</v>
      </c>
      <c r="AF16">
        <v>7587037.1715970803</v>
      </c>
    </row>
    <row r="17" spans="1:32" x14ac:dyDescent="0.3">
      <c r="A17" t="s">
        <v>173</v>
      </c>
      <c r="B17" t="s">
        <v>327</v>
      </c>
      <c r="C17" t="s">
        <v>297</v>
      </c>
      <c r="D17" t="s">
        <v>328</v>
      </c>
      <c r="E17" t="s">
        <v>298</v>
      </c>
      <c r="G17">
        <v>3434781.5224297699</v>
      </c>
      <c r="H17">
        <v>3798387.1743993098</v>
      </c>
      <c r="I17">
        <v>4170927.0018503298</v>
      </c>
      <c r="J17">
        <v>4469013.9187244596</v>
      </c>
      <c r="K17">
        <v>4718870.9015957899</v>
      </c>
      <c r="L17">
        <v>4978410.0891282503</v>
      </c>
      <c r="M17">
        <v>5169927.0962092299</v>
      </c>
      <c r="N17">
        <v>5422169.2695987802</v>
      </c>
      <c r="O17">
        <v>5725970.0247684196</v>
      </c>
      <c r="P17">
        <v>6101143.9829254001</v>
      </c>
      <c r="Q17">
        <v>6426841.3334310902</v>
      </c>
      <c r="R17">
        <v>6857596.5661100503</v>
      </c>
      <c r="S17">
        <v>7138303.9155801795</v>
      </c>
      <c r="T17">
        <v>7402829.7351129204</v>
      </c>
      <c r="U17">
        <v>7174687.5838039601</v>
      </c>
      <c r="V17">
        <v>7373578.55927849</v>
      </c>
      <c r="W17">
        <v>7492132.2668155003</v>
      </c>
      <c r="X17">
        <v>7641270.7938872203</v>
      </c>
      <c r="Y17">
        <v>7835277.6736599896</v>
      </c>
      <c r="Z17">
        <v>8126258.98190118</v>
      </c>
      <c r="AA17">
        <v>8228469.3553888099</v>
      </c>
      <c r="AB17">
        <v>8216800.6312465202</v>
      </c>
      <c r="AC17">
        <v>8469923.0607831609</v>
      </c>
      <c r="AD17">
        <v>8668206.4359446391</v>
      </c>
      <c r="AE17">
        <v>8599978.2662159596</v>
      </c>
      <c r="AF17">
        <v>8379542.2508405698</v>
      </c>
    </row>
    <row r="18" spans="1:32" x14ac:dyDescent="0.3">
      <c r="A18" t="s">
        <v>173</v>
      </c>
      <c r="B18" t="s">
        <v>329</v>
      </c>
      <c r="C18" t="s">
        <v>297</v>
      </c>
      <c r="D18" t="s">
        <v>330</v>
      </c>
      <c r="E18" t="s">
        <v>298</v>
      </c>
      <c r="G18">
        <v>8609676.8166069705</v>
      </c>
      <c r="H18">
        <v>9064752.5159160905</v>
      </c>
      <c r="I18">
        <v>9564290.9032271504</v>
      </c>
      <c r="J18">
        <v>9742356.2271109801</v>
      </c>
      <c r="K18">
        <v>9865837.6979852002</v>
      </c>
      <c r="L18">
        <v>10141264.024382001</v>
      </c>
      <c r="M18">
        <v>10358795.2541676</v>
      </c>
      <c r="N18">
        <v>10638455.1303718</v>
      </c>
      <c r="O18">
        <v>11026531.4431147</v>
      </c>
      <c r="P18">
        <v>11567957.142907299</v>
      </c>
      <c r="Q18">
        <v>12181261.7136102</v>
      </c>
      <c r="R18">
        <v>13035469.635685399</v>
      </c>
      <c r="S18">
        <v>13588787.0000576</v>
      </c>
      <c r="T18">
        <v>13975331.9877542</v>
      </c>
      <c r="U18">
        <v>13545029.115758801</v>
      </c>
      <c r="V18">
        <v>13965798.9886558</v>
      </c>
      <c r="W18">
        <v>14293984.2451571</v>
      </c>
      <c r="X18">
        <v>14744302.2637535</v>
      </c>
      <c r="Y18">
        <v>15448928.4975171</v>
      </c>
      <c r="Z18">
        <v>16495348.815612501</v>
      </c>
      <c r="AA18">
        <v>17244094.359366901</v>
      </c>
      <c r="AB18">
        <v>17768012.909306299</v>
      </c>
      <c r="AC18">
        <v>18618989.4295137</v>
      </c>
      <c r="AD18">
        <v>19411043.854100101</v>
      </c>
      <c r="AE18">
        <v>20331144.6689137</v>
      </c>
      <c r="AF18">
        <v>21095133.4557207</v>
      </c>
    </row>
    <row r="19" spans="1:32" x14ac:dyDescent="0.3">
      <c r="A19" t="s">
        <v>173</v>
      </c>
      <c r="B19" t="s">
        <v>331</v>
      </c>
      <c r="C19" t="s">
        <v>297</v>
      </c>
      <c r="D19" t="s">
        <v>332</v>
      </c>
      <c r="E19" t="s">
        <v>298</v>
      </c>
      <c r="G19">
        <v>756859.667687034</v>
      </c>
      <c r="H19">
        <v>808945.82215378003</v>
      </c>
      <c r="I19">
        <v>870850.83488634601</v>
      </c>
      <c r="J19">
        <v>908617.06707256497</v>
      </c>
      <c r="K19">
        <v>933337.93169362296</v>
      </c>
      <c r="L19">
        <v>967845.07253900403</v>
      </c>
      <c r="M19">
        <v>970581.68319335603</v>
      </c>
      <c r="N19">
        <v>971416.70588379703</v>
      </c>
      <c r="O19">
        <v>971550.07454254699</v>
      </c>
      <c r="P19">
        <v>977500.88129572105</v>
      </c>
      <c r="Q19">
        <v>987445.20096374</v>
      </c>
      <c r="R19">
        <v>1006286.9904453</v>
      </c>
      <c r="S19">
        <v>1016456.79178539</v>
      </c>
      <c r="T19">
        <v>1025171.8870724801</v>
      </c>
      <c r="U19">
        <v>966527.23606847995</v>
      </c>
      <c r="V19">
        <v>963851.77838495397</v>
      </c>
      <c r="W19">
        <v>950022.11255053105</v>
      </c>
      <c r="X19">
        <v>945569.93140517001</v>
      </c>
      <c r="Y19">
        <v>925819.60672888497</v>
      </c>
      <c r="Z19">
        <v>905196.04467879597</v>
      </c>
      <c r="AA19">
        <v>866147.06490728597</v>
      </c>
      <c r="AB19">
        <v>831791.41963413695</v>
      </c>
      <c r="AC19">
        <v>855397.64314269996</v>
      </c>
      <c r="AD19">
        <v>885670.48621039104</v>
      </c>
      <c r="AE19">
        <v>905991.10464319598</v>
      </c>
      <c r="AF19">
        <v>913676.02667410194</v>
      </c>
    </row>
    <row r="20" spans="1:32" x14ac:dyDescent="0.3">
      <c r="A20" t="s">
        <v>173</v>
      </c>
      <c r="B20" t="s">
        <v>333</v>
      </c>
      <c r="C20" t="s">
        <v>297</v>
      </c>
      <c r="D20" t="s">
        <v>334</v>
      </c>
      <c r="E20" t="s">
        <v>298</v>
      </c>
      <c r="G20">
        <v>597278.68535784597</v>
      </c>
      <c r="H20">
        <v>624653.81944105902</v>
      </c>
      <c r="I20">
        <v>648182.27456678997</v>
      </c>
      <c r="J20">
        <v>668747.84562452999</v>
      </c>
      <c r="K20">
        <v>675315.82244365104</v>
      </c>
      <c r="L20">
        <v>670992.94412817003</v>
      </c>
      <c r="M20">
        <v>659611.45376057003</v>
      </c>
      <c r="N20">
        <v>643596.89882014599</v>
      </c>
      <c r="O20">
        <v>623954.30913006305</v>
      </c>
      <c r="P20">
        <v>608092.15902191901</v>
      </c>
      <c r="Q20">
        <v>595908.46290646598</v>
      </c>
      <c r="R20">
        <v>595160.73071415105</v>
      </c>
      <c r="S20">
        <v>589530.91279154399</v>
      </c>
      <c r="T20">
        <v>583696.57776077697</v>
      </c>
      <c r="U20">
        <v>542727.93524447805</v>
      </c>
      <c r="V20">
        <v>530003.40575110097</v>
      </c>
      <c r="W20">
        <v>513751.78194075899</v>
      </c>
      <c r="X20">
        <v>495633.06962750101</v>
      </c>
      <c r="Y20">
        <v>478723.40890975099</v>
      </c>
      <c r="Z20">
        <v>471684.308735553</v>
      </c>
      <c r="AA20">
        <v>453158.49093343702</v>
      </c>
      <c r="AB20">
        <v>444085.18628694199</v>
      </c>
      <c r="AC20">
        <v>446247.71467394399</v>
      </c>
      <c r="AD20">
        <v>446507.53761802497</v>
      </c>
      <c r="AE20">
        <v>438075.04818505899</v>
      </c>
      <c r="AF20">
        <v>423576.93566370301</v>
      </c>
    </row>
    <row r="21" spans="1:32" x14ac:dyDescent="0.3">
      <c r="A21" t="s">
        <v>173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173</v>
      </c>
      <c r="B22" t="s">
        <v>337</v>
      </c>
      <c r="C22" t="s">
        <v>297</v>
      </c>
      <c r="D22" t="s">
        <v>338</v>
      </c>
      <c r="E22" t="s">
        <v>298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>
        <v>0</v>
      </c>
      <c r="AC22">
        <v>38.415614475301403</v>
      </c>
      <c r="AD22">
        <v>64.599364049296298</v>
      </c>
      <c r="AE22">
        <v>88.551725302829496</v>
      </c>
      <c r="AF22">
        <v>107.99635140552</v>
      </c>
    </row>
    <row r="23" spans="1:32" x14ac:dyDescent="0.3">
      <c r="A23" t="s">
        <v>173</v>
      </c>
      <c r="B23" t="s">
        <v>339</v>
      </c>
      <c r="C23" t="s">
        <v>297</v>
      </c>
      <c r="D23" t="s">
        <v>340</v>
      </c>
      <c r="E23" t="s">
        <v>298</v>
      </c>
      <c r="G23">
        <v>1266224.1919646501</v>
      </c>
      <c r="H23">
        <v>1321734.2632767099</v>
      </c>
      <c r="I23">
        <v>1342066.4987798899</v>
      </c>
      <c r="J23">
        <v>1338142.7905129499</v>
      </c>
      <c r="K23">
        <v>1324718.8238583701</v>
      </c>
      <c r="L23">
        <v>1293586.08921407</v>
      </c>
      <c r="M23">
        <v>1240639.28527604</v>
      </c>
      <c r="N23">
        <v>1195646.8658960201</v>
      </c>
      <c r="O23">
        <v>1154478.37229294</v>
      </c>
      <c r="P23">
        <v>1116616.09494895</v>
      </c>
      <c r="Q23">
        <v>1082087.60648473</v>
      </c>
      <c r="R23">
        <v>1060899.80846181</v>
      </c>
      <c r="S23">
        <v>1031052.49570629</v>
      </c>
      <c r="T23">
        <v>1012319.00996627</v>
      </c>
      <c r="U23">
        <v>938304.89211957296</v>
      </c>
      <c r="V23">
        <v>924846.347639243</v>
      </c>
      <c r="W23">
        <v>906726.58510047197</v>
      </c>
      <c r="X23">
        <v>885588.87134412199</v>
      </c>
      <c r="Y23">
        <v>856091.78238148498</v>
      </c>
      <c r="Z23">
        <v>853284.005290695</v>
      </c>
      <c r="AA23">
        <v>859125.69325539295</v>
      </c>
      <c r="AB23">
        <v>857508.16942195501</v>
      </c>
      <c r="AC23">
        <v>886344.45970055601</v>
      </c>
      <c r="AD23">
        <v>922452.03350098897</v>
      </c>
      <c r="AE23">
        <v>952448.30751494295</v>
      </c>
      <c r="AF23">
        <v>970147.31984663999</v>
      </c>
    </row>
    <row r="24" spans="1:32" x14ac:dyDescent="0.3">
      <c r="A24" t="s">
        <v>173</v>
      </c>
      <c r="B24" t="s">
        <v>341</v>
      </c>
      <c r="C24" t="s">
        <v>297</v>
      </c>
      <c r="D24" t="s">
        <v>342</v>
      </c>
      <c r="E24" t="s">
        <v>298</v>
      </c>
      <c r="G24">
        <v>208928.16040572399</v>
      </c>
      <c r="H24">
        <v>225749.52037037699</v>
      </c>
      <c r="I24">
        <v>243152.48417263399</v>
      </c>
      <c r="J24">
        <v>253463.12857558799</v>
      </c>
      <c r="K24">
        <v>262229.68103911303</v>
      </c>
      <c r="L24">
        <v>271936.27656083897</v>
      </c>
      <c r="M24">
        <v>280263.94079242903</v>
      </c>
      <c r="N24">
        <v>290417.69628856098</v>
      </c>
      <c r="O24">
        <v>286582.996544305</v>
      </c>
      <c r="P24">
        <v>287237.77157858002</v>
      </c>
      <c r="Q24">
        <v>277185.56780265103</v>
      </c>
      <c r="R24">
        <v>271653.57297087897</v>
      </c>
      <c r="S24">
        <v>273957.84843042702</v>
      </c>
      <c r="T24">
        <v>283660.25210842799</v>
      </c>
      <c r="U24">
        <v>273698.78617061902</v>
      </c>
      <c r="V24">
        <v>272727.93965973699</v>
      </c>
      <c r="W24">
        <v>277865.24096354097</v>
      </c>
      <c r="X24">
        <v>287317.696120004</v>
      </c>
      <c r="Y24">
        <v>300367.49921858002</v>
      </c>
      <c r="Z24">
        <v>325755.10681865999</v>
      </c>
      <c r="AA24">
        <v>364310.99113901798</v>
      </c>
      <c r="AB24">
        <v>395292.90851033898</v>
      </c>
      <c r="AC24">
        <v>443415.14256478898</v>
      </c>
      <c r="AD24">
        <v>484546.980358681</v>
      </c>
      <c r="AE24">
        <v>567988.47780907794</v>
      </c>
      <c r="AF24">
        <v>670982.59792678303</v>
      </c>
    </row>
    <row r="25" spans="1:32" x14ac:dyDescent="0.3">
      <c r="A25" t="s">
        <v>173</v>
      </c>
      <c r="B25" t="s">
        <v>343</v>
      </c>
      <c r="C25" t="s">
        <v>297</v>
      </c>
      <c r="D25" t="s">
        <v>344</v>
      </c>
      <c r="E25" t="s">
        <v>298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>
        <v>0</v>
      </c>
      <c r="AB25">
        <v>11422.262087077999</v>
      </c>
      <c r="AC25">
        <v>16202.627995380601</v>
      </c>
      <c r="AD25">
        <v>20817.931369120099</v>
      </c>
      <c r="AE25">
        <v>24677.893630245799</v>
      </c>
      <c r="AF25">
        <v>27628.590679582201</v>
      </c>
    </row>
    <row r="26" spans="1:32" x14ac:dyDescent="0.3">
      <c r="A26" t="s">
        <v>173</v>
      </c>
      <c r="B26" t="s">
        <v>345</v>
      </c>
      <c r="C26" t="s">
        <v>297</v>
      </c>
      <c r="D26" t="s">
        <v>346</v>
      </c>
      <c r="E26" t="s">
        <v>298</v>
      </c>
      <c r="G26">
        <v>216156.92615496399</v>
      </c>
      <c r="H26">
        <v>231896.52685354999</v>
      </c>
      <c r="I26">
        <v>248294.15460581501</v>
      </c>
      <c r="J26">
        <v>257510.30349167201</v>
      </c>
      <c r="K26">
        <v>265593.58779108903</v>
      </c>
      <c r="L26">
        <v>274757.95520447602</v>
      </c>
      <c r="M26">
        <v>282676.95137665898</v>
      </c>
      <c r="N26">
        <v>292510.61735863402</v>
      </c>
      <c r="O26">
        <v>287819.39382395998</v>
      </c>
      <c r="P26">
        <v>288433.935493075</v>
      </c>
      <c r="Q26">
        <v>277945.35847978602</v>
      </c>
      <c r="R26">
        <v>272348.40696126601</v>
      </c>
      <c r="S26">
        <v>274727.03760193603</v>
      </c>
      <c r="T26">
        <v>284378.04561142798</v>
      </c>
      <c r="U26">
        <v>274230.94836249598</v>
      </c>
      <c r="V26">
        <v>273116.999805064</v>
      </c>
      <c r="W26">
        <v>278265.67576783203</v>
      </c>
      <c r="X26">
        <v>287691.80472508498</v>
      </c>
      <c r="Y26">
        <v>300704.06366157602</v>
      </c>
      <c r="Z26">
        <v>326077.95647639199</v>
      </c>
      <c r="AA26">
        <v>358412.38451506902</v>
      </c>
      <c r="AB26">
        <v>384079.97466019698</v>
      </c>
      <c r="AC26">
        <v>427400.12803068198</v>
      </c>
      <c r="AD26">
        <v>463869.83973975701</v>
      </c>
      <c r="AE26">
        <v>543476.84056927904</v>
      </c>
      <c r="AF26">
        <v>643501.62822608498</v>
      </c>
    </row>
    <row r="27" spans="1:32" x14ac:dyDescent="0.3">
      <c r="A27" t="s">
        <v>173</v>
      </c>
      <c r="B27" t="s">
        <v>347</v>
      </c>
      <c r="C27" t="s">
        <v>297</v>
      </c>
      <c r="D27" t="s">
        <v>348</v>
      </c>
      <c r="E27" t="s">
        <v>298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</row>
    <row r="28" spans="1:32" x14ac:dyDescent="0.3">
      <c r="A28" t="s">
        <v>173</v>
      </c>
      <c r="B28" t="s">
        <v>349</v>
      </c>
      <c r="C28" t="s">
        <v>297</v>
      </c>
      <c r="D28" t="s">
        <v>350</v>
      </c>
      <c r="E28" t="s">
        <v>298</v>
      </c>
      <c r="G28">
        <v>19306.768759399602</v>
      </c>
      <c r="H28">
        <v>31572.623152887099</v>
      </c>
      <c r="I28">
        <v>44343.954723906703</v>
      </c>
      <c r="J28">
        <v>56206.754720208999</v>
      </c>
      <c r="K28">
        <v>68712.573069498307</v>
      </c>
      <c r="L28">
        <v>80443.462219606605</v>
      </c>
      <c r="M28">
        <v>95539.438301595597</v>
      </c>
      <c r="N28">
        <v>109451.370591486</v>
      </c>
      <c r="O28">
        <v>120834.52833806199</v>
      </c>
      <c r="P28">
        <v>129110.138665669</v>
      </c>
      <c r="Q28">
        <v>136247.98511580101</v>
      </c>
      <c r="R28">
        <v>151021.25877600801</v>
      </c>
      <c r="S28">
        <v>169399.406888956</v>
      </c>
      <c r="T28">
        <v>188555.13848117299</v>
      </c>
      <c r="U28">
        <v>190028.68254506201</v>
      </c>
      <c r="V28">
        <v>200201.33495062101</v>
      </c>
      <c r="W28">
        <v>215108.054991791</v>
      </c>
      <c r="X28">
        <v>237077.263402059</v>
      </c>
      <c r="Y28">
        <v>262346.63225525199</v>
      </c>
      <c r="Z28">
        <v>279778.485050797</v>
      </c>
      <c r="AA28">
        <v>288430.65897477802</v>
      </c>
      <c r="AB28">
        <v>299482.79448340699</v>
      </c>
      <c r="AC28">
        <v>318747.56074673898</v>
      </c>
      <c r="AD28">
        <v>340398.88490079</v>
      </c>
      <c r="AE28">
        <v>347377.24617999501</v>
      </c>
      <c r="AF28">
        <v>346558.86512535898</v>
      </c>
    </row>
    <row r="29" spans="1:32" x14ac:dyDescent="0.3">
      <c r="A29" t="s">
        <v>173</v>
      </c>
      <c r="B29" t="s">
        <v>351</v>
      </c>
      <c r="C29" t="s">
        <v>297</v>
      </c>
      <c r="D29" t="s">
        <v>352</v>
      </c>
      <c r="E29" t="s">
        <v>298</v>
      </c>
      <c r="G29">
        <v>25455.6491020875</v>
      </c>
      <c r="H29">
        <v>35977.768080948103</v>
      </c>
      <c r="I29">
        <v>45707.335334030096</v>
      </c>
      <c r="J29">
        <v>55387.434371871299</v>
      </c>
      <c r="K29">
        <v>65756.161004099195</v>
      </c>
      <c r="L29">
        <v>74778.743544608704</v>
      </c>
      <c r="M29">
        <v>88756.983912144598</v>
      </c>
      <c r="N29">
        <v>99946.560285941305</v>
      </c>
      <c r="O29">
        <v>109461.894549954</v>
      </c>
      <c r="P29">
        <v>116532.968786695</v>
      </c>
      <c r="Q29">
        <v>123272.496423709</v>
      </c>
      <c r="R29">
        <v>138831.945001799</v>
      </c>
      <c r="S29">
        <v>157858.89767420301</v>
      </c>
      <c r="T29">
        <v>177107.456925954</v>
      </c>
      <c r="U29">
        <v>179299.74556595201</v>
      </c>
      <c r="V29">
        <v>189727.54023915101</v>
      </c>
      <c r="W29">
        <v>204646.40683897201</v>
      </c>
      <c r="X29">
        <v>226533.492500094</v>
      </c>
      <c r="Y29">
        <v>251464.106972913</v>
      </c>
      <c r="Z29">
        <v>268250.17726171197</v>
      </c>
      <c r="AA29">
        <v>276659.94098960701</v>
      </c>
      <c r="AB29">
        <v>287651.55262780498</v>
      </c>
      <c r="AC29">
        <v>305886.71475015703</v>
      </c>
      <c r="AD29">
        <v>326167.14070789597</v>
      </c>
      <c r="AE29">
        <v>331921.00247201498</v>
      </c>
      <c r="AF29">
        <v>330290.69138477102</v>
      </c>
    </row>
    <row r="30" spans="1:32" x14ac:dyDescent="0.3">
      <c r="A30" t="s">
        <v>173</v>
      </c>
      <c r="B30" t="s">
        <v>353</v>
      </c>
      <c r="C30" t="s">
        <v>297</v>
      </c>
      <c r="D30" t="s">
        <v>354</v>
      </c>
      <c r="E30" t="s">
        <v>298</v>
      </c>
      <c r="G30">
        <v>323.27621412170299</v>
      </c>
      <c r="H30">
        <v>505.82398221283802</v>
      </c>
      <c r="I30">
        <v>677.98708991161197</v>
      </c>
      <c r="J30">
        <v>877.97240425399696</v>
      </c>
      <c r="K30">
        <v>1075.6926514592401</v>
      </c>
      <c r="L30">
        <v>1240.07600462646</v>
      </c>
      <c r="M30">
        <v>1534.95191119428</v>
      </c>
      <c r="N30">
        <v>1806.83405730601</v>
      </c>
      <c r="O30">
        <v>1989.92572077368</v>
      </c>
      <c r="P30">
        <v>2179.3074887518901</v>
      </c>
      <c r="Q30">
        <v>2298.9952279014301</v>
      </c>
      <c r="R30">
        <v>2404.5083425020198</v>
      </c>
      <c r="S30">
        <v>2491.0215458284802</v>
      </c>
      <c r="T30">
        <v>2699.9366453119501</v>
      </c>
      <c r="U30">
        <v>2770.3279136337401</v>
      </c>
      <c r="V30">
        <v>2939.07887879899</v>
      </c>
      <c r="W30">
        <v>3286.3639693216301</v>
      </c>
      <c r="X30">
        <v>3592.7699342331598</v>
      </c>
      <c r="Y30">
        <v>3860.2532972480999</v>
      </c>
      <c r="Z30">
        <v>4164.4926684818201</v>
      </c>
      <c r="AA30">
        <v>4287.3575876212399</v>
      </c>
      <c r="AB30">
        <v>4344.4204925533704</v>
      </c>
      <c r="AC30">
        <v>4969.2214832774098</v>
      </c>
      <c r="AD30">
        <v>5841.7825842078901</v>
      </c>
      <c r="AE30">
        <v>6549.4444848274297</v>
      </c>
      <c r="AF30">
        <v>7028.0603429047596</v>
      </c>
    </row>
    <row r="31" spans="1:32" x14ac:dyDescent="0.3">
      <c r="A31" t="s">
        <v>173</v>
      </c>
      <c r="B31" t="s">
        <v>355</v>
      </c>
      <c r="C31" t="s">
        <v>297</v>
      </c>
      <c r="D31" t="s">
        <v>356</v>
      </c>
      <c r="E31" t="s">
        <v>298</v>
      </c>
      <c r="G31">
        <v>192.81955950869499</v>
      </c>
      <c r="H31">
        <v>291.39052725546298</v>
      </c>
      <c r="I31">
        <v>383.26436400028302</v>
      </c>
      <c r="J31">
        <v>475.69553210812899</v>
      </c>
      <c r="K31">
        <v>583.71814630346796</v>
      </c>
      <c r="L31">
        <v>661.22993285808695</v>
      </c>
      <c r="M31">
        <v>801.98882642195599</v>
      </c>
      <c r="N31">
        <v>928.95183266132096</v>
      </c>
      <c r="O31">
        <v>1014.10097410028</v>
      </c>
      <c r="P31">
        <v>1073.9238503476599</v>
      </c>
      <c r="Q31">
        <v>1143.0176337247401</v>
      </c>
      <c r="R31">
        <v>1283.33382174127</v>
      </c>
      <c r="S31">
        <v>1514.0955628310101</v>
      </c>
      <c r="T31">
        <v>1780.5410357876101</v>
      </c>
      <c r="U31">
        <v>1770.01834731023</v>
      </c>
      <c r="V31">
        <v>1842.0806857535499</v>
      </c>
      <c r="W31">
        <v>2045.9660966592101</v>
      </c>
      <c r="X31">
        <v>2371.7462283636</v>
      </c>
      <c r="Y31">
        <v>2657.9389410703002</v>
      </c>
      <c r="Z31">
        <v>2932.9235953525199</v>
      </c>
      <c r="AA31">
        <v>3117.1493384329801</v>
      </c>
      <c r="AB31">
        <v>3238.9845766993499</v>
      </c>
      <c r="AC31">
        <v>3766.5982644872502</v>
      </c>
      <c r="AD31">
        <v>4496.0957782477899</v>
      </c>
      <c r="AE31">
        <v>5076.0963006269503</v>
      </c>
      <c r="AF31">
        <v>5469.1310261434501</v>
      </c>
    </row>
    <row r="32" spans="1:32" x14ac:dyDescent="0.3">
      <c r="A32" t="s">
        <v>173</v>
      </c>
      <c r="B32" t="s">
        <v>357</v>
      </c>
      <c r="C32" t="s">
        <v>297</v>
      </c>
      <c r="D32" t="s">
        <v>358</v>
      </c>
      <c r="E32" t="s">
        <v>298</v>
      </c>
      <c r="G32">
        <v>3708.9595804922201</v>
      </c>
      <c r="H32">
        <v>4814.0273102111696</v>
      </c>
      <c r="I32">
        <v>5896.9562787613704</v>
      </c>
      <c r="J32">
        <v>7006.4142435178801</v>
      </c>
      <c r="K32">
        <v>7938.9131155298701</v>
      </c>
      <c r="L32">
        <v>8964.4563074712405</v>
      </c>
      <c r="M32">
        <v>9892.2333207117299</v>
      </c>
      <c r="N32">
        <v>10798.253737295599</v>
      </c>
      <c r="O32">
        <v>11366.440174419</v>
      </c>
      <c r="P32">
        <v>11615.6682882358</v>
      </c>
      <c r="Q32">
        <v>11401.0973426111</v>
      </c>
      <c r="R32">
        <v>10489.1699423108</v>
      </c>
      <c r="S32">
        <v>9387.8039516821209</v>
      </c>
      <c r="T32">
        <v>8438.5254159853102</v>
      </c>
      <c r="U32">
        <v>7168.2919141326502</v>
      </c>
      <c r="V32">
        <v>6488.1698099187697</v>
      </c>
      <c r="W32">
        <v>5906.8464827334801</v>
      </c>
      <c r="X32">
        <v>5326.9436414510701</v>
      </c>
      <c r="Y32">
        <v>5009.81001587222</v>
      </c>
      <c r="Z32">
        <v>4869.9501224846199</v>
      </c>
      <c r="AA32">
        <v>4700.76874861139</v>
      </c>
      <c r="AB32">
        <v>4551.4120037770199</v>
      </c>
      <c r="AC32">
        <v>4387.33289134401</v>
      </c>
      <c r="AD32">
        <v>4117.8693186835499</v>
      </c>
      <c r="AE32">
        <v>3989.8161701551599</v>
      </c>
      <c r="AF32">
        <v>3894.3076197904202</v>
      </c>
    </row>
    <row r="33" spans="1:32" x14ac:dyDescent="0.3">
      <c r="A33" t="s">
        <v>173</v>
      </c>
      <c r="B33" t="s">
        <v>359</v>
      </c>
      <c r="C33" t="s">
        <v>297</v>
      </c>
      <c r="D33" t="s">
        <v>360</v>
      </c>
      <c r="E33" t="s">
        <v>298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e">
        <v>#NUM!</v>
      </c>
      <c r="AF33" t="e">
        <v>#NUM!</v>
      </c>
    </row>
    <row r="34" spans="1:32" x14ac:dyDescent="0.3">
      <c r="A34" t="s">
        <v>173</v>
      </c>
      <c r="B34" t="s">
        <v>361</v>
      </c>
      <c r="C34" t="s">
        <v>297</v>
      </c>
      <c r="D34" t="s">
        <v>362</v>
      </c>
      <c r="E34" t="s">
        <v>298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e">
        <v>#NUM!</v>
      </c>
      <c r="AF34" t="e">
        <v>#NUM!</v>
      </c>
    </row>
    <row r="35" spans="1:32" x14ac:dyDescent="0.3">
      <c r="A35" t="s">
        <v>173</v>
      </c>
      <c r="B35" t="s">
        <v>363</v>
      </c>
      <c r="C35" t="s">
        <v>297</v>
      </c>
      <c r="D35" t="s">
        <v>364</v>
      </c>
      <c r="E35" t="s">
        <v>298</v>
      </c>
      <c r="G35">
        <v>2024793.8277895499</v>
      </c>
      <c r="H35">
        <v>2133201.6859521898</v>
      </c>
      <c r="I35">
        <v>2382299.5646005399</v>
      </c>
      <c r="J35">
        <v>2644421.2102682702</v>
      </c>
      <c r="K35">
        <v>2844570.5237734001</v>
      </c>
      <c r="L35">
        <v>2999123.74843245</v>
      </c>
      <c r="M35">
        <v>3104308.3615831099</v>
      </c>
      <c r="N35">
        <v>3226157.8757011001</v>
      </c>
      <c r="O35">
        <v>3385560.4454807001</v>
      </c>
      <c r="P35">
        <v>3476155.3979407898</v>
      </c>
      <c r="Q35">
        <v>3522472.57168516</v>
      </c>
      <c r="R35">
        <v>3572532.0540407002</v>
      </c>
      <c r="S35">
        <v>3635848.4285840401</v>
      </c>
      <c r="T35">
        <v>3729136.2337687099</v>
      </c>
      <c r="U35">
        <v>3593923.89475316</v>
      </c>
      <c r="V35">
        <v>3672288.5614507999</v>
      </c>
      <c r="W35">
        <v>3713526.6681459299</v>
      </c>
      <c r="X35">
        <v>3675850.3540482302</v>
      </c>
      <c r="Y35">
        <v>3798711.4274623999</v>
      </c>
      <c r="Z35">
        <v>3988955.3754234202</v>
      </c>
      <c r="AA35">
        <v>4044133.7575121201</v>
      </c>
      <c r="AB35">
        <v>4042317.5289225802</v>
      </c>
      <c r="AC35">
        <v>4111297.3094877498</v>
      </c>
      <c r="AD35">
        <v>4103049.2810206702</v>
      </c>
      <c r="AE35">
        <v>3998978.6867791899</v>
      </c>
      <c r="AF35">
        <v>3848971.9294853401</v>
      </c>
    </row>
    <row r="36" spans="1:32" x14ac:dyDescent="0.3">
      <c r="A36" t="s">
        <v>173</v>
      </c>
      <c r="B36" t="s">
        <v>365</v>
      </c>
      <c r="C36" t="s">
        <v>297</v>
      </c>
      <c r="D36" t="s">
        <v>366</v>
      </c>
      <c r="E36" t="s">
        <v>298</v>
      </c>
      <c r="G36">
        <v>118604.571639185</v>
      </c>
      <c r="H36">
        <v>118032.40536840601</v>
      </c>
      <c r="I36">
        <v>120070.541371018</v>
      </c>
      <c r="J36">
        <v>120656.13930597701</v>
      </c>
      <c r="K36">
        <v>121489.43634934101</v>
      </c>
      <c r="L36">
        <v>123757.573917341</v>
      </c>
      <c r="M36">
        <v>126292.903203008</v>
      </c>
      <c r="N36">
        <v>126673.924851745</v>
      </c>
      <c r="O36">
        <v>126349.272077546</v>
      </c>
      <c r="P36">
        <v>123255.261976765</v>
      </c>
      <c r="Q36">
        <v>119536.432746786</v>
      </c>
      <c r="R36">
        <v>116927.821014671</v>
      </c>
      <c r="S36">
        <v>113897.03694103</v>
      </c>
      <c r="T36">
        <v>111907.03914249</v>
      </c>
      <c r="U36">
        <v>103058.545099332</v>
      </c>
      <c r="V36">
        <v>101391.909104572</v>
      </c>
      <c r="W36">
        <v>99570.228632457205</v>
      </c>
      <c r="X36">
        <v>98424.234248706605</v>
      </c>
      <c r="Y36">
        <v>97370.376748197799</v>
      </c>
      <c r="Z36">
        <v>98159.262660406996</v>
      </c>
      <c r="AA36">
        <v>98893.816179280504</v>
      </c>
      <c r="AB36">
        <v>99063.846776338905</v>
      </c>
      <c r="AC36">
        <v>100192.756713105</v>
      </c>
      <c r="AD36">
        <v>101138.80419542</v>
      </c>
      <c r="AE36">
        <v>100819.609875383</v>
      </c>
      <c r="AF36">
        <v>99085.678339508202</v>
      </c>
    </row>
    <row r="37" spans="1:32" x14ac:dyDescent="0.3">
      <c r="A37" t="s">
        <v>173</v>
      </c>
      <c r="B37" t="s">
        <v>367</v>
      </c>
      <c r="C37" t="s">
        <v>297</v>
      </c>
      <c r="D37" t="s">
        <v>368</v>
      </c>
      <c r="E37" t="s">
        <v>298</v>
      </c>
      <c r="G37">
        <v>1571180.7794618199</v>
      </c>
      <c r="H37">
        <v>1546272.50836527</v>
      </c>
      <c r="I37">
        <v>1550441.5697669401</v>
      </c>
      <c r="J37">
        <v>1619473.3840872999</v>
      </c>
      <c r="K37">
        <v>1737308.6932059899</v>
      </c>
      <c r="L37">
        <v>1844643.5149250601</v>
      </c>
      <c r="M37">
        <v>1914800.6710805199</v>
      </c>
      <c r="N37">
        <v>1959742.9798000201</v>
      </c>
      <c r="O37">
        <v>1995144.23570592</v>
      </c>
      <c r="P37">
        <v>1999998.9099212801</v>
      </c>
      <c r="Q37">
        <v>1984132.3480684999</v>
      </c>
      <c r="R37">
        <v>1989803.43046443</v>
      </c>
      <c r="S37">
        <v>2020184.22417372</v>
      </c>
      <c r="T37">
        <v>2055099.7581319199</v>
      </c>
      <c r="U37">
        <v>1949252.2137982401</v>
      </c>
      <c r="V37">
        <v>1974961.7145638701</v>
      </c>
      <c r="W37">
        <v>2001157.5272242201</v>
      </c>
      <c r="X37">
        <v>2005979.20800227</v>
      </c>
      <c r="Y37">
        <v>2081158.82141908</v>
      </c>
      <c r="Z37">
        <v>2200858.53709157</v>
      </c>
      <c r="AA37">
        <v>2243175.6856527599</v>
      </c>
      <c r="AB37">
        <v>2203816.0117001198</v>
      </c>
      <c r="AC37">
        <v>2182828.9126933799</v>
      </c>
      <c r="AD37">
        <v>2152911.2053343402</v>
      </c>
      <c r="AE37">
        <v>2057746.1870057799</v>
      </c>
      <c r="AF37">
        <v>1932705.68525863</v>
      </c>
    </row>
    <row r="38" spans="1:32" x14ac:dyDescent="0.3">
      <c r="A38" t="s">
        <v>173</v>
      </c>
      <c r="B38" t="s">
        <v>369</v>
      </c>
      <c r="C38" t="s">
        <v>297</v>
      </c>
      <c r="D38" t="s">
        <v>370</v>
      </c>
      <c r="E38" t="s">
        <v>298</v>
      </c>
      <c r="G38">
        <v>335008.476688542</v>
      </c>
      <c r="H38">
        <v>468896.77221851598</v>
      </c>
      <c r="I38">
        <v>711787.45346257603</v>
      </c>
      <c r="J38">
        <v>904291.68687499303</v>
      </c>
      <c r="K38">
        <v>985772.39421806403</v>
      </c>
      <c r="L38">
        <v>1030722.65959006</v>
      </c>
      <c r="M38">
        <v>1063214.7872995799</v>
      </c>
      <c r="N38">
        <v>1139740.97104933</v>
      </c>
      <c r="O38">
        <v>1264066.9376972399</v>
      </c>
      <c r="P38">
        <v>1352901.22604274</v>
      </c>
      <c r="Q38">
        <v>1418803.79086987</v>
      </c>
      <c r="R38">
        <v>1465800.8025616</v>
      </c>
      <c r="S38">
        <v>1501767.1674692901</v>
      </c>
      <c r="T38">
        <v>1562129.4364942999</v>
      </c>
      <c r="U38">
        <v>1541613.13585559</v>
      </c>
      <c r="V38">
        <v>1595934.93778235</v>
      </c>
      <c r="W38">
        <v>1612798.91228926</v>
      </c>
      <c r="X38">
        <v>1571446.9117972499</v>
      </c>
      <c r="Y38">
        <v>1620182.2292951201</v>
      </c>
      <c r="Z38">
        <v>1689937.57567144</v>
      </c>
      <c r="AA38">
        <v>1702064.25568008</v>
      </c>
      <c r="AB38">
        <v>1739437.67044612</v>
      </c>
      <c r="AC38">
        <v>1828275.6400812599</v>
      </c>
      <c r="AD38">
        <v>1848999.2714909101</v>
      </c>
      <c r="AE38">
        <v>1840412.8898980401</v>
      </c>
      <c r="AF38">
        <v>1817180.5658871999</v>
      </c>
    </row>
    <row r="39" spans="1:32" x14ac:dyDescent="0.3">
      <c r="A39" t="s">
        <v>173</v>
      </c>
      <c r="B39" t="s">
        <v>371</v>
      </c>
      <c r="C39" t="s">
        <v>297</v>
      </c>
      <c r="D39" t="s">
        <v>372</v>
      </c>
      <c r="E39" t="s">
        <v>298</v>
      </c>
      <c r="G39">
        <v>5664.78747876541</v>
      </c>
      <c r="H39">
        <v>5973.3962009485504</v>
      </c>
      <c r="I39">
        <v>6289.4337809198796</v>
      </c>
      <c r="J39">
        <v>6378.4929365184398</v>
      </c>
      <c r="K39">
        <v>6540.2876100373396</v>
      </c>
      <c r="L39">
        <v>7423.8791235937297</v>
      </c>
      <c r="M39">
        <v>9225.1340902132106</v>
      </c>
      <c r="N39">
        <v>11303.906680722899</v>
      </c>
      <c r="O39">
        <v>13143.389866183999</v>
      </c>
      <c r="P39">
        <v>13084.932256489001</v>
      </c>
      <c r="Q39">
        <v>12540.3384364468</v>
      </c>
      <c r="R39">
        <v>12481.229123142901</v>
      </c>
      <c r="S39">
        <v>12891.988122332101</v>
      </c>
      <c r="T39">
        <v>13494.046073212099</v>
      </c>
      <c r="U39">
        <v>13438.5499588083</v>
      </c>
      <c r="V39">
        <v>14637.180372144399</v>
      </c>
      <c r="W39">
        <v>14673.1689584628</v>
      </c>
      <c r="X39">
        <v>14564.927779810399</v>
      </c>
      <c r="Y39">
        <v>15414.0105833982</v>
      </c>
      <c r="Z39">
        <v>16942.209363302602</v>
      </c>
      <c r="AA39">
        <v>17668.820108806001</v>
      </c>
      <c r="AB39">
        <v>18865.807529081801</v>
      </c>
      <c r="AC39">
        <v>21279.083517187599</v>
      </c>
      <c r="AD39">
        <v>23270.5131892707</v>
      </c>
      <c r="AE39">
        <v>26775.035575733</v>
      </c>
      <c r="AF39">
        <v>30810.9850453996</v>
      </c>
    </row>
    <row r="40" spans="1:32" x14ac:dyDescent="0.3">
      <c r="A40" t="s">
        <v>173</v>
      </c>
      <c r="B40" t="s">
        <v>373</v>
      </c>
      <c r="C40" t="s">
        <v>297</v>
      </c>
      <c r="D40" t="s">
        <v>374</v>
      </c>
      <c r="E40" t="s">
        <v>298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e">
        <v>#NUM!</v>
      </c>
      <c r="AF40" t="e">
        <v>#NUM!</v>
      </c>
    </row>
    <row r="41" spans="1:32" x14ac:dyDescent="0.3">
      <c r="A41" t="s">
        <v>173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173</v>
      </c>
      <c r="B43" t="s">
        <v>379</v>
      </c>
      <c r="C43" t="s">
        <v>297</v>
      </c>
      <c r="D43" t="s">
        <v>380</v>
      </c>
      <c r="E43" t="s">
        <v>298</v>
      </c>
      <c r="G43">
        <v>9324296.0685299803</v>
      </c>
      <c r="H43">
        <v>9663764.8105130903</v>
      </c>
      <c r="I43">
        <v>10106916.613345999</v>
      </c>
      <c r="J43">
        <v>10407205.108872799</v>
      </c>
      <c r="K43">
        <v>10680038.115029501</v>
      </c>
      <c r="L43">
        <v>11009621.8224655</v>
      </c>
      <c r="M43">
        <v>11181603.623690501</v>
      </c>
      <c r="N43">
        <v>11291541.902960399</v>
      </c>
      <c r="O43">
        <v>11520250.4964706</v>
      </c>
      <c r="P43">
        <v>11632708.7584104</v>
      </c>
      <c r="Q43">
        <v>11727758.45912</v>
      </c>
      <c r="R43">
        <v>11906094.7722691</v>
      </c>
      <c r="S43">
        <v>11946571.9866005</v>
      </c>
      <c r="T43">
        <v>12131953.9262514</v>
      </c>
      <c r="U43">
        <v>11566343.515605001</v>
      </c>
      <c r="V43">
        <v>11574971.8437183</v>
      </c>
      <c r="W43">
        <v>11507019.354250001</v>
      </c>
      <c r="X43">
        <v>11466510.132652201</v>
      </c>
      <c r="Y43">
        <v>11490173.2055344</v>
      </c>
      <c r="Z43">
        <v>11686758.821025699</v>
      </c>
      <c r="AA43">
        <v>11612684.271400001</v>
      </c>
      <c r="AB43">
        <v>11424301.677069999</v>
      </c>
      <c r="AC43">
        <v>11507454.289136</v>
      </c>
      <c r="AD43">
        <v>11654270.6168992</v>
      </c>
      <c r="AE43">
        <v>11662595.4682003</v>
      </c>
      <c r="AF43">
        <v>11512004.796145501</v>
      </c>
    </row>
    <row r="44" spans="1:32" x14ac:dyDescent="0.3">
      <c r="A44" t="s">
        <v>173</v>
      </c>
      <c r="B44" t="s">
        <v>381</v>
      </c>
      <c r="C44" t="s">
        <v>297</v>
      </c>
      <c r="D44" t="s">
        <v>382</v>
      </c>
      <c r="E44" t="s">
        <v>298</v>
      </c>
      <c r="G44">
        <v>67848836.678616598</v>
      </c>
      <c r="H44">
        <v>70653963.597916201</v>
      </c>
      <c r="I44">
        <v>74053840.157994807</v>
      </c>
      <c r="J44">
        <v>75708684.583960801</v>
      </c>
      <c r="K44">
        <v>77151671.345258802</v>
      </c>
      <c r="L44">
        <v>79029166.838103995</v>
      </c>
      <c r="M44">
        <v>80069157.536144704</v>
      </c>
      <c r="N44">
        <v>80938329.351857796</v>
      </c>
      <c r="O44">
        <v>82467380.279424697</v>
      </c>
      <c r="P44">
        <v>84364435.488459006</v>
      </c>
      <c r="Q44">
        <v>86547714.863894597</v>
      </c>
      <c r="R44">
        <v>89850233.731753796</v>
      </c>
      <c r="S44">
        <v>91796769.603121907</v>
      </c>
      <c r="T44">
        <v>93601419.502822399</v>
      </c>
      <c r="U44">
        <v>89564418.639878899</v>
      </c>
      <c r="V44">
        <v>90720526.659935296</v>
      </c>
      <c r="W44">
        <v>91154673.148552194</v>
      </c>
      <c r="X44">
        <v>91753493.341652706</v>
      </c>
      <c r="Y44">
        <v>92977918.126856297</v>
      </c>
      <c r="Z44">
        <v>95771216.474130005</v>
      </c>
      <c r="AA44">
        <v>96775396.625337005</v>
      </c>
      <c r="AB44">
        <v>96753142.451297194</v>
      </c>
      <c r="AC44">
        <v>99082420.858674705</v>
      </c>
      <c r="AD44">
        <v>101208513.423114</v>
      </c>
      <c r="AE44">
        <v>101959142.93584201</v>
      </c>
      <c r="AF44">
        <v>101371418.47964101</v>
      </c>
    </row>
    <row r="45" spans="1:32" x14ac:dyDescent="0.3">
      <c r="A45" t="s">
        <v>173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173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173</v>
      </c>
      <c r="B47" t="s">
        <v>387</v>
      </c>
      <c r="C47" t="s">
        <v>297</v>
      </c>
      <c r="D47" t="s">
        <v>388</v>
      </c>
      <c r="E47" t="s">
        <v>298</v>
      </c>
      <c r="G47">
        <v>44744.808477661798</v>
      </c>
      <c r="H47">
        <v>48488.533760687897</v>
      </c>
      <c r="I47">
        <v>52718.860668093002</v>
      </c>
      <c r="J47">
        <v>58769.263469495003</v>
      </c>
      <c r="K47">
        <v>77474.182308137795</v>
      </c>
      <c r="L47">
        <v>81093.003628428196</v>
      </c>
      <c r="M47">
        <v>76870.478114456797</v>
      </c>
      <c r="N47">
        <v>81851.146183408302</v>
      </c>
      <c r="O47">
        <v>88723.727295528603</v>
      </c>
      <c r="P47">
        <v>101967.030845385</v>
      </c>
      <c r="Q47">
        <v>117780.59262370301</v>
      </c>
      <c r="R47">
        <v>127499.11512805001</v>
      </c>
      <c r="S47">
        <v>132172.312424979</v>
      </c>
      <c r="T47">
        <v>138025.750735993</v>
      </c>
      <c r="U47">
        <v>134995.37825044201</v>
      </c>
      <c r="V47">
        <v>140423.584121639</v>
      </c>
      <c r="W47">
        <v>137208.958673235</v>
      </c>
      <c r="X47">
        <v>125324.384640638</v>
      </c>
      <c r="Y47">
        <v>112554.533844081</v>
      </c>
      <c r="Z47">
        <v>104136.09477529601</v>
      </c>
      <c r="AA47">
        <v>95166.494148850004</v>
      </c>
      <c r="AB47">
        <v>86469.220168314903</v>
      </c>
      <c r="AC47">
        <v>80697.788490291598</v>
      </c>
      <c r="AD47">
        <v>75832.810573976807</v>
      </c>
      <c r="AE47">
        <v>70984.968529899503</v>
      </c>
      <c r="AF47">
        <v>66055.628574592207</v>
      </c>
    </row>
    <row r="48" spans="1:32" x14ac:dyDescent="0.3">
      <c r="A48" t="s">
        <v>173</v>
      </c>
      <c r="B48" t="s">
        <v>389</v>
      </c>
      <c r="C48" t="s">
        <v>297</v>
      </c>
      <c r="D48" t="s">
        <v>390</v>
      </c>
      <c r="E48" t="s">
        <v>298</v>
      </c>
      <c r="G48">
        <v>9765470.6767985504</v>
      </c>
      <c r="H48">
        <v>10046467.287795</v>
      </c>
      <c r="I48">
        <v>10428837.5798373</v>
      </c>
      <c r="J48">
        <v>10661934.3688985</v>
      </c>
      <c r="K48">
        <v>10879218.861927601</v>
      </c>
      <c r="L48">
        <v>11145279.9213547</v>
      </c>
      <c r="M48">
        <v>11316735.8157613</v>
      </c>
      <c r="N48">
        <v>11445613.5138565</v>
      </c>
      <c r="O48">
        <v>11640307.9245655</v>
      </c>
      <c r="P48">
        <v>11810759.0383079</v>
      </c>
      <c r="Q48">
        <v>11937151.148635499</v>
      </c>
      <c r="R48">
        <v>12123780.6880746</v>
      </c>
      <c r="S48">
        <v>12154965.4549799</v>
      </c>
      <c r="T48">
        <v>12430085.3617521</v>
      </c>
      <c r="U48">
        <v>11954833.1850922</v>
      </c>
      <c r="V48">
        <v>12144966.490261</v>
      </c>
      <c r="W48">
        <v>12236644.639988299</v>
      </c>
      <c r="X48">
        <v>12304696.6395253</v>
      </c>
      <c r="Y48">
        <v>12374841.445584601</v>
      </c>
      <c r="Z48">
        <v>12620589.3883177</v>
      </c>
      <c r="AA48">
        <v>12669692.1945689</v>
      </c>
      <c r="AB48">
        <v>12558489.4558328</v>
      </c>
      <c r="AC48">
        <v>12719457.736731</v>
      </c>
      <c r="AD48">
        <v>12921721.7853665</v>
      </c>
      <c r="AE48">
        <v>12931412.8242481</v>
      </c>
      <c r="AF48">
        <v>12768533.3057885</v>
      </c>
    </row>
    <row r="49" spans="1:32" x14ac:dyDescent="0.3">
      <c r="A49" t="s">
        <v>173</v>
      </c>
      <c r="B49" t="s">
        <v>391</v>
      </c>
      <c r="C49" t="s">
        <v>297</v>
      </c>
      <c r="D49" t="s">
        <v>392</v>
      </c>
      <c r="E49" t="s">
        <v>298</v>
      </c>
      <c r="G49">
        <v>9699071.6063638497</v>
      </c>
      <c r="H49">
        <v>9966632.2179743797</v>
      </c>
      <c r="I49">
        <v>10335684.9922837</v>
      </c>
      <c r="J49">
        <v>10556002.411239101</v>
      </c>
      <c r="K49">
        <v>10748966.0456842</v>
      </c>
      <c r="L49">
        <v>11005618.520145399</v>
      </c>
      <c r="M49">
        <v>11174192.2206029</v>
      </c>
      <c r="N49">
        <v>11290983.465260901</v>
      </c>
      <c r="O49">
        <v>11467438.6703921</v>
      </c>
      <c r="P49">
        <v>11610689.272084</v>
      </c>
      <c r="Q49">
        <v>11709596.0571771</v>
      </c>
      <c r="R49">
        <v>11874007.111170599</v>
      </c>
      <c r="S49">
        <v>11890780.5037516</v>
      </c>
      <c r="T49">
        <v>12147172.742249001</v>
      </c>
      <c r="U49">
        <v>11670922.855779599</v>
      </c>
      <c r="V49">
        <v>11841907.654023999</v>
      </c>
      <c r="W49">
        <v>11925972.0508931</v>
      </c>
      <c r="X49">
        <v>11993296.0089086</v>
      </c>
      <c r="Y49">
        <v>12057150.952248801</v>
      </c>
      <c r="Z49">
        <v>12290450.596345199</v>
      </c>
      <c r="AA49">
        <v>12330903.8999376</v>
      </c>
      <c r="AB49">
        <v>12215858.253362101</v>
      </c>
      <c r="AC49">
        <v>12364468.5180574</v>
      </c>
      <c r="AD49">
        <v>12551656.618296601</v>
      </c>
      <c r="AE49">
        <v>12546757.1201587</v>
      </c>
      <c r="AF49">
        <v>12371704.964570001</v>
      </c>
    </row>
    <row r="50" spans="1:32" x14ac:dyDescent="0.3">
      <c r="A50" t="s">
        <v>173</v>
      </c>
      <c r="B50" t="s">
        <v>393</v>
      </c>
      <c r="C50" t="s">
        <v>297</v>
      </c>
      <c r="D50" t="s">
        <v>394</v>
      </c>
      <c r="E50" t="s">
        <v>298</v>
      </c>
      <c r="G50">
        <v>21654.261957039598</v>
      </c>
      <c r="H50">
        <v>31346.5360598843</v>
      </c>
      <c r="I50">
        <v>40433.726885518903</v>
      </c>
      <c r="J50">
        <v>47162.694189939197</v>
      </c>
      <c r="K50">
        <v>52778.633935351201</v>
      </c>
      <c r="L50">
        <v>58568.397580891004</v>
      </c>
      <c r="M50">
        <v>65673.117043860999</v>
      </c>
      <c r="N50">
        <v>72778.902412202093</v>
      </c>
      <c r="O50">
        <v>84145.526877869095</v>
      </c>
      <c r="P50">
        <v>98102.735378446596</v>
      </c>
      <c r="Q50">
        <v>109774.498834753</v>
      </c>
      <c r="R50">
        <v>122274.46177603101</v>
      </c>
      <c r="S50">
        <v>132012.638803312</v>
      </c>
      <c r="T50">
        <v>144886.86876710001</v>
      </c>
      <c r="U50">
        <v>148914.951062165</v>
      </c>
      <c r="V50">
        <v>162635.25211534501</v>
      </c>
      <c r="W50">
        <v>173463.63042196899</v>
      </c>
      <c r="X50">
        <v>186076.24597615199</v>
      </c>
      <c r="Y50">
        <v>205135.95949176801</v>
      </c>
      <c r="Z50">
        <v>226002.69719725399</v>
      </c>
      <c r="AA50">
        <v>243621.80048235401</v>
      </c>
      <c r="AB50">
        <v>256161.98230234699</v>
      </c>
      <c r="AC50">
        <v>274291.43018332199</v>
      </c>
      <c r="AD50">
        <v>294232.35649594298</v>
      </c>
      <c r="AE50">
        <v>313670.73555948603</v>
      </c>
      <c r="AF50">
        <v>330772.71264398098</v>
      </c>
    </row>
    <row r="51" spans="1:32" x14ac:dyDescent="0.3">
      <c r="A51" t="s">
        <v>173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173</v>
      </c>
      <c r="B53" t="s">
        <v>399</v>
      </c>
      <c r="C53" t="s">
        <v>297</v>
      </c>
      <c r="D53" t="s">
        <v>400</v>
      </c>
      <c r="E53" t="s">
        <v>298</v>
      </c>
      <c r="G53">
        <v>2487.6739950701099</v>
      </c>
      <c r="H53">
        <v>3683.7281938061601</v>
      </c>
      <c r="I53">
        <v>4741.6130734073604</v>
      </c>
      <c r="J53">
        <v>5583.0020851400604</v>
      </c>
      <c r="K53">
        <v>8968.7334751359704</v>
      </c>
      <c r="L53">
        <v>13293.6229023626</v>
      </c>
      <c r="M53">
        <v>17452.091149864798</v>
      </c>
      <c r="N53">
        <v>21175.197468699698</v>
      </c>
      <c r="O53">
        <v>25374.898214523499</v>
      </c>
      <c r="P53">
        <v>29382.3104362046</v>
      </c>
      <c r="Q53">
        <v>33622.113425427298</v>
      </c>
      <c r="R53">
        <v>40723.162624584598</v>
      </c>
      <c r="S53">
        <v>46969.322850778</v>
      </c>
      <c r="T53">
        <v>53085.504677767298</v>
      </c>
      <c r="U53">
        <v>57084.438502730198</v>
      </c>
      <c r="V53">
        <v>63178.036316354199</v>
      </c>
      <c r="W53">
        <v>67100.187528946903</v>
      </c>
      <c r="X53">
        <v>69744.688089067902</v>
      </c>
      <c r="Y53">
        <v>72602.798084226495</v>
      </c>
      <c r="Z53">
        <v>77098.122850801694</v>
      </c>
      <c r="AA53">
        <v>73294.844155165498</v>
      </c>
      <c r="AB53">
        <v>69175.384082832403</v>
      </c>
      <c r="AC53">
        <v>66981.569003443903</v>
      </c>
      <c r="AD53">
        <v>65622.927412331002</v>
      </c>
      <c r="AE53">
        <v>63516.411847461997</v>
      </c>
      <c r="AF53">
        <v>60670.569568825602</v>
      </c>
    </row>
    <row r="54" spans="1:32" x14ac:dyDescent="0.3">
      <c r="A54" t="s">
        <v>173</v>
      </c>
      <c r="B54" t="s">
        <v>401</v>
      </c>
      <c r="C54" t="s">
        <v>297</v>
      </c>
      <c r="D54" t="s">
        <v>402</v>
      </c>
      <c r="E54" t="s">
        <v>298</v>
      </c>
      <c r="G54">
        <v>2487.6739950701099</v>
      </c>
      <c r="H54">
        <v>3683.7281938061601</v>
      </c>
      <c r="I54">
        <v>4741.6130734073604</v>
      </c>
      <c r="J54">
        <v>5583.0020851400604</v>
      </c>
      <c r="K54">
        <v>8968.7334751359704</v>
      </c>
      <c r="L54">
        <v>13293.6229023626</v>
      </c>
      <c r="M54">
        <v>17452.091149864798</v>
      </c>
      <c r="N54">
        <v>21175.197468699698</v>
      </c>
      <c r="O54">
        <v>25374.898214523499</v>
      </c>
      <c r="P54">
        <v>29382.3104362046</v>
      </c>
      <c r="Q54">
        <v>33622.113425427298</v>
      </c>
      <c r="R54">
        <v>40723.162624584598</v>
      </c>
      <c r="S54">
        <v>46969.322850778</v>
      </c>
      <c r="T54">
        <v>53085.504677767298</v>
      </c>
      <c r="U54">
        <v>57084.438502730198</v>
      </c>
      <c r="V54">
        <v>63178.036316354199</v>
      </c>
      <c r="W54">
        <v>67100.187528946903</v>
      </c>
      <c r="X54">
        <v>69744.688089067902</v>
      </c>
      <c r="Y54">
        <v>72602.798084226495</v>
      </c>
      <c r="Z54">
        <v>77098.122850801694</v>
      </c>
      <c r="AA54">
        <v>73294.844155165498</v>
      </c>
      <c r="AB54">
        <v>69175.384082832403</v>
      </c>
      <c r="AC54">
        <v>66981.569003443903</v>
      </c>
      <c r="AD54">
        <v>65622.927412331002</v>
      </c>
      <c r="AE54">
        <v>63516.411847461997</v>
      </c>
      <c r="AF54">
        <v>60670.569568825602</v>
      </c>
    </row>
    <row r="55" spans="1:32" x14ac:dyDescent="0.3">
      <c r="A55" t="s">
        <v>173</v>
      </c>
      <c r="B55" t="s">
        <v>403</v>
      </c>
      <c r="C55" t="s">
        <v>297</v>
      </c>
      <c r="D55" t="s">
        <v>404</v>
      </c>
      <c r="E55" t="s">
        <v>298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e">
        <v>#NUM!</v>
      </c>
      <c r="AF55" t="e">
        <v>#NUM!</v>
      </c>
    </row>
    <row r="56" spans="1:32" x14ac:dyDescent="0.3">
      <c r="A56" t="s">
        <v>173</v>
      </c>
      <c r="B56" t="s">
        <v>405</v>
      </c>
      <c r="C56" t="s">
        <v>297</v>
      </c>
      <c r="D56" t="s">
        <v>406</v>
      </c>
      <c r="E56" t="s">
        <v>298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 spans="1:32" x14ac:dyDescent="0.3">
      <c r="A57" t="s">
        <v>173</v>
      </c>
      <c r="B57" t="s">
        <v>407</v>
      </c>
      <c r="C57" t="s">
        <v>297</v>
      </c>
      <c r="D57" t="s">
        <v>408</v>
      </c>
      <c r="E57" t="s">
        <v>298</v>
      </c>
      <c r="G57">
        <v>77614451.266300306</v>
      </c>
      <c r="H57">
        <v>80700565.583798394</v>
      </c>
      <c r="I57">
        <v>84482767.857966304</v>
      </c>
      <c r="J57">
        <v>86370617.360687599</v>
      </c>
      <c r="K57">
        <v>88030880.606951907</v>
      </c>
      <c r="L57">
        <v>90174445.4072745</v>
      </c>
      <c r="M57">
        <v>91385882.647066295</v>
      </c>
      <c r="N57">
        <v>92383940.490603104</v>
      </c>
      <c r="O57">
        <v>94107694.0567175</v>
      </c>
      <c r="P57">
        <v>96175217.1516231</v>
      </c>
      <c r="Q57">
        <v>98484900.557237104</v>
      </c>
      <c r="R57">
        <v>101974057.244875</v>
      </c>
      <c r="S57">
        <v>103951765.398</v>
      </c>
      <c r="T57">
        <v>106031500.902303</v>
      </c>
      <c r="U57">
        <v>101519246.28121901</v>
      </c>
      <c r="V57">
        <v>102865490.40011901</v>
      </c>
      <c r="W57">
        <v>103391315.62252399</v>
      </c>
      <c r="X57">
        <v>104058190.639909</v>
      </c>
      <c r="Y57">
        <v>105352763.821968</v>
      </c>
      <c r="Z57">
        <v>108391810.59637401</v>
      </c>
      <c r="AA57">
        <v>109445091.40893701</v>
      </c>
      <c r="AB57">
        <v>109311634.546913</v>
      </c>
      <c r="AC57">
        <v>111801881.455465</v>
      </c>
      <c r="AD57">
        <v>114130236.39806101</v>
      </c>
      <c r="AE57">
        <v>114890556.97405</v>
      </c>
      <c r="AF57">
        <v>114139952.82803001</v>
      </c>
    </row>
    <row r="58" spans="1:32" x14ac:dyDescent="0.3">
      <c r="A58" t="s">
        <v>173</v>
      </c>
      <c r="B58" t="s">
        <v>409</v>
      </c>
      <c r="C58" t="s">
        <v>297</v>
      </c>
      <c r="D58" t="s">
        <v>410</v>
      </c>
      <c r="E58" t="s">
        <v>298</v>
      </c>
      <c r="G58">
        <v>77614451.266300306</v>
      </c>
      <c r="H58">
        <v>80700565.583798394</v>
      </c>
      <c r="I58">
        <v>84482767.857966304</v>
      </c>
      <c r="J58">
        <v>86370617.360687599</v>
      </c>
      <c r="K58">
        <v>88030880.606951907</v>
      </c>
      <c r="L58">
        <v>90174445.4072745</v>
      </c>
      <c r="M58">
        <v>91385882.647066295</v>
      </c>
      <c r="N58">
        <v>92383940.490603104</v>
      </c>
      <c r="O58">
        <v>94107694.0567175</v>
      </c>
      <c r="P58">
        <v>96175217.1516231</v>
      </c>
      <c r="Q58">
        <v>98484900.557237104</v>
      </c>
      <c r="R58">
        <v>101974057.244875</v>
      </c>
      <c r="S58">
        <v>103951765.398</v>
      </c>
      <c r="T58">
        <v>106031500.902303</v>
      </c>
      <c r="U58">
        <v>101519246.28121901</v>
      </c>
      <c r="V58">
        <v>102865490.40011901</v>
      </c>
      <c r="W58">
        <v>103391315.62252399</v>
      </c>
      <c r="X58">
        <v>104058190.639909</v>
      </c>
      <c r="Y58">
        <v>105352763.821968</v>
      </c>
      <c r="Z58">
        <v>108391810.59637401</v>
      </c>
      <c r="AA58">
        <v>109445091.40893701</v>
      </c>
      <c r="AB58">
        <v>109311634.546913</v>
      </c>
      <c r="AC58">
        <v>111801881.455465</v>
      </c>
      <c r="AD58">
        <v>114130236.39806101</v>
      </c>
      <c r="AE58">
        <v>114890556.97405</v>
      </c>
      <c r="AF58">
        <v>114139952.82803001</v>
      </c>
    </row>
    <row r="59" spans="1:32" x14ac:dyDescent="0.3">
      <c r="A59" t="s">
        <v>173</v>
      </c>
      <c r="B59" t="s">
        <v>411</v>
      </c>
      <c r="C59" t="s">
        <v>297</v>
      </c>
      <c r="D59" t="s">
        <v>412</v>
      </c>
      <c r="E59" t="s">
        <v>298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175</v>
      </c>
      <c r="B2" t="s">
        <v>295</v>
      </c>
      <c r="C2" t="s">
        <v>297</v>
      </c>
      <c r="D2" t="s">
        <v>296</v>
      </c>
      <c r="E2" t="s">
        <v>298</v>
      </c>
      <c r="G2">
        <v>20386.8037422036</v>
      </c>
      <c r="H2">
        <v>16799.942316702</v>
      </c>
      <c r="I2">
        <v>14219.874849403899</v>
      </c>
      <c r="J2">
        <v>12018.7979732233</v>
      </c>
      <c r="K2">
        <v>10243.937346704</v>
      </c>
      <c r="L2">
        <v>8752.4078033970909</v>
      </c>
      <c r="M2">
        <v>7373.1534464195402</v>
      </c>
      <c r="N2">
        <v>6128.3805551566602</v>
      </c>
      <c r="O2">
        <v>5079.9738642326502</v>
      </c>
      <c r="P2">
        <v>4158.8113165918403</v>
      </c>
      <c r="Q2">
        <v>3437.0114952495701</v>
      </c>
      <c r="R2">
        <v>2875.0258295352701</v>
      </c>
      <c r="S2">
        <v>2411.9091218404001</v>
      </c>
      <c r="T2">
        <v>2064.5579077183802</v>
      </c>
      <c r="U2">
        <v>1735.96554750163</v>
      </c>
      <c r="V2">
        <v>1460.2524128759901</v>
      </c>
      <c r="W2">
        <v>1444.1880785247799</v>
      </c>
      <c r="X2">
        <v>1593.74945345684</v>
      </c>
      <c r="Y2">
        <v>1945.98114988218</v>
      </c>
      <c r="Z2">
        <v>2489.5187438873299</v>
      </c>
      <c r="AA2">
        <v>2986.6292185171601</v>
      </c>
      <c r="AB2">
        <v>3406.6004905771201</v>
      </c>
      <c r="AC2">
        <v>3962.10238040279</v>
      </c>
      <c r="AD2">
        <v>4740.8802609609802</v>
      </c>
      <c r="AE2">
        <v>5590.3172111816903</v>
      </c>
      <c r="AF2">
        <v>6508.1348922770503</v>
      </c>
    </row>
    <row r="3" spans="1:32" x14ac:dyDescent="0.3">
      <c r="A3" t="s">
        <v>175</v>
      </c>
      <c r="B3" t="s">
        <v>299</v>
      </c>
      <c r="C3" t="s">
        <v>297</v>
      </c>
      <c r="D3" t="s">
        <v>300</v>
      </c>
      <c r="E3" t="s">
        <v>298</v>
      </c>
      <c r="G3">
        <v>12529.7994616177</v>
      </c>
      <c r="H3">
        <v>11430.900325164899</v>
      </c>
      <c r="I3">
        <v>10564.798202006999</v>
      </c>
      <c r="J3">
        <v>9728.9306193362008</v>
      </c>
      <c r="K3">
        <v>9050.3274579456393</v>
      </c>
      <c r="L3">
        <v>9018.4859844545299</v>
      </c>
      <c r="M3">
        <v>9491.4133734184397</v>
      </c>
      <c r="N3">
        <v>10037.7271227496</v>
      </c>
      <c r="O3">
        <v>10901.680650725601</v>
      </c>
      <c r="P3">
        <v>11881.8402365603</v>
      </c>
      <c r="Q3">
        <v>12408.807872482999</v>
      </c>
      <c r="R3">
        <v>13163.205849838299</v>
      </c>
      <c r="S3">
        <v>13831.687488675199</v>
      </c>
      <c r="T3">
        <v>14455.0425321273</v>
      </c>
      <c r="U3">
        <v>14221.1685998952</v>
      </c>
      <c r="V3">
        <v>13456.234288101001</v>
      </c>
      <c r="W3">
        <v>13330.0977889316</v>
      </c>
      <c r="X3">
        <v>13106.738639057799</v>
      </c>
      <c r="Y3">
        <v>13087.295131127399</v>
      </c>
      <c r="Z3">
        <v>13542.418576833799</v>
      </c>
      <c r="AA3">
        <v>13661.8488072457</v>
      </c>
      <c r="AB3">
        <v>13288.2231878534</v>
      </c>
      <c r="AC3">
        <v>13309.5302656885</v>
      </c>
      <c r="AD3">
        <v>13776.365068998801</v>
      </c>
      <c r="AE3">
        <v>14595.7471545342</v>
      </c>
      <c r="AF3">
        <v>15383.9614243139</v>
      </c>
    </row>
    <row r="4" spans="1:32" x14ac:dyDescent="0.3">
      <c r="A4" t="s">
        <v>175</v>
      </c>
      <c r="B4" t="s">
        <v>301</v>
      </c>
      <c r="C4" t="s">
        <v>297</v>
      </c>
      <c r="D4" t="s">
        <v>302</v>
      </c>
      <c r="E4" t="s">
        <v>298</v>
      </c>
      <c r="G4">
        <v>11017821.165847501</v>
      </c>
      <c r="H4">
        <v>10905584.8081709</v>
      </c>
      <c r="I4">
        <v>10933658.616564799</v>
      </c>
      <c r="J4">
        <v>10764602.710595001</v>
      </c>
      <c r="K4">
        <v>10650425.576544899</v>
      </c>
      <c r="L4">
        <v>10746174.441873301</v>
      </c>
      <c r="M4">
        <v>10805317.843934201</v>
      </c>
      <c r="N4">
        <v>10797497.1344564</v>
      </c>
      <c r="O4">
        <v>10459238.062838299</v>
      </c>
      <c r="P4">
        <v>10020130.6014854</v>
      </c>
      <c r="Q4">
        <v>9575938.4539362509</v>
      </c>
      <c r="R4">
        <v>9159183.1722300593</v>
      </c>
      <c r="S4">
        <v>8847722.4740625303</v>
      </c>
      <c r="T4">
        <v>8467183.0724942703</v>
      </c>
      <c r="U4">
        <v>7929303.0142549099</v>
      </c>
      <c r="V4">
        <v>7350092.3416574001</v>
      </c>
      <c r="W4">
        <v>6992265.5582560804</v>
      </c>
      <c r="X4">
        <v>6791438.9371817596</v>
      </c>
      <c r="Y4">
        <v>6705859.96464427</v>
      </c>
      <c r="Z4">
        <v>6867592.4054586999</v>
      </c>
      <c r="AA4">
        <v>6919876.9278768599</v>
      </c>
      <c r="AB4">
        <v>6837438.3764370298</v>
      </c>
      <c r="AC4">
        <v>6863249.9192626504</v>
      </c>
      <c r="AD4">
        <v>6925468.65097568</v>
      </c>
      <c r="AE4">
        <v>6920368.7311626598</v>
      </c>
      <c r="AF4">
        <v>7033338.1933476198</v>
      </c>
    </row>
    <row r="5" spans="1:32" x14ac:dyDescent="0.3">
      <c r="A5" t="s">
        <v>175</v>
      </c>
      <c r="B5" t="s">
        <v>303</v>
      </c>
      <c r="C5" t="s">
        <v>297</v>
      </c>
      <c r="D5" t="s">
        <v>304</v>
      </c>
      <c r="E5" t="s">
        <v>298</v>
      </c>
      <c r="G5">
        <v>1104650.3781858201</v>
      </c>
      <c r="H5">
        <v>1053654.65419745</v>
      </c>
      <c r="I5">
        <v>1036783.78799342</v>
      </c>
      <c r="J5">
        <v>1015122.21916958</v>
      </c>
      <c r="K5">
        <v>988694.72112543404</v>
      </c>
      <c r="L5">
        <v>990779.52019994101</v>
      </c>
      <c r="M5">
        <v>989697.12398064695</v>
      </c>
      <c r="N5">
        <v>985692.22457767802</v>
      </c>
      <c r="O5">
        <v>951721.04884005699</v>
      </c>
      <c r="P5">
        <v>910319.20553818799</v>
      </c>
      <c r="Q5">
        <v>864091.956828831</v>
      </c>
      <c r="R5">
        <v>825285.79484134202</v>
      </c>
      <c r="S5">
        <v>802998.74893340003</v>
      </c>
      <c r="T5">
        <v>807801.48715607799</v>
      </c>
      <c r="U5">
        <v>780178.11957348394</v>
      </c>
      <c r="V5">
        <v>739344.86306942801</v>
      </c>
      <c r="W5">
        <v>718335.60019447503</v>
      </c>
      <c r="X5">
        <v>713800.76138767297</v>
      </c>
      <c r="Y5">
        <v>712621.73459342797</v>
      </c>
      <c r="Z5">
        <v>734512.53742075001</v>
      </c>
      <c r="AA5">
        <v>744685.11850511003</v>
      </c>
      <c r="AB5">
        <v>731310.58715822804</v>
      </c>
      <c r="AC5">
        <v>734320.13618781697</v>
      </c>
      <c r="AD5">
        <v>739344.21224454301</v>
      </c>
      <c r="AE5">
        <v>740114.09148906998</v>
      </c>
      <c r="AF5">
        <v>744268.98542050004</v>
      </c>
    </row>
    <row r="6" spans="1:32" x14ac:dyDescent="0.3">
      <c r="A6" t="s">
        <v>175</v>
      </c>
      <c r="B6" t="s">
        <v>305</v>
      </c>
      <c r="C6" t="s">
        <v>297</v>
      </c>
      <c r="D6" t="s">
        <v>306</v>
      </c>
      <c r="E6" t="s">
        <v>298</v>
      </c>
      <c r="G6">
        <v>747225.741054554</v>
      </c>
      <c r="H6">
        <v>754217.30330091901</v>
      </c>
      <c r="I6">
        <v>753619.34092857898</v>
      </c>
      <c r="J6">
        <v>739775.11715126794</v>
      </c>
      <c r="K6">
        <v>709578.58885233104</v>
      </c>
      <c r="L6">
        <v>677757.26492022199</v>
      </c>
      <c r="M6">
        <v>641430.11606578797</v>
      </c>
      <c r="N6">
        <v>599653.59701756795</v>
      </c>
      <c r="O6">
        <v>541607.84495588799</v>
      </c>
      <c r="P6">
        <v>492659.68760256103</v>
      </c>
      <c r="Q6">
        <v>448577.446180381</v>
      </c>
      <c r="R6">
        <v>408973.06236794201</v>
      </c>
      <c r="S6">
        <v>376936.83718600299</v>
      </c>
      <c r="T6">
        <v>349557.83449776901</v>
      </c>
      <c r="U6">
        <v>318558.77081008599</v>
      </c>
      <c r="V6">
        <v>290323.00793188199</v>
      </c>
      <c r="W6">
        <v>267817.70483450702</v>
      </c>
      <c r="X6">
        <v>249925.398004063</v>
      </c>
      <c r="Y6">
        <v>236201.88572213601</v>
      </c>
      <c r="Z6">
        <v>234829.471156485</v>
      </c>
      <c r="AA6">
        <v>229617.48235121</v>
      </c>
      <c r="AB6">
        <v>222843.783394634</v>
      </c>
      <c r="AC6">
        <v>217345.25799966301</v>
      </c>
      <c r="AD6">
        <v>213298.85507202701</v>
      </c>
      <c r="AE6">
        <v>211301.26682855</v>
      </c>
      <c r="AF6">
        <v>206815.58691274599</v>
      </c>
    </row>
    <row r="7" spans="1:32" x14ac:dyDescent="0.3">
      <c r="A7" t="s">
        <v>175</v>
      </c>
      <c r="B7" t="s">
        <v>307</v>
      </c>
      <c r="C7" t="s">
        <v>297</v>
      </c>
      <c r="D7" t="s">
        <v>308</v>
      </c>
      <c r="E7" t="s">
        <v>298</v>
      </c>
      <c r="G7">
        <v>1109855.47106428</v>
      </c>
      <c r="H7">
        <v>1144367.61231176</v>
      </c>
      <c r="I7">
        <v>1196000.7369756999</v>
      </c>
      <c r="J7">
        <v>1231094.5959355801</v>
      </c>
      <c r="K7">
        <v>1249738.20386778</v>
      </c>
      <c r="L7">
        <v>1297481.2275688299</v>
      </c>
      <c r="M7">
        <v>1348600.25910166</v>
      </c>
      <c r="N7">
        <v>1383588.3224065001</v>
      </c>
      <c r="O7">
        <v>1366382.9834051901</v>
      </c>
      <c r="P7">
        <v>1324259.60446985</v>
      </c>
      <c r="Q7">
        <v>1264478.89130717</v>
      </c>
      <c r="R7">
        <v>1193964.9530944501</v>
      </c>
      <c r="S7">
        <v>1134153.2534412199</v>
      </c>
      <c r="T7">
        <v>1078012.5351405099</v>
      </c>
      <c r="U7">
        <v>1001098.88117747</v>
      </c>
      <c r="V7">
        <v>914815.10288002796</v>
      </c>
      <c r="W7">
        <v>850021.07056420296</v>
      </c>
      <c r="X7">
        <v>796282.42639461905</v>
      </c>
      <c r="Y7">
        <v>751733.99509070895</v>
      </c>
      <c r="Z7">
        <v>733598.68522185204</v>
      </c>
      <c r="AA7">
        <v>706667.81565676501</v>
      </c>
      <c r="AB7">
        <v>677852.264797615</v>
      </c>
      <c r="AC7">
        <v>655889.02162093797</v>
      </c>
      <c r="AD7">
        <v>642445.34083903302</v>
      </c>
      <c r="AE7">
        <v>631112.68230934802</v>
      </c>
      <c r="AF7">
        <v>629687.79302340106</v>
      </c>
    </row>
    <row r="8" spans="1:32" x14ac:dyDescent="0.3">
      <c r="A8" t="s">
        <v>175</v>
      </c>
      <c r="B8" t="s">
        <v>309</v>
      </c>
      <c r="C8" t="s">
        <v>297</v>
      </c>
      <c r="D8" t="s">
        <v>310</v>
      </c>
      <c r="E8" t="s">
        <v>298</v>
      </c>
      <c r="G8">
        <v>71022.139192198403</v>
      </c>
      <c r="H8">
        <v>64239.031205210304</v>
      </c>
      <c r="I8">
        <v>61466.919679122897</v>
      </c>
      <c r="J8">
        <v>57518.657836974002</v>
      </c>
      <c r="K8">
        <v>53563.833482771901</v>
      </c>
      <c r="L8">
        <v>52780.3213217101</v>
      </c>
      <c r="M8">
        <v>52661.456832603202</v>
      </c>
      <c r="N8">
        <v>52794.333927259002</v>
      </c>
      <c r="O8">
        <v>50422.768747666298</v>
      </c>
      <c r="P8">
        <v>48208.8068355625</v>
      </c>
      <c r="Q8">
        <v>46699.973350341999</v>
      </c>
      <c r="R8">
        <v>48540.0713377149</v>
      </c>
      <c r="S8">
        <v>47092.689905794898</v>
      </c>
      <c r="T8">
        <v>63308.301436786896</v>
      </c>
      <c r="U8">
        <v>66782.677207272107</v>
      </c>
      <c r="V8">
        <v>65020.235850379402</v>
      </c>
      <c r="W8">
        <v>65125.842843865299</v>
      </c>
      <c r="X8">
        <v>59997.297856844503</v>
      </c>
      <c r="Y8">
        <v>58674.391237154603</v>
      </c>
      <c r="Z8">
        <v>60844.410350109501</v>
      </c>
      <c r="AA8">
        <v>62784.819838547402</v>
      </c>
      <c r="AB8">
        <v>61663.407530599899</v>
      </c>
      <c r="AC8">
        <v>60477.341500316703</v>
      </c>
      <c r="AD8">
        <v>60630.651230187403</v>
      </c>
      <c r="AE8">
        <v>57975.477043120402</v>
      </c>
      <c r="AF8">
        <v>54546.116126154302</v>
      </c>
    </row>
    <row r="9" spans="1:32" x14ac:dyDescent="0.3">
      <c r="A9" t="s">
        <v>175</v>
      </c>
      <c r="B9" t="s">
        <v>311</v>
      </c>
      <c r="C9" t="s">
        <v>297</v>
      </c>
      <c r="D9" t="s">
        <v>312</v>
      </c>
      <c r="E9" t="s">
        <v>298</v>
      </c>
      <c r="G9">
        <v>692079.42520080705</v>
      </c>
      <c r="H9">
        <v>690082.79806558299</v>
      </c>
      <c r="I9">
        <v>704452.92428128305</v>
      </c>
      <c r="J9">
        <v>704018.58745979797</v>
      </c>
      <c r="K9">
        <v>708983.58318294899</v>
      </c>
      <c r="L9">
        <v>726091.72099774296</v>
      </c>
      <c r="M9">
        <v>741551.36263229395</v>
      </c>
      <c r="N9">
        <v>751051.52542334097</v>
      </c>
      <c r="O9">
        <v>738131.67846559</v>
      </c>
      <c r="P9">
        <v>720073.16639290901</v>
      </c>
      <c r="Q9">
        <v>699006.01793275296</v>
      </c>
      <c r="R9">
        <v>688408.23933678702</v>
      </c>
      <c r="S9">
        <v>679089.76718918502</v>
      </c>
      <c r="T9">
        <v>664742.89612220298</v>
      </c>
      <c r="U9">
        <v>625946.031764101</v>
      </c>
      <c r="V9">
        <v>583530.99845047202</v>
      </c>
      <c r="W9">
        <v>554241.79223117197</v>
      </c>
      <c r="X9">
        <v>536426.57774316904</v>
      </c>
      <c r="Y9">
        <v>531373.35628839303</v>
      </c>
      <c r="Z9">
        <v>547378.35422714194</v>
      </c>
      <c r="AA9">
        <v>551534.380189655</v>
      </c>
      <c r="AB9">
        <v>545880.01041423494</v>
      </c>
      <c r="AC9">
        <v>547104.72784782096</v>
      </c>
      <c r="AD9">
        <v>553535.46319728601</v>
      </c>
      <c r="AE9">
        <v>553751.464895293</v>
      </c>
      <c r="AF9">
        <v>569987.52755108802</v>
      </c>
    </row>
    <row r="10" spans="1:32" x14ac:dyDescent="0.3">
      <c r="A10" t="s">
        <v>175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175</v>
      </c>
      <c r="B11" t="s">
        <v>315</v>
      </c>
      <c r="C11" t="s">
        <v>297</v>
      </c>
      <c r="D11" t="s">
        <v>316</v>
      </c>
      <c r="E11" t="s">
        <v>298</v>
      </c>
      <c r="G11">
        <v>387400.21491516702</v>
      </c>
      <c r="H11">
        <v>378322.47293150699</v>
      </c>
      <c r="I11">
        <v>381183.16460493399</v>
      </c>
      <c r="J11">
        <v>383816.47369631199</v>
      </c>
      <c r="K11">
        <v>393554.62446619599</v>
      </c>
      <c r="L11">
        <v>411978.48427484202</v>
      </c>
      <c r="M11">
        <v>435328.959387423</v>
      </c>
      <c r="N11">
        <v>454179.612540395</v>
      </c>
      <c r="O11">
        <v>453569.26549858</v>
      </c>
      <c r="P11">
        <v>445270.95705480501</v>
      </c>
      <c r="Q11">
        <v>431694.66132078902</v>
      </c>
      <c r="R11">
        <v>413604.79167236498</v>
      </c>
      <c r="S11">
        <v>399608.797970207</v>
      </c>
      <c r="T11">
        <v>394898.68219337799</v>
      </c>
      <c r="U11">
        <v>377378.22169419401</v>
      </c>
      <c r="V11">
        <v>351736.48025010101</v>
      </c>
      <c r="W11">
        <v>335529.27338456601</v>
      </c>
      <c r="X11">
        <v>326180.31233066</v>
      </c>
      <c r="Y11">
        <v>322010.16105627199</v>
      </c>
      <c r="Z11">
        <v>329928.19808336702</v>
      </c>
      <c r="AA11">
        <v>334358.38018479402</v>
      </c>
      <c r="AB11">
        <v>330284.30840886198</v>
      </c>
      <c r="AC11">
        <v>330962.18378848501</v>
      </c>
      <c r="AD11">
        <v>330164.90018279903</v>
      </c>
      <c r="AE11">
        <v>334064.64185892203</v>
      </c>
      <c r="AF11">
        <v>344075.95826244302</v>
      </c>
    </row>
    <row r="12" spans="1:32" x14ac:dyDescent="0.3">
      <c r="A12" t="s">
        <v>175</v>
      </c>
      <c r="B12" t="s">
        <v>317</v>
      </c>
      <c r="C12" t="s">
        <v>297</v>
      </c>
      <c r="D12" t="s">
        <v>318</v>
      </c>
      <c r="E12" t="s">
        <v>298</v>
      </c>
      <c r="G12">
        <v>784952.27513280301</v>
      </c>
      <c r="H12">
        <v>786447.42135924101</v>
      </c>
      <c r="I12">
        <v>796911.093886983</v>
      </c>
      <c r="J12">
        <v>799182.59395844198</v>
      </c>
      <c r="K12">
        <v>801102.52633397595</v>
      </c>
      <c r="L12">
        <v>841352.35754406801</v>
      </c>
      <c r="M12">
        <v>896701.27127336897</v>
      </c>
      <c r="N12">
        <v>954920.39584693802</v>
      </c>
      <c r="O12">
        <v>974092.86743493704</v>
      </c>
      <c r="P12">
        <v>985987.16883241397</v>
      </c>
      <c r="Q12">
        <v>978188.61287202104</v>
      </c>
      <c r="R12">
        <v>952733.49801091501</v>
      </c>
      <c r="S12">
        <v>931639.79020712303</v>
      </c>
      <c r="T12">
        <v>900719.85602610605</v>
      </c>
      <c r="U12">
        <v>846717.44135478698</v>
      </c>
      <c r="V12">
        <v>788614.766713836</v>
      </c>
      <c r="W12">
        <v>748188.89933546202</v>
      </c>
      <c r="X12">
        <v>722033.06014415005</v>
      </c>
      <c r="Y12">
        <v>705179.57492256095</v>
      </c>
      <c r="Z12">
        <v>711457.36626943306</v>
      </c>
      <c r="AA12">
        <v>708706.42993245297</v>
      </c>
      <c r="AB12">
        <v>690077.83766890899</v>
      </c>
      <c r="AC12">
        <v>684208.34568784595</v>
      </c>
      <c r="AD12">
        <v>681794.08219020895</v>
      </c>
      <c r="AE12">
        <v>678573.004395967</v>
      </c>
      <c r="AF12">
        <v>694016.89322106203</v>
      </c>
    </row>
    <row r="13" spans="1:32" x14ac:dyDescent="0.3">
      <c r="A13" t="s">
        <v>175</v>
      </c>
      <c r="B13" t="s">
        <v>319</v>
      </c>
      <c r="C13" t="s">
        <v>297</v>
      </c>
      <c r="D13" t="s">
        <v>320</v>
      </c>
      <c r="E13" t="s">
        <v>298</v>
      </c>
      <c r="G13">
        <v>996161.72654501302</v>
      </c>
      <c r="H13">
        <v>996940.57551609003</v>
      </c>
      <c r="I13">
        <v>1013852.3953399</v>
      </c>
      <c r="J13">
        <v>995802.47773386806</v>
      </c>
      <c r="K13">
        <v>978060.72786991706</v>
      </c>
      <c r="L13">
        <v>971023.19494679896</v>
      </c>
      <c r="M13">
        <v>971030.60604882299</v>
      </c>
      <c r="N13">
        <v>943914.067684073</v>
      </c>
      <c r="O13">
        <v>895735.104908954</v>
      </c>
      <c r="P13">
        <v>844751.39539199905</v>
      </c>
      <c r="Q13">
        <v>794650.67816315999</v>
      </c>
      <c r="R13">
        <v>750176.10154058202</v>
      </c>
      <c r="S13">
        <v>716144.46428495704</v>
      </c>
      <c r="T13">
        <v>673593.42522965104</v>
      </c>
      <c r="U13">
        <v>614105.79566100903</v>
      </c>
      <c r="V13">
        <v>558873.76733276004</v>
      </c>
      <c r="W13">
        <v>524568.53372382396</v>
      </c>
      <c r="X13">
        <v>500966.25393780298</v>
      </c>
      <c r="Y13">
        <v>484812.83531597699</v>
      </c>
      <c r="Z13">
        <v>485839.28605308</v>
      </c>
      <c r="AA13">
        <v>480980.89970675699</v>
      </c>
      <c r="AB13">
        <v>468710.47934578802</v>
      </c>
      <c r="AC13">
        <v>466753.57255206199</v>
      </c>
      <c r="AD13">
        <v>468055.860649154</v>
      </c>
      <c r="AE13">
        <v>462950.95424524398</v>
      </c>
      <c r="AF13">
        <v>472645.28493216197</v>
      </c>
    </row>
    <row r="14" spans="1:32" x14ac:dyDescent="0.3">
      <c r="A14" t="s">
        <v>175</v>
      </c>
      <c r="B14" t="s">
        <v>321</v>
      </c>
      <c r="C14" t="s">
        <v>297</v>
      </c>
      <c r="D14" t="s">
        <v>322</v>
      </c>
      <c r="E14" t="s">
        <v>298</v>
      </c>
      <c r="G14">
        <v>1329235.7668721499</v>
      </c>
      <c r="H14">
        <v>1301362.29623952</v>
      </c>
      <c r="I14">
        <v>1292387.11707263</v>
      </c>
      <c r="J14">
        <v>1268072.44546787</v>
      </c>
      <c r="K14">
        <v>1260476.7289454599</v>
      </c>
      <c r="L14">
        <v>1258615.42476653</v>
      </c>
      <c r="M14">
        <v>1225079.66515214</v>
      </c>
      <c r="N14">
        <v>1186592.7537688599</v>
      </c>
      <c r="O14">
        <v>1111291.1357859101</v>
      </c>
      <c r="P14">
        <v>1022778.44378145</v>
      </c>
      <c r="Q14">
        <v>956107.34914538194</v>
      </c>
      <c r="R14">
        <v>911787.50484319904</v>
      </c>
      <c r="S14">
        <v>888414.66706366395</v>
      </c>
      <c r="T14">
        <v>852289.87409834994</v>
      </c>
      <c r="U14">
        <v>801942.28675962996</v>
      </c>
      <c r="V14">
        <v>745312.35177791805</v>
      </c>
      <c r="W14">
        <v>705047.45635264996</v>
      </c>
      <c r="X14">
        <v>681278.92923550797</v>
      </c>
      <c r="Y14">
        <v>676538.13536915102</v>
      </c>
      <c r="Z14">
        <v>696465.57713350304</v>
      </c>
      <c r="AA14">
        <v>699075.36659681599</v>
      </c>
      <c r="AB14">
        <v>691863.35302948405</v>
      </c>
      <c r="AC14">
        <v>693192.70080423402</v>
      </c>
      <c r="AD14">
        <v>696912.16220162599</v>
      </c>
      <c r="AE14">
        <v>699069.18322920299</v>
      </c>
      <c r="AF14">
        <v>712867.25156872999</v>
      </c>
    </row>
    <row r="15" spans="1:32" x14ac:dyDescent="0.3">
      <c r="A15" t="s">
        <v>175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175</v>
      </c>
      <c r="B16" t="s">
        <v>325</v>
      </c>
      <c r="C16" t="s">
        <v>297</v>
      </c>
      <c r="D16" t="s">
        <v>326</v>
      </c>
      <c r="E16" t="s">
        <v>298</v>
      </c>
      <c r="G16">
        <v>687212.410788276</v>
      </c>
      <c r="H16">
        <v>669009.04460285103</v>
      </c>
      <c r="I16">
        <v>659630.789165647</v>
      </c>
      <c r="J16">
        <v>637937.33238877798</v>
      </c>
      <c r="K16">
        <v>627906.68946248502</v>
      </c>
      <c r="L16">
        <v>633364.17336971697</v>
      </c>
      <c r="M16">
        <v>625244.36418979894</v>
      </c>
      <c r="N16">
        <v>611996.94698470703</v>
      </c>
      <c r="O16">
        <v>583067.05292155803</v>
      </c>
      <c r="P16">
        <v>552240.78012434603</v>
      </c>
      <c r="Q16">
        <v>523113.61887617997</v>
      </c>
      <c r="R16">
        <v>495538.06806588703</v>
      </c>
      <c r="S16">
        <v>469630.49816253502</v>
      </c>
      <c r="T16">
        <v>443831.36416105903</v>
      </c>
      <c r="U16">
        <v>413247.86543125502</v>
      </c>
      <c r="V16">
        <v>380519.53699507797</v>
      </c>
      <c r="W16">
        <v>364618.04538024199</v>
      </c>
      <c r="X16">
        <v>359695.98207104602</v>
      </c>
      <c r="Y16">
        <v>361258.35163336701</v>
      </c>
      <c r="Z16">
        <v>375586.91770094499</v>
      </c>
      <c r="AA16">
        <v>382039.70966597402</v>
      </c>
      <c r="AB16">
        <v>378971.53330821701</v>
      </c>
      <c r="AC16">
        <v>385064.400978135</v>
      </c>
      <c r="AD16">
        <v>392734.11797974102</v>
      </c>
      <c r="AE16">
        <v>397862.26472066401</v>
      </c>
      <c r="AF16">
        <v>407164.02312704601</v>
      </c>
    </row>
    <row r="17" spans="1:32" x14ac:dyDescent="0.3">
      <c r="A17" t="s">
        <v>175</v>
      </c>
      <c r="B17" t="s">
        <v>327</v>
      </c>
      <c r="C17" t="s">
        <v>297</v>
      </c>
      <c r="D17" t="s">
        <v>328</v>
      </c>
      <c r="E17" t="s">
        <v>298</v>
      </c>
      <c r="G17">
        <v>1143291.8719933799</v>
      </c>
      <c r="H17">
        <v>1117031.51952851</v>
      </c>
      <c r="I17">
        <v>1105891.19257258</v>
      </c>
      <c r="J17">
        <v>1073191.23509907</v>
      </c>
      <c r="K17">
        <v>1050776.52323184</v>
      </c>
      <c r="L17">
        <v>1046260.54583682</v>
      </c>
      <c r="M17">
        <v>1029713.91627066</v>
      </c>
      <c r="N17">
        <v>1019323.49817407</v>
      </c>
      <c r="O17">
        <v>993668.10831663106</v>
      </c>
      <c r="P17">
        <v>963812.73565821501</v>
      </c>
      <c r="Q17">
        <v>933734.07198166102</v>
      </c>
      <c r="R17">
        <v>905844.48120656097</v>
      </c>
      <c r="S17">
        <v>879525.68663086195</v>
      </c>
      <c r="T17">
        <v>824306.91698151699</v>
      </c>
      <c r="U17">
        <v>765920.87185466604</v>
      </c>
      <c r="V17">
        <v>716826.95495523396</v>
      </c>
      <c r="W17">
        <v>689638.55724572495</v>
      </c>
      <c r="X17">
        <v>678056.02128448302</v>
      </c>
      <c r="Y17">
        <v>679553.35308867495</v>
      </c>
      <c r="Z17">
        <v>710802.52125061105</v>
      </c>
      <c r="AA17">
        <v>731640.52234935202</v>
      </c>
      <c r="AB17">
        <v>738082.46178767004</v>
      </c>
      <c r="AC17">
        <v>757152.84117516095</v>
      </c>
      <c r="AD17">
        <v>772790.93682788603</v>
      </c>
      <c r="AE17">
        <v>779595.75076140498</v>
      </c>
      <c r="AF17">
        <v>807506.90657573496</v>
      </c>
    </row>
    <row r="18" spans="1:32" x14ac:dyDescent="0.3">
      <c r="A18" t="s">
        <v>175</v>
      </c>
      <c r="B18" t="s">
        <v>329</v>
      </c>
      <c r="C18" t="s">
        <v>297</v>
      </c>
      <c r="D18" t="s">
        <v>330</v>
      </c>
      <c r="E18" t="s">
        <v>298</v>
      </c>
      <c r="G18">
        <v>1613193.1633415599</v>
      </c>
      <c r="H18">
        <v>1612868.8501466699</v>
      </c>
      <c r="I18">
        <v>1600695.41811298</v>
      </c>
      <c r="J18">
        <v>1538639.94515773</v>
      </c>
      <c r="K18">
        <v>1517887.15064109</v>
      </c>
      <c r="L18">
        <v>1532863.48669264</v>
      </c>
      <c r="M18">
        <v>1549008.9697916301</v>
      </c>
      <c r="N18">
        <v>1563991.22254317</v>
      </c>
      <c r="O18">
        <v>1528146.5112459301</v>
      </c>
      <c r="P18">
        <v>1455081.3780825899</v>
      </c>
      <c r="Q18">
        <v>1396241.5879104701</v>
      </c>
      <c r="R18">
        <v>1340850.8552627999</v>
      </c>
      <c r="S18">
        <v>1310978.62373504</v>
      </c>
      <c r="T18">
        <v>1213779.8102836299</v>
      </c>
      <c r="U18">
        <v>1131133.4150789699</v>
      </c>
      <c r="V18">
        <v>1040943.68209614</v>
      </c>
      <c r="W18">
        <v>1003039.08159828</v>
      </c>
      <c r="X18">
        <v>1005224.0898988399</v>
      </c>
      <c r="Y18">
        <v>1026654.11807709</v>
      </c>
      <c r="Z18">
        <v>1082364.22439646</v>
      </c>
      <c r="AA18">
        <v>1122348.0116800701</v>
      </c>
      <c r="AB18">
        <v>1135588.18987488</v>
      </c>
      <c r="AC18">
        <v>1166772.81791083</v>
      </c>
      <c r="AD18">
        <v>1208744.31012298</v>
      </c>
      <c r="AE18">
        <v>1207809.9859702899</v>
      </c>
      <c r="AF18">
        <v>1217989.4792941301</v>
      </c>
    </row>
    <row r="19" spans="1:32" x14ac:dyDescent="0.3">
      <c r="A19" t="s">
        <v>175</v>
      </c>
      <c r="B19" t="s">
        <v>331</v>
      </c>
      <c r="C19" t="s">
        <v>297</v>
      </c>
      <c r="D19" t="s">
        <v>332</v>
      </c>
      <c r="E19" t="s">
        <v>298</v>
      </c>
      <c r="G19">
        <v>351540.581561509</v>
      </c>
      <c r="H19">
        <v>337041.22876556101</v>
      </c>
      <c r="I19">
        <v>330783.735951073</v>
      </c>
      <c r="J19">
        <v>320431.02953968802</v>
      </c>
      <c r="K19">
        <v>310101.67508266697</v>
      </c>
      <c r="L19">
        <v>305826.71943345398</v>
      </c>
      <c r="M19">
        <v>299269.77320735302</v>
      </c>
      <c r="N19">
        <v>289798.63356188702</v>
      </c>
      <c r="O19">
        <v>271401.69231142802</v>
      </c>
      <c r="P19">
        <v>254687.271720502</v>
      </c>
      <c r="Q19">
        <v>239353.588067109</v>
      </c>
      <c r="R19">
        <v>223475.75064950899</v>
      </c>
      <c r="S19">
        <v>211508.64935253901</v>
      </c>
      <c r="T19">
        <v>200340.08916723801</v>
      </c>
      <c r="U19">
        <v>186292.635887993</v>
      </c>
      <c r="V19">
        <v>174230.59335414399</v>
      </c>
      <c r="W19">
        <v>166093.700567108</v>
      </c>
      <c r="X19">
        <v>161571.826892902</v>
      </c>
      <c r="Y19">
        <v>159248.072249358</v>
      </c>
      <c r="Z19">
        <v>163984.856194967</v>
      </c>
      <c r="AA19">
        <v>165437.99121935401</v>
      </c>
      <c r="AB19">
        <v>164310.15971791101</v>
      </c>
      <c r="AC19">
        <v>164006.571209346</v>
      </c>
      <c r="AD19">
        <v>165017.758238207</v>
      </c>
      <c r="AE19">
        <v>166187.96341558101</v>
      </c>
      <c r="AF19">
        <v>171766.38733241899</v>
      </c>
    </row>
    <row r="20" spans="1:32" x14ac:dyDescent="0.3">
      <c r="A20" t="s">
        <v>175</v>
      </c>
      <c r="B20" t="s">
        <v>333</v>
      </c>
      <c r="C20" t="s">
        <v>297</v>
      </c>
      <c r="D20" t="s">
        <v>334</v>
      </c>
      <c r="E20" t="s">
        <v>298</v>
      </c>
      <c r="G20">
        <v>253132.963114905</v>
      </c>
      <c r="H20">
        <v>225510.285772214</v>
      </c>
      <c r="I20">
        <v>205839.46205956201</v>
      </c>
      <c r="J20">
        <v>190313.73814964099</v>
      </c>
      <c r="K20">
        <v>181964.39934248899</v>
      </c>
      <c r="L20">
        <v>174003.22376297601</v>
      </c>
      <c r="M20">
        <v>164491.57519962901</v>
      </c>
      <c r="N20">
        <v>154476.50808980499</v>
      </c>
      <c r="O20">
        <v>149507.44985044701</v>
      </c>
      <c r="P20">
        <v>149668.28599978099</v>
      </c>
      <c r="Q20">
        <v>155223.562827699</v>
      </c>
      <c r="R20">
        <v>177860.103142515</v>
      </c>
      <c r="S20">
        <v>195845.14081914001</v>
      </c>
      <c r="T20">
        <v>223478.75311114901</v>
      </c>
      <c r="U20">
        <v>232107.35910423001</v>
      </c>
      <c r="V20">
        <v>241158.526030268</v>
      </c>
      <c r="W20">
        <v>252449.66134335799</v>
      </c>
      <c r="X20">
        <v>249966.673528104</v>
      </c>
      <c r="Y20">
        <v>248122.48753646499</v>
      </c>
      <c r="Z20">
        <v>258255.567702717</v>
      </c>
      <c r="AA20">
        <v>260999.691597075</v>
      </c>
      <c r="AB20">
        <v>251984.73746581</v>
      </c>
      <c r="AC20">
        <v>248870.14787631499</v>
      </c>
      <c r="AD20">
        <v>254888.041114033</v>
      </c>
      <c r="AE20">
        <v>261253.081194478</v>
      </c>
      <c r="AF20">
        <v>274961.188552437</v>
      </c>
    </row>
    <row r="21" spans="1:32" x14ac:dyDescent="0.3">
      <c r="A21" t="s">
        <v>175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175</v>
      </c>
      <c r="B22" t="s">
        <v>337</v>
      </c>
      <c r="C22" t="s">
        <v>297</v>
      </c>
      <c r="D22" t="s">
        <v>338</v>
      </c>
      <c r="E22" t="s">
        <v>298</v>
      </c>
      <c r="G22">
        <v>286354.32730325899</v>
      </c>
      <c r="H22">
        <v>258049.859050853</v>
      </c>
      <c r="I22">
        <v>245063.78092479601</v>
      </c>
      <c r="J22">
        <v>240643.650730789</v>
      </c>
      <c r="K22">
        <v>246039.42934098199</v>
      </c>
      <c r="L22">
        <v>254231.889392816</v>
      </c>
      <c r="M22">
        <v>258747.30984028499</v>
      </c>
      <c r="N22">
        <v>261321.75003711</v>
      </c>
      <c r="O22">
        <v>266748.84237649298</v>
      </c>
      <c r="P22">
        <v>277040.83339519898</v>
      </c>
      <c r="Q22">
        <v>286370.13682668598</v>
      </c>
      <c r="R22">
        <v>292227.591449584</v>
      </c>
      <c r="S22">
        <v>297850.37570482399</v>
      </c>
      <c r="T22">
        <v>302598.12815147301</v>
      </c>
      <c r="U22">
        <v>296268.78917578101</v>
      </c>
      <c r="V22">
        <v>285404.25526132301</v>
      </c>
      <c r="W22">
        <v>274448.46889046399</v>
      </c>
      <c r="X22">
        <v>262228.47304073098</v>
      </c>
      <c r="Y22">
        <v>252180.18715896999</v>
      </c>
      <c r="Z22">
        <v>253366.94826833301</v>
      </c>
      <c r="AA22">
        <v>252601.03632494301</v>
      </c>
      <c r="AB22">
        <v>249475.831448299</v>
      </c>
      <c r="AC22">
        <v>248595.09526424101</v>
      </c>
      <c r="AD22">
        <v>252557.85556702199</v>
      </c>
      <c r="AE22">
        <v>258236.273372592</v>
      </c>
      <c r="AF22">
        <v>267286.45536629099</v>
      </c>
    </row>
    <row r="23" spans="1:32" x14ac:dyDescent="0.3">
      <c r="A23" t="s">
        <v>175</v>
      </c>
      <c r="B23" t="s">
        <v>339</v>
      </c>
      <c r="C23" t="s">
        <v>297</v>
      </c>
      <c r="D23" t="s">
        <v>340</v>
      </c>
      <c r="E23" t="s">
        <v>298</v>
      </c>
      <c r="G23">
        <v>9801673.2612103093</v>
      </c>
      <c r="H23">
        <v>11688469.167340999</v>
      </c>
      <c r="I23">
        <v>13189734.4385588</v>
      </c>
      <c r="J23">
        <v>13977844.164558699</v>
      </c>
      <c r="K23">
        <v>14438703.0502079</v>
      </c>
      <c r="L23">
        <v>14761765.254462</v>
      </c>
      <c r="M23">
        <v>14862372.8054206</v>
      </c>
      <c r="N23">
        <v>14763296.4923937</v>
      </c>
      <c r="O23">
        <v>14689412.090374099</v>
      </c>
      <c r="P23">
        <v>14699301.996476401</v>
      </c>
      <c r="Q23">
        <v>14711025.2568259</v>
      </c>
      <c r="R23">
        <v>14884886.5782756</v>
      </c>
      <c r="S23">
        <v>15077364.356701899</v>
      </c>
      <c r="T23">
        <v>15271106.6410175</v>
      </c>
      <c r="U23">
        <v>14864142.506411999</v>
      </c>
      <c r="V23">
        <v>14570360.171199899</v>
      </c>
      <c r="W23">
        <v>14606773.6081283</v>
      </c>
      <c r="X23">
        <v>14771104.8017388</v>
      </c>
      <c r="Y23">
        <v>14795529.122723799</v>
      </c>
      <c r="Z23">
        <v>15348267.2708038</v>
      </c>
      <c r="AA23">
        <v>15738818.3377632</v>
      </c>
      <c r="AB23">
        <v>15653981.179427201</v>
      </c>
      <c r="AC23">
        <v>15944278.8699011</v>
      </c>
      <c r="AD23">
        <v>16852555.1074633</v>
      </c>
      <c r="AE23">
        <v>17802568.325171601</v>
      </c>
      <c r="AF23">
        <v>18899846.673149899</v>
      </c>
    </row>
    <row r="24" spans="1:32" x14ac:dyDescent="0.3">
      <c r="A24" t="s">
        <v>175</v>
      </c>
      <c r="B24" t="s">
        <v>341</v>
      </c>
      <c r="C24" t="s">
        <v>297</v>
      </c>
      <c r="D24" t="s">
        <v>342</v>
      </c>
      <c r="E24" t="s">
        <v>298</v>
      </c>
      <c r="G24">
        <v>8858932.3970365208</v>
      </c>
      <c r="H24">
        <v>8170793.9712222004</v>
      </c>
      <c r="I24">
        <v>7738729.3662262</v>
      </c>
      <c r="J24">
        <v>7302561.2013633</v>
      </c>
      <c r="K24">
        <v>6983979.2877332903</v>
      </c>
      <c r="L24">
        <v>6723151.4582009297</v>
      </c>
      <c r="M24">
        <v>6390294.1879281597</v>
      </c>
      <c r="N24">
        <v>6014957.6438140199</v>
      </c>
      <c r="O24">
        <v>5767401.14897455</v>
      </c>
      <c r="P24">
        <v>5655523.67884007</v>
      </c>
      <c r="Q24">
        <v>5520628.6283846498</v>
      </c>
      <c r="R24">
        <v>5498495.4217265304</v>
      </c>
      <c r="S24">
        <v>5442090.28045364</v>
      </c>
      <c r="T24">
        <v>5328750.6549946005</v>
      </c>
      <c r="U24">
        <v>5198126.0229363497</v>
      </c>
      <c r="V24">
        <v>5010942.3706159201</v>
      </c>
      <c r="W24">
        <v>4928864.7864734698</v>
      </c>
      <c r="X24">
        <v>4866806.2918547299</v>
      </c>
      <c r="Y24">
        <v>4812661.3034083303</v>
      </c>
      <c r="Z24">
        <v>4949560.2640602402</v>
      </c>
      <c r="AA24">
        <v>5025753.8908179402</v>
      </c>
      <c r="AB24">
        <v>4991736.7498519197</v>
      </c>
      <c r="AC24">
        <v>4964953.3930395702</v>
      </c>
      <c r="AD24">
        <v>4937069.4409194198</v>
      </c>
      <c r="AE24">
        <v>4761586.1309682</v>
      </c>
      <c r="AF24">
        <v>4707685.4725255901</v>
      </c>
    </row>
    <row r="25" spans="1:32" x14ac:dyDescent="0.3">
      <c r="A25" t="s">
        <v>175</v>
      </c>
      <c r="B25" t="s">
        <v>343</v>
      </c>
      <c r="C25" t="s">
        <v>297</v>
      </c>
      <c r="D25" t="s">
        <v>344</v>
      </c>
      <c r="E25" t="s">
        <v>298</v>
      </c>
      <c r="G25">
        <v>139011.61903187301</v>
      </c>
      <c r="H25">
        <v>126666.38601915599</v>
      </c>
      <c r="I25">
        <v>116622.04831409801</v>
      </c>
      <c r="J25">
        <v>105551.151725606</v>
      </c>
      <c r="K25">
        <v>97470.742232172706</v>
      </c>
      <c r="L25">
        <v>89900.5724422723</v>
      </c>
      <c r="M25">
        <v>82961.276649787498</v>
      </c>
      <c r="N25">
        <v>76564.454765068396</v>
      </c>
      <c r="O25">
        <v>71632.308057853996</v>
      </c>
      <c r="P25">
        <v>69015.756246565797</v>
      </c>
      <c r="Q25">
        <v>65674.1684211182</v>
      </c>
      <c r="R25">
        <v>62872.0634479461</v>
      </c>
      <c r="S25">
        <v>58899.182622215398</v>
      </c>
      <c r="T25">
        <v>54763.787370365702</v>
      </c>
      <c r="U25">
        <v>50325.423291338098</v>
      </c>
      <c r="V25">
        <v>45233.392813329701</v>
      </c>
      <c r="W25">
        <v>44228.157505190298</v>
      </c>
      <c r="X25">
        <v>46259.738042202502</v>
      </c>
      <c r="Y25">
        <v>50274.281547501101</v>
      </c>
      <c r="Z25">
        <v>57226.680586637303</v>
      </c>
      <c r="AA25">
        <v>63072.6314180482</v>
      </c>
      <c r="AB25">
        <v>67053.453956749305</v>
      </c>
      <c r="AC25">
        <v>70518.512261065101</v>
      </c>
      <c r="AD25">
        <v>73985.224067552306</v>
      </c>
      <c r="AE25">
        <v>75776.224257857393</v>
      </c>
      <c r="AF25">
        <v>77102.518775210003</v>
      </c>
    </row>
    <row r="26" spans="1:32" x14ac:dyDescent="0.3">
      <c r="A26" t="s">
        <v>175</v>
      </c>
      <c r="B26" t="s">
        <v>345</v>
      </c>
      <c r="C26" t="s">
        <v>297</v>
      </c>
      <c r="D26" t="s">
        <v>346</v>
      </c>
      <c r="E26" t="s">
        <v>298</v>
      </c>
      <c r="G26">
        <v>4140692.4703130801</v>
      </c>
      <c r="H26">
        <v>3986686.4001494502</v>
      </c>
      <c r="I26">
        <v>3912112.85945905</v>
      </c>
      <c r="J26">
        <v>3830650.1619033501</v>
      </c>
      <c r="K26">
        <v>3788587.4294712599</v>
      </c>
      <c r="L26">
        <v>3753989.3955573998</v>
      </c>
      <c r="M26">
        <v>3676457.7174599702</v>
      </c>
      <c r="N26">
        <v>3557620.6175190699</v>
      </c>
      <c r="O26">
        <v>3507776.4123412399</v>
      </c>
      <c r="P26">
        <v>3567114.6408880898</v>
      </c>
      <c r="Q26">
        <v>3544531.4861649801</v>
      </c>
      <c r="R26">
        <v>3535409.5673766802</v>
      </c>
      <c r="S26">
        <v>3479323.6227508499</v>
      </c>
      <c r="T26">
        <v>3308436.3748246999</v>
      </c>
      <c r="U26">
        <v>3129208.7187306001</v>
      </c>
      <c r="V26">
        <v>2921271.01100002</v>
      </c>
      <c r="W26">
        <v>2772430.1004981599</v>
      </c>
      <c r="X26">
        <v>2636344.27969163</v>
      </c>
      <c r="Y26">
        <v>2497919.3614535402</v>
      </c>
      <c r="Z26">
        <v>2451949.20359927</v>
      </c>
      <c r="AA26">
        <v>2399453.0744370599</v>
      </c>
      <c r="AB26">
        <v>2322717.4470553501</v>
      </c>
      <c r="AC26">
        <v>2260339.9131541699</v>
      </c>
      <c r="AD26">
        <v>2197992.9036131701</v>
      </c>
      <c r="AE26">
        <v>2079979.4322436701</v>
      </c>
      <c r="AF26">
        <v>2038031.9051886201</v>
      </c>
    </row>
    <row r="27" spans="1:32" x14ac:dyDescent="0.3">
      <c r="A27" t="s">
        <v>175</v>
      </c>
      <c r="B27" t="s">
        <v>347</v>
      </c>
      <c r="C27" t="s">
        <v>297</v>
      </c>
      <c r="D27" t="s">
        <v>348</v>
      </c>
      <c r="E27" t="s">
        <v>298</v>
      </c>
      <c r="G27">
        <v>4579228.3076915601</v>
      </c>
      <c r="H27">
        <v>4057441.1850536</v>
      </c>
      <c r="I27">
        <v>3709994.4584530499</v>
      </c>
      <c r="J27">
        <v>3366359.8877343498</v>
      </c>
      <c r="K27">
        <v>3097921.1160298502</v>
      </c>
      <c r="L27">
        <v>2879261.49020126</v>
      </c>
      <c r="M27">
        <v>2630875.1938184001</v>
      </c>
      <c r="N27">
        <v>2380772.5715298899</v>
      </c>
      <c r="O27">
        <v>2187992.4285754501</v>
      </c>
      <c r="P27">
        <v>2019393.28170541</v>
      </c>
      <c r="Q27">
        <v>1910422.97379855</v>
      </c>
      <c r="R27">
        <v>1900213.7909019</v>
      </c>
      <c r="S27">
        <v>1903867.47508058</v>
      </c>
      <c r="T27">
        <v>1965550.4927995401</v>
      </c>
      <c r="U27">
        <v>2018591.8809144101</v>
      </c>
      <c r="V27">
        <v>2044437.96680258</v>
      </c>
      <c r="W27">
        <v>2112206.5284701199</v>
      </c>
      <c r="X27">
        <v>2184202.2741208998</v>
      </c>
      <c r="Y27">
        <v>2264467.6604072899</v>
      </c>
      <c r="Z27">
        <v>2440384.37987433</v>
      </c>
      <c r="AA27">
        <v>2563228.18496283</v>
      </c>
      <c r="AB27">
        <v>2601965.8488398199</v>
      </c>
      <c r="AC27">
        <v>2634094.96762433</v>
      </c>
      <c r="AD27">
        <v>2665091.3132386999</v>
      </c>
      <c r="AE27">
        <v>2605830.4744666698</v>
      </c>
      <c r="AF27">
        <v>2592551.04856175</v>
      </c>
    </row>
    <row r="28" spans="1:32" x14ac:dyDescent="0.3">
      <c r="A28" t="s">
        <v>175</v>
      </c>
      <c r="B28" t="s">
        <v>349</v>
      </c>
      <c r="C28" t="s">
        <v>297</v>
      </c>
      <c r="D28" t="s">
        <v>350</v>
      </c>
      <c r="E28" t="s">
        <v>298</v>
      </c>
      <c r="G28">
        <v>614591.70091324905</v>
      </c>
      <c r="H28">
        <v>524728.36556754797</v>
      </c>
      <c r="I28">
        <v>459004.59840835899</v>
      </c>
      <c r="J28">
        <v>406380.24406874302</v>
      </c>
      <c r="K28">
        <v>377119.73357405502</v>
      </c>
      <c r="L28">
        <v>352988.21790955699</v>
      </c>
      <c r="M28">
        <v>322765.01655750402</v>
      </c>
      <c r="N28">
        <v>294604.686588682</v>
      </c>
      <c r="O28">
        <v>278669.91180431697</v>
      </c>
      <c r="P28">
        <v>270818.19220491103</v>
      </c>
      <c r="Q28">
        <v>265541.51871672098</v>
      </c>
      <c r="R28">
        <v>266485.68305074301</v>
      </c>
      <c r="S28">
        <v>271609.76207834302</v>
      </c>
      <c r="T28">
        <v>272591.06487481599</v>
      </c>
      <c r="U28">
        <v>262340.22276232898</v>
      </c>
      <c r="V28">
        <v>244572.132274706</v>
      </c>
      <c r="W28">
        <v>232618.88109641901</v>
      </c>
      <c r="X28">
        <v>222126.420894276</v>
      </c>
      <c r="Y28">
        <v>216788.485199813</v>
      </c>
      <c r="Z28">
        <v>225002.583579072</v>
      </c>
      <c r="AA28">
        <v>234202.119612863</v>
      </c>
      <c r="AB28">
        <v>236228.95201634799</v>
      </c>
      <c r="AC28">
        <v>239673.187856037</v>
      </c>
      <c r="AD28">
        <v>245049.99230261301</v>
      </c>
      <c r="AE28">
        <v>245598.41459532999</v>
      </c>
      <c r="AF28">
        <v>248026.78906925101</v>
      </c>
    </row>
    <row r="29" spans="1:32" x14ac:dyDescent="0.3">
      <c r="A29" t="s">
        <v>175</v>
      </c>
      <c r="B29" t="s">
        <v>351</v>
      </c>
      <c r="C29" t="s">
        <v>297</v>
      </c>
      <c r="D29" t="s">
        <v>352</v>
      </c>
      <c r="E29" t="s">
        <v>298</v>
      </c>
      <c r="G29">
        <v>252234.22672223</v>
      </c>
      <c r="H29">
        <v>227109.44853615999</v>
      </c>
      <c r="I29">
        <v>208492.349072716</v>
      </c>
      <c r="J29">
        <v>192955.744867976</v>
      </c>
      <c r="K29">
        <v>189177.02460864701</v>
      </c>
      <c r="L29">
        <v>185450.81048534301</v>
      </c>
      <c r="M29">
        <v>175965.781824784</v>
      </c>
      <c r="N29">
        <v>166209.13342648101</v>
      </c>
      <c r="O29">
        <v>162292.870175057</v>
      </c>
      <c r="P29">
        <v>160875.62189216699</v>
      </c>
      <c r="Q29">
        <v>159572.863847222</v>
      </c>
      <c r="R29">
        <v>161999.52558440901</v>
      </c>
      <c r="S29">
        <v>168181.170793678</v>
      </c>
      <c r="T29">
        <v>171005.82922702699</v>
      </c>
      <c r="U29">
        <v>165240.76454952499</v>
      </c>
      <c r="V29">
        <v>154666.779949977</v>
      </c>
      <c r="W29">
        <v>147357.073514319</v>
      </c>
      <c r="X29">
        <v>140748.76707047201</v>
      </c>
      <c r="Y29">
        <v>136552.06720603001</v>
      </c>
      <c r="Z29">
        <v>139897.92582769299</v>
      </c>
      <c r="AA29">
        <v>143886.066529309</v>
      </c>
      <c r="AB29">
        <v>143317.48246152501</v>
      </c>
      <c r="AC29">
        <v>144290.719486894</v>
      </c>
      <c r="AD29">
        <v>148321.961065148</v>
      </c>
      <c r="AE29">
        <v>151762.01230530001</v>
      </c>
      <c r="AF29">
        <v>155448.56509534499</v>
      </c>
    </row>
    <row r="30" spans="1:32" x14ac:dyDescent="0.3">
      <c r="A30" t="s">
        <v>175</v>
      </c>
      <c r="B30" t="s">
        <v>353</v>
      </c>
      <c r="C30" t="s">
        <v>297</v>
      </c>
      <c r="D30" t="s">
        <v>354</v>
      </c>
      <c r="E30" t="s">
        <v>298</v>
      </c>
      <c r="G30">
        <v>45554.218688541201</v>
      </c>
      <c r="H30">
        <v>36694.637766409403</v>
      </c>
      <c r="I30">
        <v>30084.067532225701</v>
      </c>
      <c r="J30">
        <v>24402.1194234799</v>
      </c>
      <c r="K30">
        <v>19876.2306983456</v>
      </c>
      <c r="L30">
        <v>16342.9067989626</v>
      </c>
      <c r="M30">
        <v>13356.329745965701</v>
      </c>
      <c r="N30">
        <v>10908.7033075255</v>
      </c>
      <c r="O30">
        <v>9086.8740661082793</v>
      </c>
      <c r="P30">
        <v>7863.2812906774197</v>
      </c>
      <c r="Q30">
        <v>6978.7617616891303</v>
      </c>
      <c r="R30">
        <v>6411.3773144177503</v>
      </c>
      <c r="S30">
        <v>5994.7111977319701</v>
      </c>
      <c r="T30">
        <v>5487.4947038734599</v>
      </c>
      <c r="U30">
        <v>5056.2324936085797</v>
      </c>
      <c r="V30">
        <v>4527.5824980303996</v>
      </c>
      <c r="W30">
        <v>4036.8937877394301</v>
      </c>
      <c r="X30">
        <v>3639.24581799207</v>
      </c>
      <c r="Y30">
        <v>3379.5371879662998</v>
      </c>
      <c r="Z30">
        <v>3315.5826245523299</v>
      </c>
      <c r="AA30">
        <v>3155.2617365128999</v>
      </c>
      <c r="AB30">
        <v>3007.95417384763</v>
      </c>
      <c r="AC30">
        <v>2808.0542662828698</v>
      </c>
      <c r="AD30">
        <v>2599.1602092839398</v>
      </c>
      <c r="AE30">
        <v>2376.9192001863298</v>
      </c>
      <c r="AF30">
        <v>2285.29039913419</v>
      </c>
    </row>
    <row r="31" spans="1:32" x14ac:dyDescent="0.3">
      <c r="A31" t="s">
        <v>175</v>
      </c>
      <c r="B31" t="s">
        <v>355</v>
      </c>
      <c r="C31" t="s">
        <v>297</v>
      </c>
      <c r="D31" t="s">
        <v>356</v>
      </c>
      <c r="E31" t="s">
        <v>298</v>
      </c>
      <c r="G31">
        <v>44792.076921654203</v>
      </c>
      <c r="H31">
        <v>36822.067643272603</v>
      </c>
      <c r="I31">
        <v>30969.8208101538</v>
      </c>
      <c r="J31">
        <v>26307.004046937302</v>
      </c>
      <c r="K31">
        <v>23323.173953713602</v>
      </c>
      <c r="L31">
        <v>21039.100988319999</v>
      </c>
      <c r="M31">
        <v>18782.097782410801</v>
      </c>
      <c r="N31">
        <v>16762.742423598</v>
      </c>
      <c r="O31">
        <v>15615.3083596041</v>
      </c>
      <c r="P31">
        <v>15401.7033689931</v>
      </c>
      <c r="Q31">
        <v>15222.389955782701</v>
      </c>
      <c r="R31">
        <v>15287.0455506402</v>
      </c>
      <c r="S31">
        <v>15044.3525388377</v>
      </c>
      <c r="T31">
        <v>14758.571491114501</v>
      </c>
      <c r="U31">
        <v>13630.8942215482</v>
      </c>
      <c r="V31">
        <v>12034.3834414343</v>
      </c>
      <c r="W31">
        <v>10822.2434914566</v>
      </c>
      <c r="X31">
        <v>9618.8439121807096</v>
      </c>
      <c r="Y31">
        <v>8710.2491963819302</v>
      </c>
      <c r="Z31">
        <v>8610.6970493314893</v>
      </c>
      <c r="AA31">
        <v>8656.5461138011506</v>
      </c>
      <c r="AB31">
        <v>8467.1474443162206</v>
      </c>
      <c r="AC31">
        <v>8339.7734327100807</v>
      </c>
      <c r="AD31">
        <v>8093.8454129908796</v>
      </c>
      <c r="AE31">
        <v>7254.54449036404</v>
      </c>
      <c r="AF31">
        <v>7026.9774678976601</v>
      </c>
    </row>
    <row r="32" spans="1:32" x14ac:dyDescent="0.3">
      <c r="A32" t="s">
        <v>175</v>
      </c>
      <c r="B32" t="s">
        <v>357</v>
      </c>
      <c r="C32" t="s">
        <v>297</v>
      </c>
      <c r="D32" t="s">
        <v>358</v>
      </c>
      <c r="E32" t="s">
        <v>298</v>
      </c>
      <c r="G32">
        <v>248398.81437730399</v>
      </c>
      <c r="H32">
        <v>204668.06052950499</v>
      </c>
      <c r="I32">
        <v>172957.429399249</v>
      </c>
      <c r="J32">
        <v>148566.44528636499</v>
      </c>
      <c r="K32">
        <v>132324.63609060799</v>
      </c>
      <c r="L32">
        <v>119179.659395978</v>
      </c>
      <c r="M32">
        <v>105044.957651565</v>
      </c>
      <c r="N32">
        <v>92369.284027253307</v>
      </c>
      <c r="O32">
        <v>84371.5642674267</v>
      </c>
      <c r="P32">
        <v>80238.810482301604</v>
      </c>
      <c r="Q32">
        <v>77796.664679949594</v>
      </c>
      <c r="R32">
        <v>76994.057544624506</v>
      </c>
      <c r="S32">
        <v>76394.357351472005</v>
      </c>
      <c r="T32">
        <v>75017.273366037203</v>
      </c>
      <c r="U32">
        <v>71645.540213675893</v>
      </c>
      <c r="V32">
        <v>66461.981822400194</v>
      </c>
      <c r="W32">
        <v>63624.078182790297</v>
      </c>
      <c r="X32">
        <v>61508.697990471897</v>
      </c>
      <c r="Y32">
        <v>61702.142946556902</v>
      </c>
      <c r="Z32">
        <v>66646.159115796807</v>
      </c>
      <c r="AA32">
        <v>71849.8943232905</v>
      </c>
      <c r="AB32">
        <v>74570.588937782697</v>
      </c>
      <c r="AC32">
        <v>77090.603827774205</v>
      </c>
      <c r="AD32">
        <v>78527.424889768503</v>
      </c>
      <c r="AE32">
        <v>76306.211769018497</v>
      </c>
      <c r="AF32">
        <v>74947.523383575797</v>
      </c>
    </row>
    <row r="33" spans="1:32" x14ac:dyDescent="0.3">
      <c r="A33" t="s">
        <v>175</v>
      </c>
      <c r="B33" t="s">
        <v>359</v>
      </c>
      <c r="C33" t="s">
        <v>297</v>
      </c>
      <c r="D33" t="s">
        <v>360</v>
      </c>
      <c r="E33" t="s">
        <v>298</v>
      </c>
      <c r="G33">
        <v>23612.364203519701</v>
      </c>
      <c r="H33">
        <v>19434.1510922005</v>
      </c>
      <c r="I33">
        <v>16500.931594014601</v>
      </c>
      <c r="J33">
        <v>14148.930443985</v>
      </c>
      <c r="K33">
        <v>12418.6682227413</v>
      </c>
      <c r="L33">
        <v>10975.740240953101</v>
      </c>
      <c r="M33">
        <v>9615.8495527782397</v>
      </c>
      <c r="N33">
        <v>8354.8234038248102</v>
      </c>
      <c r="O33">
        <v>7303.2949361207102</v>
      </c>
      <c r="P33">
        <v>6438.7751707720699</v>
      </c>
      <c r="Q33">
        <v>5970.8384720771601</v>
      </c>
      <c r="R33">
        <v>5793.6770566507703</v>
      </c>
      <c r="S33">
        <v>5995.1701966234004</v>
      </c>
      <c r="T33">
        <v>6321.8960867634696</v>
      </c>
      <c r="U33">
        <v>6766.7912839714199</v>
      </c>
      <c r="V33">
        <v>6881.4045628641497</v>
      </c>
      <c r="W33">
        <v>6778.5921201135397</v>
      </c>
      <c r="X33">
        <v>6610.8661031591801</v>
      </c>
      <c r="Y33">
        <v>6444.4886628772301</v>
      </c>
      <c r="Z33">
        <v>6532.2189616987198</v>
      </c>
      <c r="AA33">
        <v>6654.3509099491303</v>
      </c>
      <c r="AB33">
        <v>6865.7789988766699</v>
      </c>
      <c r="AC33">
        <v>7144.0368423759501</v>
      </c>
      <c r="AD33">
        <v>7507.6007254217302</v>
      </c>
      <c r="AE33">
        <v>7898.7268304615</v>
      </c>
      <c r="AF33">
        <v>8318.4327232990508</v>
      </c>
    </row>
    <row r="34" spans="1:32" x14ac:dyDescent="0.3">
      <c r="A34" t="s">
        <v>175</v>
      </c>
      <c r="B34" t="s">
        <v>361</v>
      </c>
      <c r="C34" t="s">
        <v>297</v>
      </c>
      <c r="D34" t="s">
        <v>362</v>
      </c>
      <c r="E34" t="s">
        <v>298</v>
      </c>
      <c r="G34">
        <v>609739.98983253504</v>
      </c>
      <c r="H34">
        <v>623955.89426039997</v>
      </c>
      <c r="I34">
        <v>647634.26073332201</v>
      </c>
      <c r="J34">
        <v>657971.30945133301</v>
      </c>
      <c r="K34">
        <v>676097.41707961005</v>
      </c>
      <c r="L34">
        <v>679984.73016496503</v>
      </c>
      <c r="M34">
        <v>657242.52403696894</v>
      </c>
      <c r="N34">
        <v>617375.031587946</v>
      </c>
      <c r="O34">
        <v>583962.03721099405</v>
      </c>
      <c r="P34">
        <v>554997.57791968097</v>
      </c>
      <c r="Q34">
        <v>526000.51988236001</v>
      </c>
      <c r="R34">
        <v>510646.19458121998</v>
      </c>
      <c r="S34">
        <v>494211.29876752</v>
      </c>
      <c r="T34">
        <v>483267.48887086898</v>
      </c>
      <c r="U34">
        <v>461496.57201073202</v>
      </c>
      <c r="V34">
        <v>431294.11045392399</v>
      </c>
      <c r="W34">
        <v>412267.261970722</v>
      </c>
      <c r="X34">
        <v>387411.31081983697</v>
      </c>
      <c r="Y34">
        <v>364198.60443885799</v>
      </c>
      <c r="Z34">
        <v>358071.59885508998</v>
      </c>
      <c r="AA34">
        <v>348184.24295301898</v>
      </c>
      <c r="AB34">
        <v>331383.30424910103</v>
      </c>
      <c r="AC34">
        <v>316231.05148725503</v>
      </c>
      <c r="AD34">
        <v>306377.17606128601</v>
      </c>
      <c r="AE34">
        <v>282012.92154741799</v>
      </c>
      <c r="AF34">
        <v>259916.80888227999</v>
      </c>
    </row>
    <row r="35" spans="1:32" x14ac:dyDescent="0.3">
      <c r="A35" t="s">
        <v>175</v>
      </c>
      <c r="B35" t="s">
        <v>363</v>
      </c>
      <c r="C35" t="s">
        <v>297</v>
      </c>
      <c r="D35" t="s">
        <v>364</v>
      </c>
      <c r="E35" t="s">
        <v>298</v>
      </c>
      <c r="G35">
        <v>2128890.1867188402</v>
      </c>
      <c r="H35">
        <v>1982925.48640092</v>
      </c>
      <c r="I35">
        <v>1900205.6641338901</v>
      </c>
      <c r="J35">
        <v>1817041.60907791</v>
      </c>
      <c r="K35">
        <v>1774241.2889910401</v>
      </c>
      <c r="L35">
        <v>1764805.5034022499</v>
      </c>
      <c r="M35">
        <v>1760058.10844664</v>
      </c>
      <c r="N35">
        <v>1733898.5006492201</v>
      </c>
      <c r="O35">
        <v>1724294.7937217001</v>
      </c>
      <c r="P35">
        <v>1732595.7500606901</v>
      </c>
      <c r="Q35">
        <v>1759373.56640843</v>
      </c>
      <c r="R35">
        <v>1819540.59629096</v>
      </c>
      <c r="S35">
        <v>1912829.6708621299</v>
      </c>
      <c r="T35">
        <v>2031474.10360597</v>
      </c>
      <c r="U35">
        <v>2131227.9990543202</v>
      </c>
      <c r="V35">
        <v>2179705.6392641999</v>
      </c>
      <c r="W35">
        <v>2218738.8254125798</v>
      </c>
      <c r="X35">
        <v>2260558.0546935</v>
      </c>
      <c r="Y35">
        <v>2297456.0619067601</v>
      </c>
      <c r="Z35">
        <v>2416882.64601692</v>
      </c>
      <c r="AA35">
        <v>2480250.71758006</v>
      </c>
      <c r="AB35">
        <v>2507795.3508715499</v>
      </c>
      <c r="AC35">
        <v>2534399.4417590899</v>
      </c>
      <c r="AD35">
        <v>2569791.8789003501</v>
      </c>
      <c r="AE35">
        <v>2585835.01639811</v>
      </c>
      <c r="AF35">
        <v>2641775.9479076001</v>
      </c>
    </row>
    <row r="36" spans="1:32" x14ac:dyDescent="0.3">
      <c r="A36" t="s">
        <v>175</v>
      </c>
      <c r="B36" t="s">
        <v>365</v>
      </c>
      <c r="C36" t="s">
        <v>297</v>
      </c>
      <c r="D36" t="s">
        <v>366</v>
      </c>
      <c r="E36" t="s">
        <v>298</v>
      </c>
      <c r="G36">
        <v>469425.78741081298</v>
      </c>
      <c r="H36">
        <v>441374.635839116</v>
      </c>
      <c r="I36">
        <v>422121.332922431</v>
      </c>
      <c r="J36">
        <v>398601.98824787902</v>
      </c>
      <c r="K36">
        <v>381181.12637054402</v>
      </c>
      <c r="L36">
        <v>367180.72118425701</v>
      </c>
      <c r="M36">
        <v>355063.21419503202</v>
      </c>
      <c r="N36">
        <v>340412.91663484601</v>
      </c>
      <c r="O36">
        <v>330151.888669896</v>
      </c>
      <c r="P36">
        <v>322593.423685377</v>
      </c>
      <c r="Q36">
        <v>324837.82106669899</v>
      </c>
      <c r="R36">
        <v>335835.22118761903</v>
      </c>
      <c r="S36">
        <v>358894.691050453</v>
      </c>
      <c r="T36">
        <v>389065.11409317201</v>
      </c>
      <c r="U36">
        <v>413025.59280096099</v>
      </c>
      <c r="V36">
        <v>430542.52369568701</v>
      </c>
      <c r="W36">
        <v>439381.78669449402</v>
      </c>
      <c r="X36">
        <v>444885.42909077799</v>
      </c>
      <c r="Y36">
        <v>447486.23100111302</v>
      </c>
      <c r="Z36">
        <v>463825.142127864</v>
      </c>
      <c r="AA36">
        <v>467560.14510888298</v>
      </c>
      <c r="AB36">
        <v>466407.38937515003</v>
      </c>
      <c r="AC36">
        <v>467312.41490096098</v>
      </c>
      <c r="AD36">
        <v>473210.551683055</v>
      </c>
      <c r="AE36">
        <v>474809.04972420901</v>
      </c>
      <c r="AF36">
        <v>483440.68784439599</v>
      </c>
    </row>
    <row r="37" spans="1:32" x14ac:dyDescent="0.3">
      <c r="A37" t="s">
        <v>175</v>
      </c>
      <c r="B37" t="s">
        <v>367</v>
      </c>
      <c r="C37" t="s">
        <v>297</v>
      </c>
      <c r="D37" t="s">
        <v>368</v>
      </c>
      <c r="E37" t="s">
        <v>298</v>
      </c>
      <c r="G37">
        <v>322993.327234303</v>
      </c>
      <c r="H37">
        <v>271962.95694777498</v>
      </c>
      <c r="I37">
        <v>235203.48254579899</v>
      </c>
      <c r="J37">
        <v>216764.46508093399</v>
      </c>
      <c r="K37">
        <v>217633.34661946501</v>
      </c>
      <c r="L37">
        <v>217476.19449182801</v>
      </c>
      <c r="M37">
        <v>206193.35502492401</v>
      </c>
      <c r="N37">
        <v>192457.08092913701</v>
      </c>
      <c r="O37">
        <v>185257.792794243</v>
      </c>
      <c r="P37">
        <v>182930.49436149301</v>
      </c>
      <c r="Q37">
        <v>189349.26944358801</v>
      </c>
      <c r="R37">
        <v>202383.941450613</v>
      </c>
      <c r="S37">
        <v>214433.776485729</v>
      </c>
      <c r="T37">
        <v>223773.33903038499</v>
      </c>
      <c r="U37">
        <v>226485.837121449</v>
      </c>
      <c r="V37">
        <v>221846.22644094299</v>
      </c>
      <c r="W37">
        <v>217354.87879065599</v>
      </c>
      <c r="X37">
        <v>213453.36269515299</v>
      </c>
      <c r="Y37">
        <v>213196.463734419</v>
      </c>
      <c r="Z37">
        <v>224667.30399155899</v>
      </c>
      <c r="AA37">
        <v>238492.100812655</v>
      </c>
      <c r="AB37">
        <v>244753.762486919</v>
      </c>
      <c r="AC37">
        <v>255653.00125101901</v>
      </c>
      <c r="AD37">
        <v>266290.45065200201</v>
      </c>
      <c r="AE37">
        <v>272800.94032597099</v>
      </c>
      <c r="AF37">
        <v>283401.02264855598</v>
      </c>
    </row>
    <row r="38" spans="1:32" x14ac:dyDescent="0.3">
      <c r="A38" t="s">
        <v>175</v>
      </c>
      <c r="B38" t="s">
        <v>369</v>
      </c>
      <c r="C38" t="s">
        <v>297</v>
      </c>
      <c r="D38" t="s">
        <v>370</v>
      </c>
      <c r="E38" t="s">
        <v>298</v>
      </c>
      <c r="G38">
        <v>1336471.0720737199</v>
      </c>
      <c r="H38">
        <v>1269587.89361403</v>
      </c>
      <c r="I38">
        <v>1242880.84866566</v>
      </c>
      <c r="J38">
        <v>1201675.1557491</v>
      </c>
      <c r="K38">
        <v>1175426.8160010299</v>
      </c>
      <c r="L38">
        <v>1180148.58772616</v>
      </c>
      <c r="M38">
        <v>1198801.5392266901</v>
      </c>
      <c r="N38">
        <v>1201028.50308523</v>
      </c>
      <c r="O38">
        <v>1208885.11225756</v>
      </c>
      <c r="P38">
        <v>1227071.8320138201</v>
      </c>
      <c r="Q38">
        <v>1245186.4758981401</v>
      </c>
      <c r="R38">
        <v>1281321.43365273</v>
      </c>
      <c r="S38">
        <v>1339501.2033259501</v>
      </c>
      <c r="T38">
        <v>1418635.6504824201</v>
      </c>
      <c r="U38">
        <v>1491716.5691319101</v>
      </c>
      <c r="V38">
        <v>1527316.88912757</v>
      </c>
      <c r="W38">
        <v>1562002.1599274301</v>
      </c>
      <c r="X38">
        <v>1602219.26290756</v>
      </c>
      <c r="Y38">
        <v>1636773.36717122</v>
      </c>
      <c r="Z38">
        <v>1728390.19989749</v>
      </c>
      <c r="AA38">
        <v>1774198.4716585299</v>
      </c>
      <c r="AB38">
        <v>1796634.19900948</v>
      </c>
      <c r="AC38">
        <v>1811434.02560711</v>
      </c>
      <c r="AD38">
        <v>1830290.8765652899</v>
      </c>
      <c r="AE38">
        <v>1838225.0263479301</v>
      </c>
      <c r="AF38">
        <v>1874934.2374146399</v>
      </c>
    </row>
    <row r="39" spans="1:32" x14ac:dyDescent="0.3">
      <c r="A39" t="s">
        <v>175</v>
      </c>
      <c r="B39" t="s">
        <v>371</v>
      </c>
      <c r="C39" t="s">
        <v>297</v>
      </c>
      <c r="D39" t="s">
        <v>372</v>
      </c>
      <c r="E39" t="s">
        <v>298</v>
      </c>
      <c r="G39">
        <v>1169738.8931205</v>
      </c>
      <c r="H39">
        <v>994252.05112044897</v>
      </c>
      <c r="I39">
        <v>868579.71173423296</v>
      </c>
      <c r="J39">
        <v>774387.90952818899</v>
      </c>
      <c r="K39">
        <v>717364.74713270401</v>
      </c>
      <c r="L39">
        <v>665560.88587561797</v>
      </c>
      <c r="M39">
        <v>604026.74867068301</v>
      </c>
      <c r="N39">
        <v>542870.26477990299</v>
      </c>
      <c r="O39">
        <v>502887.03732211899</v>
      </c>
      <c r="P39">
        <v>485886.99085591303</v>
      </c>
      <c r="Q39">
        <v>486828.35684681399</v>
      </c>
      <c r="R39">
        <v>505518.47153775598</v>
      </c>
      <c r="S39">
        <v>527338.96491794195</v>
      </c>
      <c r="T39">
        <v>538746.14850500599</v>
      </c>
      <c r="U39">
        <v>524356.20501225605</v>
      </c>
      <c r="V39">
        <v>494087.37225754798</v>
      </c>
      <c r="W39">
        <v>470039.08898861299</v>
      </c>
      <c r="X39">
        <v>447475.04953544302</v>
      </c>
      <c r="Y39">
        <v>430186.85525033798</v>
      </c>
      <c r="Z39">
        <v>437444.03507500602</v>
      </c>
      <c r="AA39">
        <v>445066.73946419801</v>
      </c>
      <c r="AB39">
        <v>441176.826141381</v>
      </c>
      <c r="AC39">
        <v>444111.16652198398</v>
      </c>
      <c r="AD39">
        <v>451308.69075676502</v>
      </c>
      <c r="AE39">
        <v>458508.00249320798</v>
      </c>
      <c r="AF39">
        <v>469846.879351296</v>
      </c>
    </row>
    <row r="40" spans="1:32" x14ac:dyDescent="0.3">
      <c r="A40" t="s">
        <v>175</v>
      </c>
      <c r="B40" t="s">
        <v>373</v>
      </c>
      <c r="C40" t="s">
        <v>297</v>
      </c>
      <c r="D40" t="s">
        <v>374</v>
      </c>
      <c r="E40" t="s">
        <v>298</v>
      </c>
      <c r="G40">
        <v>1014960.69451668</v>
      </c>
      <c r="H40">
        <v>1033601.93915581</v>
      </c>
      <c r="I40">
        <v>1072212.10372102</v>
      </c>
      <c r="J40">
        <v>1084394.92088051</v>
      </c>
      <c r="K40">
        <v>1092383.19577268</v>
      </c>
      <c r="L40">
        <v>957425.89782988303</v>
      </c>
      <c r="M40">
        <v>1011915.93489307</v>
      </c>
      <c r="N40">
        <v>1051991.4187971901</v>
      </c>
      <c r="O40">
        <v>1100784.1025779101</v>
      </c>
      <c r="P40">
        <v>1154429.43812432</v>
      </c>
      <c r="Q40">
        <v>1184410.47328115</v>
      </c>
      <c r="R40">
        <v>1240306.77167007</v>
      </c>
      <c r="S40">
        <v>1295849.99925132</v>
      </c>
      <c r="T40">
        <v>1299065.53144569</v>
      </c>
      <c r="U40">
        <v>1259678.6548741299</v>
      </c>
      <c r="V40">
        <v>1189799.6671148899</v>
      </c>
      <c r="W40">
        <v>1149127.16636801</v>
      </c>
      <c r="X40">
        <v>1098550.8311095</v>
      </c>
      <c r="Y40">
        <v>1049007.9498437999</v>
      </c>
      <c r="Z40">
        <v>1036565.90831448</v>
      </c>
      <c r="AA40">
        <v>1014498.49741646</v>
      </c>
      <c r="AB40">
        <v>964321.07348302298</v>
      </c>
      <c r="AC40">
        <v>935276.234686565</v>
      </c>
      <c r="AD40">
        <v>931888.72860029305</v>
      </c>
      <c r="AE40">
        <v>921680.10133085295</v>
      </c>
      <c r="AF40">
        <v>932957.17352726299</v>
      </c>
    </row>
    <row r="41" spans="1:32" x14ac:dyDescent="0.3">
      <c r="A41" t="s">
        <v>175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175</v>
      </c>
      <c r="B43" t="s">
        <v>379</v>
      </c>
      <c r="C43" t="s">
        <v>297</v>
      </c>
      <c r="D43" t="s">
        <v>380</v>
      </c>
      <c r="E43" t="s">
        <v>298</v>
      </c>
      <c r="G43">
        <v>5030861.3957439</v>
      </c>
      <c r="H43">
        <v>5000368.4286209596</v>
      </c>
      <c r="I43">
        <v>5000113.3333721496</v>
      </c>
      <c r="J43">
        <v>4860991.5616691904</v>
      </c>
      <c r="K43">
        <v>4752799.7153091496</v>
      </c>
      <c r="L43">
        <v>4663610.3477806598</v>
      </c>
      <c r="M43">
        <v>4562653.4794859104</v>
      </c>
      <c r="N43">
        <v>4410665.9516471298</v>
      </c>
      <c r="O43">
        <v>4263619.8323142901</v>
      </c>
      <c r="P43">
        <v>4136928.8431079499</v>
      </c>
      <c r="Q43">
        <v>4214939.6075463304</v>
      </c>
      <c r="R43">
        <v>4465742.83681174</v>
      </c>
      <c r="S43">
        <v>4869819.219451</v>
      </c>
      <c r="T43">
        <v>5319136.9865927799</v>
      </c>
      <c r="U43">
        <v>5695255.4195691999</v>
      </c>
      <c r="V43">
        <v>5988147.8839310901</v>
      </c>
      <c r="W43">
        <v>6295314.9219396198</v>
      </c>
      <c r="X43">
        <v>6533249.7017679801</v>
      </c>
      <c r="Y43">
        <v>6723526.1890979903</v>
      </c>
      <c r="Z43">
        <v>7161245.3404756598</v>
      </c>
      <c r="AA43">
        <v>7390936.5576742804</v>
      </c>
      <c r="AB43">
        <v>7543555.4322323501</v>
      </c>
      <c r="AC43">
        <v>7696622.0252470504</v>
      </c>
      <c r="AD43">
        <v>7933098.4989068201</v>
      </c>
      <c r="AE43">
        <v>8068489.0976168802</v>
      </c>
      <c r="AF43">
        <v>8344475.6873023901</v>
      </c>
    </row>
    <row r="44" spans="1:32" x14ac:dyDescent="0.3">
      <c r="A44" t="s">
        <v>175</v>
      </c>
      <c r="B44" t="s">
        <v>381</v>
      </c>
      <c r="C44" t="s">
        <v>297</v>
      </c>
      <c r="D44" t="s">
        <v>382</v>
      </c>
      <c r="E44" t="s">
        <v>298</v>
      </c>
      <c r="G44">
        <v>40712038.657733001</v>
      </c>
      <c r="H44">
        <v>41315939.071253903</v>
      </c>
      <c r="I44">
        <v>42151849.445960298</v>
      </c>
      <c r="J44">
        <v>41974296.411151603</v>
      </c>
      <c r="K44">
        <v>41816031.4883513</v>
      </c>
      <c r="L44">
        <v>41840869.4471507</v>
      </c>
      <c r="M44">
        <v>41480289.368885599</v>
      </c>
      <c r="N44">
        <v>40703369.989791699</v>
      </c>
      <c r="O44">
        <v>39830867.827779397</v>
      </c>
      <c r="P44">
        <v>39158141.330845602</v>
      </c>
      <c r="Q44">
        <v>38691947.536500901</v>
      </c>
      <c r="R44">
        <v>38781543.1925475</v>
      </c>
      <c r="S44">
        <v>39142994.819588996</v>
      </c>
      <c r="T44">
        <v>39446599.074988998</v>
      </c>
      <c r="U44">
        <v>38776328.890139103</v>
      </c>
      <c r="V44">
        <v>37945344.9490925</v>
      </c>
      <c r="W44">
        <v>37806479.035546303</v>
      </c>
      <c r="X44">
        <v>37873813.958561502</v>
      </c>
      <c r="Y44">
        <v>37873228.599409796</v>
      </c>
      <c r="Z44">
        <v>39272413.5706468</v>
      </c>
      <c r="AA44">
        <v>40050518.496505298</v>
      </c>
      <c r="AB44">
        <v>39955703.899970502</v>
      </c>
      <c r="AC44">
        <v>40384878.542358898</v>
      </c>
      <c r="AD44">
        <v>41608225.465361103</v>
      </c>
      <c r="AE44">
        <v>42518380.0746167</v>
      </c>
      <c r="AF44">
        <v>44028496.308512598</v>
      </c>
    </row>
    <row r="45" spans="1:32" x14ac:dyDescent="0.3">
      <c r="A45" t="s">
        <v>175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175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175</v>
      </c>
      <c r="B47" t="s">
        <v>387</v>
      </c>
      <c r="C47" t="s">
        <v>297</v>
      </c>
      <c r="D47" t="s">
        <v>388</v>
      </c>
      <c r="E47" t="s">
        <v>298</v>
      </c>
      <c r="G47">
        <v>845770.83779154799</v>
      </c>
      <c r="H47">
        <v>886088.922592544</v>
      </c>
      <c r="I47">
        <v>927971.96597578598</v>
      </c>
      <c r="J47">
        <v>949534.93098940898</v>
      </c>
      <c r="K47">
        <v>959602.72924947902</v>
      </c>
      <c r="L47">
        <v>975005.22590129101</v>
      </c>
      <c r="M47">
        <v>985412.94668947998</v>
      </c>
      <c r="N47">
        <v>988125.44023710699</v>
      </c>
      <c r="O47">
        <v>988717.907235967</v>
      </c>
      <c r="P47">
        <v>982621.46815116704</v>
      </c>
      <c r="Q47">
        <v>970171.76318085997</v>
      </c>
      <c r="R47">
        <v>988520.85083893395</v>
      </c>
      <c r="S47">
        <v>991685.93689694803</v>
      </c>
      <c r="T47">
        <v>1019923.7627053401</v>
      </c>
      <c r="U47">
        <v>1018460.28796421</v>
      </c>
      <c r="V47">
        <v>990981.26874155703</v>
      </c>
      <c r="W47">
        <v>964303.10100263997</v>
      </c>
      <c r="X47">
        <v>912527.00354906404</v>
      </c>
      <c r="Y47">
        <v>847553.35488263599</v>
      </c>
      <c r="Z47">
        <v>801818.17717822501</v>
      </c>
      <c r="AA47">
        <v>755943.01734661101</v>
      </c>
      <c r="AB47">
        <v>693354.35367342702</v>
      </c>
      <c r="AC47">
        <v>654026.81603045599</v>
      </c>
      <c r="AD47">
        <v>647861.52395716903</v>
      </c>
      <c r="AE47">
        <v>672063.59429827402</v>
      </c>
      <c r="AF47">
        <v>718699.10663247597</v>
      </c>
    </row>
    <row r="48" spans="1:32" x14ac:dyDescent="0.3">
      <c r="A48" t="s">
        <v>175</v>
      </c>
      <c r="B48" t="s">
        <v>389</v>
      </c>
      <c r="C48" t="s">
        <v>297</v>
      </c>
      <c r="D48" t="s">
        <v>390</v>
      </c>
      <c r="E48" t="s">
        <v>298</v>
      </c>
      <c r="G48">
        <v>1833497.6308730601</v>
      </c>
      <c r="H48">
        <v>1781903.3024643401</v>
      </c>
      <c r="I48">
        <v>1759028.2757878599</v>
      </c>
      <c r="J48">
        <v>1715718.93180509</v>
      </c>
      <c r="K48">
        <v>1669646.78830402</v>
      </c>
      <c r="L48">
        <v>1642049.77049393</v>
      </c>
      <c r="M48">
        <v>1619626.5890255</v>
      </c>
      <c r="N48">
        <v>1591479.87971972</v>
      </c>
      <c r="O48">
        <v>1568257.2325824599</v>
      </c>
      <c r="P48">
        <v>1548788.9668210701</v>
      </c>
      <c r="Q48">
        <v>1520361.73038586</v>
      </c>
      <c r="R48">
        <v>1532380.16186862</v>
      </c>
      <c r="S48">
        <v>1527459.79541397</v>
      </c>
      <c r="T48">
        <v>1559353.3639812199</v>
      </c>
      <c r="U48">
        <v>1539628.6441755199</v>
      </c>
      <c r="V48">
        <v>1487925.3709780599</v>
      </c>
      <c r="W48">
        <v>1448131.8517845101</v>
      </c>
      <c r="X48">
        <v>1380714.6045363699</v>
      </c>
      <c r="Y48">
        <v>1299729.7039471299</v>
      </c>
      <c r="Z48">
        <v>1251773.8919704</v>
      </c>
      <c r="AA48">
        <v>1199879.1323615201</v>
      </c>
      <c r="AB48">
        <v>1122611.50939792</v>
      </c>
      <c r="AC48">
        <v>1077070.2583987699</v>
      </c>
      <c r="AD48">
        <v>1075459.43505337</v>
      </c>
      <c r="AE48">
        <v>1111390.9757218501</v>
      </c>
      <c r="AF48">
        <v>1182278.99360002</v>
      </c>
    </row>
    <row r="49" spans="1:32" x14ac:dyDescent="0.3">
      <c r="A49" t="s">
        <v>175</v>
      </c>
      <c r="B49" t="s">
        <v>391</v>
      </c>
      <c r="C49" t="s">
        <v>297</v>
      </c>
      <c r="D49" t="s">
        <v>392</v>
      </c>
      <c r="E49" t="s">
        <v>298</v>
      </c>
      <c r="G49">
        <v>594704.99492237496</v>
      </c>
      <c r="H49">
        <v>546951.81689986004</v>
      </c>
      <c r="I49">
        <v>511816.16932195501</v>
      </c>
      <c r="J49">
        <v>475901.81142034201</v>
      </c>
      <c r="K49">
        <v>446254.79409893602</v>
      </c>
      <c r="L49">
        <v>424034.49099737999</v>
      </c>
      <c r="M49">
        <v>406217.24502449401</v>
      </c>
      <c r="N49">
        <v>388942.21582678502</v>
      </c>
      <c r="O49">
        <v>374555.16207431199</v>
      </c>
      <c r="P49">
        <v>366339.19899788499</v>
      </c>
      <c r="Q49">
        <v>355001.09167554701</v>
      </c>
      <c r="R49">
        <v>349147.81586163997</v>
      </c>
      <c r="S49">
        <v>342776.452962582</v>
      </c>
      <c r="T49">
        <v>346837.61399395799</v>
      </c>
      <c r="U49">
        <v>336743.87461050798</v>
      </c>
      <c r="V49">
        <v>322940.18703729898</v>
      </c>
      <c r="W49">
        <v>314305.04789323203</v>
      </c>
      <c r="X49">
        <v>304685.29947801202</v>
      </c>
      <c r="Y49">
        <v>291936.08247225999</v>
      </c>
      <c r="Z49">
        <v>288452.08337157703</v>
      </c>
      <c r="AA49">
        <v>283510.804258883</v>
      </c>
      <c r="AB49">
        <v>273257.39370899001</v>
      </c>
      <c r="AC49">
        <v>267095.404249179</v>
      </c>
      <c r="AD49">
        <v>263706.16640582198</v>
      </c>
      <c r="AE49">
        <v>263196.33790790301</v>
      </c>
      <c r="AF49">
        <v>266987.08748608798</v>
      </c>
    </row>
    <row r="50" spans="1:32" x14ac:dyDescent="0.3">
      <c r="A50" t="s">
        <v>175</v>
      </c>
      <c r="B50" t="s">
        <v>393</v>
      </c>
      <c r="C50" t="s">
        <v>297</v>
      </c>
      <c r="D50" t="s">
        <v>394</v>
      </c>
      <c r="E50" t="s">
        <v>298</v>
      </c>
      <c r="G50">
        <v>393021.79815913702</v>
      </c>
      <c r="H50">
        <v>348862.56297193503</v>
      </c>
      <c r="I50">
        <v>319240.14049011702</v>
      </c>
      <c r="J50">
        <v>290282.189395339</v>
      </c>
      <c r="K50">
        <v>263789.26495560101</v>
      </c>
      <c r="L50">
        <v>243010.05359525801</v>
      </c>
      <c r="M50">
        <v>227996.397311529</v>
      </c>
      <c r="N50">
        <v>214412.22365582801</v>
      </c>
      <c r="O50">
        <v>204984.16327218199</v>
      </c>
      <c r="P50">
        <v>199828.299672016</v>
      </c>
      <c r="Q50">
        <v>195188.87552945601</v>
      </c>
      <c r="R50">
        <v>194711.49516804301</v>
      </c>
      <c r="S50">
        <v>192997.40555444101</v>
      </c>
      <c r="T50">
        <v>192591.98728192601</v>
      </c>
      <c r="U50">
        <v>184424.48160080001</v>
      </c>
      <c r="V50">
        <v>174003.91519920199</v>
      </c>
      <c r="W50">
        <v>169523.702888634</v>
      </c>
      <c r="X50">
        <v>163502.30150929399</v>
      </c>
      <c r="Y50">
        <v>160240.26659223399</v>
      </c>
      <c r="Z50">
        <v>161503.63142059901</v>
      </c>
      <c r="AA50">
        <v>160425.310756024</v>
      </c>
      <c r="AB50">
        <v>155999.76201549999</v>
      </c>
      <c r="AC50">
        <v>155948.038119137</v>
      </c>
      <c r="AD50">
        <v>163891.744690375</v>
      </c>
      <c r="AE50">
        <v>176131.04351566901</v>
      </c>
      <c r="AF50">
        <v>196592.79948145401</v>
      </c>
    </row>
    <row r="51" spans="1:32" x14ac:dyDescent="0.3">
      <c r="A51" t="s">
        <v>175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175</v>
      </c>
      <c r="B53" t="s">
        <v>399</v>
      </c>
      <c r="C53" t="s">
        <v>297</v>
      </c>
      <c r="D53" t="s">
        <v>400</v>
      </c>
      <c r="E53" t="s">
        <v>298</v>
      </c>
      <c r="G53">
        <v>329384.28189695399</v>
      </c>
      <c r="H53">
        <v>321672.45679936599</v>
      </c>
      <c r="I53">
        <v>311151.89985482203</v>
      </c>
      <c r="J53">
        <v>296521.42148700502</v>
      </c>
      <c r="K53">
        <v>286177.08561187697</v>
      </c>
      <c r="L53">
        <v>279184.79075545602</v>
      </c>
      <c r="M53">
        <v>269588.36760548298</v>
      </c>
      <c r="N53">
        <v>255551.55360755001</v>
      </c>
      <c r="O53">
        <v>243563.47782328099</v>
      </c>
      <c r="P53">
        <v>231357.93437731601</v>
      </c>
      <c r="Q53">
        <v>219876.94128603299</v>
      </c>
      <c r="R53">
        <v>211473.88250927901</v>
      </c>
      <c r="S53">
        <v>204318.40704734201</v>
      </c>
      <c r="T53">
        <v>202638.21115431501</v>
      </c>
      <c r="U53">
        <v>196718.824760613</v>
      </c>
      <c r="V53">
        <v>187335.51008464099</v>
      </c>
      <c r="W53">
        <v>182618.07789622201</v>
      </c>
      <c r="X53">
        <v>178312.741024024</v>
      </c>
      <c r="Y53">
        <v>174185.548339459</v>
      </c>
      <c r="Z53">
        <v>176508.79082303101</v>
      </c>
      <c r="AA53">
        <v>174853.74508602801</v>
      </c>
      <c r="AB53">
        <v>169523.625616495</v>
      </c>
      <c r="AC53">
        <v>166201.416784498</v>
      </c>
      <c r="AD53">
        <v>165380.92365629401</v>
      </c>
      <c r="AE53">
        <v>158932.109124885</v>
      </c>
      <c r="AF53">
        <v>156252.246295419</v>
      </c>
    </row>
    <row r="54" spans="1:32" x14ac:dyDescent="0.3">
      <c r="A54" t="s">
        <v>175</v>
      </c>
      <c r="B54" t="s">
        <v>401</v>
      </c>
      <c r="C54" t="s">
        <v>297</v>
      </c>
      <c r="D54" t="s">
        <v>402</v>
      </c>
      <c r="E54" t="s">
        <v>298</v>
      </c>
      <c r="G54">
        <v>912660.818981766</v>
      </c>
      <c r="H54">
        <v>931964.92268648196</v>
      </c>
      <c r="I54">
        <v>973785.15292904305</v>
      </c>
      <c r="J54">
        <v>1013256.82625733</v>
      </c>
      <c r="K54">
        <v>1064864.4340331501</v>
      </c>
      <c r="L54">
        <v>1118125.0636535401</v>
      </c>
      <c r="M54">
        <v>1177080.64041236</v>
      </c>
      <c r="N54">
        <v>1206555.48425341</v>
      </c>
      <c r="O54">
        <v>1247913.6906856101</v>
      </c>
      <c r="P54">
        <v>1283220.8559159799</v>
      </c>
      <c r="Q54">
        <v>1310211.0522819399</v>
      </c>
      <c r="R54">
        <v>1343107.7184454701</v>
      </c>
      <c r="S54">
        <v>1371233.2640601899</v>
      </c>
      <c r="T54">
        <v>1389155.53315397</v>
      </c>
      <c r="U54">
        <v>1373253.5594136999</v>
      </c>
      <c r="V54">
        <v>1354331.3054974701</v>
      </c>
      <c r="W54">
        <v>1332366.0974331601</v>
      </c>
      <c r="X54">
        <v>1283402.26635324</v>
      </c>
      <c r="Y54">
        <v>1215235.2404871599</v>
      </c>
      <c r="Z54">
        <v>1171136.8737075401</v>
      </c>
      <c r="AA54">
        <v>1113100.82120225</v>
      </c>
      <c r="AB54">
        <v>1055264.6324322899</v>
      </c>
      <c r="AC54">
        <v>1019034.59886824</v>
      </c>
      <c r="AD54">
        <v>1011811.98458025</v>
      </c>
      <c r="AE54">
        <v>1000668.7123867</v>
      </c>
      <c r="AF54">
        <v>1005908.85456681</v>
      </c>
    </row>
    <row r="55" spans="1:32" x14ac:dyDescent="0.3">
      <c r="A55" t="s">
        <v>175</v>
      </c>
      <c r="B55" t="s">
        <v>403</v>
      </c>
      <c r="C55" t="s">
        <v>297</v>
      </c>
      <c r="D55" t="s">
        <v>404</v>
      </c>
      <c r="E55" t="s">
        <v>298</v>
      </c>
      <c r="G55">
        <v>583276.537084813</v>
      </c>
      <c r="H55">
        <v>610292.46588711604</v>
      </c>
      <c r="I55">
        <v>662633.25307422096</v>
      </c>
      <c r="J55">
        <v>716735.40477032599</v>
      </c>
      <c r="K55">
        <v>778687.34842127305</v>
      </c>
      <c r="L55">
        <v>838940.27289807994</v>
      </c>
      <c r="M55">
        <v>907492.27280687902</v>
      </c>
      <c r="N55">
        <v>951003.93064585701</v>
      </c>
      <c r="O55">
        <v>1004350.21286233</v>
      </c>
      <c r="P55">
        <v>1051862.9215386601</v>
      </c>
      <c r="Q55">
        <v>1090334.1109959099</v>
      </c>
      <c r="R55">
        <v>1131633.8359361901</v>
      </c>
      <c r="S55">
        <v>1166914.85701285</v>
      </c>
      <c r="T55">
        <v>1186517.32199965</v>
      </c>
      <c r="U55">
        <v>1176534.7346530899</v>
      </c>
      <c r="V55">
        <v>1166995.7954128301</v>
      </c>
      <c r="W55">
        <v>1149748.0195369399</v>
      </c>
      <c r="X55">
        <v>1105089.5253292201</v>
      </c>
      <c r="Y55">
        <v>1041049.6921477</v>
      </c>
      <c r="Z55">
        <v>994628.082884509</v>
      </c>
      <c r="AA55">
        <v>938247.07611622498</v>
      </c>
      <c r="AB55">
        <v>885741.00681579695</v>
      </c>
      <c r="AC55">
        <v>852833.18208374199</v>
      </c>
      <c r="AD55">
        <v>846431.06092395901</v>
      </c>
      <c r="AE55">
        <v>841736.60326181701</v>
      </c>
      <c r="AF55">
        <v>849656.60827139195</v>
      </c>
    </row>
    <row r="56" spans="1:32" x14ac:dyDescent="0.3">
      <c r="A56" t="s">
        <v>175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175</v>
      </c>
      <c r="B57" t="s">
        <v>407</v>
      </c>
      <c r="C57" t="s">
        <v>297</v>
      </c>
      <c r="D57" t="s">
        <v>408</v>
      </c>
      <c r="E57" t="s">
        <v>298</v>
      </c>
      <c r="G57">
        <v>43565772.028416902</v>
      </c>
      <c r="H57">
        <v>44150339.324475899</v>
      </c>
      <c r="I57">
        <v>45018373.438205399</v>
      </c>
      <c r="J57">
        <v>44827856.506728202</v>
      </c>
      <c r="K57">
        <v>44644923.328170598</v>
      </c>
      <c r="L57">
        <v>44525598.579035699</v>
      </c>
      <c r="M57">
        <v>44216712.5616116</v>
      </c>
      <c r="N57">
        <v>43459999.512394503</v>
      </c>
      <c r="O57">
        <v>42622141.471589103</v>
      </c>
      <c r="P57">
        <v>41988253.216894001</v>
      </c>
      <c r="Q57">
        <v>41533874.970839299</v>
      </c>
      <c r="R57">
        <v>41713733.191667199</v>
      </c>
      <c r="S57">
        <v>42148302.438604899</v>
      </c>
      <c r="T57">
        <v>42502142.1904599</v>
      </c>
      <c r="U57">
        <v>41782805.325299799</v>
      </c>
      <c r="V57">
        <v>40842168.973816402</v>
      </c>
      <c r="W57">
        <v>40627789.743984498</v>
      </c>
      <c r="X57">
        <v>40569286.9672895</v>
      </c>
      <c r="Y57">
        <v>40425169.946419597</v>
      </c>
      <c r="Z57">
        <v>41750901.758425497</v>
      </c>
      <c r="AA57">
        <v>42440611.269083098</v>
      </c>
      <c r="AB57">
        <v>42203455.972789302</v>
      </c>
      <c r="AC57">
        <v>42549501.879550599</v>
      </c>
      <c r="AD57">
        <v>43765750.5372587</v>
      </c>
      <c r="AE57">
        <v>44698307.105336502</v>
      </c>
      <c r="AF57">
        <v>46290153.083872303</v>
      </c>
    </row>
    <row r="58" spans="1:32" x14ac:dyDescent="0.3">
      <c r="A58" t="s">
        <v>175</v>
      </c>
      <c r="B58" t="s">
        <v>409</v>
      </c>
      <c r="C58" t="s">
        <v>297</v>
      </c>
      <c r="D58" t="s">
        <v>410</v>
      </c>
      <c r="E58" t="s">
        <v>298</v>
      </c>
      <c r="G58">
        <v>43560496.983122803</v>
      </c>
      <c r="H58">
        <v>44131444.312873997</v>
      </c>
      <c r="I58">
        <v>44983089.825469203</v>
      </c>
      <c r="J58">
        <v>44774410.263837203</v>
      </c>
      <c r="K58">
        <v>44578061.472428001</v>
      </c>
      <c r="L58">
        <v>44444347.405087002</v>
      </c>
      <c r="M58">
        <v>44115146.5479616</v>
      </c>
      <c r="N58">
        <v>43349707.638674803</v>
      </c>
      <c r="O58">
        <v>42503391.9434627</v>
      </c>
      <c r="P58">
        <v>41864250.5315997</v>
      </c>
      <c r="Q58">
        <v>41397911.598841697</v>
      </c>
      <c r="R58">
        <v>41555564.1132337</v>
      </c>
      <c r="S58">
        <v>41967154.831141703</v>
      </c>
      <c r="T58">
        <v>42304741.818820402</v>
      </c>
      <c r="U58">
        <v>41575305.808417499</v>
      </c>
      <c r="V58">
        <v>40622507.8365013</v>
      </c>
      <c r="W58">
        <v>40403349.185222797</v>
      </c>
      <c r="X58">
        <v>40352630.594565302</v>
      </c>
      <c r="Y58">
        <v>40221618.306587003</v>
      </c>
      <c r="Z58">
        <v>41560454.684574798</v>
      </c>
      <c r="AA58">
        <v>42264687.948214702</v>
      </c>
      <c r="AB58">
        <v>42042442.254886001</v>
      </c>
      <c r="AC58">
        <v>42397089.073401302</v>
      </c>
      <c r="AD58">
        <v>43615481.0087758</v>
      </c>
      <c r="AE58">
        <v>44551376.067130603</v>
      </c>
      <c r="AF58">
        <v>46143688.108998299</v>
      </c>
    </row>
    <row r="59" spans="1:32" x14ac:dyDescent="0.3">
      <c r="A59" t="s">
        <v>175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177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177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177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177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177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177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177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177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177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177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177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177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177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177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177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177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177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177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177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177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177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177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177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177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177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177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177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177</v>
      </c>
      <c r="B32" t="s">
        <v>357</v>
      </c>
      <c r="C32" t="s">
        <v>297</v>
      </c>
      <c r="D32" t="s">
        <v>358</v>
      </c>
      <c r="E32" t="s">
        <v>298</v>
      </c>
    </row>
    <row r="33" spans="1:32" x14ac:dyDescent="0.3">
      <c r="A33" t="s">
        <v>177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177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177</v>
      </c>
      <c r="B35" t="s">
        <v>363</v>
      </c>
      <c r="C35" t="s">
        <v>297</v>
      </c>
      <c r="D35" t="s">
        <v>364</v>
      </c>
      <c r="E35" t="s">
        <v>298</v>
      </c>
    </row>
    <row r="36" spans="1:32" x14ac:dyDescent="0.3">
      <c r="A36" t="s">
        <v>177</v>
      </c>
      <c r="B36" t="s">
        <v>365</v>
      </c>
      <c r="C36" t="s">
        <v>297</v>
      </c>
      <c r="D36" t="s">
        <v>366</v>
      </c>
      <c r="E36" t="s">
        <v>298</v>
      </c>
    </row>
    <row r="37" spans="1:32" x14ac:dyDescent="0.3">
      <c r="A37" t="s">
        <v>177</v>
      </c>
      <c r="B37" t="s">
        <v>367</v>
      </c>
      <c r="C37" t="s">
        <v>297</v>
      </c>
      <c r="D37" t="s">
        <v>368</v>
      </c>
      <c r="E37" t="s">
        <v>298</v>
      </c>
    </row>
    <row r="38" spans="1:32" x14ac:dyDescent="0.3">
      <c r="A38" t="s">
        <v>177</v>
      </c>
      <c r="B38" t="s">
        <v>369</v>
      </c>
      <c r="C38" t="s">
        <v>297</v>
      </c>
      <c r="D38" t="s">
        <v>370</v>
      </c>
      <c r="E38" t="s">
        <v>298</v>
      </c>
    </row>
    <row r="39" spans="1:32" x14ac:dyDescent="0.3">
      <c r="A39" t="s">
        <v>177</v>
      </c>
      <c r="B39" t="s">
        <v>371</v>
      </c>
      <c r="C39" t="s">
        <v>297</v>
      </c>
      <c r="D39" t="s">
        <v>372</v>
      </c>
      <c r="E39" t="s">
        <v>298</v>
      </c>
      <c r="G39">
        <v>2186087.86667231</v>
      </c>
      <c r="H39">
        <v>2327323.94340157</v>
      </c>
      <c r="I39">
        <v>2398208.35022052</v>
      </c>
      <c r="J39">
        <v>2434238.2031999002</v>
      </c>
      <c r="K39">
        <v>2483877.3707911298</v>
      </c>
      <c r="L39">
        <v>2469813.62466241</v>
      </c>
      <c r="M39">
        <v>2625398.56516437</v>
      </c>
      <c r="N39">
        <v>2722473.4652690301</v>
      </c>
      <c r="O39">
        <v>2748628.8014667402</v>
      </c>
      <c r="P39">
        <v>2757837.79517151</v>
      </c>
      <c r="Q39">
        <v>2802762.8814962301</v>
      </c>
      <c r="R39">
        <v>2817069.73191923</v>
      </c>
      <c r="S39">
        <v>2787581.3378069801</v>
      </c>
      <c r="T39">
        <v>2785268.1175003401</v>
      </c>
      <c r="U39">
        <v>2712333.9994583698</v>
      </c>
      <c r="V39">
        <v>2666796.6466923198</v>
      </c>
      <c r="W39">
        <v>2638586.8431411302</v>
      </c>
      <c r="X39">
        <v>2554032.8800444999</v>
      </c>
      <c r="Y39">
        <v>2486901.00642164</v>
      </c>
      <c r="Z39">
        <v>2507371.5052081002</v>
      </c>
      <c r="AA39">
        <v>2527183.3148694499</v>
      </c>
      <c r="AB39">
        <v>2574790.5248963502</v>
      </c>
      <c r="AC39">
        <v>2583775.2091527702</v>
      </c>
      <c r="AD39">
        <v>2625649.6968138199</v>
      </c>
      <c r="AE39">
        <v>2663427.0424002502</v>
      </c>
      <c r="AF39">
        <v>2610896.85109198</v>
      </c>
    </row>
    <row r="40" spans="1:32" x14ac:dyDescent="0.3">
      <c r="A40" t="s">
        <v>177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177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177</v>
      </c>
      <c r="B43" t="s">
        <v>379</v>
      </c>
      <c r="C43" t="s">
        <v>297</v>
      </c>
      <c r="D43" t="s">
        <v>380</v>
      </c>
      <c r="E43" t="s">
        <v>298</v>
      </c>
    </row>
    <row r="44" spans="1:32" x14ac:dyDescent="0.3">
      <c r="A44" t="s">
        <v>177</v>
      </c>
      <c r="B44" t="s">
        <v>381</v>
      </c>
      <c r="C44" t="s">
        <v>297</v>
      </c>
      <c r="D44" t="s">
        <v>382</v>
      </c>
      <c r="E44" t="s">
        <v>298</v>
      </c>
      <c r="G44">
        <v>2186087.86667231</v>
      </c>
      <c r="H44">
        <v>2327323.94340157</v>
      </c>
      <c r="I44">
        <v>2398208.35022052</v>
      </c>
      <c r="J44">
        <v>2434238.2031999002</v>
      </c>
      <c r="K44">
        <v>2483877.3707911298</v>
      </c>
      <c r="L44">
        <v>2469813.62466241</v>
      </c>
      <c r="M44">
        <v>2625398.56516437</v>
      </c>
      <c r="N44">
        <v>2722473.4652690301</v>
      </c>
      <c r="O44">
        <v>2748628.8014667402</v>
      </c>
      <c r="P44">
        <v>2757837.79517151</v>
      </c>
      <c r="Q44">
        <v>2802762.8814962301</v>
      </c>
      <c r="R44">
        <v>2817069.73191923</v>
      </c>
      <c r="S44">
        <v>2787581.3378069801</v>
      </c>
      <c r="T44">
        <v>2785268.1175003401</v>
      </c>
      <c r="U44">
        <v>2712333.9994583698</v>
      </c>
      <c r="V44">
        <v>2666796.6466923198</v>
      </c>
      <c r="W44">
        <v>2638586.8431411302</v>
      </c>
      <c r="X44">
        <v>2554032.8800444999</v>
      </c>
      <c r="Y44">
        <v>2486901.00642164</v>
      </c>
      <c r="Z44">
        <v>2507371.5052081002</v>
      </c>
      <c r="AA44">
        <v>2527183.3148694499</v>
      </c>
      <c r="AB44">
        <v>2574790.5248963502</v>
      </c>
      <c r="AC44">
        <v>2583775.2091527702</v>
      </c>
      <c r="AD44">
        <v>2625649.6968138199</v>
      </c>
      <c r="AE44">
        <v>2663427.0424002502</v>
      </c>
      <c r="AF44">
        <v>2610896.85109198</v>
      </c>
    </row>
    <row r="45" spans="1:32" x14ac:dyDescent="0.3">
      <c r="A45" t="s">
        <v>177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177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177</v>
      </c>
      <c r="B47" t="s">
        <v>387</v>
      </c>
      <c r="C47" t="s">
        <v>297</v>
      </c>
      <c r="D47" t="s">
        <v>388</v>
      </c>
      <c r="E47" t="s">
        <v>298</v>
      </c>
    </row>
    <row r="48" spans="1:32" x14ac:dyDescent="0.3">
      <c r="A48" t="s">
        <v>177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177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177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177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177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177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177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177</v>
      </c>
      <c r="B57" t="s">
        <v>407</v>
      </c>
      <c r="C57" t="s">
        <v>297</v>
      </c>
      <c r="D57" t="s">
        <v>408</v>
      </c>
      <c r="E57" t="s">
        <v>298</v>
      </c>
      <c r="G57">
        <v>2186087.86667231</v>
      </c>
      <c r="H57">
        <v>2327323.94340157</v>
      </c>
      <c r="I57">
        <v>2398208.35022052</v>
      </c>
      <c r="J57">
        <v>2434238.2031999002</v>
      </c>
      <c r="K57">
        <v>2483877.3707911298</v>
      </c>
      <c r="L57">
        <v>2469813.62466241</v>
      </c>
      <c r="M57">
        <v>2625398.56516437</v>
      </c>
      <c r="N57">
        <v>2722473.4652690301</v>
      </c>
      <c r="O57">
        <v>2748628.8014667402</v>
      </c>
      <c r="P57">
        <v>2757837.79517151</v>
      </c>
      <c r="Q57">
        <v>2802762.8814962301</v>
      </c>
      <c r="R57">
        <v>2817069.73191923</v>
      </c>
      <c r="S57">
        <v>2787581.3378069801</v>
      </c>
      <c r="T57">
        <v>2785268.1175003401</v>
      </c>
      <c r="U57">
        <v>2712333.9994583698</v>
      </c>
      <c r="V57">
        <v>2666796.6466923198</v>
      </c>
      <c r="W57">
        <v>2638586.8431411302</v>
      </c>
      <c r="X57">
        <v>2554032.8800444999</v>
      </c>
      <c r="Y57">
        <v>2486901.00642164</v>
      </c>
      <c r="Z57">
        <v>2507371.5052081002</v>
      </c>
      <c r="AA57">
        <v>2527183.3148694499</v>
      </c>
      <c r="AB57">
        <v>2574790.5248963502</v>
      </c>
      <c r="AC57">
        <v>2583775.2091527702</v>
      </c>
      <c r="AD57">
        <v>2625649.6968138199</v>
      </c>
      <c r="AE57">
        <v>2663427.0424002502</v>
      </c>
      <c r="AF57">
        <v>2610896.85109198</v>
      </c>
    </row>
    <row r="58" spans="1:32" x14ac:dyDescent="0.3">
      <c r="A58" t="s">
        <v>177</v>
      </c>
      <c r="B58" t="s">
        <v>409</v>
      </c>
      <c r="C58" t="s">
        <v>297</v>
      </c>
      <c r="D58" t="s">
        <v>410</v>
      </c>
      <c r="E58" t="s">
        <v>298</v>
      </c>
      <c r="G58">
        <v>2186087.86667231</v>
      </c>
      <c r="H58">
        <v>2327323.94340157</v>
      </c>
      <c r="I58">
        <v>2398208.35022052</v>
      </c>
      <c r="J58">
        <v>2434238.2031999002</v>
      </c>
      <c r="K58">
        <v>2483877.3707911298</v>
      </c>
      <c r="L58">
        <v>2469813.62466241</v>
      </c>
      <c r="M58">
        <v>2625398.56516437</v>
      </c>
      <c r="N58">
        <v>2722473.4652690301</v>
      </c>
      <c r="O58">
        <v>2748628.8014667402</v>
      </c>
      <c r="P58">
        <v>2757837.79517151</v>
      </c>
      <c r="Q58">
        <v>2802762.8814962301</v>
      </c>
      <c r="R58">
        <v>2817069.73191923</v>
      </c>
      <c r="S58">
        <v>2787581.3378069801</v>
      </c>
      <c r="T58">
        <v>2785268.1175003401</v>
      </c>
      <c r="U58">
        <v>2712333.9994583698</v>
      </c>
      <c r="V58">
        <v>2666796.6466923198</v>
      </c>
      <c r="W58">
        <v>2638586.8431411302</v>
      </c>
      <c r="X58">
        <v>2554032.8800444999</v>
      </c>
      <c r="Y58">
        <v>2486901.00642164</v>
      </c>
      <c r="Z58">
        <v>2507371.5052081002</v>
      </c>
      <c r="AA58">
        <v>2527183.3148694499</v>
      </c>
      <c r="AB58">
        <v>2574790.5248963502</v>
      </c>
      <c r="AC58">
        <v>2583775.2091527702</v>
      </c>
      <c r="AD58">
        <v>2625649.6968138199</v>
      </c>
      <c r="AE58">
        <v>2663427.0424002502</v>
      </c>
      <c r="AF58">
        <v>2610896.85109198</v>
      </c>
    </row>
    <row r="59" spans="1:32" x14ac:dyDescent="0.3">
      <c r="A59" t="s">
        <v>177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179</v>
      </c>
      <c r="B2" t="s">
        <v>295</v>
      </c>
      <c r="C2" t="s">
        <v>297</v>
      </c>
      <c r="D2" t="s">
        <v>296</v>
      </c>
      <c r="E2" t="s">
        <v>298</v>
      </c>
      <c r="G2">
        <v>126887.371439496</v>
      </c>
      <c r="H2">
        <v>130052.762201672</v>
      </c>
      <c r="I2">
        <v>134118.39960345899</v>
      </c>
      <c r="J2">
        <v>136244.427955942</v>
      </c>
      <c r="K2">
        <v>136693.02908401101</v>
      </c>
      <c r="L2">
        <v>134810.30119301</v>
      </c>
      <c r="M2">
        <v>130227.822304053</v>
      </c>
      <c r="N2">
        <v>126594.758615549</v>
      </c>
      <c r="O2">
        <v>124643.392053712</v>
      </c>
      <c r="P2">
        <v>123204.765432092</v>
      </c>
      <c r="Q2">
        <v>123148.34816686501</v>
      </c>
      <c r="R2">
        <v>126439.913556171</v>
      </c>
      <c r="S2">
        <v>124458.304194888</v>
      </c>
      <c r="T2">
        <v>124037.79267895401</v>
      </c>
      <c r="U2">
        <v>118211.439201246</v>
      </c>
      <c r="V2">
        <v>117457.166184375</v>
      </c>
      <c r="W2">
        <v>114730.04721015099</v>
      </c>
      <c r="X2">
        <v>111915.42873628299</v>
      </c>
      <c r="Y2">
        <v>110986.117862771</v>
      </c>
      <c r="Z2">
        <v>111920.067797924</v>
      </c>
      <c r="AA2">
        <v>111388.303202393</v>
      </c>
      <c r="AB2">
        <v>110155.12698802</v>
      </c>
      <c r="AC2">
        <v>111520.29896472</v>
      </c>
      <c r="AD2">
        <v>114036.518792289</v>
      </c>
      <c r="AE2">
        <v>119042.996859903</v>
      </c>
      <c r="AF2">
        <v>124121.494613619</v>
      </c>
    </row>
    <row r="3" spans="1:32" x14ac:dyDescent="0.3">
      <c r="A3" t="s">
        <v>179</v>
      </c>
      <c r="B3" t="s">
        <v>299</v>
      </c>
      <c r="C3" t="s">
        <v>297</v>
      </c>
      <c r="D3" t="s">
        <v>300</v>
      </c>
      <c r="E3" t="s">
        <v>298</v>
      </c>
      <c r="G3">
        <v>128807.34047732101</v>
      </c>
      <c r="H3">
        <v>128623.50032963901</v>
      </c>
      <c r="I3">
        <v>131977.32302508599</v>
      </c>
      <c r="J3">
        <v>134366.14204512199</v>
      </c>
      <c r="K3">
        <v>134800.908163977</v>
      </c>
      <c r="L3">
        <v>136854.828603284</v>
      </c>
      <c r="M3">
        <v>129539.1050955</v>
      </c>
      <c r="N3">
        <v>120453.712292326</v>
      </c>
      <c r="O3">
        <v>113079.175958885</v>
      </c>
      <c r="P3">
        <v>108388.02469621001</v>
      </c>
      <c r="Q3">
        <v>99803.279464439402</v>
      </c>
      <c r="R3">
        <v>93618.793061525503</v>
      </c>
      <c r="S3">
        <v>85344.790374162199</v>
      </c>
      <c r="T3">
        <v>78586.074830787606</v>
      </c>
      <c r="U3">
        <v>67855.255061454198</v>
      </c>
      <c r="V3">
        <v>62008.636899765101</v>
      </c>
      <c r="W3">
        <v>56326.352949570799</v>
      </c>
      <c r="X3">
        <v>51965.567697081096</v>
      </c>
      <c r="Y3">
        <v>48264.559379349201</v>
      </c>
      <c r="Z3">
        <v>46240.792157209202</v>
      </c>
      <c r="AA3">
        <v>44203.099652287499</v>
      </c>
      <c r="AB3">
        <v>41457.504472734203</v>
      </c>
      <c r="AC3">
        <v>39919.426356735203</v>
      </c>
      <c r="AD3">
        <v>38298.043679917697</v>
      </c>
      <c r="AE3">
        <v>35915.022979249799</v>
      </c>
      <c r="AF3">
        <v>33283.1866582238</v>
      </c>
    </row>
    <row r="4" spans="1:32" x14ac:dyDescent="0.3">
      <c r="A4" t="s">
        <v>179</v>
      </c>
      <c r="B4" t="s">
        <v>301</v>
      </c>
      <c r="C4" t="s">
        <v>297</v>
      </c>
      <c r="D4" t="s">
        <v>302</v>
      </c>
      <c r="E4" t="s">
        <v>298</v>
      </c>
      <c r="G4">
        <v>54144809.665436201</v>
      </c>
      <c r="H4">
        <v>56384238.484594896</v>
      </c>
      <c r="I4">
        <v>59009366.415328003</v>
      </c>
      <c r="J4">
        <v>60056681.978859201</v>
      </c>
      <c r="K4">
        <v>61007640.680855498</v>
      </c>
      <c r="L4">
        <v>62410233.327770703</v>
      </c>
      <c r="M4">
        <v>63218795.131466202</v>
      </c>
      <c r="N4">
        <v>63900739.794107899</v>
      </c>
      <c r="O4">
        <v>65099308.040244699</v>
      </c>
      <c r="P4">
        <v>66840540.257491097</v>
      </c>
      <c r="Q4">
        <v>68937366.592701301</v>
      </c>
      <c r="R4">
        <v>72019591.975232497</v>
      </c>
      <c r="S4">
        <v>73880297.128696099</v>
      </c>
      <c r="T4">
        <v>75402409.393261507</v>
      </c>
      <c r="U4">
        <v>72202600.830579206</v>
      </c>
      <c r="V4">
        <v>73288150.8931178</v>
      </c>
      <c r="W4">
        <v>73767620.614316404</v>
      </c>
      <c r="X4">
        <v>74457032.3646954</v>
      </c>
      <c r="Y4">
        <v>75543987.840984195</v>
      </c>
      <c r="Z4">
        <v>77912675.641663298</v>
      </c>
      <c r="AA4">
        <v>78906855.925965995</v>
      </c>
      <c r="AB4">
        <v>79050370.688249499</v>
      </c>
      <c r="AC4">
        <v>81129054.460167095</v>
      </c>
      <c r="AD4">
        <v>83015901.715302601</v>
      </c>
      <c r="AE4">
        <v>83746243.798881799</v>
      </c>
      <c r="AF4">
        <v>83350098.332045197</v>
      </c>
    </row>
    <row r="5" spans="1:32" x14ac:dyDescent="0.3">
      <c r="A5" t="s">
        <v>179</v>
      </c>
      <c r="B5" t="s">
        <v>303</v>
      </c>
      <c r="C5" t="s">
        <v>297</v>
      </c>
      <c r="D5" t="s">
        <v>304</v>
      </c>
      <c r="E5" t="s">
        <v>298</v>
      </c>
      <c r="G5">
        <v>1464725.5465293799</v>
      </c>
      <c r="H5">
        <v>1521907.83383665</v>
      </c>
      <c r="I5">
        <v>1589345.3028742899</v>
      </c>
      <c r="J5">
        <v>1635487.7207255301</v>
      </c>
      <c r="K5">
        <v>1661112.1156866101</v>
      </c>
      <c r="L5">
        <v>1687674.96519521</v>
      </c>
      <c r="M5">
        <v>1686760.00827707</v>
      </c>
      <c r="N5">
        <v>1743098.46163392</v>
      </c>
      <c r="O5">
        <v>1780401.22371072</v>
      </c>
      <c r="P5">
        <v>1817062.89893643</v>
      </c>
      <c r="Q5">
        <v>1874652.8537474701</v>
      </c>
      <c r="R5">
        <v>1921324.37471726</v>
      </c>
      <c r="S5">
        <v>1915992.93511739</v>
      </c>
      <c r="T5">
        <v>1918699.2131405801</v>
      </c>
      <c r="U5">
        <v>1806462.9684347999</v>
      </c>
      <c r="V5">
        <v>1793393.1620019099</v>
      </c>
      <c r="W5">
        <v>1761554.8442508599</v>
      </c>
      <c r="X5">
        <v>1730543.7463978899</v>
      </c>
      <c r="Y5">
        <v>1699813.55471293</v>
      </c>
      <c r="Z5">
        <v>1704538.61113213</v>
      </c>
      <c r="AA5">
        <v>1692904.50065589</v>
      </c>
      <c r="AB5">
        <v>1690942.4260410301</v>
      </c>
      <c r="AC5">
        <v>1736438.8972648301</v>
      </c>
      <c r="AD5">
        <v>1790577.8199404201</v>
      </c>
      <c r="AE5">
        <v>1814741.4416028</v>
      </c>
      <c r="AF5">
        <v>1811346.7342769499</v>
      </c>
    </row>
    <row r="6" spans="1:32" x14ac:dyDescent="0.3">
      <c r="A6" t="s">
        <v>179</v>
      </c>
      <c r="B6" t="s">
        <v>305</v>
      </c>
      <c r="C6" t="s">
        <v>297</v>
      </c>
      <c r="D6" t="s">
        <v>306</v>
      </c>
      <c r="E6" t="s">
        <v>298</v>
      </c>
      <c r="G6">
        <v>821397.26874827605</v>
      </c>
      <c r="H6">
        <v>759546.64090449002</v>
      </c>
      <c r="I6">
        <v>711245.21735078201</v>
      </c>
      <c r="J6">
        <v>658240.57385265897</v>
      </c>
      <c r="K6">
        <v>610487.75483129604</v>
      </c>
      <c r="L6">
        <v>570643.30861970899</v>
      </c>
      <c r="M6">
        <v>531717.20178642403</v>
      </c>
      <c r="N6">
        <v>491354.95048294798</v>
      </c>
      <c r="O6">
        <v>458853.96558680199</v>
      </c>
      <c r="P6">
        <v>427273.75968944799</v>
      </c>
      <c r="Q6">
        <v>399615.70318181702</v>
      </c>
      <c r="R6">
        <v>384801.50305119099</v>
      </c>
      <c r="S6">
        <v>371894.50990970503</v>
      </c>
      <c r="T6">
        <v>358385.15923858102</v>
      </c>
      <c r="U6">
        <v>325486.78516427899</v>
      </c>
      <c r="V6">
        <v>322892.24440641003</v>
      </c>
      <c r="W6">
        <v>317643.38597993302</v>
      </c>
      <c r="X6">
        <v>311849.62296961498</v>
      </c>
      <c r="Y6">
        <v>311838.95016712497</v>
      </c>
      <c r="Z6">
        <v>316213.55005115399</v>
      </c>
      <c r="AA6">
        <v>314900.24248496903</v>
      </c>
      <c r="AB6">
        <v>314824.24285143201</v>
      </c>
      <c r="AC6">
        <v>325246.93228092999</v>
      </c>
      <c r="AD6">
        <v>334510.708882106</v>
      </c>
      <c r="AE6">
        <v>327755.75423382601</v>
      </c>
      <c r="AF6">
        <v>313837.24702271598</v>
      </c>
    </row>
    <row r="7" spans="1:32" x14ac:dyDescent="0.3">
      <c r="A7" t="s">
        <v>179</v>
      </c>
      <c r="B7" t="s">
        <v>307</v>
      </c>
      <c r="C7" t="s">
        <v>297</v>
      </c>
      <c r="D7" t="s">
        <v>308</v>
      </c>
      <c r="E7" t="s">
        <v>298</v>
      </c>
      <c r="G7">
        <v>500442.60859450197</v>
      </c>
      <c r="H7">
        <v>532609.98929854995</v>
      </c>
      <c r="I7">
        <v>568430.88126878696</v>
      </c>
      <c r="J7">
        <v>591028.77687825903</v>
      </c>
      <c r="K7">
        <v>606092.11531641299</v>
      </c>
      <c r="L7">
        <v>623936.64448205405</v>
      </c>
      <c r="M7">
        <v>631628.24663893203</v>
      </c>
      <c r="N7">
        <v>642157.00869579101</v>
      </c>
      <c r="O7">
        <v>656755.097445925</v>
      </c>
      <c r="P7">
        <v>667116.69925344503</v>
      </c>
      <c r="Q7">
        <v>676416.77606755996</v>
      </c>
      <c r="R7">
        <v>683184.32264566806</v>
      </c>
      <c r="S7">
        <v>683731.32407020498</v>
      </c>
      <c r="T7">
        <v>690029.57565134997</v>
      </c>
      <c r="U7">
        <v>656658.35918121506</v>
      </c>
      <c r="V7">
        <v>651261.00026608002</v>
      </c>
      <c r="W7">
        <v>631680.27847722499</v>
      </c>
      <c r="X7">
        <v>606073.11135807598</v>
      </c>
      <c r="Y7">
        <v>582826.36041007005</v>
      </c>
      <c r="Z7">
        <v>570465.40780981095</v>
      </c>
      <c r="AA7">
        <v>555983.67221324902</v>
      </c>
      <c r="AB7">
        <v>541741.65411484998</v>
      </c>
      <c r="AC7">
        <v>544360.59267152997</v>
      </c>
      <c r="AD7">
        <v>546938.95004287898</v>
      </c>
      <c r="AE7">
        <v>548977.10015772295</v>
      </c>
      <c r="AF7">
        <v>545969.07210632297</v>
      </c>
    </row>
    <row r="8" spans="1:32" x14ac:dyDescent="0.3">
      <c r="A8" t="s">
        <v>179</v>
      </c>
      <c r="B8" t="s">
        <v>309</v>
      </c>
      <c r="C8" t="s">
        <v>297</v>
      </c>
      <c r="D8" t="s">
        <v>310</v>
      </c>
      <c r="E8" t="s">
        <v>298</v>
      </c>
      <c r="G8">
        <v>550469.66073232598</v>
      </c>
      <c r="H8">
        <v>541903.87662546302</v>
      </c>
      <c r="I8">
        <v>528363.73065195896</v>
      </c>
      <c r="J8">
        <v>495552.29240657098</v>
      </c>
      <c r="K8">
        <v>461073.335991789</v>
      </c>
      <c r="L8">
        <v>436296.29126486997</v>
      </c>
      <c r="M8">
        <v>412249.37104423699</v>
      </c>
      <c r="N8">
        <v>391889.051759895</v>
      </c>
      <c r="O8">
        <v>378498.97586609301</v>
      </c>
      <c r="P8">
        <v>371842.51081010501</v>
      </c>
      <c r="Q8">
        <v>371943.154964599</v>
      </c>
      <c r="R8">
        <v>375990.90369927202</v>
      </c>
      <c r="S8">
        <v>377802.57412029401</v>
      </c>
      <c r="T8">
        <v>383193.04086785001</v>
      </c>
      <c r="U8">
        <v>366775.70298863098</v>
      </c>
      <c r="V8">
        <v>369401.64103271603</v>
      </c>
      <c r="W8">
        <v>365571.55065975402</v>
      </c>
      <c r="X8">
        <v>360963.33345842903</v>
      </c>
      <c r="Y8">
        <v>354257.99029997602</v>
      </c>
      <c r="Z8">
        <v>353591.51567270298</v>
      </c>
      <c r="AA8">
        <v>350004.80057333497</v>
      </c>
      <c r="AB8">
        <v>343570.57424699399</v>
      </c>
      <c r="AC8">
        <v>345940.70450823801</v>
      </c>
      <c r="AD8">
        <v>348960.01282309502</v>
      </c>
      <c r="AE8">
        <v>345491.56752236799</v>
      </c>
      <c r="AF8">
        <v>336511.57895350998</v>
      </c>
    </row>
    <row r="9" spans="1:32" x14ac:dyDescent="0.3">
      <c r="A9" t="s">
        <v>179</v>
      </c>
      <c r="B9" t="s">
        <v>311</v>
      </c>
      <c r="C9" t="s">
        <v>297</v>
      </c>
      <c r="D9" t="s">
        <v>312</v>
      </c>
      <c r="E9" t="s">
        <v>298</v>
      </c>
      <c r="G9">
        <v>6969760.7022758499</v>
      </c>
      <c r="H9">
        <v>7145982.5276725497</v>
      </c>
      <c r="I9">
        <v>7305256.5848751897</v>
      </c>
      <c r="J9">
        <v>7341271.3619990004</v>
      </c>
      <c r="K9">
        <v>7234406.3278396297</v>
      </c>
      <c r="L9">
        <v>7286104.8112804303</v>
      </c>
      <c r="M9">
        <v>7282722.2805556599</v>
      </c>
      <c r="N9">
        <v>7242776.3211320797</v>
      </c>
      <c r="O9">
        <v>7243901.4703788096</v>
      </c>
      <c r="P9">
        <v>7321878.3856362002</v>
      </c>
      <c r="Q9">
        <v>7407205.6559804501</v>
      </c>
      <c r="R9">
        <v>7717632.5961824302</v>
      </c>
      <c r="S9">
        <v>7954486.6816648096</v>
      </c>
      <c r="T9">
        <v>8146445.4274724703</v>
      </c>
      <c r="U9">
        <v>7775909.60866128</v>
      </c>
      <c r="V9">
        <v>7870906.4698663801</v>
      </c>
      <c r="W9">
        <v>7936259.0714937504</v>
      </c>
      <c r="X9">
        <v>8046909.8072198499</v>
      </c>
      <c r="Y9">
        <v>8212748.1526366305</v>
      </c>
      <c r="Z9">
        <v>8483275.5283487197</v>
      </c>
      <c r="AA9">
        <v>8636050.0646450296</v>
      </c>
      <c r="AB9">
        <v>8765688.5261758305</v>
      </c>
      <c r="AC9">
        <v>9054242.9959346503</v>
      </c>
      <c r="AD9">
        <v>9305415.4394448604</v>
      </c>
      <c r="AE9">
        <v>9432409.2156756297</v>
      </c>
      <c r="AF9">
        <v>9407923.4409158099</v>
      </c>
    </row>
    <row r="10" spans="1:32" x14ac:dyDescent="0.3">
      <c r="A10" t="s">
        <v>179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179</v>
      </c>
      <c r="B11" t="s">
        <v>315</v>
      </c>
      <c r="C11" t="s">
        <v>297</v>
      </c>
      <c r="D11" t="s">
        <v>316</v>
      </c>
      <c r="E11" t="s">
        <v>298</v>
      </c>
      <c r="G11">
        <v>4056903.51888983</v>
      </c>
      <c r="H11">
        <v>3969320.7132592401</v>
      </c>
      <c r="I11">
        <v>4018064.5970276901</v>
      </c>
      <c r="J11">
        <v>3946607.7237624801</v>
      </c>
      <c r="K11">
        <v>4034260.71044849</v>
      </c>
      <c r="L11">
        <v>4094035.3080131002</v>
      </c>
      <c r="M11">
        <v>4203446.0357508101</v>
      </c>
      <c r="N11">
        <v>4301443.6204998102</v>
      </c>
      <c r="O11">
        <v>4386393.0978404405</v>
      </c>
      <c r="P11">
        <v>4508952.9373329496</v>
      </c>
      <c r="Q11">
        <v>4740129.3172858898</v>
      </c>
      <c r="R11">
        <v>4971102.3879769901</v>
      </c>
      <c r="S11">
        <v>5151185.3631580304</v>
      </c>
      <c r="T11">
        <v>5400155.2781961001</v>
      </c>
      <c r="U11">
        <v>5391295.0584133901</v>
      </c>
      <c r="V11">
        <v>5606800.5362203103</v>
      </c>
      <c r="W11">
        <v>5778439.4572243104</v>
      </c>
      <c r="X11">
        <v>5966600.2334532598</v>
      </c>
      <c r="Y11">
        <v>6101043.0597234704</v>
      </c>
      <c r="Z11">
        <v>6345891.8339945003</v>
      </c>
      <c r="AA11">
        <v>6441905.5741075799</v>
      </c>
      <c r="AB11">
        <v>6473039.0646141898</v>
      </c>
      <c r="AC11">
        <v>6590999.4182875901</v>
      </c>
      <c r="AD11">
        <v>6674706.8601527698</v>
      </c>
      <c r="AE11">
        <v>6660221.8706835303</v>
      </c>
      <c r="AF11">
        <v>6567297.6444041599</v>
      </c>
    </row>
    <row r="12" spans="1:32" x14ac:dyDescent="0.3">
      <c r="A12" t="s">
        <v>179</v>
      </c>
      <c r="B12" t="s">
        <v>317</v>
      </c>
      <c r="C12" t="s">
        <v>297</v>
      </c>
      <c r="D12" t="s">
        <v>318</v>
      </c>
      <c r="E12" t="s">
        <v>298</v>
      </c>
      <c r="G12">
        <v>2664564.92397888</v>
      </c>
      <c r="H12">
        <v>2753683.5200611702</v>
      </c>
      <c r="I12">
        <v>2863731.3582560099</v>
      </c>
      <c r="J12">
        <v>2896949.7617959999</v>
      </c>
      <c r="K12">
        <v>2906666.3805263299</v>
      </c>
      <c r="L12">
        <v>2930854.67900834</v>
      </c>
      <c r="M12">
        <v>2885522.6006152499</v>
      </c>
      <c r="N12">
        <v>2846720.3911568201</v>
      </c>
      <c r="O12">
        <v>2862011.74940565</v>
      </c>
      <c r="P12">
        <v>2879240.7211434902</v>
      </c>
      <c r="Q12">
        <v>2903790.2720545302</v>
      </c>
      <c r="R12">
        <v>2966811.4651816399</v>
      </c>
      <c r="S12">
        <v>3000915.0375610702</v>
      </c>
      <c r="T12">
        <v>3049433.2403469598</v>
      </c>
      <c r="U12">
        <v>2914689.1161980601</v>
      </c>
      <c r="V12">
        <v>2944530.5587995201</v>
      </c>
      <c r="W12">
        <v>2960559.1728535099</v>
      </c>
      <c r="X12">
        <v>2990811.96294933</v>
      </c>
      <c r="Y12">
        <v>3062426.22187335</v>
      </c>
      <c r="Z12">
        <v>3175734.83820188</v>
      </c>
      <c r="AA12">
        <v>3245502.3702523098</v>
      </c>
      <c r="AB12">
        <v>3269000.9776512198</v>
      </c>
      <c r="AC12">
        <v>3377923.1392089599</v>
      </c>
      <c r="AD12">
        <v>3464941.36261226</v>
      </c>
      <c r="AE12">
        <v>3489361.0033807</v>
      </c>
      <c r="AF12">
        <v>3463760.0310983001</v>
      </c>
    </row>
    <row r="13" spans="1:32" x14ac:dyDescent="0.3">
      <c r="A13" t="s">
        <v>179</v>
      </c>
      <c r="B13" t="s">
        <v>319</v>
      </c>
      <c r="C13" t="s">
        <v>297</v>
      </c>
      <c r="D13" t="s">
        <v>320</v>
      </c>
      <c r="E13" t="s">
        <v>298</v>
      </c>
      <c r="G13">
        <v>4210808.1931207003</v>
      </c>
      <c r="H13">
        <v>4175505.8924392201</v>
      </c>
      <c r="I13">
        <v>4157122.9769504401</v>
      </c>
      <c r="J13">
        <v>4020862.53079239</v>
      </c>
      <c r="K13">
        <v>3902695.02862019</v>
      </c>
      <c r="L13">
        <v>3766844.7244689101</v>
      </c>
      <c r="M13">
        <v>3629725.1986268698</v>
      </c>
      <c r="N13">
        <v>3452493.9967112201</v>
      </c>
      <c r="O13">
        <v>3383370.8385166498</v>
      </c>
      <c r="P13">
        <v>3344751.20184774</v>
      </c>
      <c r="Q13">
        <v>3334378.4368308098</v>
      </c>
      <c r="R13">
        <v>3376621.9194029798</v>
      </c>
      <c r="S13">
        <v>3391096.2779443301</v>
      </c>
      <c r="T13">
        <v>3446528.73054705</v>
      </c>
      <c r="U13">
        <v>3283013.4315571799</v>
      </c>
      <c r="V13">
        <v>3304747.7861487302</v>
      </c>
      <c r="W13">
        <v>3289409.9978850102</v>
      </c>
      <c r="X13">
        <v>3270714.3719497002</v>
      </c>
      <c r="Y13">
        <v>3280261.7162895901</v>
      </c>
      <c r="Z13">
        <v>3334108.3530828902</v>
      </c>
      <c r="AA13">
        <v>3342967.7006790498</v>
      </c>
      <c r="AB13">
        <v>3310386.69158949</v>
      </c>
      <c r="AC13">
        <v>3312228.4966163901</v>
      </c>
      <c r="AD13">
        <v>3348729.7636355902</v>
      </c>
      <c r="AE13">
        <v>3305168.88773872</v>
      </c>
      <c r="AF13">
        <v>3206066.9559911899</v>
      </c>
    </row>
    <row r="14" spans="1:32" x14ac:dyDescent="0.3">
      <c r="A14" t="s">
        <v>179</v>
      </c>
      <c r="B14" t="s">
        <v>321</v>
      </c>
      <c r="C14" t="s">
        <v>297</v>
      </c>
      <c r="D14" t="s">
        <v>322</v>
      </c>
      <c r="E14" t="s">
        <v>298</v>
      </c>
      <c r="G14">
        <v>15202942.742605999</v>
      </c>
      <c r="H14">
        <v>16058097.280955801</v>
      </c>
      <c r="I14">
        <v>17039368.9275271</v>
      </c>
      <c r="J14">
        <v>17530404.307696201</v>
      </c>
      <c r="K14">
        <v>18057839.535808399</v>
      </c>
      <c r="L14">
        <v>18676501.112226199</v>
      </c>
      <c r="M14">
        <v>19072290.688387498</v>
      </c>
      <c r="N14">
        <v>19308959.390067801</v>
      </c>
      <c r="O14">
        <v>19662214.1342627</v>
      </c>
      <c r="P14">
        <v>20133155.685597099</v>
      </c>
      <c r="Q14">
        <v>20732074.862377699</v>
      </c>
      <c r="R14">
        <v>21622883.930022001</v>
      </c>
      <c r="S14">
        <v>22143012.295412298</v>
      </c>
      <c r="T14">
        <v>22418383.4896787</v>
      </c>
      <c r="U14">
        <v>21140632.992607601</v>
      </c>
      <c r="V14">
        <v>21207279.6846583</v>
      </c>
      <c r="W14">
        <v>21040864.969962198</v>
      </c>
      <c r="X14">
        <v>20821849.928590801</v>
      </c>
      <c r="Y14">
        <v>20585617.424340401</v>
      </c>
      <c r="Z14">
        <v>20691882.4674103</v>
      </c>
      <c r="AA14">
        <v>20433618.4444074</v>
      </c>
      <c r="AB14">
        <v>19948465.200121101</v>
      </c>
      <c r="AC14">
        <v>20031922.382725701</v>
      </c>
      <c r="AD14">
        <v>20043703.298014</v>
      </c>
      <c r="AE14">
        <v>19986112.175048199</v>
      </c>
      <c r="AF14">
        <v>19721996.722443901</v>
      </c>
    </row>
    <row r="15" spans="1:32" x14ac:dyDescent="0.3">
      <c r="A15" t="s">
        <v>179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179</v>
      </c>
      <c r="B16" t="s">
        <v>325</v>
      </c>
      <c r="C16" t="s">
        <v>297</v>
      </c>
      <c r="D16" t="s">
        <v>326</v>
      </c>
      <c r="E16" t="s">
        <v>298</v>
      </c>
      <c r="G16">
        <v>4901476.4932365902</v>
      </c>
      <c r="H16">
        <v>5253594.6970725004</v>
      </c>
      <c r="I16">
        <v>5622368.0985819101</v>
      </c>
      <c r="J16">
        <v>5820289.71604208</v>
      </c>
      <c r="K16">
        <v>6014960.8445117502</v>
      </c>
      <c r="L16">
        <v>6249822.2971626101</v>
      </c>
      <c r="M16">
        <v>6383429.4662133697</v>
      </c>
      <c r="N16">
        <v>6447805.4961131997</v>
      </c>
      <c r="O16">
        <v>6562855.9448052701</v>
      </c>
      <c r="P16">
        <v>6722663.4501158996</v>
      </c>
      <c r="Q16">
        <v>6901611.31220531</v>
      </c>
      <c r="R16">
        <v>7099885.3801123304</v>
      </c>
      <c r="S16">
        <v>7146632.4223148003</v>
      </c>
      <c r="T16">
        <v>7187822.6281822799</v>
      </c>
      <c r="U16">
        <v>6855432.8717414597</v>
      </c>
      <c r="V16">
        <v>6913708.4833981898</v>
      </c>
      <c r="W16">
        <v>6949499.2610066896</v>
      </c>
      <c r="X16">
        <v>7019573.2573025003</v>
      </c>
      <c r="Y16">
        <v>7143128.63262471</v>
      </c>
      <c r="Z16">
        <v>7410169.6937666899</v>
      </c>
      <c r="AA16">
        <v>7554307.7762841098</v>
      </c>
      <c r="AB16">
        <v>7576106.3706564298</v>
      </c>
      <c r="AC16">
        <v>7865440.7672287198</v>
      </c>
      <c r="AD16">
        <v>8192496.7234994797</v>
      </c>
      <c r="AE16">
        <v>7998890.7430653898</v>
      </c>
      <c r="AF16">
        <v>7587037.1715970803</v>
      </c>
    </row>
    <row r="17" spans="1:32" x14ac:dyDescent="0.3">
      <c r="A17" t="s">
        <v>179</v>
      </c>
      <c r="B17" t="s">
        <v>327</v>
      </c>
      <c r="C17" t="s">
        <v>297</v>
      </c>
      <c r="D17" t="s">
        <v>328</v>
      </c>
      <c r="E17" t="s">
        <v>298</v>
      </c>
      <c r="G17">
        <v>3434781.5224297699</v>
      </c>
      <c r="H17">
        <v>3798387.1743993098</v>
      </c>
      <c r="I17">
        <v>4170927.0018503298</v>
      </c>
      <c r="J17">
        <v>4469013.9187244596</v>
      </c>
      <c r="K17">
        <v>4718870.9015957899</v>
      </c>
      <c r="L17">
        <v>4978410.0891282503</v>
      </c>
      <c r="M17">
        <v>5169927.0962092299</v>
      </c>
      <c r="N17">
        <v>5422169.2695987802</v>
      </c>
      <c r="O17">
        <v>5725970.0247684196</v>
      </c>
      <c r="P17">
        <v>6101143.9829254001</v>
      </c>
      <c r="Q17">
        <v>6426841.3334310902</v>
      </c>
      <c r="R17">
        <v>6857596.5661100503</v>
      </c>
      <c r="S17">
        <v>7138303.9155801795</v>
      </c>
      <c r="T17">
        <v>7402829.7351129204</v>
      </c>
      <c r="U17">
        <v>7174687.5838039601</v>
      </c>
      <c r="V17">
        <v>7373578.55927849</v>
      </c>
      <c r="W17">
        <v>7492132.2668155003</v>
      </c>
      <c r="X17">
        <v>7641270.7938872203</v>
      </c>
      <c r="Y17">
        <v>7835277.6736599896</v>
      </c>
      <c r="Z17">
        <v>8126258.98190118</v>
      </c>
      <c r="AA17">
        <v>8228469.3553888099</v>
      </c>
      <c r="AB17">
        <v>8216800.6312465202</v>
      </c>
      <c r="AC17">
        <v>8469923.0607831609</v>
      </c>
      <c r="AD17">
        <v>8668206.4359446391</v>
      </c>
      <c r="AE17">
        <v>8599978.2662159596</v>
      </c>
      <c r="AF17">
        <v>8379542.2508405698</v>
      </c>
    </row>
    <row r="18" spans="1:32" x14ac:dyDescent="0.3">
      <c r="A18" t="s">
        <v>179</v>
      </c>
      <c r="B18" t="s">
        <v>329</v>
      </c>
      <c r="C18" t="s">
        <v>297</v>
      </c>
      <c r="D18" t="s">
        <v>330</v>
      </c>
      <c r="E18" t="s">
        <v>298</v>
      </c>
      <c r="G18">
        <v>8609676.8166069705</v>
      </c>
      <c r="H18">
        <v>9064752.5159160905</v>
      </c>
      <c r="I18">
        <v>9564290.9032271504</v>
      </c>
      <c r="J18">
        <v>9742356.2271109801</v>
      </c>
      <c r="K18">
        <v>9865837.6979852002</v>
      </c>
      <c r="L18">
        <v>10141264.024382001</v>
      </c>
      <c r="M18">
        <v>10358795.2541676</v>
      </c>
      <c r="N18">
        <v>10638455.1303718</v>
      </c>
      <c r="O18">
        <v>11026531.4431147</v>
      </c>
      <c r="P18">
        <v>11567957.142907299</v>
      </c>
      <c r="Q18">
        <v>12181261.7136102</v>
      </c>
      <c r="R18">
        <v>13035469.635685399</v>
      </c>
      <c r="S18">
        <v>13588787.0000576</v>
      </c>
      <c r="T18">
        <v>13975331.9877542</v>
      </c>
      <c r="U18">
        <v>13545029.115758801</v>
      </c>
      <c r="V18">
        <v>13965798.9886558</v>
      </c>
      <c r="W18">
        <v>14293984.2451571</v>
      </c>
      <c r="X18">
        <v>14744302.2637535</v>
      </c>
      <c r="Y18">
        <v>15448928.4975171</v>
      </c>
      <c r="Z18">
        <v>16495348.815612501</v>
      </c>
      <c r="AA18">
        <v>17244094.359366901</v>
      </c>
      <c r="AB18">
        <v>17768012.909306299</v>
      </c>
      <c r="AC18">
        <v>18618989.4295137</v>
      </c>
      <c r="AD18">
        <v>19411043.854100101</v>
      </c>
      <c r="AE18">
        <v>20331144.6689137</v>
      </c>
      <c r="AF18">
        <v>21095133.4557207</v>
      </c>
    </row>
    <row r="19" spans="1:32" x14ac:dyDescent="0.3">
      <c r="A19" t="s">
        <v>179</v>
      </c>
      <c r="B19" t="s">
        <v>331</v>
      </c>
      <c r="C19" t="s">
        <v>297</v>
      </c>
      <c r="D19" t="s">
        <v>332</v>
      </c>
      <c r="E19" t="s">
        <v>298</v>
      </c>
      <c r="G19">
        <v>756859.667687034</v>
      </c>
      <c r="H19">
        <v>808945.82215378003</v>
      </c>
      <c r="I19">
        <v>870850.83488634601</v>
      </c>
      <c r="J19">
        <v>908617.06707256497</v>
      </c>
      <c r="K19">
        <v>933337.93169362296</v>
      </c>
      <c r="L19">
        <v>967845.07253900403</v>
      </c>
      <c r="M19">
        <v>970581.68319335603</v>
      </c>
      <c r="N19">
        <v>971416.70588379703</v>
      </c>
      <c r="O19">
        <v>971550.07454254699</v>
      </c>
      <c r="P19">
        <v>977500.88129572105</v>
      </c>
      <c r="Q19">
        <v>987445.20096374</v>
      </c>
      <c r="R19">
        <v>1006286.9904453</v>
      </c>
      <c r="S19">
        <v>1016456.79178539</v>
      </c>
      <c r="T19">
        <v>1025171.8870724801</v>
      </c>
      <c r="U19">
        <v>966527.23606847995</v>
      </c>
      <c r="V19">
        <v>963851.77838495397</v>
      </c>
      <c r="W19">
        <v>950022.11255053105</v>
      </c>
      <c r="X19">
        <v>945569.93140517001</v>
      </c>
      <c r="Y19">
        <v>925819.60672888497</v>
      </c>
      <c r="Z19">
        <v>905196.04467879597</v>
      </c>
      <c r="AA19">
        <v>866147.06490728597</v>
      </c>
      <c r="AB19">
        <v>831791.41963413695</v>
      </c>
      <c r="AC19">
        <v>855397.64314269996</v>
      </c>
      <c r="AD19">
        <v>885670.48621039104</v>
      </c>
      <c r="AE19">
        <v>905991.10464319598</v>
      </c>
      <c r="AF19">
        <v>913676.02667410194</v>
      </c>
    </row>
    <row r="20" spans="1:32" x14ac:dyDescent="0.3">
      <c r="A20" t="s">
        <v>179</v>
      </c>
      <c r="B20" t="s">
        <v>333</v>
      </c>
      <c r="C20" t="s">
        <v>297</v>
      </c>
      <c r="D20" t="s">
        <v>334</v>
      </c>
      <c r="E20" t="s">
        <v>298</v>
      </c>
      <c r="G20">
        <v>597278.68535784597</v>
      </c>
      <c r="H20">
        <v>624653.81944105902</v>
      </c>
      <c r="I20">
        <v>648182.27456678997</v>
      </c>
      <c r="J20">
        <v>668747.84562452999</v>
      </c>
      <c r="K20">
        <v>675315.82244365104</v>
      </c>
      <c r="L20">
        <v>670992.94412817003</v>
      </c>
      <c r="M20">
        <v>659611.45376057003</v>
      </c>
      <c r="N20">
        <v>643596.89882014599</v>
      </c>
      <c r="O20">
        <v>623954.30913006305</v>
      </c>
      <c r="P20">
        <v>608092.15902191901</v>
      </c>
      <c r="Q20">
        <v>595908.46290646598</v>
      </c>
      <c r="R20">
        <v>595160.73071415105</v>
      </c>
      <c r="S20">
        <v>589530.91279154399</v>
      </c>
      <c r="T20">
        <v>583696.57776077697</v>
      </c>
      <c r="U20">
        <v>542727.93524447805</v>
      </c>
      <c r="V20">
        <v>530003.40575110097</v>
      </c>
      <c r="W20">
        <v>513751.78194075899</v>
      </c>
      <c r="X20">
        <v>495633.06962750101</v>
      </c>
      <c r="Y20">
        <v>478723.40890975099</v>
      </c>
      <c r="Z20">
        <v>471684.308735553</v>
      </c>
      <c r="AA20">
        <v>453158.49093343702</v>
      </c>
      <c r="AB20">
        <v>444085.18628694199</v>
      </c>
      <c r="AC20">
        <v>446247.71467394399</v>
      </c>
      <c r="AD20">
        <v>446507.53761802497</v>
      </c>
      <c r="AE20">
        <v>438075.04818505899</v>
      </c>
      <c r="AF20">
        <v>423576.93566370301</v>
      </c>
    </row>
    <row r="21" spans="1:32" x14ac:dyDescent="0.3">
      <c r="A21" t="s">
        <v>179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179</v>
      </c>
      <c r="B22" t="s">
        <v>337</v>
      </c>
      <c r="C22" t="s">
        <v>297</v>
      </c>
      <c r="D22" t="s">
        <v>338</v>
      </c>
      <c r="E22" t="s">
        <v>298</v>
      </c>
      <c r="AB22">
        <v>0</v>
      </c>
      <c r="AC22">
        <v>38.415614475301403</v>
      </c>
      <c r="AD22">
        <v>64.599364049296298</v>
      </c>
      <c r="AE22">
        <v>88.551725302829496</v>
      </c>
      <c r="AF22">
        <v>107.99635140552</v>
      </c>
    </row>
    <row r="23" spans="1:32" x14ac:dyDescent="0.3">
      <c r="A23" t="s">
        <v>179</v>
      </c>
      <c r="B23" t="s">
        <v>339</v>
      </c>
      <c r="C23" t="s">
        <v>297</v>
      </c>
      <c r="D23" t="s">
        <v>340</v>
      </c>
      <c r="E23" t="s">
        <v>298</v>
      </c>
      <c r="G23">
        <v>1266224.1919646501</v>
      </c>
      <c r="H23">
        <v>1321734.2632767099</v>
      </c>
      <c r="I23">
        <v>1342066.4987798899</v>
      </c>
      <c r="J23">
        <v>1338142.7905129499</v>
      </c>
      <c r="K23">
        <v>1324718.8238583701</v>
      </c>
      <c r="L23">
        <v>1293586.08921407</v>
      </c>
      <c r="M23">
        <v>1240639.28527604</v>
      </c>
      <c r="N23">
        <v>1195646.8658960201</v>
      </c>
      <c r="O23">
        <v>1154478.37229294</v>
      </c>
      <c r="P23">
        <v>1116616.09494895</v>
      </c>
      <c r="Q23">
        <v>1082087.60648473</v>
      </c>
      <c r="R23">
        <v>1060899.80846181</v>
      </c>
      <c r="S23">
        <v>1031052.49570629</v>
      </c>
      <c r="T23">
        <v>1012319.00996627</v>
      </c>
      <c r="U23">
        <v>938304.89211957296</v>
      </c>
      <c r="V23">
        <v>924846.347639243</v>
      </c>
      <c r="W23">
        <v>906726.58510047197</v>
      </c>
      <c r="X23">
        <v>885588.87134412199</v>
      </c>
      <c r="Y23">
        <v>856091.78238148498</v>
      </c>
      <c r="Z23">
        <v>853284.005290695</v>
      </c>
      <c r="AA23">
        <v>859125.69325539295</v>
      </c>
      <c r="AB23">
        <v>857508.16942195501</v>
      </c>
      <c r="AC23">
        <v>886344.45970055601</v>
      </c>
      <c r="AD23">
        <v>922452.03350098897</v>
      </c>
      <c r="AE23">
        <v>952448.30751494295</v>
      </c>
      <c r="AF23">
        <v>970147.31984663999</v>
      </c>
    </row>
    <row r="24" spans="1:32" x14ac:dyDescent="0.3">
      <c r="A24" t="s">
        <v>179</v>
      </c>
      <c r="B24" t="s">
        <v>341</v>
      </c>
      <c r="C24" t="s">
        <v>297</v>
      </c>
      <c r="D24" t="s">
        <v>342</v>
      </c>
      <c r="E24" t="s">
        <v>298</v>
      </c>
      <c r="G24">
        <v>208928.16040572399</v>
      </c>
      <c r="H24">
        <v>225749.52037037699</v>
      </c>
      <c r="I24">
        <v>243152.48417263399</v>
      </c>
      <c r="J24">
        <v>253463.12857558799</v>
      </c>
      <c r="K24">
        <v>262229.68103911303</v>
      </c>
      <c r="L24">
        <v>271936.27656083897</v>
      </c>
      <c r="M24">
        <v>280263.94079242903</v>
      </c>
      <c r="N24">
        <v>290417.69628856098</v>
      </c>
      <c r="O24">
        <v>286582.996544305</v>
      </c>
      <c r="P24">
        <v>287237.77157858002</v>
      </c>
      <c r="Q24">
        <v>277185.56780265103</v>
      </c>
      <c r="R24">
        <v>271653.57297087897</v>
      </c>
      <c r="S24">
        <v>273957.84843042702</v>
      </c>
      <c r="T24">
        <v>283660.25210842799</v>
      </c>
      <c r="U24">
        <v>273698.78617061902</v>
      </c>
      <c r="V24">
        <v>272727.93965973699</v>
      </c>
      <c r="W24">
        <v>277865.24096354097</v>
      </c>
      <c r="X24">
        <v>287317.696120004</v>
      </c>
      <c r="Y24">
        <v>300367.49921858002</v>
      </c>
      <c r="Z24">
        <v>325755.10681865999</v>
      </c>
      <c r="AA24">
        <v>364310.99113901798</v>
      </c>
      <c r="AB24">
        <v>395292.90851033898</v>
      </c>
      <c r="AC24">
        <v>443415.14256478898</v>
      </c>
      <c r="AD24">
        <v>484546.980358681</v>
      </c>
      <c r="AE24">
        <v>567988.47780907794</v>
      </c>
      <c r="AF24">
        <v>670982.59792678303</v>
      </c>
    </row>
    <row r="25" spans="1:32" x14ac:dyDescent="0.3">
      <c r="A25" t="s">
        <v>179</v>
      </c>
      <c r="B25" t="s">
        <v>343</v>
      </c>
      <c r="C25" t="s">
        <v>297</v>
      </c>
      <c r="D25" t="s">
        <v>344</v>
      </c>
      <c r="E25" t="s">
        <v>298</v>
      </c>
      <c r="AA25">
        <v>0</v>
      </c>
      <c r="AB25">
        <v>11422.262087077999</v>
      </c>
      <c r="AC25">
        <v>16202.627995380601</v>
      </c>
      <c r="AD25">
        <v>20817.931369120099</v>
      </c>
      <c r="AE25">
        <v>24677.893630245799</v>
      </c>
      <c r="AF25">
        <v>27628.590679582201</v>
      </c>
    </row>
    <row r="26" spans="1:32" x14ac:dyDescent="0.3">
      <c r="A26" t="s">
        <v>179</v>
      </c>
      <c r="B26" t="s">
        <v>345</v>
      </c>
      <c r="C26" t="s">
        <v>297</v>
      </c>
      <c r="D26" t="s">
        <v>346</v>
      </c>
      <c r="E26" t="s">
        <v>298</v>
      </c>
      <c r="G26">
        <v>216156.92615496399</v>
      </c>
      <c r="H26">
        <v>231896.52685354999</v>
      </c>
      <c r="I26">
        <v>248294.15460581501</v>
      </c>
      <c r="J26">
        <v>257510.30349167201</v>
      </c>
      <c r="K26">
        <v>265593.58779108903</v>
      </c>
      <c r="L26">
        <v>274757.95520447602</v>
      </c>
      <c r="M26">
        <v>282676.95137665898</v>
      </c>
      <c r="N26">
        <v>292510.61735863402</v>
      </c>
      <c r="O26">
        <v>287819.39382395998</v>
      </c>
      <c r="P26">
        <v>288433.935493075</v>
      </c>
      <c r="Q26">
        <v>277945.35847978602</v>
      </c>
      <c r="R26">
        <v>272348.40696126601</v>
      </c>
      <c r="S26">
        <v>274727.03760193603</v>
      </c>
      <c r="T26">
        <v>284378.04561142798</v>
      </c>
      <c r="U26">
        <v>274230.94836249598</v>
      </c>
      <c r="V26">
        <v>273116.999805064</v>
      </c>
      <c r="W26">
        <v>278265.67576783203</v>
      </c>
      <c r="X26">
        <v>287691.80472508498</v>
      </c>
      <c r="Y26">
        <v>300704.06366157602</v>
      </c>
      <c r="Z26">
        <v>326077.95647639199</v>
      </c>
      <c r="AA26">
        <v>358412.38451506902</v>
      </c>
      <c r="AB26">
        <v>384079.97466019698</v>
      </c>
      <c r="AC26">
        <v>427400.12803068198</v>
      </c>
      <c r="AD26">
        <v>463869.83973975701</v>
      </c>
      <c r="AE26">
        <v>543476.84056927904</v>
      </c>
      <c r="AF26">
        <v>643501.62822608498</v>
      </c>
    </row>
    <row r="27" spans="1:32" x14ac:dyDescent="0.3">
      <c r="A27" t="s">
        <v>179</v>
      </c>
      <c r="B27" t="s">
        <v>347</v>
      </c>
      <c r="C27" t="s">
        <v>297</v>
      </c>
      <c r="D27" t="s">
        <v>348</v>
      </c>
      <c r="E27" t="s">
        <v>298</v>
      </c>
    </row>
    <row r="28" spans="1:32" x14ac:dyDescent="0.3">
      <c r="A28" t="s">
        <v>179</v>
      </c>
      <c r="B28" t="s">
        <v>349</v>
      </c>
      <c r="C28" t="s">
        <v>297</v>
      </c>
      <c r="D28" t="s">
        <v>350</v>
      </c>
      <c r="E28" t="s">
        <v>298</v>
      </c>
      <c r="G28">
        <v>19306.768759399602</v>
      </c>
      <c r="H28">
        <v>31572.623152887099</v>
      </c>
      <c r="I28">
        <v>44343.954723906703</v>
      </c>
      <c r="J28">
        <v>56206.754720208999</v>
      </c>
      <c r="K28">
        <v>68712.573069498307</v>
      </c>
      <c r="L28">
        <v>80443.462219606605</v>
      </c>
      <c r="M28">
        <v>95539.438301595597</v>
      </c>
      <c r="N28">
        <v>109451.370591486</v>
      </c>
      <c r="O28">
        <v>120834.52833806199</v>
      </c>
      <c r="P28">
        <v>129110.138665669</v>
      </c>
      <c r="Q28">
        <v>136247.98511580101</v>
      </c>
      <c r="R28">
        <v>151021.25877600801</v>
      </c>
      <c r="S28">
        <v>169399.406888956</v>
      </c>
      <c r="T28">
        <v>188555.13848117299</v>
      </c>
      <c r="U28">
        <v>190028.68254506201</v>
      </c>
      <c r="V28">
        <v>200201.33495062101</v>
      </c>
      <c r="W28">
        <v>215108.054991791</v>
      </c>
      <c r="X28">
        <v>237077.263402059</v>
      </c>
      <c r="Y28">
        <v>262346.63225525199</v>
      </c>
      <c r="Z28">
        <v>279778.485050797</v>
      </c>
      <c r="AA28">
        <v>288430.65897477802</v>
      </c>
      <c r="AB28">
        <v>299482.79448340699</v>
      </c>
      <c r="AC28">
        <v>318747.56074673898</v>
      </c>
      <c r="AD28">
        <v>340398.88490079</v>
      </c>
      <c r="AE28">
        <v>347377.24617999501</v>
      </c>
      <c r="AF28">
        <v>346558.86512535898</v>
      </c>
    </row>
    <row r="29" spans="1:32" x14ac:dyDescent="0.3">
      <c r="A29" t="s">
        <v>179</v>
      </c>
      <c r="B29" t="s">
        <v>351</v>
      </c>
      <c r="C29" t="s">
        <v>297</v>
      </c>
      <c r="D29" t="s">
        <v>352</v>
      </c>
      <c r="E29" t="s">
        <v>298</v>
      </c>
      <c r="G29">
        <v>25455.6491020875</v>
      </c>
      <c r="H29">
        <v>35977.768080948103</v>
      </c>
      <c r="I29">
        <v>45707.335334030096</v>
      </c>
      <c r="J29">
        <v>55387.434371871299</v>
      </c>
      <c r="K29">
        <v>65756.161004099195</v>
      </c>
      <c r="L29">
        <v>74778.743544608704</v>
      </c>
      <c r="M29">
        <v>88756.983912144598</v>
      </c>
      <c r="N29">
        <v>99946.560285941305</v>
      </c>
      <c r="O29">
        <v>109461.894549954</v>
      </c>
      <c r="P29">
        <v>116532.968786695</v>
      </c>
      <c r="Q29">
        <v>123272.496423709</v>
      </c>
      <c r="R29">
        <v>138831.945001799</v>
      </c>
      <c r="S29">
        <v>157858.89767420301</v>
      </c>
      <c r="T29">
        <v>177107.456925954</v>
      </c>
      <c r="U29">
        <v>179299.74556595201</v>
      </c>
      <c r="V29">
        <v>189727.54023915101</v>
      </c>
      <c r="W29">
        <v>204646.40683897201</v>
      </c>
      <c r="X29">
        <v>226533.492500094</v>
      </c>
      <c r="Y29">
        <v>251464.106972913</v>
      </c>
      <c r="Z29">
        <v>268250.17726171197</v>
      </c>
      <c r="AA29">
        <v>276659.94098960701</v>
      </c>
      <c r="AB29">
        <v>287651.55262780498</v>
      </c>
      <c r="AC29">
        <v>305886.71475015703</v>
      </c>
      <c r="AD29">
        <v>326167.14070789597</v>
      </c>
      <c r="AE29">
        <v>331921.00247201498</v>
      </c>
      <c r="AF29">
        <v>330290.69138477102</v>
      </c>
    </row>
    <row r="30" spans="1:32" x14ac:dyDescent="0.3">
      <c r="A30" t="s">
        <v>179</v>
      </c>
      <c r="B30" t="s">
        <v>353</v>
      </c>
      <c r="C30" t="s">
        <v>297</v>
      </c>
      <c r="D30" t="s">
        <v>354</v>
      </c>
      <c r="E30" t="s">
        <v>298</v>
      </c>
      <c r="G30">
        <v>323.27621412170299</v>
      </c>
      <c r="H30">
        <v>505.82398221283802</v>
      </c>
      <c r="I30">
        <v>677.98708991161197</v>
      </c>
      <c r="J30">
        <v>877.97240425399696</v>
      </c>
      <c r="K30">
        <v>1075.6926514592401</v>
      </c>
      <c r="L30">
        <v>1240.07600462646</v>
      </c>
      <c r="M30">
        <v>1534.95191119428</v>
      </c>
      <c r="N30">
        <v>1806.83405730601</v>
      </c>
      <c r="O30">
        <v>1989.92572077368</v>
      </c>
      <c r="P30">
        <v>2179.3074887518901</v>
      </c>
      <c r="Q30">
        <v>2298.9952279014301</v>
      </c>
      <c r="R30">
        <v>2404.5083425020198</v>
      </c>
      <c r="S30">
        <v>2491.0215458284802</v>
      </c>
      <c r="T30">
        <v>2699.9366453119501</v>
      </c>
      <c r="U30">
        <v>2770.3279136337401</v>
      </c>
      <c r="V30">
        <v>2939.07887879899</v>
      </c>
      <c r="W30">
        <v>3286.3639693216301</v>
      </c>
      <c r="X30">
        <v>3592.7699342331598</v>
      </c>
      <c r="Y30">
        <v>3860.2532972480999</v>
      </c>
      <c r="Z30">
        <v>4164.4926684818201</v>
      </c>
      <c r="AA30">
        <v>4287.3575876212399</v>
      </c>
      <c r="AB30">
        <v>4344.4204925533704</v>
      </c>
      <c r="AC30">
        <v>4969.2214832774098</v>
      </c>
      <c r="AD30">
        <v>5841.7825842078901</v>
      </c>
      <c r="AE30">
        <v>6549.4444848274297</v>
      </c>
      <c r="AF30">
        <v>7028.0603429047596</v>
      </c>
    </row>
    <row r="31" spans="1:32" x14ac:dyDescent="0.3">
      <c r="A31" t="s">
        <v>179</v>
      </c>
      <c r="B31" t="s">
        <v>355</v>
      </c>
      <c r="C31" t="s">
        <v>297</v>
      </c>
      <c r="D31" t="s">
        <v>356</v>
      </c>
      <c r="E31" t="s">
        <v>298</v>
      </c>
      <c r="G31">
        <v>192.81955950869499</v>
      </c>
      <c r="H31">
        <v>291.39052725546298</v>
      </c>
      <c r="I31">
        <v>383.26436400028302</v>
      </c>
      <c r="J31">
        <v>475.69553210812899</v>
      </c>
      <c r="K31">
        <v>583.71814630346796</v>
      </c>
      <c r="L31">
        <v>661.22993285808695</v>
      </c>
      <c r="M31">
        <v>801.98882642195599</v>
      </c>
      <c r="N31">
        <v>928.95183266132096</v>
      </c>
      <c r="O31">
        <v>1014.10097410028</v>
      </c>
      <c r="P31">
        <v>1073.9238503476599</v>
      </c>
      <c r="Q31">
        <v>1143.0176337247401</v>
      </c>
      <c r="R31">
        <v>1283.33382174127</v>
      </c>
      <c r="S31">
        <v>1514.0955628310101</v>
      </c>
      <c r="T31">
        <v>1780.5410357876101</v>
      </c>
      <c r="U31">
        <v>1770.01834731023</v>
      </c>
      <c r="V31">
        <v>1842.0806857535499</v>
      </c>
      <c r="W31">
        <v>2045.9660966592101</v>
      </c>
      <c r="X31">
        <v>2371.7462283636</v>
      </c>
      <c r="Y31">
        <v>2657.9389410703002</v>
      </c>
      <c r="Z31">
        <v>2932.9235953525199</v>
      </c>
      <c r="AA31">
        <v>3117.1493384329801</v>
      </c>
      <c r="AB31">
        <v>3238.9845766993499</v>
      </c>
      <c r="AC31">
        <v>3766.5982644872502</v>
      </c>
      <c r="AD31">
        <v>4496.0957782477899</v>
      </c>
      <c r="AE31">
        <v>5076.0963006269503</v>
      </c>
      <c r="AF31">
        <v>5469.1310261434501</v>
      </c>
    </row>
    <row r="32" spans="1:32" x14ac:dyDescent="0.3">
      <c r="A32" t="s">
        <v>179</v>
      </c>
      <c r="B32" t="s">
        <v>357</v>
      </c>
      <c r="C32" t="s">
        <v>297</v>
      </c>
      <c r="D32" t="s">
        <v>358</v>
      </c>
      <c r="E32" t="s">
        <v>298</v>
      </c>
      <c r="G32">
        <v>3708.9595804922201</v>
      </c>
      <c r="H32">
        <v>4814.0273102111696</v>
      </c>
      <c r="I32">
        <v>5896.9562787613704</v>
      </c>
      <c r="J32">
        <v>7006.4142435178801</v>
      </c>
      <c r="K32">
        <v>7938.9131155298701</v>
      </c>
      <c r="L32">
        <v>8964.4563074712405</v>
      </c>
      <c r="M32">
        <v>9892.2333207117299</v>
      </c>
      <c r="N32">
        <v>10798.253737295599</v>
      </c>
      <c r="O32">
        <v>11366.440174419</v>
      </c>
      <c r="P32">
        <v>11615.6682882358</v>
      </c>
      <c r="Q32">
        <v>11401.0973426111</v>
      </c>
      <c r="R32">
        <v>10489.1699423108</v>
      </c>
      <c r="S32">
        <v>9387.8039516821209</v>
      </c>
      <c r="T32">
        <v>8438.5254159853102</v>
      </c>
      <c r="U32">
        <v>7168.2919141326502</v>
      </c>
      <c r="V32">
        <v>6488.1698099187697</v>
      </c>
      <c r="W32">
        <v>5906.8464827334801</v>
      </c>
      <c r="X32">
        <v>5326.9436414510701</v>
      </c>
      <c r="Y32">
        <v>5009.81001587222</v>
      </c>
      <c r="Z32">
        <v>4869.9501224846199</v>
      </c>
      <c r="AA32">
        <v>4700.76874861139</v>
      </c>
      <c r="AB32">
        <v>4551.4120037770199</v>
      </c>
      <c r="AC32">
        <v>4387.33289134401</v>
      </c>
      <c r="AD32">
        <v>4117.8693186835499</v>
      </c>
      <c r="AE32">
        <v>3989.8161701551599</v>
      </c>
      <c r="AF32">
        <v>3894.3076197904202</v>
      </c>
    </row>
    <row r="33" spans="1:32" x14ac:dyDescent="0.3">
      <c r="A33" t="s">
        <v>179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179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179</v>
      </c>
      <c r="B35" t="s">
        <v>363</v>
      </c>
      <c r="C35" t="s">
        <v>297</v>
      </c>
      <c r="D35" t="s">
        <v>364</v>
      </c>
      <c r="E35" t="s">
        <v>298</v>
      </c>
      <c r="G35">
        <v>4858492.3394949902</v>
      </c>
      <c r="H35">
        <v>5033903.6724966699</v>
      </c>
      <c r="I35">
        <v>5343387.5410922002</v>
      </c>
      <c r="J35">
        <v>5669824.2582072699</v>
      </c>
      <c r="K35">
        <v>5959659.4788643299</v>
      </c>
      <c r="L35">
        <v>6179955.4716930697</v>
      </c>
      <c r="M35">
        <v>6363337.0928306999</v>
      </c>
      <c r="N35">
        <v>6561285.0228361199</v>
      </c>
      <c r="O35">
        <v>6786275.8690702599</v>
      </c>
      <c r="P35">
        <v>6954683.4517506203</v>
      </c>
      <c r="Q35">
        <v>7080975.7281086398</v>
      </c>
      <c r="R35">
        <v>7180965.53898679</v>
      </c>
      <c r="S35">
        <v>7286232.8756076396</v>
      </c>
      <c r="T35">
        <v>7401690.2838638201</v>
      </c>
      <c r="U35">
        <v>7306788.9435169203</v>
      </c>
      <c r="V35">
        <v>7402172.7705171201</v>
      </c>
      <c r="W35">
        <v>7470158.3545202697</v>
      </c>
      <c r="X35">
        <v>7420317.2711869301</v>
      </c>
      <c r="Y35">
        <v>7580298.0886775004</v>
      </c>
      <c r="Z35">
        <v>7833878.9623207804</v>
      </c>
      <c r="AA35">
        <v>7917773.5769395903</v>
      </c>
      <c r="AB35">
        <v>7902139.8747705901</v>
      </c>
      <c r="AC35">
        <v>7964642.4012621604</v>
      </c>
      <c r="AD35">
        <v>7970367.1457061302</v>
      </c>
      <c r="AE35">
        <v>7785563.4882199401</v>
      </c>
      <c r="AF35">
        <v>3848971.9294853401</v>
      </c>
    </row>
    <row r="36" spans="1:32" x14ac:dyDescent="0.3">
      <c r="A36" t="s">
        <v>179</v>
      </c>
      <c r="B36" t="s">
        <v>365</v>
      </c>
      <c r="C36" t="s">
        <v>297</v>
      </c>
      <c r="D36" t="s">
        <v>366</v>
      </c>
      <c r="E36" t="s">
        <v>298</v>
      </c>
      <c r="G36">
        <v>2952303.0833446202</v>
      </c>
      <c r="H36">
        <v>3018734.3919128901</v>
      </c>
      <c r="I36">
        <v>3081158.5178626799</v>
      </c>
      <c r="J36">
        <v>3146059.1872449801</v>
      </c>
      <c r="K36">
        <v>3236578.39144027</v>
      </c>
      <c r="L36">
        <v>3304589.2971779602</v>
      </c>
      <c r="M36">
        <v>3385321.6344506</v>
      </c>
      <c r="N36">
        <v>3461801.0719867698</v>
      </c>
      <c r="O36">
        <v>3527064.6956671001</v>
      </c>
      <c r="P36">
        <v>3601783.3157866001</v>
      </c>
      <c r="Q36">
        <v>3678039.5891702701</v>
      </c>
      <c r="R36">
        <v>3725361.30596076</v>
      </c>
      <c r="S36">
        <v>3764281.4839646299</v>
      </c>
      <c r="T36">
        <v>3784461.0892376001</v>
      </c>
      <c r="U36">
        <v>3815923.5938630998</v>
      </c>
      <c r="V36">
        <v>3831276.1181708998</v>
      </c>
      <c r="W36">
        <v>3856201.9150068001</v>
      </c>
      <c r="X36">
        <v>3842891.1513874098</v>
      </c>
      <c r="Y36">
        <v>3878957.0379633</v>
      </c>
      <c r="Z36">
        <v>3943082.84955777</v>
      </c>
      <c r="AA36">
        <v>3972533.6356067499</v>
      </c>
      <c r="AB36">
        <v>3958886.1926243501</v>
      </c>
      <c r="AC36">
        <v>3953537.8484875201</v>
      </c>
      <c r="AD36">
        <v>3968456.6688808799</v>
      </c>
      <c r="AE36">
        <v>3887404.4113161298</v>
      </c>
      <c r="AF36">
        <v>99085.678339508202</v>
      </c>
    </row>
    <row r="37" spans="1:32" x14ac:dyDescent="0.3">
      <c r="A37" t="s">
        <v>179</v>
      </c>
      <c r="B37" t="s">
        <v>367</v>
      </c>
      <c r="C37" t="s">
        <v>297</v>
      </c>
      <c r="D37" t="s">
        <v>368</v>
      </c>
      <c r="E37" t="s">
        <v>298</v>
      </c>
      <c r="G37">
        <v>1571180.7794618199</v>
      </c>
      <c r="H37">
        <v>1546272.50836527</v>
      </c>
      <c r="I37">
        <v>1550441.5697669401</v>
      </c>
      <c r="J37">
        <v>1619473.3840872999</v>
      </c>
      <c r="K37">
        <v>1737308.6932059899</v>
      </c>
      <c r="L37">
        <v>1844643.5149250601</v>
      </c>
      <c r="M37">
        <v>1914800.6710805199</v>
      </c>
      <c r="N37">
        <v>1959742.9798000201</v>
      </c>
      <c r="O37">
        <v>1995144.23570592</v>
      </c>
      <c r="P37">
        <v>1999998.9099212801</v>
      </c>
      <c r="Q37">
        <v>1984132.3480684999</v>
      </c>
      <c r="R37">
        <v>1989803.43046443</v>
      </c>
      <c r="S37">
        <v>2020184.22417372</v>
      </c>
      <c r="T37">
        <v>2055099.7581319199</v>
      </c>
      <c r="U37">
        <v>1949252.2137982401</v>
      </c>
      <c r="V37">
        <v>1974961.7145638701</v>
      </c>
      <c r="W37">
        <v>2001157.5272242201</v>
      </c>
      <c r="X37">
        <v>2005979.20800227</v>
      </c>
      <c r="Y37">
        <v>2081158.82141908</v>
      </c>
      <c r="Z37">
        <v>2200858.53709157</v>
      </c>
      <c r="AA37">
        <v>2243175.6856527599</v>
      </c>
      <c r="AB37">
        <v>2203816.0117001198</v>
      </c>
      <c r="AC37">
        <v>2182828.9126933799</v>
      </c>
      <c r="AD37">
        <v>2152911.2053343402</v>
      </c>
      <c r="AE37">
        <v>2057746.1870057799</v>
      </c>
      <c r="AF37">
        <v>1932705.68525863</v>
      </c>
    </row>
    <row r="38" spans="1:32" x14ac:dyDescent="0.3">
      <c r="A38" t="s">
        <v>179</v>
      </c>
      <c r="B38" t="s">
        <v>369</v>
      </c>
      <c r="C38" t="s">
        <v>297</v>
      </c>
      <c r="D38" t="s">
        <v>370</v>
      </c>
      <c r="E38" t="s">
        <v>298</v>
      </c>
      <c r="G38">
        <v>335008.476688542</v>
      </c>
      <c r="H38">
        <v>468896.77221851598</v>
      </c>
      <c r="I38">
        <v>711787.45346257603</v>
      </c>
      <c r="J38">
        <v>904291.68687499303</v>
      </c>
      <c r="K38">
        <v>985772.39421806403</v>
      </c>
      <c r="L38">
        <v>1030722.65959006</v>
      </c>
      <c r="M38">
        <v>1063214.7872995799</v>
      </c>
      <c r="N38">
        <v>1139740.97104933</v>
      </c>
      <c r="O38">
        <v>1264066.9376972399</v>
      </c>
      <c r="P38">
        <v>1352901.22604274</v>
      </c>
      <c r="Q38">
        <v>1418803.79086987</v>
      </c>
      <c r="R38">
        <v>1465800.8025616</v>
      </c>
      <c r="S38">
        <v>1501767.1674692901</v>
      </c>
      <c r="T38">
        <v>1562129.4364942999</v>
      </c>
      <c r="U38">
        <v>1541613.13585559</v>
      </c>
      <c r="V38">
        <v>1595934.93778235</v>
      </c>
      <c r="W38">
        <v>1612798.91228926</v>
      </c>
      <c r="X38">
        <v>1571446.9117972499</v>
      </c>
      <c r="Y38">
        <v>1620182.2292951201</v>
      </c>
      <c r="Z38">
        <v>1689937.57567144</v>
      </c>
      <c r="AA38">
        <v>1702064.25568008</v>
      </c>
      <c r="AB38">
        <v>1739437.67044612</v>
      </c>
      <c r="AC38">
        <v>1828275.6400812599</v>
      </c>
      <c r="AD38">
        <v>1848999.2714909101</v>
      </c>
      <c r="AE38">
        <v>1840412.8898980401</v>
      </c>
      <c r="AF38">
        <v>1817180.5658871999</v>
      </c>
    </row>
    <row r="39" spans="1:32" x14ac:dyDescent="0.3">
      <c r="A39" t="s">
        <v>179</v>
      </c>
      <c r="B39" t="s">
        <v>371</v>
      </c>
      <c r="C39" t="s">
        <v>297</v>
      </c>
      <c r="D39" t="s">
        <v>372</v>
      </c>
      <c r="E39" t="s">
        <v>298</v>
      </c>
      <c r="G39">
        <v>5664.78747876541</v>
      </c>
      <c r="H39">
        <v>5973.3962009485504</v>
      </c>
      <c r="I39">
        <v>6289.4337809198796</v>
      </c>
      <c r="J39">
        <v>6378.4929365184398</v>
      </c>
      <c r="K39">
        <v>6540.2876100373396</v>
      </c>
      <c r="L39">
        <v>7423.8791235937297</v>
      </c>
      <c r="M39">
        <v>9225.1340902132106</v>
      </c>
      <c r="N39">
        <v>11303.906680722899</v>
      </c>
      <c r="O39">
        <v>13143.389866183999</v>
      </c>
      <c r="P39">
        <v>13084.932256489001</v>
      </c>
      <c r="Q39">
        <v>12540.3384364468</v>
      </c>
      <c r="R39">
        <v>12481.229123142901</v>
      </c>
      <c r="S39">
        <v>12891.988122332101</v>
      </c>
      <c r="T39">
        <v>13494.046073212099</v>
      </c>
      <c r="U39">
        <v>13438.5499588083</v>
      </c>
      <c r="V39">
        <v>14637.180372144399</v>
      </c>
      <c r="W39">
        <v>14673.1689584628</v>
      </c>
      <c r="X39">
        <v>14564.927779810399</v>
      </c>
      <c r="Y39">
        <v>15414.0105833982</v>
      </c>
      <c r="Z39">
        <v>16942.209363302602</v>
      </c>
      <c r="AA39">
        <v>17668.820108806001</v>
      </c>
      <c r="AB39">
        <v>18865.807529081801</v>
      </c>
      <c r="AC39">
        <v>21279.083517187599</v>
      </c>
      <c r="AD39">
        <v>23270.5131892707</v>
      </c>
      <c r="AE39">
        <v>26775.035575733</v>
      </c>
      <c r="AF39">
        <v>30810.9850453996</v>
      </c>
    </row>
    <row r="40" spans="1:32" x14ac:dyDescent="0.3">
      <c r="A40" t="s">
        <v>179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179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179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179</v>
      </c>
      <c r="B43" t="s">
        <v>379</v>
      </c>
      <c r="C43" t="s">
        <v>297</v>
      </c>
      <c r="D43" t="s">
        <v>380</v>
      </c>
      <c r="E43" t="s">
        <v>298</v>
      </c>
      <c r="G43">
        <v>9324296.0685299803</v>
      </c>
      <c r="H43">
        <v>9663764.8105130903</v>
      </c>
      <c r="I43">
        <v>10106916.613345999</v>
      </c>
      <c r="J43">
        <v>10407205.108872799</v>
      </c>
      <c r="K43">
        <v>10680038.115029501</v>
      </c>
      <c r="L43">
        <v>11009621.8224655</v>
      </c>
      <c r="M43">
        <v>11181603.623690501</v>
      </c>
      <c r="N43">
        <v>11291541.902960399</v>
      </c>
      <c r="O43">
        <v>11520250.4964706</v>
      </c>
      <c r="P43">
        <v>11632708.7584104</v>
      </c>
      <c r="Q43">
        <v>11727758.45912</v>
      </c>
      <c r="R43">
        <v>11906094.7722691</v>
      </c>
      <c r="S43">
        <v>11946571.9866005</v>
      </c>
      <c r="T43">
        <v>12131953.9262514</v>
      </c>
      <c r="U43">
        <v>11566343.515605001</v>
      </c>
      <c r="V43">
        <v>11574971.8437183</v>
      </c>
      <c r="W43">
        <v>11507019.354250001</v>
      </c>
      <c r="X43">
        <v>11466510.132652201</v>
      </c>
      <c r="Y43">
        <v>11490173.2055344</v>
      </c>
      <c r="Z43">
        <v>11686758.821025699</v>
      </c>
      <c r="AA43">
        <v>11612684.271400001</v>
      </c>
      <c r="AB43">
        <v>11424301.677069999</v>
      </c>
      <c r="AC43">
        <v>11507454.289136</v>
      </c>
      <c r="AD43">
        <v>11654270.6168992</v>
      </c>
      <c r="AE43">
        <v>11662595.4682003</v>
      </c>
      <c r="AF43">
        <v>11512004.796145501</v>
      </c>
    </row>
    <row r="44" spans="1:32" x14ac:dyDescent="0.3">
      <c r="A44" t="s">
        <v>179</v>
      </c>
      <c r="B44" t="s">
        <v>381</v>
      </c>
      <c r="C44" t="s">
        <v>297</v>
      </c>
      <c r="D44" t="s">
        <v>382</v>
      </c>
      <c r="E44" t="s">
        <v>298</v>
      </c>
      <c r="G44">
        <v>71011082.529780105</v>
      </c>
      <c r="H44">
        <v>74022960.461058095</v>
      </c>
      <c r="I44">
        <v>77598826.596955195</v>
      </c>
      <c r="J44">
        <v>79412125.558909193</v>
      </c>
      <c r="K44">
        <v>81013623.622593299</v>
      </c>
      <c r="L44">
        <v>83017069.891582102</v>
      </c>
      <c r="M44">
        <v>84186836.019392297</v>
      </c>
      <c r="N44">
        <v>85174914.519199297</v>
      </c>
      <c r="O44">
        <v>86807265.999589503</v>
      </c>
      <c r="P44">
        <v>88811513.500835598</v>
      </c>
      <c r="Q44">
        <v>91100449.923748493</v>
      </c>
      <c r="R44">
        <v>94474513.697698802</v>
      </c>
      <c r="S44">
        <v>96485534.432861805</v>
      </c>
      <c r="T44">
        <v>98323937.4840931</v>
      </c>
      <c r="U44">
        <v>94329287.159005001</v>
      </c>
      <c r="V44">
        <v>95502964.819308802</v>
      </c>
      <c r="W44">
        <v>95974354.032669097</v>
      </c>
      <c r="X44">
        <v>96566407.625656098</v>
      </c>
      <c r="Y44">
        <v>97834121.998038501</v>
      </c>
      <c r="Z44">
        <v>100708180.055822</v>
      </c>
      <c r="AA44">
        <v>101755323.173467</v>
      </c>
      <c r="AB44">
        <v>101725387.355983</v>
      </c>
      <c r="AC44">
        <v>104059977.036717</v>
      </c>
      <c r="AD44">
        <v>106224672.920435</v>
      </c>
      <c r="AE44">
        <v>106917701.79772601</v>
      </c>
      <c r="AF44">
        <v>101371418.47964101</v>
      </c>
    </row>
    <row r="45" spans="1:32" x14ac:dyDescent="0.3">
      <c r="A45" t="s">
        <v>179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179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179</v>
      </c>
      <c r="B47" t="s">
        <v>387</v>
      </c>
      <c r="C47" t="s">
        <v>297</v>
      </c>
      <c r="D47" t="s">
        <v>388</v>
      </c>
      <c r="E47" t="s">
        <v>298</v>
      </c>
      <c r="G47">
        <v>112451.65932480201</v>
      </c>
      <c r="H47">
        <v>118208.330510521</v>
      </c>
      <c r="I47">
        <v>121669.72618512</v>
      </c>
      <c r="J47">
        <v>126092.308752093</v>
      </c>
      <c r="K47">
        <v>139918.19238631401</v>
      </c>
      <c r="L47">
        <v>138533.54528586101</v>
      </c>
      <c r="M47">
        <v>128041.392310328</v>
      </c>
      <c r="N47">
        <v>125519.130710029</v>
      </c>
      <c r="O47">
        <v>128599.249842815</v>
      </c>
      <c r="P47">
        <v>137213.79707897099</v>
      </c>
      <c r="Q47">
        <v>149640.15368593301</v>
      </c>
      <c r="R47">
        <v>158632.287594347</v>
      </c>
      <c r="S47">
        <v>172413.410174794</v>
      </c>
      <c r="T47">
        <v>191337.77376261901</v>
      </c>
      <c r="U47">
        <v>194841.78026244001</v>
      </c>
      <c r="V47">
        <v>204507.330003104</v>
      </c>
      <c r="W47">
        <v>206735.243231528</v>
      </c>
      <c r="X47">
        <v>204644.34352393699</v>
      </c>
      <c r="Y47">
        <v>199337.50959317401</v>
      </c>
      <c r="Z47">
        <v>195659.40967229399</v>
      </c>
      <c r="AA47">
        <v>194397.853565047</v>
      </c>
      <c r="AB47">
        <v>204423.44665658401</v>
      </c>
      <c r="AC47">
        <v>217230.63172005099</v>
      </c>
      <c r="AD47">
        <v>225364.21520450199</v>
      </c>
      <c r="AE47">
        <v>225769.308554944</v>
      </c>
      <c r="AF47">
        <v>66055.628574592207</v>
      </c>
    </row>
    <row r="48" spans="1:32" x14ac:dyDescent="0.3">
      <c r="A48" t="s">
        <v>179</v>
      </c>
      <c r="B48" t="s">
        <v>389</v>
      </c>
      <c r="C48" t="s">
        <v>297</v>
      </c>
      <c r="D48" t="s">
        <v>390</v>
      </c>
      <c r="E48" t="s">
        <v>298</v>
      </c>
      <c r="G48">
        <v>9833177.5276456904</v>
      </c>
      <c r="H48">
        <v>10116187.0845448</v>
      </c>
      <c r="I48">
        <v>10497788.4453544</v>
      </c>
      <c r="J48">
        <v>10729257.4141811</v>
      </c>
      <c r="K48">
        <v>10941662.8720058</v>
      </c>
      <c r="L48">
        <v>11202720.463012099</v>
      </c>
      <c r="M48">
        <v>11367906.7299571</v>
      </c>
      <c r="N48">
        <v>11489281.498383099</v>
      </c>
      <c r="O48">
        <v>11680183.447112801</v>
      </c>
      <c r="P48">
        <v>11846005.8045414</v>
      </c>
      <c r="Q48">
        <v>11969010.7096978</v>
      </c>
      <c r="R48">
        <v>12154913.8605409</v>
      </c>
      <c r="S48">
        <v>12195206.5527297</v>
      </c>
      <c r="T48">
        <v>12483397.384778701</v>
      </c>
      <c r="U48">
        <v>12014679.587104199</v>
      </c>
      <c r="V48">
        <v>12209050.236142401</v>
      </c>
      <c r="W48">
        <v>12306170.924546599</v>
      </c>
      <c r="X48">
        <v>12384016.5984086</v>
      </c>
      <c r="Y48">
        <v>12461624.4213337</v>
      </c>
      <c r="Z48">
        <v>12712112.703214699</v>
      </c>
      <c r="AA48">
        <v>12768923.553985</v>
      </c>
      <c r="AB48">
        <v>12676443.6823211</v>
      </c>
      <c r="AC48">
        <v>12855990.5799607</v>
      </c>
      <c r="AD48">
        <v>13071253.189997099</v>
      </c>
      <c r="AE48">
        <v>13086197.164273201</v>
      </c>
      <c r="AF48">
        <v>12768533.3057885</v>
      </c>
    </row>
    <row r="49" spans="1:32" x14ac:dyDescent="0.3">
      <c r="A49" t="s">
        <v>179</v>
      </c>
      <c r="B49" t="s">
        <v>391</v>
      </c>
      <c r="C49" t="s">
        <v>297</v>
      </c>
      <c r="D49" t="s">
        <v>392</v>
      </c>
      <c r="E49" t="s">
        <v>298</v>
      </c>
      <c r="G49">
        <v>9699071.6063638497</v>
      </c>
      <c r="H49">
        <v>9966632.2179743797</v>
      </c>
      <c r="I49">
        <v>10335684.9922837</v>
      </c>
      <c r="J49">
        <v>10556002.411239101</v>
      </c>
      <c r="K49">
        <v>10748966.0456842</v>
      </c>
      <c r="L49">
        <v>11005618.520145399</v>
      </c>
      <c r="M49">
        <v>11174192.2206029</v>
      </c>
      <c r="N49">
        <v>11290983.465260901</v>
      </c>
      <c r="O49">
        <v>11467438.6703921</v>
      </c>
      <c r="P49">
        <v>11610689.272084</v>
      </c>
      <c r="Q49">
        <v>11709596.0571771</v>
      </c>
      <c r="R49">
        <v>11874007.111170599</v>
      </c>
      <c r="S49">
        <v>11890780.5037516</v>
      </c>
      <c r="T49">
        <v>12147172.742249001</v>
      </c>
      <c r="U49">
        <v>11670922.855779599</v>
      </c>
      <c r="V49">
        <v>11841907.654023999</v>
      </c>
      <c r="W49">
        <v>11925972.0508931</v>
      </c>
      <c r="X49">
        <v>11993296.0089086</v>
      </c>
      <c r="Y49">
        <v>12057150.952248801</v>
      </c>
      <c r="Z49">
        <v>12290450.596345199</v>
      </c>
      <c r="AA49">
        <v>12330903.8999376</v>
      </c>
      <c r="AB49">
        <v>12215858.253362101</v>
      </c>
      <c r="AC49">
        <v>12364468.5180574</v>
      </c>
      <c r="AD49">
        <v>12551656.618296601</v>
      </c>
      <c r="AE49">
        <v>12546757.1201587</v>
      </c>
      <c r="AF49">
        <v>12371704.964570001</v>
      </c>
    </row>
    <row r="50" spans="1:32" x14ac:dyDescent="0.3">
      <c r="A50" t="s">
        <v>179</v>
      </c>
      <c r="B50" t="s">
        <v>393</v>
      </c>
      <c r="C50" t="s">
        <v>297</v>
      </c>
      <c r="D50" t="s">
        <v>394</v>
      </c>
      <c r="E50" t="s">
        <v>298</v>
      </c>
      <c r="G50">
        <v>21654.261957039598</v>
      </c>
      <c r="H50">
        <v>31346.5360598843</v>
      </c>
      <c r="I50">
        <v>40433.726885518903</v>
      </c>
      <c r="J50">
        <v>47162.694189939197</v>
      </c>
      <c r="K50">
        <v>52778.633935351201</v>
      </c>
      <c r="L50">
        <v>58568.397580891004</v>
      </c>
      <c r="M50">
        <v>65673.117043860999</v>
      </c>
      <c r="N50">
        <v>72778.902412202093</v>
      </c>
      <c r="O50">
        <v>84145.526877869095</v>
      </c>
      <c r="P50">
        <v>98102.735378446596</v>
      </c>
      <c r="Q50">
        <v>109774.498834753</v>
      </c>
      <c r="R50">
        <v>122274.46177603101</v>
      </c>
      <c r="S50">
        <v>132012.638803312</v>
      </c>
      <c r="T50">
        <v>144886.86876710001</v>
      </c>
      <c r="U50">
        <v>148914.951062165</v>
      </c>
      <c r="V50">
        <v>162635.25211534501</v>
      </c>
      <c r="W50">
        <v>173463.63042196899</v>
      </c>
      <c r="X50">
        <v>186076.24597615199</v>
      </c>
      <c r="Y50">
        <v>205135.95949176801</v>
      </c>
      <c r="Z50">
        <v>226002.69719725399</v>
      </c>
      <c r="AA50">
        <v>243621.80048235401</v>
      </c>
      <c r="AB50">
        <v>256161.98230234699</v>
      </c>
      <c r="AC50">
        <v>274291.43018332199</v>
      </c>
      <c r="AD50">
        <v>294232.35649594298</v>
      </c>
      <c r="AE50">
        <v>313670.73555948603</v>
      </c>
      <c r="AF50">
        <v>330772.71264398098</v>
      </c>
    </row>
    <row r="51" spans="1:32" x14ac:dyDescent="0.3">
      <c r="A51" t="s">
        <v>179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179</v>
      </c>
      <c r="B53" t="s">
        <v>399</v>
      </c>
      <c r="C53" t="s">
        <v>297</v>
      </c>
      <c r="D53" t="s">
        <v>400</v>
      </c>
      <c r="E53" t="s">
        <v>298</v>
      </c>
      <c r="G53">
        <v>331035.01345313998</v>
      </c>
      <c r="H53">
        <v>471978.60479123099</v>
      </c>
      <c r="I53">
        <v>588640.07554209104</v>
      </c>
      <c r="J53">
        <v>683620.92909454205</v>
      </c>
      <c r="K53">
        <v>755832.05571861903</v>
      </c>
      <c r="L53">
        <v>820364.95311990404</v>
      </c>
      <c r="M53">
        <v>876101.843149869</v>
      </c>
      <c r="N53">
        <v>922633.21767512499</v>
      </c>
      <c r="O53">
        <v>964545.19478977297</v>
      </c>
      <c r="P53">
        <v>997932.26900302304</v>
      </c>
      <c r="Q53">
        <v>1027854.01685586</v>
      </c>
      <c r="R53">
        <v>1056569.6436234801</v>
      </c>
      <c r="S53">
        <v>1085349.7055671001</v>
      </c>
      <c r="T53">
        <v>1103049.43585333</v>
      </c>
      <c r="U53">
        <v>1109087.90886507</v>
      </c>
      <c r="V53">
        <v>1115731.9866234399</v>
      </c>
      <c r="W53">
        <v>1130149.3852715101</v>
      </c>
      <c r="X53">
        <v>1138192.0549538</v>
      </c>
      <c r="Y53">
        <v>1147220.0080512699</v>
      </c>
      <c r="Z53">
        <v>1169138.11764587</v>
      </c>
      <c r="AA53">
        <v>1179581.5728573201</v>
      </c>
      <c r="AB53">
        <v>1181597.9429204799</v>
      </c>
      <c r="AC53">
        <v>1191192.6552708701</v>
      </c>
      <c r="AD53">
        <v>1214464.5600479799</v>
      </c>
      <c r="AE53">
        <v>1235490.47229021</v>
      </c>
      <c r="AF53">
        <v>60670.569568825602</v>
      </c>
    </row>
    <row r="54" spans="1:32" x14ac:dyDescent="0.3">
      <c r="A54" t="s">
        <v>179</v>
      </c>
      <c r="B54" t="s">
        <v>401</v>
      </c>
      <c r="C54" t="s">
        <v>297</v>
      </c>
      <c r="D54" t="s">
        <v>402</v>
      </c>
      <c r="E54" t="s">
        <v>298</v>
      </c>
      <c r="G54">
        <v>331035.01345313998</v>
      </c>
      <c r="H54">
        <v>471978.60479123099</v>
      </c>
      <c r="I54">
        <v>588640.07554209104</v>
      </c>
      <c r="J54">
        <v>683620.92909454205</v>
      </c>
      <c r="K54">
        <v>755832.05571861903</v>
      </c>
      <c r="L54">
        <v>820364.95311990404</v>
      </c>
      <c r="M54">
        <v>876101.843149869</v>
      </c>
      <c r="N54">
        <v>922633.21767512499</v>
      </c>
      <c r="O54">
        <v>964545.19478977297</v>
      </c>
      <c r="P54">
        <v>997932.26900302304</v>
      </c>
      <c r="Q54">
        <v>1027854.01685586</v>
      </c>
      <c r="R54">
        <v>1056569.6436234801</v>
      </c>
      <c r="S54">
        <v>1085349.7055671001</v>
      </c>
      <c r="T54">
        <v>1103049.43585333</v>
      </c>
      <c r="U54">
        <v>1109087.90886507</v>
      </c>
      <c r="V54">
        <v>1115731.9866234399</v>
      </c>
      <c r="W54">
        <v>1130149.3852715101</v>
      </c>
      <c r="X54">
        <v>1138192.0549538</v>
      </c>
      <c r="Y54">
        <v>1147220.0080512699</v>
      </c>
      <c r="Z54">
        <v>1169138.11764587</v>
      </c>
      <c r="AA54">
        <v>1179581.5728573201</v>
      </c>
      <c r="AB54">
        <v>1181597.9429204799</v>
      </c>
      <c r="AC54">
        <v>1191192.6552708701</v>
      </c>
      <c r="AD54">
        <v>1214464.5600479799</v>
      </c>
      <c r="AE54">
        <v>1235490.47229021</v>
      </c>
      <c r="AF54">
        <v>60670.569568825602</v>
      </c>
    </row>
    <row r="55" spans="1:32" x14ac:dyDescent="0.3">
      <c r="A55" t="s">
        <v>179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179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179</v>
      </c>
      <c r="B57" t="s">
        <v>407</v>
      </c>
      <c r="C57" t="s">
        <v>297</v>
      </c>
      <c r="D57" t="s">
        <v>408</v>
      </c>
      <c r="E57" t="s">
        <v>298</v>
      </c>
      <c r="G57">
        <v>80844403.968310997</v>
      </c>
      <c r="H57">
        <v>84139282.243690193</v>
      </c>
      <c r="I57">
        <v>88096705.162443697</v>
      </c>
      <c r="J57">
        <v>90141381.380918697</v>
      </c>
      <c r="K57">
        <v>91955276.894364506</v>
      </c>
      <c r="L57">
        <v>94219789.002409995</v>
      </c>
      <c r="M57">
        <v>95554732.044509798</v>
      </c>
      <c r="N57">
        <v>96664193.642471194</v>
      </c>
      <c r="O57">
        <v>98487455.299429595</v>
      </c>
      <c r="P57">
        <v>100657541.930233</v>
      </c>
      <c r="Q57">
        <v>103069495.17815299</v>
      </c>
      <c r="R57">
        <v>106629470.383286</v>
      </c>
      <c r="S57">
        <v>108680771.32549</v>
      </c>
      <c r="T57">
        <v>110807330.9066</v>
      </c>
      <c r="U57">
        <v>106343961.20235699</v>
      </c>
      <c r="V57">
        <v>107712012.305374</v>
      </c>
      <c r="W57">
        <v>108280522.791199</v>
      </c>
      <c r="X57">
        <v>108950424.882796</v>
      </c>
      <c r="Y57">
        <v>110295750.6689</v>
      </c>
      <c r="Z57">
        <v>113420297.492963</v>
      </c>
      <c r="AA57">
        <v>114524249.31648301</v>
      </c>
      <c r="AB57">
        <v>114401833.678087</v>
      </c>
      <c r="AC57">
        <v>116915970.47673699</v>
      </c>
      <c r="AD57">
        <v>119295927.30001201</v>
      </c>
      <c r="AE57">
        <v>120003900.17595901</v>
      </c>
      <c r="AF57">
        <v>114139952.82803001</v>
      </c>
    </row>
    <row r="58" spans="1:32" x14ac:dyDescent="0.3">
      <c r="A58" t="s">
        <v>179</v>
      </c>
      <c r="B58" t="s">
        <v>409</v>
      </c>
      <c r="C58" t="s">
        <v>297</v>
      </c>
      <c r="D58" t="s">
        <v>410</v>
      </c>
      <c r="E58" t="s">
        <v>298</v>
      </c>
      <c r="G58">
        <v>80844403.968310997</v>
      </c>
      <c r="H58">
        <v>84139282.243690193</v>
      </c>
      <c r="I58">
        <v>88096705.162443697</v>
      </c>
      <c r="J58">
        <v>90141381.380918697</v>
      </c>
      <c r="K58">
        <v>91955276.894364506</v>
      </c>
      <c r="L58">
        <v>94219789.002409995</v>
      </c>
      <c r="M58">
        <v>95554732.044509798</v>
      </c>
      <c r="N58">
        <v>96664193.642471194</v>
      </c>
      <c r="O58">
        <v>98487455.299429595</v>
      </c>
      <c r="P58">
        <v>100657541.930233</v>
      </c>
      <c r="Q58">
        <v>103069495.17815299</v>
      </c>
      <c r="R58">
        <v>106629470.383286</v>
      </c>
      <c r="S58">
        <v>108680771.32549</v>
      </c>
      <c r="T58">
        <v>110807330.9066</v>
      </c>
      <c r="U58">
        <v>106343961.20235699</v>
      </c>
      <c r="V58">
        <v>107712012.305374</v>
      </c>
      <c r="W58">
        <v>108280522.791199</v>
      </c>
      <c r="X58">
        <v>108950424.882796</v>
      </c>
      <c r="Y58">
        <v>110295750.6689</v>
      </c>
      <c r="Z58">
        <v>113420297.492963</v>
      </c>
      <c r="AA58">
        <v>114524249.31648301</v>
      </c>
      <c r="AB58">
        <v>114401833.678087</v>
      </c>
      <c r="AC58">
        <v>116915970.47673699</v>
      </c>
      <c r="AD58">
        <v>119295927.30001201</v>
      </c>
      <c r="AE58">
        <v>120003900.17595901</v>
      </c>
      <c r="AF58">
        <v>114139952.82803001</v>
      </c>
    </row>
    <row r="59" spans="1:32" x14ac:dyDescent="0.3">
      <c r="A59" t="s">
        <v>179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181</v>
      </c>
      <c r="B2" t="s">
        <v>295</v>
      </c>
      <c r="C2" t="s">
        <v>297</v>
      </c>
      <c r="D2" t="s">
        <v>296</v>
      </c>
      <c r="E2" t="s">
        <v>298</v>
      </c>
      <c r="G2">
        <v>14250.092223764699</v>
      </c>
      <c r="H2">
        <v>16582.663441762899</v>
      </c>
      <c r="I2">
        <v>19923.6336727915</v>
      </c>
      <c r="J2">
        <v>21454.3901266998</v>
      </c>
      <c r="K2">
        <v>23315.331813904901</v>
      </c>
      <c r="L2">
        <v>23726.596871239301</v>
      </c>
      <c r="M2">
        <v>21394.0797676558</v>
      </c>
      <c r="N2">
        <v>18205.139921983999</v>
      </c>
      <c r="O2">
        <v>16376.4535315905</v>
      </c>
      <c r="P2">
        <v>14179.273156051</v>
      </c>
      <c r="Q2">
        <v>13229.7190868165</v>
      </c>
      <c r="R2">
        <v>12465.4199048838</v>
      </c>
      <c r="S2">
        <v>12086.3565439052</v>
      </c>
      <c r="T2">
        <v>11555.9787666637</v>
      </c>
      <c r="U2">
        <v>10730.4710947644</v>
      </c>
      <c r="V2">
        <v>10364.1480841827</v>
      </c>
      <c r="W2">
        <v>10627.1625500594</v>
      </c>
      <c r="X2">
        <v>11410.522769376001</v>
      </c>
      <c r="Y2">
        <v>12412.987585856499</v>
      </c>
      <c r="Z2">
        <v>13132.072123591201</v>
      </c>
      <c r="AA2">
        <v>14152.133793286601</v>
      </c>
      <c r="AB2">
        <v>14535.5923061347</v>
      </c>
      <c r="AC2">
        <v>14368.909369703801</v>
      </c>
      <c r="AD2">
        <v>14935.038409168001</v>
      </c>
      <c r="AE2">
        <v>15323.0304849555</v>
      </c>
      <c r="AF2">
        <v>14905.524862464999</v>
      </c>
    </row>
    <row r="3" spans="1:32" x14ac:dyDescent="0.3">
      <c r="A3" t="s">
        <v>181</v>
      </c>
      <c r="B3" t="s">
        <v>299</v>
      </c>
      <c r="C3" t="s">
        <v>297</v>
      </c>
      <c r="D3" t="s">
        <v>300</v>
      </c>
      <c r="E3" t="s">
        <v>298</v>
      </c>
      <c r="G3">
        <v>5791.21108069403</v>
      </c>
      <c r="H3">
        <v>6593.4869457357299</v>
      </c>
      <c r="I3">
        <v>7235.6598910512603</v>
      </c>
      <c r="J3">
        <v>7385.8031877283302</v>
      </c>
      <c r="K3">
        <v>7722.0758515657999</v>
      </c>
      <c r="L3">
        <v>7915.7170282960997</v>
      </c>
      <c r="M3">
        <v>7630.0108591058797</v>
      </c>
      <c r="N3">
        <v>7114.5080316133399</v>
      </c>
      <c r="O3">
        <v>6988.6771831665501</v>
      </c>
      <c r="P3">
        <v>7085.9626808427402</v>
      </c>
      <c r="Q3">
        <v>6756.39451709894</v>
      </c>
      <c r="R3">
        <v>6146.7878510136597</v>
      </c>
      <c r="S3">
        <v>5792.8006413410003</v>
      </c>
      <c r="T3">
        <v>5047.5492881897799</v>
      </c>
      <c r="U3">
        <v>4370.8152989092396</v>
      </c>
      <c r="V3">
        <v>3816.61656479373</v>
      </c>
      <c r="W3">
        <v>3634.3797571269101</v>
      </c>
      <c r="X3">
        <v>3594.3409649873402</v>
      </c>
      <c r="Y3">
        <v>3567.0388810179302</v>
      </c>
      <c r="Z3">
        <v>3573.0942869329001</v>
      </c>
      <c r="AA3">
        <v>3629.4725207002298</v>
      </c>
      <c r="AB3">
        <v>3596.9087821488001</v>
      </c>
      <c r="AC3">
        <v>3466.5923204317</v>
      </c>
      <c r="AD3">
        <v>3469.8424006321702</v>
      </c>
      <c r="AE3">
        <v>3417.0280588600199</v>
      </c>
      <c r="AF3">
        <v>3112.7381189335501</v>
      </c>
    </row>
    <row r="4" spans="1:32" x14ac:dyDescent="0.3">
      <c r="A4" t="s">
        <v>181</v>
      </c>
      <c r="B4" t="s">
        <v>301</v>
      </c>
      <c r="C4" t="s">
        <v>297</v>
      </c>
      <c r="D4" t="s">
        <v>302</v>
      </c>
      <c r="E4" t="s">
        <v>298</v>
      </c>
      <c r="G4">
        <v>2567657.3660276001</v>
      </c>
      <c r="H4">
        <v>2855779.4874047302</v>
      </c>
      <c r="I4">
        <v>3120824.1862592399</v>
      </c>
      <c r="J4">
        <v>2987587.6009861901</v>
      </c>
      <c r="K4">
        <v>3041544.66878823</v>
      </c>
      <c r="L4">
        <v>3101662.3696019398</v>
      </c>
      <c r="M4">
        <v>2951326.3496264401</v>
      </c>
      <c r="N4">
        <v>2805568.8697774601</v>
      </c>
      <c r="O4">
        <v>2781820.6348367301</v>
      </c>
      <c r="P4">
        <v>2753646.3886354701</v>
      </c>
      <c r="Q4">
        <v>2717761.6783350101</v>
      </c>
      <c r="R4">
        <v>2599924.2374312398</v>
      </c>
      <c r="S4">
        <v>2513386.5664681899</v>
      </c>
      <c r="T4">
        <v>2151179.7162462901</v>
      </c>
      <c r="U4">
        <v>1892293.2349203799</v>
      </c>
      <c r="V4">
        <v>1732693.7625661299</v>
      </c>
      <c r="W4">
        <v>1708316.9772022299</v>
      </c>
      <c r="X4">
        <v>1703317.51421482</v>
      </c>
      <c r="Y4">
        <v>1749542.25060999</v>
      </c>
      <c r="Z4">
        <v>1906946.7217729699</v>
      </c>
      <c r="AA4">
        <v>1996365.3799698299</v>
      </c>
      <c r="AB4">
        <v>2059683.5955932401</v>
      </c>
      <c r="AC4">
        <v>1974247.0675353</v>
      </c>
      <c r="AD4">
        <v>1999568.19563561</v>
      </c>
      <c r="AE4">
        <v>1909406.8845836299</v>
      </c>
      <c r="AF4">
        <v>1785230.24657599</v>
      </c>
    </row>
    <row r="5" spans="1:32" x14ac:dyDescent="0.3">
      <c r="A5" t="s">
        <v>181</v>
      </c>
      <c r="B5" t="s">
        <v>303</v>
      </c>
      <c r="C5" t="s">
        <v>297</v>
      </c>
      <c r="D5" t="s">
        <v>304</v>
      </c>
      <c r="E5" t="s">
        <v>298</v>
      </c>
      <c r="G5">
        <v>373855.455916607</v>
      </c>
      <c r="H5">
        <v>390479.33067786298</v>
      </c>
      <c r="I5">
        <v>431511.50995076599</v>
      </c>
      <c r="J5">
        <v>428843.76443605102</v>
      </c>
      <c r="K5">
        <v>435990.42371114</v>
      </c>
      <c r="L5">
        <v>451161.89371907199</v>
      </c>
      <c r="M5">
        <v>433944.01490307401</v>
      </c>
      <c r="N5">
        <v>418230.14283830201</v>
      </c>
      <c r="O5">
        <v>419499.31562477001</v>
      </c>
      <c r="P5">
        <v>405526.48431231402</v>
      </c>
      <c r="Q5">
        <v>388641.73210503999</v>
      </c>
      <c r="R5">
        <v>369647.35699009203</v>
      </c>
      <c r="S5">
        <v>361957.97055455501</v>
      </c>
      <c r="T5">
        <v>356301.036796053</v>
      </c>
      <c r="U5">
        <v>332155.31856600498</v>
      </c>
      <c r="V5">
        <v>313000.63230204303</v>
      </c>
      <c r="W5">
        <v>313909.63686557597</v>
      </c>
      <c r="X5">
        <v>315485.54762873001</v>
      </c>
      <c r="Y5">
        <v>314531.69040404801</v>
      </c>
      <c r="Z5">
        <v>317547.304780968</v>
      </c>
      <c r="AA5">
        <v>315225.24917642598</v>
      </c>
      <c r="AB5">
        <v>307953.39308666001</v>
      </c>
      <c r="AC5">
        <v>300175.68220377603</v>
      </c>
      <c r="AD5">
        <v>307690.09451780102</v>
      </c>
      <c r="AE5">
        <v>294269.36046898703</v>
      </c>
      <c r="AF5">
        <v>265829.32546043303</v>
      </c>
    </row>
    <row r="6" spans="1:32" x14ac:dyDescent="0.3">
      <c r="A6" t="s">
        <v>181</v>
      </c>
      <c r="B6" t="s">
        <v>305</v>
      </c>
      <c r="C6" t="s">
        <v>297</v>
      </c>
      <c r="D6" t="s">
        <v>306</v>
      </c>
      <c r="E6" t="s">
        <v>298</v>
      </c>
      <c r="G6">
        <v>58725.6222579854</v>
      </c>
      <c r="H6">
        <v>60869.042504778598</v>
      </c>
      <c r="I6">
        <v>60636.4711064515</v>
      </c>
      <c r="J6">
        <v>55726.257607073603</v>
      </c>
      <c r="K6">
        <v>50946.074002388799</v>
      </c>
      <c r="L6">
        <v>45477.746804710703</v>
      </c>
      <c r="M6">
        <v>38880.807693307397</v>
      </c>
      <c r="N6">
        <v>33250.8527284722</v>
      </c>
      <c r="O6">
        <v>27970.6562535134</v>
      </c>
      <c r="P6">
        <v>25917.394283728401</v>
      </c>
      <c r="Q6">
        <v>23949.659227279499</v>
      </c>
      <c r="R6">
        <v>21837.760172631501</v>
      </c>
      <c r="S6">
        <v>20179.562018908298</v>
      </c>
      <c r="T6">
        <v>16558.141437758801</v>
      </c>
      <c r="U6">
        <v>13287.2220600292</v>
      </c>
      <c r="V6">
        <v>12287.5426917352</v>
      </c>
      <c r="W6">
        <v>12170.261733743901</v>
      </c>
      <c r="X6">
        <v>12326.301811085799</v>
      </c>
      <c r="Y6">
        <v>12913.4023829526</v>
      </c>
      <c r="Z6">
        <v>14961.6642824795</v>
      </c>
      <c r="AA6">
        <v>15639.4756114148</v>
      </c>
      <c r="AB6">
        <v>16121.919971142501</v>
      </c>
      <c r="AC6">
        <v>15345.3645857138</v>
      </c>
      <c r="AD6">
        <v>15269.227047233901</v>
      </c>
      <c r="AE6">
        <v>15326.389204539701</v>
      </c>
      <c r="AF6">
        <v>13092.523718643401</v>
      </c>
    </row>
    <row r="7" spans="1:32" x14ac:dyDescent="0.3">
      <c r="A7" t="s">
        <v>181</v>
      </c>
      <c r="B7" t="s">
        <v>307</v>
      </c>
      <c r="C7" t="s">
        <v>297</v>
      </c>
      <c r="D7" t="s">
        <v>308</v>
      </c>
      <c r="E7" t="s">
        <v>298</v>
      </c>
      <c r="G7">
        <v>113480.92950534901</v>
      </c>
      <c r="H7">
        <v>128477.209234216</v>
      </c>
      <c r="I7">
        <v>141749.277404889</v>
      </c>
      <c r="J7">
        <v>140051.375785693</v>
      </c>
      <c r="K7">
        <v>140021.60500865901</v>
      </c>
      <c r="L7">
        <v>141461.40533943399</v>
      </c>
      <c r="M7">
        <v>136313.93615097101</v>
      </c>
      <c r="N7">
        <v>131224.37200400501</v>
      </c>
      <c r="O7">
        <v>130296.524345254</v>
      </c>
      <c r="P7">
        <v>127822.767259714</v>
      </c>
      <c r="Q7">
        <v>123512.152987497</v>
      </c>
      <c r="R7">
        <v>114381.63461168999</v>
      </c>
      <c r="S7">
        <v>106406.531126453</v>
      </c>
      <c r="T7">
        <v>83985.275772691399</v>
      </c>
      <c r="U7">
        <v>64885.299948096697</v>
      </c>
      <c r="V7">
        <v>51188.783793326002</v>
      </c>
      <c r="W7">
        <v>45574.539719443201</v>
      </c>
      <c r="X7">
        <v>41329.207726334498</v>
      </c>
      <c r="Y7">
        <v>39481.522748624702</v>
      </c>
      <c r="Z7">
        <v>38925.4377761539</v>
      </c>
      <c r="AA7">
        <v>38323.165880815599</v>
      </c>
      <c r="AB7">
        <v>38110.837994999602</v>
      </c>
      <c r="AC7">
        <v>36630.842080254297</v>
      </c>
      <c r="AD7">
        <v>36851.518359797803</v>
      </c>
      <c r="AE7">
        <v>35224.503026782899</v>
      </c>
      <c r="AF7">
        <v>32999.703408294597</v>
      </c>
    </row>
    <row r="8" spans="1:32" x14ac:dyDescent="0.3">
      <c r="A8" t="s">
        <v>181</v>
      </c>
      <c r="B8" t="s">
        <v>309</v>
      </c>
      <c r="C8" t="s">
        <v>297</v>
      </c>
      <c r="D8" t="s">
        <v>310</v>
      </c>
      <c r="E8" t="s">
        <v>298</v>
      </c>
      <c r="G8">
        <v>7495.1042379136998</v>
      </c>
      <c r="H8">
        <v>8156.9431608617097</v>
      </c>
      <c r="I8">
        <v>10383.2525685988</v>
      </c>
      <c r="J8">
        <v>10379.3048725797</v>
      </c>
      <c r="K8">
        <v>10314.7075920066</v>
      </c>
      <c r="L8">
        <v>11381.1269002996</v>
      </c>
      <c r="M8">
        <v>11044.9439495563</v>
      </c>
      <c r="N8">
        <v>10322.614699561</v>
      </c>
      <c r="O8">
        <v>9284.8445266608705</v>
      </c>
      <c r="P8">
        <v>8602.3012917689393</v>
      </c>
      <c r="Q8">
        <v>7496.8537339349396</v>
      </c>
      <c r="R8">
        <v>7690.4003825948803</v>
      </c>
      <c r="S8">
        <v>5601.0587627313198</v>
      </c>
      <c r="T8">
        <v>8382.3090043240609</v>
      </c>
      <c r="U8">
        <v>6840.6461206052099</v>
      </c>
      <c r="V8">
        <v>5137.9945505329497</v>
      </c>
      <c r="W8">
        <v>4539.1546590121898</v>
      </c>
      <c r="X8">
        <v>3250.4585721223898</v>
      </c>
      <c r="Y8">
        <v>3162.7226763520198</v>
      </c>
      <c r="Z8">
        <v>3535.95209113497</v>
      </c>
      <c r="AA8">
        <v>3854.3980554995701</v>
      </c>
      <c r="AB8">
        <v>3789.1022517050901</v>
      </c>
      <c r="AC8">
        <v>3464.2875055802201</v>
      </c>
      <c r="AD8">
        <v>3602.3221711391102</v>
      </c>
      <c r="AE8">
        <v>2992.77847303728</v>
      </c>
      <c r="AF8">
        <v>2244.0321116801101</v>
      </c>
    </row>
    <row r="9" spans="1:32" x14ac:dyDescent="0.3">
      <c r="A9" t="s">
        <v>181</v>
      </c>
      <c r="B9" t="s">
        <v>311</v>
      </c>
      <c r="C9" t="s">
        <v>297</v>
      </c>
      <c r="D9" t="s">
        <v>312</v>
      </c>
      <c r="E9" t="s">
        <v>298</v>
      </c>
      <c r="G9">
        <v>425228.73351292399</v>
      </c>
      <c r="H9">
        <v>463221.86022952502</v>
      </c>
      <c r="I9">
        <v>496568.82905414799</v>
      </c>
      <c r="J9">
        <v>482439.90744310297</v>
      </c>
      <c r="K9">
        <v>470914.950133765</v>
      </c>
      <c r="L9">
        <v>489449.80067521101</v>
      </c>
      <c r="M9">
        <v>479996.85369780398</v>
      </c>
      <c r="N9">
        <v>457670.28019656398</v>
      </c>
      <c r="O9">
        <v>461634.53912112099</v>
      </c>
      <c r="P9">
        <v>468200.67092953401</v>
      </c>
      <c r="Q9">
        <v>452260.57447120501</v>
      </c>
      <c r="R9">
        <v>444631.08958998101</v>
      </c>
      <c r="S9">
        <v>435393.70867335901</v>
      </c>
      <c r="T9">
        <v>381388.78462135303</v>
      </c>
      <c r="U9">
        <v>319187.63268063602</v>
      </c>
      <c r="V9">
        <v>303289.99632700399</v>
      </c>
      <c r="W9">
        <v>294435.92513569799</v>
      </c>
      <c r="X9">
        <v>285105.02346197999</v>
      </c>
      <c r="Y9">
        <v>292554.70735412702</v>
      </c>
      <c r="Z9">
        <v>332981.20782303601</v>
      </c>
      <c r="AA9">
        <v>360971.24666584702</v>
      </c>
      <c r="AB9">
        <v>380234.669639069</v>
      </c>
      <c r="AC9">
        <v>355363.14971090498</v>
      </c>
      <c r="AD9">
        <v>363434.23387391103</v>
      </c>
      <c r="AE9">
        <v>349792.208642404</v>
      </c>
      <c r="AF9">
        <v>338054.91923322499</v>
      </c>
    </row>
    <row r="10" spans="1:32" x14ac:dyDescent="0.3">
      <c r="A10" t="s">
        <v>181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181</v>
      </c>
      <c r="B11" t="s">
        <v>315</v>
      </c>
      <c r="C11" t="s">
        <v>297</v>
      </c>
      <c r="D11" t="s">
        <v>316</v>
      </c>
      <c r="E11" t="s">
        <v>298</v>
      </c>
      <c r="G11">
        <v>319231.153771287</v>
      </c>
      <c r="H11">
        <v>341683.73463962099</v>
      </c>
      <c r="I11">
        <v>376110.088641782</v>
      </c>
      <c r="J11">
        <v>376301.68148920097</v>
      </c>
      <c r="K11">
        <v>397783.01565748302</v>
      </c>
      <c r="L11">
        <v>413381.40939019702</v>
      </c>
      <c r="M11">
        <v>407104.858552869</v>
      </c>
      <c r="N11">
        <v>394722.85696108401</v>
      </c>
      <c r="O11">
        <v>394626.653095179</v>
      </c>
      <c r="P11">
        <v>393478.52352961298</v>
      </c>
      <c r="Q11">
        <v>394250.57861914003</v>
      </c>
      <c r="R11">
        <v>377103.17817571899</v>
      </c>
      <c r="S11">
        <v>371975.36205863103</v>
      </c>
      <c r="T11">
        <v>358894.49926880101</v>
      </c>
      <c r="U11">
        <v>335702.62711214699</v>
      </c>
      <c r="V11">
        <v>326376.82634167298</v>
      </c>
      <c r="W11">
        <v>327139.09937421698</v>
      </c>
      <c r="X11">
        <v>325326.24941339297</v>
      </c>
      <c r="Y11">
        <v>330310.18365768</v>
      </c>
      <c r="Z11">
        <v>368629.286993118</v>
      </c>
      <c r="AA11">
        <v>394034.26917877299</v>
      </c>
      <c r="AB11">
        <v>407151.43469899701</v>
      </c>
      <c r="AC11">
        <v>380882.44831099</v>
      </c>
      <c r="AD11">
        <v>368035.38614666701</v>
      </c>
      <c r="AE11">
        <v>364936.85051380203</v>
      </c>
      <c r="AF11">
        <v>346799.86399546498</v>
      </c>
    </row>
    <row r="12" spans="1:32" x14ac:dyDescent="0.3">
      <c r="A12" t="s">
        <v>181</v>
      </c>
      <c r="B12" t="s">
        <v>317</v>
      </c>
      <c r="C12" t="s">
        <v>297</v>
      </c>
      <c r="D12" t="s">
        <v>318</v>
      </c>
      <c r="E12" t="s">
        <v>298</v>
      </c>
      <c r="G12">
        <v>116935.932700138</v>
      </c>
      <c r="H12">
        <v>129008.357535003</v>
      </c>
      <c r="I12">
        <v>138966.927441654</v>
      </c>
      <c r="J12">
        <v>135057.196580577</v>
      </c>
      <c r="K12">
        <v>134773.920640525</v>
      </c>
      <c r="L12">
        <v>137617.98634006901</v>
      </c>
      <c r="M12">
        <v>131272.49828705899</v>
      </c>
      <c r="N12">
        <v>126243.962538974</v>
      </c>
      <c r="O12">
        <v>125170.804554533</v>
      </c>
      <c r="P12">
        <v>127455.546148708</v>
      </c>
      <c r="Q12">
        <v>128557.665206761</v>
      </c>
      <c r="R12">
        <v>121796.02540641</v>
      </c>
      <c r="S12">
        <v>116208.851896889</v>
      </c>
      <c r="T12">
        <v>95374.151987988895</v>
      </c>
      <c r="U12">
        <v>82842.652064178197</v>
      </c>
      <c r="V12">
        <v>77662.844677921996</v>
      </c>
      <c r="W12">
        <v>76929.146051847303</v>
      </c>
      <c r="X12">
        <v>76876.952749456803</v>
      </c>
      <c r="Y12">
        <v>79807.136023574494</v>
      </c>
      <c r="Z12">
        <v>86507.541261333099</v>
      </c>
      <c r="AA12">
        <v>90350.612219589602</v>
      </c>
      <c r="AB12">
        <v>94406.940530766704</v>
      </c>
      <c r="AC12">
        <v>92221.726943951202</v>
      </c>
      <c r="AD12">
        <v>92762.133188716296</v>
      </c>
      <c r="AE12">
        <v>88956.935579504701</v>
      </c>
      <c r="AF12">
        <v>87259.900429083398</v>
      </c>
    </row>
    <row r="13" spans="1:32" x14ac:dyDescent="0.3">
      <c r="A13" t="s">
        <v>181</v>
      </c>
      <c r="B13" t="s">
        <v>319</v>
      </c>
      <c r="C13" t="s">
        <v>297</v>
      </c>
      <c r="D13" t="s">
        <v>320</v>
      </c>
      <c r="E13" t="s">
        <v>298</v>
      </c>
      <c r="G13">
        <v>113152.00177278501</v>
      </c>
      <c r="H13">
        <v>131663.53914853299</v>
      </c>
      <c r="I13">
        <v>149287.58120764999</v>
      </c>
      <c r="J13">
        <v>138922.031017311</v>
      </c>
      <c r="K13">
        <v>138523.669324613</v>
      </c>
      <c r="L13">
        <v>136330.661326737</v>
      </c>
      <c r="M13">
        <v>132207.117244544</v>
      </c>
      <c r="N13">
        <v>122813.18483492899</v>
      </c>
      <c r="O13">
        <v>121642.491315885</v>
      </c>
      <c r="P13">
        <v>123642.478015788</v>
      </c>
      <c r="Q13">
        <v>123366.583372878</v>
      </c>
      <c r="R13">
        <v>117131.92136706501</v>
      </c>
      <c r="S13">
        <v>109474.230416184</v>
      </c>
      <c r="T13">
        <v>84728.886934543407</v>
      </c>
      <c r="U13">
        <v>65082.603324768097</v>
      </c>
      <c r="V13">
        <v>52938.350841973501</v>
      </c>
      <c r="W13">
        <v>49375.662287650499</v>
      </c>
      <c r="X13">
        <v>47962.306234622301</v>
      </c>
      <c r="Y13">
        <v>48358.458910286397</v>
      </c>
      <c r="Z13">
        <v>50696.807572207901</v>
      </c>
      <c r="AA13">
        <v>51989.753258926597</v>
      </c>
      <c r="AB13">
        <v>53566.388400170697</v>
      </c>
      <c r="AC13">
        <v>52937.3837026201</v>
      </c>
      <c r="AD13">
        <v>54306.527322784998</v>
      </c>
      <c r="AE13">
        <v>50724.686742433099</v>
      </c>
      <c r="AF13">
        <v>47971.6374393226</v>
      </c>
    </row>
    <row r="14" spans="1:32" x14ac:dyDescent="0.3">
      <c r="A14" t="s">
        <v>181</v>
      </c>
      <c r="B14" t="s">
        <v>321</v>
      </c>
      <c r="C14" t="s">
        <v>297</v>
      </c>
      <c r="D14" t="s">
        <v>322</v>
      </c>
      <c r="E14" t="s">
        <v>298</v>
      </c>
      <c r="G14">
        <v>353292.85775645898</v>
      </c>
      <c r="H14">
        <v>406001.849210146</v>
      </c>
      <c r="I14">
        <v>436051.97572863899</v>
      </c>
      <c r="J14">
        <v>410642.84730822803</v>
      </c>
      <c r="K14">
        <v>413315.71018386999</v>
      </c>
      <c r="L14">
        <v>405101.78885067202</v>
      </c>
      <c r="M14">
        <v>358223.61952993402</v>
      </c>
      <c r="N14">
        <v>326374.15876420098</v>
      </c>
      <c r="O14">
        <v>308958.6993025</v>
      </c>
      <c r="P14">
        <v>287380.91981217399</v>
      </c>
      <c r="Q14">
        <v>270446.66242089798</v>
      </c>
      <c r="R14">
        <v>253991.83400797201</v>
      </c>
      <c r="S14">
        <v>240559.625860278</v>
      </c>
      <c r="T14">
        <v>192650.00754761801</v>
      </c>
      <c r="U14">
        <v>162308.26203337</v>
      </c>
      <c r="V14">
        <v>140340.96210447699</v>
      </c>
      <c r="W14">
        <v>127352.331233898</v>
      </c>
      <c r="X14">
        <v>119566.151906491</v>
      </c>
      <c r="Y14">
        <v>122351.99585534701</v>
      </c>
      <c r="Z14">
        <v>134019.93508627301</v>
      </c>
      <c r="AA14">
        <v>134868.259852346</v>
      </c>
      <c r="AB14">
        <v>139233.532831619</v>
      </c>
      <c r="AC14">
        <v>132030.401914691</v>
      </c>
      <c r="AD14">
        <v>132018.341346956</v>
      </c>
      <c r="AE14">
        <v>126584.466219771</v>
      </c>
      <c r="AF14">
        <v>119085.81013639399</v>
      </c>
    </row>
    <row r="15" spans="1:32" x14ac:dyDescent="0.3">
      <c r="A15" t="s">
        <v>181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181</v>
      </c>
      <c r="B16" t="s">
        <v>325</v>
      </c>
      <c r="C16" t="s">
        <v>297</v>
      </c>
      <c r="D16" t="s">
        <v>326</v>
      </c>
      <c r="E16" t="s">
        <v>298</v>
      </c>
      <c r="G16">
        <v>166261.58594959701</v>
      </c>
      <c r="H16">
        <v>181548.26552304201</v>
      </c>
      <c r="I16">
        <v>190208.49995767701</v>
      </c>
      <c r="J16">
        <v>173864.18597133999</v>
      </c>
      <c r="K16">
        <v>175650.05354425701</v>
      </c>
      <c r="L16">
        <v>180551.09681803599</v>
      </c>
      <c r="M16">
        <v>159930.352481134</v>
      </c>
      <c r="N16">
        <v>142168.281602873</v>
      </c>
      <c r="O16">
        <v>134151.008887448</v>
      </c>
      <c r="P16">
        <v>130375.965121008</v>
      </c>
      <c r="Q16">
        <v>129523.622126384</v>
      </c>
      <c r="R16">
        <v>123722.913091407</v>
      </c>
      <c r="S16">
        <v>116116.53783943001</v>
      </c>
      <c r="T16">
        <v>98797.778426251403</v>
      </c>
      <c r="U16">
        <v>89669.754770036307</v>
      </c>
      <c r="V16">
        <v>82854.639377629501</v>
      </c>
      <c r="W16">
        <v>85064.1814633834</v>
      </c>
      <c r="X16">
        <v>86879.081000137303</v>
      </c>
      <c r="Y16">
        <v>89867.790295373998</v>
      </c>
      <c r="Z16">
        <v>95467.210371829395</v>
      </c>
      <c r="AA16">
        <v>97777.562647007493</v>
      </c>
      <c r="AB16">
        <v>99387.868477170399</v>
      </c>
      <c r="AC16">
        <v>97541.2366436218</v>
      </c>
      <c r="AD16">
        <v>98994.893028569306</v>
      </c>
      <c r="AE16">
        <v>95237.364986718298</v>
      </c>
      <c r="AF16">
        <v>87349.170735102802</v>
      </c>
    </row>
    <row r="17" spans="1:32" x14ac:dyDescent="0.3">
      <c r="A17" t="s">
        <v>181</v>
      </c>
      <c r="B17" t="s">
        <v>327</v>
      </c>
      <c r="C17" t="s">
        <v>297</v>
      </c>
      <c r="D17" t="s">
        <v>328</v>
      </c>
      <c r="E17" t="s">
        <v>298</v>
      </c>
      <c r="G17">
        <v>179653.526725134</v>
      </c>
      <c r="H17">
        <v>213864.76368260101</v>
      </c>
      <c r="I17">
        <v>252699.55170852001</v>
      </c>
      <c r="J17">
        <v>227342.85633456401</v>
      </c>
      <c r="K17">
        <v>245221.817070091</v>
      </c>
      <c r="L17">
        <v>239316.42480986501</v>
      </c>
      <c r="M17">
        <v>223206.699951994</v>
      </c>
      <c r="N17">
        <v>214030.99282487499</v>
      </c>
      <c r="O17">
        <v>214725.94022347499</v>
      </c>
      <c r="P17">
        <v>223491.92503056201</v>
      </c>
      <c r="Q17">
        <v>232754.42013316401</v>
      </c>
      <c r="R17">
        <v>218247.067408884</v>
      </c>
      <c r="S17">
        <v>201115.220083541</v>
      </c>
      <c r="T17">
        <v>153240.456435</v>
      </c>
      <c r="U17">
        <v>140120.62457923201</v>
      </c>
      <c r="V17">
        <v>111598.019066017</v>
      </c>
      <c r="W17">
        <v>101386.12835422601</v>
      </c>
      <c r="X17">
        <v>96671.455071806398</v>
      </c>
      <c r="Y17">
        <v>97808.7589064356</v>
      </c>
      <c r="Z17">
        <v>106866.91148819499</v>
      </c>
      <c r="AA17">
        <v>112608.261336647</v>
      </c>
      <c r="AB17">
        <v>119586.016516648</v>
      </c>
      <c r="AC17">
        <v>118609.480098385</v>
      </c>
      <c r="AD17">
        <v>119883.120792855</v>
      </c>
      <c r="AE17">
        <v>113251.913289092</v>
      </c>
      <c r="AF17">
        <v>108757.768899777</v>
      </c>
    </row>
    <row r="18" spans="1:32" x14ac:dyDescent="0.3">
      <c r="A18" t="s">
        <v>181</v>
      </c>
      <c r="B18" t="s">
        <v>329</v>
      </c>
      <c r="C18" t="s">
        <v>297</v>
      </c>
      <c r="D18" t="s">
        <v>330</v>
      </c>
      <c r="E18" t="s">
        <v>298</v>
      </c>
      <c r="G18">
        <v>214066.99624100601</v>
      </c>
      <c r="H18">
        <v>261466.70133962101</v>
      </c>
      <c r="I18">
        <v>285253.82745620201</v>
      </c>
      <c r="J18">
        <v>264284.06850191701</v>
      </c>
      <c r="K18">
        <v>287300.129018526</v>
      </c>
      <c r="L18">
        <v>309631.72494365601</v>
      </c>
      <c r="M18">
        <v>309856.412630498</v>
      </c>
      <c r="N18">
        <v>313490.44169952499</v>
      </c>
      <c r="O18">
        <v>331797.33826510399</v>
      </c>
      <c r="P18">
        <v>334416.54195934802</v>
      </c>
      <c r="Q18">
        <v>350119.65058372699</v>
      </c>
      <c r="R18">
        <v>346785.69258968701</v>
      </c>
      <c r="S18">
        <v>351291.23814648599</v>
      </c>
      <c r="T18">
        <v>258206.56889542501</v>
      </c>
      <c r="U18">
        <v>229180.87791326799</v>
      </c>
      <c r="V18">
        <v>208652.24701550399</v>
      </c>
      <c r="W18">
        <v>224602.237010101</v>
      </c>
      <c r="X18">
        <v>247562.67525812201</v>
      </c>
      <c r="Y18">
        <v>273865.55174865801</v>
      </c>
      <c r="Z18">
        <v>310086.69717300101</v>
      </c>
      <c r="AA18">
        <v>332771.86656022898</v>
      </c>
      <c r="AB18">
        <v>351995.518971082</v>
      </c>
      <c r="AC18">
        <v>343470.71062211599</v>
      </c>
      <c r="AD18">
        <v>360316.36360849102</v>
      </c>
      <c r="AE18">
        <v>326835.60240231198</v>
      </c>
      <c r="AF18">
        <v>290243.80818621599</v>
      </c>
    </row>
    <row r="19" spans="1:32" x14ac:dyDescent="0.3">
      <c r="A19" t="s">
        <v>181</v>
      </c>
      <c r="B19" t="s">
        <v>331</v>
      </c>
      <c r="C19" t="s">
        <v>297</v>
      </c>
      <c r="D19" t="s">
        <v>332</v>
      </c>
      <c r="E19" t="s">
        <v>298</v>
      </c>
      <c r="G19">
        <v>126277.465680418</v>
      </c>
      <c r="H19">
        <v>139337.89051891901</v>
      </c>
      <c r="I19">
        <v>151396.39403226701</v>
      </c>
      <c r="J19">
        <v>143732.123638555</v>
      </c>
      <c r="K19">
        <v>140788.59290090401</v>
      </c>
      <c r="L19">
        <v>140799.30368397999</v>
      </c>
      <c r="M19">
        <v>129344.234553697</v>
      </c>
      <c r="N19">
        <v>115026.728084089</v>
      </c>
      <c r="O19">
        <v>102061.819321291</v>
      </c>
      <c r="P19">
        <v>97334.870941208006</v>
      </c>
      <c r="Q19">
        <v>92881.523347101</v>
      </c>
      <c r="R19">
        <v>82957.363637108094</v>
      </c>
      <c r="S19">
        <v>77106.669030741206</v>
      </c>
      <c r="T19">
        <v>62671.819118485</v>
      </c>
      <c r="U19">
        <v>51029.713748004098</v>
      </c>
      <c r="V19">
        <v>47364.923476296499</v>
      </c>
      <c r="W19">
        <v>45838.673313430903</v>
      </c>
      <c r="X19">
        <v>44976.103380536799</v>
      </c>
      <c r="Y19">
        <v>44528.329646532096</v>
      </c>
      <c r="Z19">
        <v>46720.765073244896</v>
      </c>
      <c r="AA19">
        <v>47951.259526304901</v>
      </c>
      <c r="AB19">
        <v>48145.9722232157</v>
      </c>
      <c r="AC19">
        <v>45574.353212695103</v>
      </c>
      <c r="AD19">
        <v>46404.034230690297</v>
      </c>
      <c r="AE19">
        <v>45273.825034244001</v>
      </c>
      <c r="AF19">
        <v>45541.782822350498</v>
      </c>
    </row>
    <row r="20" spans="1:32" x14ac:dyDescent="0.3">
      <c r="A20" t="s">
        <v>181</v>
      </c>
      <c r="B20" t="s">
        <v>333</v>
      </c>
      <c r="C20" t="s">
        <v>297</v>
      </c>
      <c r="D20" t="s">
        <v>334</v>
      </c>
      <c r="E20" t="s">
        <v>298</v>
      </c>
      <c r="G20">
        <v>116611.461963361</v>
      </c>
      <c r="H20">
        <v>124641.72652343</v>
      </c>
      <c r="I20">
        <v>135493.014005337</v>
      </c>
      <c r="J20">
        <v>135258.69187951399</v>
      </c>
      <c r="K20">
        <v>137030.85728916401</v>
      </c>
      <c r="L20">
        <v>137977.39685341</v>
      </c>
      <c r="M20">
        <v>136673.275123787</v>
      </c>
      <c r="N20">
        <v>133034.674216168</v>
      </c>
      <c r="O20">
        <v>136192.413284757</v>
      </c>
      <c r="P20">
        <v>146100.62322378901</v>
      </c>
      <c r="Q20">
        <v>145297.16135881699</v>
      </c>
      <c r="R20">
        <v>150487.58112510201</v>
      </c>
      <c r="S20">
        <v>139434.924505915</v>
      </c>
      <c r="T20">
        <v>129740.586062328</v>
      </c>
      <c r="U20">
        <v>107370.747384431</v>
      </c>
      <c r="V20">
        <v>99677.0258606446</v>
      </c>
      <c r="W20">
        <v>101097.09580615</v>
      </c>
      <c r="X20">
        <v>94521.9718460109</v>
      </c>
      <c r="Y20">
        <v>90947.3414603204</v>
      </c>
      <c r="Z20">
        <v>93820.617861049002</v>
      </c>
      <c r="AA20">
        <v>92664.455568126301</v>
      </c>
      <c r="AB20">
        <v>87190.921261067793</v>
      </c>
      <c r="AC20">
        <v>82988.627056373996</v>
      </c>
      <c r="AD20">
        <v>87805.903950108201</v>
      </c>
      <c r="AE20">
        <v>87477.147883561105</v>
      </c>
      <c r="AF20">
        <v>83850.9090488316</v>
      </c>
    </row>
    <row r="21" spans="1:32" x14ac:dyDescent="0.3">
      <c r="A21" t="s">
        <v>181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181</v>
      </c>
      <c r="B22" t="s">
        <v>337</v>
      </c>
      <c r="C22" t="s">
        <v>297</v>
      </c>
      <c r="D22" t="s">
        <v>338</v>
      </c>
      <c r="E22" t="s">
        <v>298</v>
      </c>
      <c r="G22">
        <v>18689.504698627999</v>
      </c>
      <c r="H22">
        <v>20892.571554981201</v>
      </c>
      <c r="I22">
        <v>24513.191295150002</v>
      </c>
      <c r="J22">
        <v>25944.3689455596</v>
      </c>
      <c r="K22">
        <v>27123.676603563399</v>
      </c>
      <c r="L22">
        <v>28866.395695445899</v>
      </c>
      <c r="M22">
        <v>28931.601326219701</v>
      </c>
      <c r="N22">
        <v>28012.613646371501</v>
      </c>
      <c r="O22">
        <v>27368.883984333599</v>
      </c>
      <c r="P22">
        <v>26704.872238511802</v>
      </c>
      <c r="Q22">
        <v>26209.147089639198</v>
      </c>
      <c r="R22">
        <v>25017.870303096399</v>
      </c>
      <c r="S22">
        <v>24793.169795088201</v>
      </c>
      <c r="T22">
        <v>23869.449664763099</v>
      </c>
      <c r="U22">
        <v>22556.8959043582</v>
      </c>
      <c r="V22">
        <v>22542.525502984099</v>
      </c>
      <c r="W22">
        <v>25194.220738335898</v>
      </c>
      <c r="X22">
        <v>28600.304669339399</v>
      </c>
      <c r="Y22">
        <v>32660.569848789299</v>
      </c>
      <c r="Z22">
        <v>38165.588001846503</v>
      </c>
      <c r="AA22">
        <v>41958.539766152302</v>
      </c>
      <c r="AB22">
        <v>43005.246249872398</v>
      </c>
      <c r="AC22">
        <v>42242.790603653397</v>
      </c>
      <c r="AD22">
        <v>43919.673453540898</v>
      </c>
      <c r="AE22">
        <v>44860.246237156098</v>
      </c>
      <c r="AF22">
        <v>43097.766887384903</v>
      </c>
    </row>
    <row r="23" spans="1:32" x14ac:dyDescent="0.3">
      <c r="A23" t="s">
        <v>181</v>
      </c>
      <c r="B23" t="s">
        <v>339</v>
      </c>
      <c r="C23" t="s">
        <v>297</v>
      </c>
      <c r="D23" t="s">
        <v>340</v>
      </c>
      <c r="E23" t="s">
        <v>298</v>
      </c>
      <c r="G23">
        <v>182211.39522910601</v>
      </c>
      <c r="H23">
        <v>184850.58520561201</v>
      </c>
      <c r="I23">
        <v>190493.013618378</v>
      </c>
      <c r="J23">
        <v>178513.997502107</v>
      </c>
      <c r="K23">
        <v>171440.52872932199</v>
      </c>
      <c r="L23">
        <v>165190.784581018</v>
      </c>
      <c r="M23">
        <v>150589.26909825599</v>
      </c>
      <c r="N23">
        <v>137707.11746849399</v>
      </c>
      <c r="O23">
        <v>130446.405473733</v>
      </c>
      <c r="P23">
        <v>126741.92186355</v>
      </c>
      <c r="Q23">
        <v>121982.68764259299</v>
      </c>
      <c r="R23">
        <v>107891.386634227</v>
      </c>
      <c r="S23">
        <v>101199.458889127</v>
      </c>
      <c r="T23">
        <v>87550.275553178697</v>
      </c>
      <c r="U23">
        <v>77125.416876621399</v>
      </c>
      <c r="V23">
        <v>78270.706665496604</v>
      </c>
      <c r="W23">
        <v>83237.055191444393</v>
      </c>
      <c r="X23">
        <v>94184.118211331894</v>
      </c>
      <c r="Y23">
        <v>98925.125899705497</v>
      </c>
      <c r="Z23">
        <v>106660.95242288199</v>
      </c>
      <c r="AA23">
        <v>115172.09885588101</v>
      </c>
      <c r="AB23">
        <v>121708.201754907</v>
      </c>
      <c r="AC23">
        <v>119371.162361397</v>
      </c>
      <c r="AD23">
        <v>120782.662883909</v>
      </c>
      <c r="AE23">
        <v>116241.14931916801</v>
      </c>
      <c r="AF23">
        <v>108803.145912993</v>
      </c>
    </row>
    <row r="24" spans="1:32" x14ac:dyDescent="0.3">
      <c r="A24" t="s">
        <v>181</v>
      </c>
      <c r="B24" t="s">
        <v>341</v>
      </c>
      <c r="C24" t="s">
        <v>297</v>
      </c>
      <c r="D24" t="s">
        <v>342</v>
      </c>
      <c r="E24" t="s">
        <v>298</v>
      </c>
      <c r="G24">
        <v>1245297.1302262</v>
      </c>
      <c r="H24">
        <v>1319734.7560066001</v>
      </c>
      <c r="I24">
        <v>1429038.9198845101</v>
      </c>
      <c r="J24">
        <v>1416165.8323973899</v>
      </c>
      <c r="K24">
        <v>1412433.66913554</v>
      </c>
      <c r="L24">
        <v>1455847.7177421199</v>
      </c>
      <c r="M24">
        <v>1459959.65900082</v>
      </c>
      <c r="N24">
        <v>1469038.2032261901</v>
      </c>
      <c r="O24">
        <v>1505248.7162695001</v>
      </c>
      <c r="P24">
        <v>1593024.7630459999</v>
      </c>
      <c r="Q24">
        <v>1579692.15194115</v>
      </c>
      <c r="R24">
        <v>1482499.59264486</v>
      </c>
      <c r="S24">
        <v>1423614.01616013</v>
      </c>
      <c r="T24">
        <v>1241372.6953607399</v>
      </c>
      <c r="U24">
        <v>1100540.6009558099</v>
      </c>
      <c r="V24">
        <v>1003926.62035177</v>
      </c>
      <c r="W24">
        <v>1012405.50563541</v>
      </c>
      <c r="X24">
        <v>1063863.6257867201</v>
      </c>
      <c r="Y24">
        <v>1105048.2171646</v>
      </c>
      <c r="Z24">
        <v>1152982.0027290799</v>
      </c>
      <c r="AA24">
        <v>1175972.4791836799</v>
      </c>
      <c r="AB24">
        <v>1174224.58272772</v>
      </c>
      <c r="AC24">
        <v>1170006.6736842501</v>
      </c>
      <c r="AD24">
        <v>1216286.0691137</v>
      </c>
      <c r="AE24">
        <v>1242917.67838743</v>
      </c>
      <c r="AF24">
        <v>1218514.72030941</v>
      </c>
    </row>
    <row r="25" spans="1:32" x14ac:dyDescent="0.3">
      <c r="A25" t="s">
        <v>181</v>
      </c>
      <c r="B25" t="s">
        <v>343</v>
      </c>
      <c r="C25" t="s">
        <v>297</v>
      </c>
      <c r="D25" t="s">
        <v>344</v>
      </c>
      <c r="E25" t="s">
        <v>298</v>
      </c>
      <c r="G25">
        <v>31019.197936370099</v>
      </c>
      <c r="H25">
        <v>34279.735865536699</v>
      </c>
      <c r="I25">
        <v>36665.927778905498</v>
      </c>
      <c r="J25">
        <v>34769.681961526403</v>
      </c>
      <c r="K25">
        <v>35273.798591838502</v>
      </c>
      <c r="L25">
        <v>34958.164029330401</v>
      </c>
      <c r="M25">
        <v>32943.680467893202</v>
      </c>
      <c r="N25">
        <v>31851.3344266651</v>
      </c>
      <c r="O25">
        <v>31966.912696952299</v>
      </c>
      <c r="P25">
        <v>33562.682445942803</v>
      </c>
      <c r="Q25">
        <v>31883.285217799501</v>
      </c>
      <c r="R25">
        <v>27908.233783096199</v>
      </c>
      <c r="S25">
        <v>23809.6853650025</v>
      </c>
      <c r="T25">
        <v>18061.138489024401</v>
      </c>
      <c r="U25">
        <v>14866.517340398301</v>
      </c>
      <c r="V25">
        <v>12328.2018165473</v>
      </c>
      <c r="W25">
        <v>12321.115891904499</v>
      </c>
      <c r="X25">
        <v>13298.2201553834</v>
      </c>
      <c r="Y25">
        <v>14969.338425563799</v>
      </c>
      <c r="Z25">
        <v>16927.898244163302</v>
      </c>
      <c r="AA25">
        <v>18483.227579903101</v>
      </c>
      <c r="AB25">
        <v>19868.509007368699</v>
      </c>
      <c r="AC25">
        <v>19360.141279563501</v>
      </c>
      <c r="AD25">
        <v>19925.147864658102</v>
      </c>
      <c r="AE25">
        <v>19755.817428581599</v>
      </c>
      <c r="AF25">
        <v>17892.235679335401</v>
      </c>
    </row>
    <row r="26" spans="1:32" x14ac:dyDescent="0.3">
      <c r="A26" t="s">
        <v>181</v>
      </c>
      <c r="B26" t="s">
        <v>345</v>
      </c>
      <c r="C26" t="s">
        <v>297</v>
      </c>
      <c r="D26" t="s">
        <v>346</v>
      </c>
      <c r="E26" t="s">
        <v>298</v>
      </c>
      <c r="G26">
        <v>362239.16391485499</v>
      </c>
      <c r="H26">
        <v>402987.686954926</v>
      </c>
      <c r="I26">
        <v>438004.23011380102</v>
      </c>
      <c r="J26">
        <v>455559.28444628703</v>
      </c>
      <c r="K26">
        <v>465329.44282442803</v>
      </c>
      <c r="L26">
        <v>471911.84267407202</v>
      </c>
      <c r="M26">
        <v>486723.74489322398</v>
      </c>
      <c r="N26">
        <v>498477.59335029399</v>
      </c>
      <c r="O26">
        <v>514333.60603563802</v>
      </c>
      <c r="P26">
        <v>576170.23374183697</v>
      </c>
      <c r="Q26">
        <v>594931.266908561</v>
      </c>
      <c r="R26">
        <v>556439.53774097504</v>
      </c>
      <c r="S26">
        <v>536964.08815610805</v>
      </c>
      <c r="T26">
        <v>429319.77312862303</v>
      </c>
      <c r="U26">
        <v>363565.27870529302</v>
      </c>
      <c r="V26">
        <v>321719.80750225199</v>
      </c>
      <c r="W26">
        <v>304503.14491379698</v>
      </c>
      <c r="X26">
        <v>296173.58341701201</v>
      </c>
      <c r="Y26">
        <v>275784.74703370599</v>
      </c>
      <c r="Z26">
        <v>257193.806581988</v>
      </c>
      <c r="AA26">
        <v>251169.61641824801</v>
      </c>
      <c r="AB26">
        <v>249003.66706184199</v>
      </c>
      <c r="AC26">
        <v>245685.18250180801</v>
      </c>
      <c r="AD26">
        <v>247838.12171367899</v>
      </c>
      <c r="AE26">
        <v>241127.32018484699</v>
      </c>
      <c r="AF26">
        <v>243017.59252099</v>
      </c>
    </row>
    <row r="27" spans="1:32" x14ac:dyDescent="0.3">
      <c r="A27" t="s">
        <v>181</v>
      </c>
      <c r="B27" t="s">
        <v>347</v>
      </c>
      <c r="C27" t="s">
        <v>297</v>
      </c>
      <c r="D27" t="s">
        <v>348</v>
      </c>
      <c r="E27" t="s">
        <v>298</v>
      </c>
      <c r="G27">
        <v>852038.768374976</v>
      </c>
      <c r="H27">
        <v>882467.33318614005</v>
      </c>
      <c r="I27">
        <v>954368.76199180004</v>
      </c>
      <c r="J27">
        <v>925836.86598957295</v>
      </c>
      <c r="K27">
        <v>911830.42771927104</v>
      </c>
      <c r="L27">
        <v>948977.71103871497</v>
      </c>
      <c r="M27">
        <v>940292.23363970302</v>
      </c>
      <c r="N27">
        <v>938709.27544923103</v>
      </c>
      <c r="O27">
        <v>958948.19753690599</v>
      </c>
      <c r="P27">
        <v>983291.84685821598</v>
      </c>
      <c r="Q27">
        <v>952877.59981479298</v>
      </c>
      <c r="R27">
        <v>898151.82112079102</v>
      </c>
      <c r="S27">
        <v>862840.242639023</v>
      </c>
      <c r="T27">
        <v>793991.783743095</v>
      </c>
      <c r="U27">
        <v>722108.804910123</v>
      </c>
      <c r="V27">
        <v>669878.61103296897</v>
      </c>
      <c r="W27">
        <v>695581.24482970894</v>
      </c>
      <c r="X27">
        <v>754391.82221431995</v>
      </c>
      <c r="Y27">
        <v>814294.13170533197</v>
      </c>
      <c r="Z27">
        <v>878860.29790293099</v>
      </c>
      <c r="AA27">
        <v>906319.63518552994</v>
      </c>
      <c r="AB27">
        <v>905352.40665851405</v>
      </c>
      <c r="AC27">
        <v>904961.34990287502</v>
      </c>
      <c r="AD27">
        <v>948522.79953535902</v>
      </c>
      <c r="AE27">
        <v>982034.540774005</v>
      </c>
      <c r="AF27">
        <v>957604.89210908499</v>
      </c>
    </row>
    <row r="28" spans="1:32" x14ac:dyDescent="0.3">
      <c r="A28" t="s">
        <v>181</v>
      </c>
      <c r="B28" t="s">
        <v>349</v>
      </c>
      <c r="C28" t="s">
        <v>297</v>
      </c>
      <c r="D28" t="s">
        <v>350</v>
      </c>
      <c r="E28" t="s">
        <v>298</v>
      </c>
      <c r="G28">
        <v>301105.62674623699</v>
      </c>
      <c r="H28">
        <v>313323.06075541797</v>
      </c>
      <c r="I28">
        <v>336415.19799878099</v>
      </c>
      <c r="J28">
        <v>328526.22932906001</v>
      </c>
      <c r="K28">
        <v>329642.90521393798</v>
      </c>
      <c r="L28">
        <v>337085.27702235099</v>
      </c>
      <c r="M28">
        <v>331284.51572401298</v>
      </c>
      <c r="N28">
        <v>325946.11250033602</v>
      </c>
      <c r="O28">
        <v>333832.18654113298</v>
      </c>
      <c r="P28">
        <v>347562.13818164403</v>
      </c>
      <c r="Q28">
        <v>337970.31950788997</v>
      </c>
      <c r="R28">
        <v>314724.96276075603</v>
      </c>
      <c r="S28">
        <v>301753.98648884898</v>
      </c>
      <c r="T28">
        <v>261431.81793900099</v>
      </c>
      <c r="U28">
        <v>225780.84584644201</v>
      </c>
      <c r="V28">
        <v>205733.539000697</v>
      </c>
      <c r="W28">
        <v>210564.93305301099</v>
      </c>
      <c r="X28">
        <v>218344.853922462</v>
      </c>
      <c r="Y28">
        <v>232602.33210616399</v>
      </c>
      <c r="Z28">
        <v>254732.96586646201</v>
      </c>
      <c r="AA28">
        <v>268109.88151308498</v>
      </c>
      <c r="AB28">
        <v>273216.83948004298</v>
      </c>
      <c r="AC28">
        <v>269466.302290619</v>
      </c>
      <c r="AD28">
        <v>275496.75084725401</v>
      </c>
      <c r="AE28">
        <v>253464.08384372</v>
      </c>
      <c r="AF28">
        <v>232185.66537495799</v>
      </c>
    </row>
    <row r="29" spans="1:32" x14ac:dyDescent="0.3">
      <c r="A29" t="s">
        <v>181</v>
      </c>
      <c r="B29" t="s">
        <v>351</v>
      </c>
      <c r="C29" t="s">
        <v>297</v>
      </c>
      <c r="D29" t="s">
        <v>352</v>
      </c>
      <c r="E29" t="s">
        <v>298</v>
      </c>
      <c r="G29">
        <v>116510.84496156299</v>
      </c>
      <c r="H29">
        <v>119321.967368586</v>
      </c>
      <c r="I29">
        <v>124835.53971331099</v>
      </c>
      <c r="J29">
        <v>121856.059638694</v>
      </c>
      <c r="K29">
        <v>127050.18463504199</v>
      </c>
      <c r="L29">
        <v>132721.204919137</v>
      </c>
      <c r="M29">
        <v>132726.49017690899</v>
      </c>
      <c r="N29">
        <v>136037.42119062401</v>
      </c>
      <c r="O29">
        <v>144789.71683608301</v>
      </c>
      <c r="P29">
        <v>151494.17466264701</v>
      </c>
      <c r="Q29">
        <v>145430.010211266</v>
      </c>
      <c r="R29">
        <v>134560.27578753099</v>
      </c>
      <c r="S29">
        <v>134213.470639771</v>
      </c>
      <c r="T29">
        <v>118556.78958875001</v>
      </c>
      <c r="U29">
        <v>102039.65504534201</v>
      </c>
      <c r="V29">
        <v>93174.828889730095</v>
      </c>
      <c r="W29">
        <v>92218.806049846098</v>
      </c>
      <c r="X29">
        <v>93635.847687136004</v>
      </c>
      <c r="Y29">
        <v>95309.621887644797</v>
      </c>
      <c r="Z29">
        <v>99263.719287986605</v>
      </c>
      <c r="AA29">
        <v>104262.171933598</v>
      </c>
      <c r="AB29">
        <v>105511.57104288301</v>
      </c>
      <c r="AC29">
        <v>103650.643586658</v>
      </c>
      <c r="AD29">
        <v>108205.09804707499</v>
      </c>
      <c r="AE29">
        <v>107487.87995842801</v>
      </c>
      <c r="AF29">
        <v>99623.501944403601</v>
      </c>
    </row>
    <row r="30" spans="1:32" x14ac:dyDescent="0.3">
      <c r="A30" t="s">
        <v>181</v>
      </c>
      <c r="B30" t="s">
        <v>353</v>
      </c>
      <c r="C30" t="s">
        <v>297</v>
      </c>
      <c r="D30" t="s">
        <v>354</v>
      </c>
      <c r="E30" t="s">
        <v>298</v>
      </c>
      <c r="G30">
        <v>16764.225946388</v>
      </c>
      <c r="H30">
        <v>17865.9948149911</v>
      </c>
      <c r="I30">
        <v>19249.205195701899</v>
      </c>
      <c r="J30">
        <v>18188.8243023469</v>
      </c>
      <c r="K30">
        <v>20506.878947455902</v>
      </c>
      <c r="L30">
        <v>22693.112446631902</v>
      </c>
      <c r="M30">
        <v>22751.1192306312</v>
      </c>
      <c r="N30">
        <v>22138.966030895499</v>
      </c>
      <c r="O30">
        <v>22087.408651177899</v>
      </c>
      <c r="P30">
        <v>25078.581379170599</v>
      </c>
      <c r="Q30">
        <v>25428.633735493298</v>
      </c>
      <c r="R30">
        <v>24220.036482487099</v>
      </c>
      <c r="S30">
        <v>22570.387745820601</v>
      </c>
      <c r="T30">
        <v>16815.525398223199</v>
      </c>
      <c r="U30">
        <v>14197.7864442918</v>
      </c>
      <c r="V30">
        <v>11647.7326591857</v>
      </c>
      <c r="W30">
        <v>9752.3145883796296</v>
      </c>
      <c r="X30">
        <v>9169.3280535766207</v>
      </c>
      <c r="Y30">
        <v>9570.3613804207507</v>
      </c>
      <c r="Z30">
        <v>10032.882380938599</v>
      </c>
      <c r="AA30">
        <v>8928.6803039428996</v>
      </c>
      <c r="AB30">
        <v>8872.9586404783004</v>
      </c>
      <c r="AC30">
        <v>7502.0541167763604</v>
      </c>
      <c r="AD30">
        <v>6453.6101505787901</v>
      </c>
      <c r="AE30">
        <v>5194.8385396576396</v>
      </c>
      <c r="AF30">
        <v>5120.6359191114598</v>
      </c>
    </row>
    <row r="31" spans="1:32" x14ac:dyDescent="0.3">
      <c r="A31" t="s">
        <v>181</v>
      </c>
      <c r="B31" t="s">
        <v>355</v>
      </c>
      <c r="C31" t="s">
        <v>297</v>
      </c>
      <c r="D31" t="s">
        <v>356</v>
      </c>
      <c r="E31" t="s">
        <v>298</v>
      </c>
      <c r="G31">
        <v>35120.725017928598</v>
      </c>
      <c r="H31">
        <v>37264.497512719499</v>
      </c>
      <c r="I31">
        <v>39672.572755135603</v>
      </c>
      <c r="J31">
        <v>37587.9456909113</v>
      </c>
      <c r="K31">
        <v>38062.375834289502</v>
      </c>
      <c r="L31">
        <v>39976.342627274098</v>
      </c>
      <c r="M31">
        <v>41128.012048815901</v>
      </c>
      <c r="N31">
        <v>41036.549729190097</v>
      </c>
      <c r="O31">
        <v>43290.175497364602</v>
      </c>
      <c r="P31">
        <v>48070.154918887798</v>
      </c>
      <c r="Q31">
        <v>47075.080457536198</v>
      </c>
      <c r="R31">
        <v>43449.180961188598</v>
      </c>
      <c r="S31">
        <v>38182.565582720999</v>
      </c>
      <c r="T31">
        <v>32338.690030453501</v>
      </c>
      <c r="U31">
        <v>25222.323085847798</v>
      </c>
      <c r="V31">
        <v>19955.419683706299</v>
      </c>
      <c r="W31">
        <v>18644.577691649502</v>
      </c>
      <c r="X31">
        <v>16600.6911240835</v>
      </c>
      <c r="Y31">
        <v>15898.4374778887</v>
      </c>
      <c r="Z31">
        <v>18105.824453166199</v>
      </c>
      <c r="AA31">
        <v>19610.442586836201</v>
      </c>
      <c r="AB31">
        <v>19836.906483469498</v>
      </c>
      <c r="AC31">
        <v>19468.517093154001</v>
      </c>
      <c r="AD31">
        <v>18868.071916461198</v>
      </c>
      <c r="AE31">
        <v>13235.0494879532</v>
      </c>
      <c r="AF31">
        <v>13373.645373989701</v>
      </c>
    </row>
    <row r="32" spans="1:32" x14ac:dyDescent="0.3">
      <c r="A32" t="s">
        <v>181</v>
      </c>
      <c r="B32" t="s">
        <v>357</v>
      </c>
      <c r="C32" t="s">
        <v>297</v>
      </c>
      <c r="D32" t="s">
        <v>358</v>
      </c>
      <c r="E32" t="s">
        <v>298</v>
      </c>
      <c r="G32">
        <v>130367.433484145</v>
      </c>
      <c r="H32">
        <v>136168.31709544</v>
      </c>
      <c r="I32">
        <v>149532.709718873</v>
      </c>
      <c r="J32">
        <v>147650.61521212899</v>
      </c>
      <c r="K32">
        <v>140728.01454768499</v>
      </c>
      <c r="L32">
        <v>138287.967290606</v>
      </c>
      <c r="M32">
        <v>131246.95892166099</v>
      </c>
      <c r="N32">
        <v>123288.622706429</v>
      </c>
      <c r="O32">
        <v>120281.54687658099</v>
      </c>
      <c r="P32">
        <v>119372.478440751</v>
      </c>
      <c r="Q32">
        <v>116675.83190984699</v>
      </c>
      <c r="R32">
        <v>109252.504697051</v>
      </c>
      <c r="S32">
        <v>103150.114061645</v>
      </c>
      <c r="T32">
        <v>90279.473417576504</v>
      </c>
      <c r="U32">
        <v>81042.319080567497</v>
      </c>
      <c r="V32">
        <v>77931.655153781598</v>
      </c>
      <c r="W32">
        <v>87012.633575167201</v>
      </c>
      <c r="X32">
        <v>96054.093224678596</v>
      </c>
      <c r="Y32">
        <v>108977.974031531</v>
      </c>
      <c r="Z32">
        <v>124430.85128477</v>
      </c>
      <c r="AA32">
        <v>132326.677905455</v>
      </c>
      <c r="AB32">
        <v>135966.52398964899</v>
      </c>
      <c r="AC32">
        <v>135802.36754313501</v>
      </c>
      <c r="AD32">
        <v>138794.840264367</v>
      </c>
      <c r="AE32">
        <v>124480.853450803</v>
      </c>
      <c r="AF32">
        <v>111198.976097041</v>
      </c>
    </row>
    <row r="33" spans="1:32" x14ac:dyDescent="0.3">
      <c r="A33" t="s">
        <v>181</v>
      </c>
      <c r="B33" t="s">
        <v>359</v>
      </c>
      <c r="C33" t="s">
        <v>297</v>
      </c>
      <c r="D33" t="s">
        <v>360</v>
      </c>
      <c r="E33" t="s">
        <v>298</v>
      </c>
      <c r="G33">
        <v>2342.3973362125198</v>
      </c>
      <c r="H33">
        <v>2702.2839636814701</v>
      </c>
      <c r="I33">
        <v>3125.1706157588901</v>
      </c>
      <c r="J33">
        <v>3242.7844849783301</v>
      </c>
      <c r="K33">
        <v>3295.4512494657301</v>
      </c>
      <c r="L33">
        <v>3406.64973870215</v>
      </c>
      <c r="M33">
        <v>3431.9353459969602</v>
      </c>
      <c r="N33">
        <v>3444.5528431979701</v>
      </c>
      <c r="O33">
        <v>3383.3386799258301</v>
      </c>
      <c r="P33">
        <v>3546.74878018769</v>
      </c>
      <c r="Q33">
        <v>3360.7631937473602</v>
      </c>
      <c r="R33">
        <v>3242.9648324976001</v>
      </c>
      <c r="S33">
        <v>3637.4484588916598</v>
      </c>
      <c r="T33">
        <v>3441.3395039974798</v>
      </c>
      <c r="U33">
        <v>3278.7621903935101</v>
      </c>
      <c r="V33">
        <v>3023.9026142927601</v>
      </c>
      <c r="W33">
        <v>2936.6011479684998</v>
      </c>
      <c r="X33">
        <v>2884.8938329872399</v>
      </c>
      <c r="Y33">
        <v>2845.9373286790201</v>
      </c>
      <c r="Z33">
        <v>2899.68845959996</v>
      </c>
      <c r="AA33">
        <v>2981.9087832519799</v>
      </c>
      <c r="AB33">
        <v>3028.8793235636199</v>
      </c>
      <c r="AC33">
        <v>3042.7199508960398</v>
      </c>
      <c r="AD33">
        <v>3175.13046877221</v>
      </c>
      <c r="AE33">
        <v>3065.4624068784101</v>
      </c>
      <c r="AF33">
        <v>2868.90604041186</v>
      </c>
    </row>
    <row r="34" spans="1:32" x14ac:dyDescent="0.3">
      <c r="A34" t="s">
        <v>181</v>
      </c>
      <c r="B34" t="s">
        <v>361</v>
      </c>
      <c r="C34" t="s">
        <v>297</v>
      </c>
      <c r="D34" t="s">
        <v>362</v>
      </c>
      <c r="E34" t="s">
        <v>298</v>
      </c>
      <c r="G34">
        <v>299335.81778712402</v>
      </c>
      <c r="H34">
        <v>326258.31051406602</v>
      </c>
      <c r="I34">
        <v>365552.64063920401</v>
      </c>
      <c r="J34">
        <v>372943.61778771097</v>
      </c>
      <c r="K34">
        <v>388265.554622564</v>
      </c>
      <c r="L34">
        <v>400768.07720865199</v>
      </c>
      <c r="M34">
        <v>386004.780106113</v>
      </c>
      <c r="N34">
        <v>367168.06047025998</v>
      </c>
      <c r="O34">
        <v>361867.63100960501</v>
      </c>
      <c r="P34">
        <v>369368.50915468502</v>
      </c>
      <c r="Q34">
        <v>367784.79097588401</v>
      </c>
      <c r="R34">
        <v>351221.48213204299</v>
      </c>
      <c r="S34">
        <v>349016.58976540598</v>
      </c>
      <c r="T34">
        <v>322904.99492523499</v>
      </c>
      <c r="U34">
        <v>295396.99318216502</v>
      </c>
      <c r="V34">
        <v>276265.45304852899</v>
      </c>
      <c r="W34">
        <v>285083.16130516899</v>
      </c>
      <c r="X34">
        <v>285696.50451261603</v>
      </c>
      <c r="Y34">
        <v>288497.79479241598</v>
      </c>
      <c r="Z34">
        <v>310367.72465622099</v>
      </c>
      <c r="AA34">
        <v>316503.25156635698</v>
      </c>
      <c r="AB34">
        <v>312593.596011972</v>
      </c>
      <c r="AC34">
        <v>296577.92522379401</v>
      </c>
      <c r="AD34">
        <v>301860.02375405002</v>
      </c>
      <c r="AE34">
        <v>261308.99604185799</v>
      </c>
      <c r="AF34">
        <v>210405.87156984099</v>
      </c>
    </row>
    <row r="35" spans="1:32" x14ac:dyDescent="0.3">
      <c r="A35" t="s">
        <v>181</v>
      </c>
      <c r="B35" t="s">
        <v>363</v>
      </c>
      <c r="C35" t="s">
        <v>297</v>
      </c>
      <c r="D35" t="s">
        <v>364</v>
      </c>
      <c r="E35" t="s">
        <v>298</v>
      </c>
      <c r="G35">
        <v>633959.19238309097</v>
      </c>
      <c r="H35">
        <v>728711.12723096705</v>
      </c>
      <c r="I35">
        <v>883651.40863428102</v>
      </c>
      <c r="J35">
        <v>990949.80070299795</v>
      </c>
      <c r="K35">
        <v>1104180.77687902</v>
      </c>
      <c r="L35">
        <v>1232269.7847316901</v>
      </c>
      <c r="M35">
        <v>1288502.2220996399</v>
      </c>
      <c r="N35">
        <v>1314670.3287691399</v>
      </c>
      <c r="O35">
        <v>1371037.3627891601</v>
      </c>
      <c r="P35">
        <v>1412701.96437148</v>
      </c>
      <c r="Q35">
        <v>1396017.5203378301</v>
      </c>
      <c r="R35">
        <v>1306859.9866007201</v>
      </c>
      <c r="S35">
        <v>1248970.77744074</v>
      </c>
      <c r="T35">
        <v>1096878.6044816</v>
      </c>
      <c r="U35">
        <v>968197.94480725296</v>
      </c>
      <c r="V35">
        <v>882555.67713936104</v>
      </c>
      <c r="W35">
        <v>914059.55452682299</v>
      </c>
      <c r="X35">
        <v>962416.80784843594</v>
      </c>
      <c r="Y35">
        <v>1027694.59635245</v>
      </c>
      <c r="Z35">
        <v>1100473.3272428201</v>
      </c>
      <c r="AA35">
        <v>1144425.4037637899</v>
      </c>
      <c r="AB35">
        <v>1160680.8914934599</v>
      </c>
      <c r="AC35">
        <v>1174374.9707196101</v>
      </c>
      <c r="AD35">
        <v>1243470.3645074901</v>
      </c>
      <c r="AE35">
        <v>1243288.5960317999</v>
      </c>
      <c r="AF35">
        <v>1187752.34816391</v>
      </c>
    </row>
    <row r="36" spans="1:32" x14ac:dyDescent="0.3">
      <c r="A36" t="s">
        <v>181</v>
      </c>
      <c r="B36" t="s">
        <v>365</v>
      </c>
      <c r="C36" t="s">
        <v>297</v>
      </c>
      <c r="D36" t="s">
        <v>366</v>
      </c>
      <c r="E36" t="s">
        <v>298</v>
      </c>
      <c r="G36">
        <v>383685.04247862397</v>
      </c>
      <c r="H36">
        <v>439469.49747905898</v>
      </c>
      <c r="I36">
        <v>513975.05435402202</v>
      </c>
      <c r="J36">
        <v>571397.74440597906</v>
      </c>
      <c r="K36">
        <v>627469.74765966402</v>
      </c>
      <c r="L36">
        <v>682141.51432273898</v>
      </c>
      <c r="M36">
        <v>700940.71087827499</v>
      </c>
      <c r="N36">
        <v>707648.48076813202</v>
      </c>
      <c r="O36">
        <v>733829.94507747004</v>
      </c>
      <c r="P36">
        <v>753000.44535593397</v>
      </c>
      <c r="Q36">
        <v>757777.64565385296</v>
      </c>
      <c r="R36">
        <v>718652.74677925697</v>
      </c>
      <c r="S36">
        <v>686881.67916192894</v>
      </c>
      <c r="T36">
        <v>610253.51508786099</v>
      </c>
      <c r="U36">
        <v>548951.95228730096</v>
      </c>
      <c r="V36">
        <v>523097.95029282401</v>
      </c>
      <c r="W36">
        <v>561309.09289823298</v>
      </c>
      <c r="X36">
        <v>607029.23849062202</v>
      </c>
      <c r="Y36">
        <v>656289.31455807295</v>
      </c>
      <c r="Z36">
        <v>710158.42548756395</v>
      </c>
      <c r="AA36">
        <v>743090.14017379598</v>
      </c>
      <c r="AB36">
        <v>755992.35899482004</v>
      </c>
      <c r="AC36">
        <v>780118.75406276505</v>
      </c>
      <c r="AD36">
        <v>834991.82809550001</v>
      </c>
      <c r="AE36">
        <v>834591.57513523102</v>
      </c>
      <c r="AF36">
        <v>799141.33779142099</v>
      </c>
    </row>
    <row r="37" spans="1:32" x14ac:dyDescent="0.3">
      <c r="A37" t="s">
        <v>181</v>
      </c>
      <c r="B37" t="s">
        <v>367</v>
      </c>
      <c r="C37" t="s">
        <v>297</v>
      </c>
      <c r="D37" t="s">
        <v>368</v>
      </c>
      <c r="E37" t="s">
        <v>298</v>
      </c>
      <c r="G37">
        <v>51882.673533196001</v>
      </c>
      <c r="H37">
        <v>47117.974202969497</v>
      </c>
      <c r="I37">
        <v>47536.492293926</v>
      </c>
      <c r="J37">
        <v>45984.314931303001</v>
      </c>
      <c r="K37">
        <v>47195.026381981101</v>
      </c>
      <c r="L37">
        <v>47343.686296128799</v>
      </c>
      <c r="M37">
        <v>43642.071838598597</v>
      </c>
      <c r="N37">
        <v>40500.464175101697</v>
      </c>
      <c r="O37">
        <v>37431.031310779799</v>
      </c>
      <c r="P37">
        <v>36510.405027110697</v>
      </c>
      <c r="Q37">
        <v>35212.5613107506</v>
      </c>
      <c r="R37">
        <v>33891.636447983903</v>
      </c>
      <c r="S37">
        <v>34504.5189935776</v>
      </c>
      <c r="T37">
        <v>33306.036535663101</v>
      </c>
      <c r="U37">
        <v>31656.428734400299</v>
      </c>
      <c r="V37">
        <v>30157.777120263599</v>
      </c>
      <c r="W37">
        <v>32540.089008163799</v>
      </c>
      <c r="X37">
        <v>32927.532524438</v>
      </c>
      <c r="Y37">
        <v>34043.226599310903</v>
      </c>
      <c r="Z37">
        <v>35044.053142458601</v>
      </c>
      <c r="AA37">
        <v>35044.120041342299</v>
      </c>
      <c r="AB37">
        <v>34132.289114740197</v>
      </c>
      <c r="AC37">
        <v>33169.778211859397</v>
      </c>
      <c r="AD37">
        <v>36481.5016070579</v>
      </c>
      <c r="AE37">
        <v>33476.249624324701</v>
      </c>
      <c r="AF37">
        <v>31582.275980467301</v>
      </c>
    </row>
    <row r="38" spans="1:32" x14ac:dyDescent="0.3">
      <c r="A38" t="s">
        <v>181</v>
      </c>
      <c r="B38" t="s">
        <v>369</v>
      </c>
      <c r="C38" t="s">
        <v>297</v>
      </c>
      <c r="D38" t="s">
        <v>370</v>
      </c>
      <c r="E38" t="s">
        <v>298</v>
      </c>
      <c r="G38">
        <v>198391.476371272</v>
      </c>
      <c r="H38">
        <v>242123.655548938</v>
      </c>
      <c r="I38">
        <v>322139.86198633298</v>
      </c>
      <c r="J38">
        <v>373567.74136571598</v>
      </c>
      <c r="K38">
        <v>429516.00283737603</v>
      </c>
      <c r="L38">
        <v>502784.58411281998</v>
      </c>
      <c r="M38">
        <v>543919.43938276696</v>
      </c>
      <c r="N38">
        <v>566521.38382591004</v>
      </c>
      <c r="O38">
        <v>599776.38640090905</v>
      </c>
      <c r="P38">
        <v>623191.11398843001</v>
      </c>
      <c r="Q38">
        <v>603027.313373229</v>
      </c>
      <c r="R38">
        <v>554315.603373477</v>
      </c>
      <c r="S38">
        <v>527584.57928523805</v>
      </c>
      <c r="T38">
        <v>453319.052858076</v>
      </c>
      <c r="U38">
        <v>387589.563785551</v>
      </c>
      <c r="V38">
        <v>329299.94972627301</v>
      </c>
      <c r="W38">
        <v>320210.372620426</v>
      </c>
      <c r="X38">
        <v>322460.03683337598</v>
      </c>
      <c r="Y38">
        <v>337362.05519506399</v>
      </c>
      <c r="Z38">
        <v>355270.84861279401</v>
      </c>
      <c r="AA38">
        <v>366291.14354865201</v>
      </c>
      <c r="AB38">
        <v>370556.24338389997</v>
      </c>
      <c r="AC38">
        <v>361086.438444987</v>
      </c>
      <c r="AD38">
        <v>371997.03480493597</v>
      </c>
      <c r="AE38">
        <v>375220.77127224801</v>
      </c>
      <c r="AF38">
        <v>357028.73439201998</v>
      </c>
    </row>
    <row r="39" spans="1:32" x14ac:dyDescent="0.3">
      <c r="A39" t="s">
        <v>181</v>
      </c>
      <c r="B39" t="s">
        <v>371</v>
      </c>
      <c r="C39" t="s">
        <v>297</v>
      </c>
      <c r="D39" t="s">
        <v>372</v>
      </c>
      <c r="E39" t="s">
        <v>298</v>
      </c>
      <c r="G39">
        <v>995909.70694059099</v>
      </c>
      <c r="H39">
        <v>1100382.7585302</v>
      </c>
      <c r="I39">
        <v>1265915.00212506</v>
      </c>
      <c r="J39">
        <v>1310527.6431837799</v>
      </c>
      <c r="K39">
        <v>1353524.81171834</v>
      </c>
      <c r="L39">
        <v>1328691.4139095601</v>
      </c>
      <c r="M39">
        <v>1263508.62854479</v>
      </c>
      <c r="N39">
        <v>1172016.7687782799</v>
      </c>
      <c r="O39">
        <v>1134121.3365207999</v>
      </c>
      <c r="P39">
        <v>1166540.4934825201</v>
      </c>
      <c r="Q39">
        <v>1221199.36500931</v>
      </c>
      <c r="R39">
        <v>1228513.0711241099</v>
      </c>
      <c r="S39">
        <v>1233500.48261634</v>
      </c>
      <c r="T39">
        <v>1111064.9769186201</v>
      </c>
      <c r="U39">
        <v>987985.45382026595</v>
      </c>
      <c r="V39">
        <v>933016.19273519702</v>
      </c>
      <c r="W39">
        <v>928458.47134635597</v>
      </c>
      <c r="X39">
        <v>950936.06955029501</v>
      </c>
      <c r="Y39">
        <v>967680.41439805599</v>
      </c>
      <c r="Z39">
        <v>1019296.45796133</v>
      </c>
      <c r="AA39">
        <v>1043001.8664347701</v>
      </c>
      <c r="AB39">
        <v>1051264.7263883001</v>
      </c>
      <c r="AC39">
        <v>1062174.89357011</v>
      </c>
      <c r="AD39">
        <v>1107175.96128346</v>
      </c>
      <c r="AE39">
        <v>1114804.23227913</v>
      </c>
      <c r="AF39">
        <v>1051217.5619614699</v>
      </c>
    </row>
    <row r="40" spans="1:32" x14ac:dyDescent="0.3">
      <c r="A40" t="s">
        <v>181</v>
      </c>
      <c r="B40" t="s">
        <v>373</v>
      </c>
      <c r="C40" t="s">
        <v>297</v>
      </c>
      <c r="D40" t="s">
        <v>374</v>
      </c>
      <c r="E40" t="s">
        <v>298</v>
      </c>
      <c r="G40">
        <v>360690.75478295999</v>
      </c>
      <c r="H40">
        <v>376540.51032231201</v>
      </c>
      <c r="I40">
        <v>424914.61407517001</v>
      </c>
      <c r="J40">
        <v>435633.57711452799</v>
      </c>
      <c r="K40">
        <v>430610.48761337902</v>
      </c>
      <c r="L40">
        <v>421423.35947694699</v>
      </c>
      <c r="M40">
        <v>411878.46835914801</v>
      </c>
      <c r="N40">
        <v>390817.46525540302</v>
      </c>
      <c r="O40">
        <v>381951.85735364899</v>
      </c>
      <c r="P40">
        <v>365630.80883992801</v>
      </c>
      <c r="Q40">
        <v>357663.80873691401</v>
      </c>
      <c r="R40">
        <v>352211.870723481</v>
      </c>
      <c r="S40">
        <v>384173.15856886102</v>
      </c>
      <c r="T40">
        <v>370097.98091587401</v>
      </c>
      <c r="U40">
        <v>372431.66272658401</v>
      </c>
      <c r="V40">
        <v>394050.05050459801</v>
      </c>
      <c r="W40">
        <v>418197.31271322101</v>
      </c>
      <c r="X40">
        <v>429842.197180096</v>
      </c>
      <c r="Y40">
        <v>440711.344499422</v>
      </c>
      <c r="Z40">
        <v>448485.812792185</v>
      </c>
      <c r="AA40">
        <v>462954.020790693</v>
      </c>
      <c r="AB40">
        <v>451996.509468626</v>
      </c>
      <c r="AC40">
        <v>443106.53992983198</v>
      </c>
      <c r="AD40">
        <v>459171.77662533999</v>
      </c>
      <c r="AE40">
        <v>453397.520008069</v>
      </c>
      <c r="AF40">
        <v>436081.581088843</v>
      </c>
    </row>
    <row r="41" spans="1:32" x14ac:dyDescent="0.3">
      <c r="A41" t="s">
        <v>181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181</v>
      </c>
      <c r="B43" t="s">
        <v>379</v>
      </c>
      <c r="C43" t="s">
        <v>297</v>
      </c>
      <c r="D43" t="s">
        <v>380</v>
      </c>
      <c r="E43" t="s">
        <v>298</v>
      </c>
      <c r="G43">
        <v>347939.19683644699</v>
      </c>
      <c r="H43">
        <v>362049.92526943301</v>
      </c>
      <c r="I43">
        <v>405755.96574925003</v>
      </c>
      <c r="J43">
        <v>414240.43429880601</v>
      </c>
      <c r="K43">
        <v>451927.38207889802</v>
      </c>
      <c r="L43">
        <v>488804.82228705101</v>
      </c>
      <c r="M43">
        <v>493579.94225033798</v>
      </c>
      <c r="N43">
        <v>492418.62789400702</v>
      </c>
      <c r="O43">
        <v>507616.38409237697</v>
      </c>
      <c r="P43">
        <v>523754.886302169</v>
      </c>
      <c r="Q43">
        <v>546225.16289950104</v>
      </c>
      <c r="R43">
        <v>554897.44963684701</v>
      </c>
      <c r="S43">
        <v>590219.25153639901</v>
      </c>
      <c r="T43">
        <v>570731.44989835296</v>
      </c>
      <c r="U43">
        <v>551253.86262988998</v>
      </c>
      <c r="V43">
        <v>571076.24397001497</v>
      </c>
      <c r="W43">
        <v>610688.64953247795</v>
      </c>
      <c r="X43">
        <v>651696.94124991004</v>
      </c>
      <c r="Y43">
        <v>702972.79340471595</v>
      </c>
      <c r="Z43">
        <v>765253.14303668996</v>
      </c>
      <c r="AA43">
        <v>802932.07625827799</v>
      </c>
      <c r="AB43">
        <v>816471.81530751497</v>
      </c>
      <c r="AC43">
        <v>818184.26823175896</v>
      </c>
      <c r="AD43">
        <v>862911.92053706001</v>
      </c>
      <c r="AE43">
        <v>835372.70207674894</v>
      </c>
      <c r="AF43">
        <v>790922.96311321598</v>
      </c>
    </row>
    <row r="44" spans="1:32" x14ac:dyDescent="0.3">
      <c r="A44" t="s">
        <v>181</v>
      </c>
      <c r="B44" t="s">
        <v>381</v>
      </c>
      <c r="C44" t="s">
        <v>297</v>
      </c>
      <c r="D44" t="s">
        <v>382</v>
      </c>
      <c r="E44" t="s">
        <v>298</v>
      </c>
      <c r="G44">
        <v>6999435.7533827797</v>
      </c>
      <c r="H44">
        <v>7654872.5632298104</v>
      </c>
      <c r="I44">
        <v>8510087.3561710604</v>
      </c>
      <c r="J44">
        <v>8525098.4490273595</v>
      </c>
      <c r="K44">
        <v>8812165.8325794507</v>
      </c>
      <c r="L44">
        <v>9102730.65743942</v>
      </c>
      <c r="M44">
        <v>8917018.6683296002</v>
      </c>
      <c r="N44">
        <v>8665452.1458933</v>
      </c>
      <c r="O44">
        <v>8731181.61586993</v>
      </c>
      <c r="P44">
        <v>8913077.0046055</v>
      </c>
      <c r="Q44">
        <v>8902022.7275619507</v>
      </c>
      <c r="R44">
        <v>8532726.2793547604</v>
      </c>
      <c r="S44">
        <v>8322799.3403260102</v>
      </c>
      <c r="T44">
        <v>7358296.6886329297</v>
      </c>
      <c r="U44">
        <v>6552245.8389755804</v>
      </c>
      <c r="V44">
        <v>6110494.2580269799</v>
      </c>
      <c r="W44">
        <v>6191288.7770632999</v>
      </c>
      <c r="X44">
        <v>6373558.15786287</v>
      </c>
      <c r="Y44">
        <v>6619703.4595468398</v>
      </c>
      <c r="Z44">
        <v>7077384.4250745196</v>
      </c>
      <c r="AA44">
        <v>7329125.0426661996</v>
      </c>
      <c r="AB44">
        <v>7426445.9528443301</v>
      </c>
      <c r="AC44">
        <v>7324578.6040309696</v>
      </c>
      <c r="AD44">
        <v>7577685.2399118599</v>
      </c>
      <c r="AE44">
        <v>7399095.5714746797</v>
      </c>
      <c r="AF44">
        <v>6975601.8538343003</v>
      </c>
    </row>
    <row r="45" spans="1:32" x14ac:dyDescent="0.3">
      <c r="A45" t="s">
        <v>181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181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181</v>
      </c>
      <c r="B47" t="s">
        <v>387</v>
      </c>
      <c r="C47" t="s">
        <v>297</v>
      </c>
      <c r="D47" t="s">
        <v>388</v>
      </c>
      <c r="E47" t="s">
        <v>298</v>
      </c>
      <c r="G47">
        <v>34607.555340966297</v>
      </c>
      <c r="H47">
        <v>37808.644366923603</v>
      </c>
      <c r="I47">
        <v>43514.416610595697</v>
      </c>
      <c r="J47">
        <v>46579.198945283497</v>
      </c>
      <c r="K47">
        <v>50234.739139112702</v>
      </c>
      <c r="L47">
        <v>53857.4856703775</v>
      </c>
      <c r="M47">
        <v>53693.593883989903</v>
      </c>
      <c r="N47">
        <v>53276.0834025402</v>
      </c>
      <c r="O47">
        <v>53446.3412236761</v>
      </c>
      <c r="P47">
        <v>53035.810759107102</v>
      </c>
      <c r="Q47">
        <v>52697.8483978488</v>
      </c>
      <c r="R47">
        <v>52054.479826393101</v>
      </c>
      <c r="S47">
        <v>52195.617220030697</v>
      </c>
      <c r="T47">
        <v>52686.383542098702</v>
      </c>
      <c r="U47">
        <v>55378.383909025397</v>
      </c>
      <c r="V47">
        <v>58796.777987072397</v>
      </c>
      <c r="W47">
        <v>60585.654090620599</v>
      </c>
      <c r="X47">
        <v>61434.831691305902</v>
      </c>
      <c r="Y47">
        <v>59625.1089194304</v>
      </c>
      <c r="Z47">
        <v>59115.354627866996</v>
      </c>
      <c r="AA47">
        <v>60352.735284094102</v>
      </c>
      <c r="AB47">
        <v>58237.561451710899</v>
      </c>
      <c r="AC47">
        <v>55861.0735062897</v>
      </c>
      <c r="AD47">
        <v>57748.938773296199</v>
      </c>
      <c r="AE47">
        <v>62085.945802715301</v>
      </c>
      <c r="AF47">
        <v>64290.745873842097</v>
      </c>
    </row>
    <row r="48" spans="1:32" x14ac:dyDescent="0.3">
      <c r="A48" t="s">
        <v>181</v>
      </c>
      <c r="B48" t="s">
        <v>389</v>
      </c>
      <c r="C48" t="s">
        <v>297</v>
      </c>
      <c r="D48" t="s">
        <v>390</v>
      </c>
      <c r="E48" t="s">
        <v>298</v>
      </c>
      <c r="G48">
        <v>144530.21264070799</v>
      </c>
      <c r="H48">
        <v>151384.93595299401</v>
      </c>
      <c r="I48">
        <v>167492.44176626901</v>
      </c>
      <c r="J48">
        <v>170401.45566852199</v>
      </c>
      <c r="K48">
        <v>177451.28831651001</v>
      </c>
      <c r="L48">
        <v>187087.54718945301</v>
      </c>
      <c r="M48">
        <v>190497.613784213</v>
      </c>
      <c r="N48">
        <v>192458.74555730799</v>
      </c>
      <c r="O48">
        <v>200625.27431264799</v>
      </c>
      <c r="P48">
        <v>212186.91340263799</v>
      </c>
      <c r="Q48">
        <v>216106.51824240299</v>
      </c>
      <c r="R48">
        <v>209191.33090594501</v>
      </c>
      <c r="S48">
        <v>209015.67192204099</v>
      </c>
      <c r="T48">
        <v>198276.86801307899</v>
      </c>
      <c r="U48">
        <v>189643.77060194299</v>
      </c>
      <c r="V48">
        <v>189970.273038441</v>
      </c>
      <c r="W48">
        <v>196351.80131674401</v>
      </c>
      <c r="X48">
        <v>200939.771717225</v>
      </c>
      <c r="Y48">
        <v>204323.43836368999</v>
      </c>
      <c r="Z48">
        <v>207046.287222527</v>
      </c>
      <c r="AA48">
        <v>212710.55193082499</v>
      </c>
      <c r="AB48">
        <v>215191.88384870699</v>
      </c>
      <c r="AC48">
        <v>212181.24923072499</v>
      </c>
      <c r="AD48">
        <v>221524.73518177599</v>
      </c>
      <c r="AE48">
        <v>224752.34588445601</v>
      </c>
      <c r="AF48">
        <v>218574.67764168599</v>
      </c>
    </row>
    <row r="49" spans="1:32" x14ac:dyDescent="0.3">
      <c r="A49" t="s">
        <v>181</v>
      </c>
      <c r="B49" t="s">
        <v>391</v>
      </c>
      <c r="C49" t="s">
        <v>297</v>
      </c>
      <c r="D49" t="s">
        <v>392</v>
      </c>
      <c r="E49" t="s">
        <v>298</v>
      </c>
      <c r="G49">
        <v>61221.398046514303</v>
      </c>
      <c r="H49">
        <v>60953.239338466497</v>
      </c>
      <c r="I49">
        <v>63933.1733300255</v>
      </c>
      <c r="J49">
        <v>62811.561446915701</v>
      </c>
      <c r="K49">
        <v>62728.013628997302</v>
      </c>
      <c r="L49">
        <v>67061.717534446696</v>
      </c>
      <c r="M49">
        <v>70597.407178848196</v>
      </c>
      <c r="N49">
        <v>74809.059487469305</v>
      </c>
      <c r="O49">
        <v>82331.725029483903</v>
      </c>
      <c r="P49">
        <v>91060.845520937597</v>
      </c>
      <c r="Q49">
        <v>93456.622105724295</v>
      </c>
      <c r="R49">
        <v>90659.362450082102</v>
      </c>
      <c r="S49">
        <v>90236.898195364396</v>
      </c>
      <c r="T49">
        <v>83589.483050965006</v>
      </c>
      <c r="U49">
        <v>76138.135813257701</v>
      </c>
      <c r="V49">
        <v>72972.222812059306</v>
      </c>
      <c r="W49">
        <v>73665.611560720601</v>
      </c>
      <c r="X49">
        <v>74309.549343446706</v>
      </c>
      <c r="Y49">
        <v>74652.775394416502</v>
      </c>
      <c r="Z49">
        <v>77161.486953197702</v>
      </c>
      <c r="AA49">
        <v>80641.905796427993</v>
      </c>
      <c r="AB49">
        <v>81967.1847098219</v>
      </c>
      <c r="AC49">
        <v>81567.136571704497</v>
      </c>
      <c r="AD49">
        <v>84510.5695378987</v>
      </c>
      <c r="AE49">
        <v>84115.275340852895</v>
      </c>
      <c r="AF49">
        <v>79060.696296574301</v>
      </c>
    </row>
    <row r="50" spans="1:32" x14ac:dyDescent="0.3">
      <c r="A50" t="s">
        <v>181</v>
      </c>
      <c r="B50" t="s">
        <v>393</v>
      </c>
      <c r="C50" t="s">
        <v>297</v>
      </c>
      <c r="D50" t="s">
        <v>394</v>
      </c>
      <c r="E50" t="s">
        <v>298</v>
      </c>
      <c r="G50">
        <v>48701.259253227297</v>
      </c>
      <c r="H50">
        <v>52623.052247603999</v>
      </c>
      <c r="I50">
        <v>60044.851825647602</v>
      </c>
      <c r="J50">
        <v>61010.695276323102</v>
      </c>
      <c r="K50">
        <v>64488.535548400003</v>
      </c>
      <c r="L50">
        <v>66168.343984628606</v>
      </c>
      <c r="M50">
        <v>66206.612721374695</v>
      </c>
      <c r="N50">
        <v>64373.602667298597</v>
      </c>
      <c r="O50">
        <v>64847.208059487697</v>
      </c>
      <c r="P50">
        <v>68090.257122593495</v>
      </c>
      <c r="Q50">
        <v>69952.047738830093</v>
      </c>
      <c r="R50">
        <v>66477.488629469401</v>
      </c>
      <c r="S50">
        <v>66583.156506645901</v>
      </c>
      <c r="T50">
        <v>62001.001420015396</v>
      </c>
      <c r="U50">
        <v>58127.250879659499</v>
      </c>
      <c r="V50">
        <v>58201.272239309001</v>
      </c>
      <c r="W50">
        <v>62100.535665402604</v>
      </c>
      <c r="X50">
        <v>65195.390682472796</v>
      </c>
      <c r="Y50">
        <v>70045.554049842598</v>
      </c>
      <c r="Z50">
        <v>70769.445641462007</v>
      </c>
      <c r="AA50">
        <v>71715.910850303204</v>
      </c>
      <c r="AB50">
        <v>74987.137687174196</v>
      </c>
      <c r="AC50">
        <v>74753.039152730402</v>
      </c>
      <c r="AD50">
        <v>79265.2268705811</v>
      </c>
      <c r="AE50">
        <v>78551.124740887404</v>
      </c>
      <c r="AF50">
        <v>75223.235471270003</v>
      </c>
    </row>
    <row r="51" spans="1:32" x14ac:dyDescent="0.3">
      <c r="A51" t="s">
        <v>181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181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181</v>
      </c>
      <c r="B53" t="s">
        <v>399</v>
      </c>
      <c r="C53" t="s">
        <v>297</v>
      </c>
      <c r="D53" t="s">
        <v>400</v>
      </c>
      <c r="E53" t="s">
        <v>298</v>
      </c>
      <c r="G53">
        <v>156926.67569605599</v>
      </c>
      <c r="H53">
        <v>168079.40055214899</v>
      </c>
      <c r="I53">
        <v>176526.669341197</v>
      </c>
      <c r="J53">
        <v>175584.63673666201</v>
      </c>
      <c r="K53">
        <v>183391.330657727</v>
      </c>
      <c r="L53">
        <v>202088.70269600101</v>
      </c>
      <c r="M53">
        <v>202773.821039831</v>
      </c>
      <c r="N53">
        <v>199901.786548337</v>
      </c>
      <c r="O53">
        <v>206753.62369211201</v>
      </c>
      <c r="P53">
        <v>207235.304714297</v>
      </c>
      <c r="Q53">
        <v>200464.388021922</v>
      </c>
      <c r="R53">
        <v>180742.60103260199</v>
      </c>
      <c r="S53">
        <v>166142.556925643</v>
      </c>
      <c r="T53">
        <v>146345.09117515699</v>
      </c>
      <c r="U53">
        <v>125534.869441284</v>
      </c>
      <c r="V53">
        <v>111601.79136714101</v>
      </c>
      <c r="W53">
        <v>113613.12825576701</v>
      </c>
      <c r="X53">
        <v>118013.03888121</v>
      </c>
      <c r="Y53">
        <v>122266.369994742</v>
      </c>
      <c r="Z53">
        <v>127912.14819524001</v>
      </c>
      <c r="AA53">
        <v>129711.85060568299</v>
      </c>
      <c r="AB53">
        <v>127316.936332382</v>
      </c>
      <c r="AC53">
        <v>122681.396634866</v>
      </c>
      <c r="AD53">
        <v>122606.960284107</v>
      </c>
      <c r="AE53">
        <v>104553.234403565</v>
      </c>
      <c r="AF53">
        <v>92934.833672500507</v>
      </c>
    </row>
    <row r="54" spans="1:32" x14ac:dyDescent="0.3">
      <c r="A54" t="s">
        <v>181</v>
      </c>
      <c r="B54" t="s">
        <v>401</v>
      </c>
      <c r="C54" t="s">
        <v>297</v>
      </c>
      <c r="D54" t="s">
        <v>402</v>
      </c>
      <c r="E54" t="s">
        <v>298</v>
      </c>
      <c r="G54">
        <v>271176.462972012</v>
      </c>
      <c r="H54">
        <v>297123.307839207</v>
      </c>
      <c r="I54">
        <v>329050.59605869203</v>
      </c>
      <c r="J54">
        <v>340831.93355722801</v>
      </c>
      <c r="K54">
        <v>369828.552679696</v>
      </c>
      <c r="L54">
        <v>401624.44956808502</v>
      </c>
      <c r="M54">
        <v>409157.03069061501</v>
      </c>
      <c r="N54">
        <v>408344.90857581497</v>
      </c>
      <c r="O54">
        <v>437592.35851997999</v>
      </c>
      <c r="P54">
        <v>454729.442915169</v>
      </c>
      <c r="Q54">
        <v>456239.18796297401</v>
      </c>
      <c r="R54">
        <v>427678.15358389198</v>
      </c>
      <c r="S54">
        <v>414853.62690334901</v>
      </c>
      <c r="T54">
        <v>375650.48824376299</v>
      </c>
      <c r="U54">
        <v>336511.00026052998</v>
      </c>
      <c r="V54">
        <v>319107.30570251402</v>
      </c>
      <c r="W54">
        <v>326444.665250124</v>
      </c>
      <c r="X54">
        <v>332858.28940153198</v>
      </c>
      <c r="Y54">
        <v>334378.70826053398</v>
      </c>
      <c r="Z54">
        <v>338998.645938395</v>
      </c>
      <c r="AA54">
        <v>340636.43992306298</v>
      </c>
      <c r="AB54">
        <v>334846.166522627</v>
      </c>
      <c r="AC54">
        <v>323166.09916627599</v>
      </c>
      <c r="AD54">
        <v>326582.72664441</v>
      </c>
      <c r="AE54">
        <v>295496.308904504</v>
      </c>
      <c r="AF54">
        <v>267692.495744908</v>
      </c>
    </row>
    <row r="55" spans="1:32" x14ac:dyDescent="0.3">
      <c r="A55" t="s">
        <v>181</v>
      </c>
      <c r="B55" t="s">
        <v>403</v>
      </c>
      <c r="C55" t="s">
        <v>297</v>
      </c>
      <c r="D55" t="s">
        <v>404</v>
      </c>
      <c r="E55" t="s">
        <v>298</v>
      </c>
      <c r="G55">
        <v>114249.787275956</v>
      </c>
      <c r="H55">
        <v>129043.907287058</v>
      </c>
      <c r="I55">
        <v>152523.92671749499</v>
      </c>
      <c r="J55">
        <v>165247.29682056501</v>
      </c>
      <c r="K55">
        <v>186437.22202196901</v>
      </c>
      <c r="L55">
        <v>199535.74687208401</v>
      </c>
      <c r="M55">
        <v>206383.209650784</v>
      </c>
      <c r="N55">
        <v>208443.12202747801</v>
      </c>
      <c r="O55">
        <v>230838.73482786701</v>
      </c>
      <c r="P55">
        <v>247494.13820087301</v>
      </c>
      <c r="Q55">
        <v>255774.79994105201</v>
      </c>
      <c r="R55">
        <v>246935.552551289</v>
      </c>
      <c r="S55">
        <v>248711.06997770601</v>
      </c>
      <c r="T55">
        <v>229305.39706860599</v>
      </c>
      <c r="U55">
        <v>210976.13081924699</v>
      </c>
      <c r="V55">
        <v>207505.51433537301</v>
      </c>
      <c r="W55">
        <v>212831.53699435701</v>
      </c>
      <c r="X55">
        <v>214845.25052032201</v>
      </c>
      <c r="Y55">
        <v>212112.338265792</v>
      </c>
      <c r="Z55">
        <v>211086.497743154</v>
      </c>
      <c r="AA55">
        <v>210924.589317381</v>
      </c>
      <c r="AB55">
        <v>207529.230190245</v>
      </c>
      <c r="AC55">
        <v>200484.70253141</v>
      </c>
      <c r="AD55">
        <v>203975.76636030301</v>
      </c>
      <c r="AE55">
        <v>190943.07450093899</v>
      </c>
      <c r="AF55">
        <v>174757.66207240801</v>
      </c>
    </row>
    <row r="56" spans="1:32" x14ac:dyDescent="0.3">
      <c r="A56" t="s">
        <v>181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181</v>
      </c>
      <c r="B57" t="s">
        <v>407</v>
      </c>
      <c r="C57" t="s">
        <v>297</v>
      </c>
      <c r="D57" t="s">
        <v>408</v>
      </c>
      <c r="E57" t="s">
        <v>298</v>
      </c>
      <c r="G57">
        <v>7505155.13253853</v>
      </c>
      <c r="H57">
        <v>8184849.2134974496</v>
      </c>
      <c r="I57">
        <v>9106269.4856731594</v>
      </c>
      <c r="J57">
        <v>9136365.3766678292</v>
      </c>
      <c r="K57">
        <v>9426042.5673336405</v>
      </c>
      <c r="L57">
        <v>9718651.3248732295</v>
      </c>
      <c r="M57">
        <v>9530861.6055812594</v>
      </c>
      <c r="N57">
        <v>9262472.0969340391</v>
      </c>
      <c r="O57">
        <v>9333060.5830211602</v>
      </c>
      <c r="P57">
        <v>9519936.1292928793</v>
      </c>
      <c r="Q57">
        <v>9510132.1986453291</v>
      </c>
      <c r="R57">
        <v>9129732.9588405397</v>
      </c>
      <c r="S57">
        <v>8951814.4010227695</v>
      </c>
      <c r="T57">
        <v>7957354.5120513197</v>
      </c>
      <c r="U57">
        <v>7142190.4125998598</v>
      </c>
      <c r="V57">
        <v>6723066.4620477697</v>
      </c>
      <c r="W57">
        <v>6834361.0006406801</v>
      </c>
      <c r="X57">
        <v>7032223.8332301304</v>
      </c>
      <c r="Y57">
        <v>7291964.9506902797</v>
      </c>
      <c r="Z57">
        <v>7759935.4085881896</v>
      </c>
      <c r="AA57">
        <v>8031188.0516962502</v>
      </c>
      <c r="AB57">
        <v>8120207.4763643704</v>
      </c>
      <c r="AC57">
        <v>8005924.0712331897</v>
      </c>
      <c r="AD57">
        <v>8284961.6452344302</v>
      </c>
      <c r="AE57">
        <v>8101527.9500466501</v>
      </c>
      <c r="AF57">
        <v>7652348.2163925897</v>
      </c>
    </row>
    <row r="58" spans="1:32" x14ac:dyDescent="0.3">
      <c r="A58" t="s">
        <v>181</v>
      </c>
      <c r="B58" t="s">
        <v>409</v>
      </c>
      <c r="C58" t="s">
        <v>297</v>
      </c>
      <c r="D58" t="s">
        <v>410</v>
      </c>
      <c r="E58" t="s">
        <v>298</v>
      </c>
      <c r="G58">
        <v>7504656.7208064497</v>
      </c>
      <c r="H58">
        <v>8182798.0095051201</v>
      </c>
      <c r="I58">
        <v>9102494.4120125007</v>
      </c>
      <c r="J58">
        <v>9131133.4818104096</v>
      </c>
      <c r="K58">
        <v>9420227.6085093394</v>
      </c>
      <c r="L58">
        <v>9710952.7755284701</v>
      </c>
      <c r="M58">
        <v>9519340.5601174198</v>
      </c>
      <c r="N58">
        <v>9248678.8055520598</v>
      </c>
      <c r="O58">
        <v>9313733.2245448008</v>
      </c>
      <c r="P58">
        <v>9490872.2541125901</v>
      </c>
      <c r="Q58">
        <v>9475789.7295436393</v>
      </c>
      <c r="R58">
        <v>9094131.2765740193</v>
      </c>
      <c r="S58">
        <v>8915991.7368489895</v>
      </c>
      <c r="T58">
        <v>7926672.6154455002</v>
      </c>
      <c r="U58">
        <v>7114321.9688599603</v>
      </c>
      <c r="V58">
        <v>6694514.9037795803</v>
      </c>
      <c r="W58">
        <v>6805837.9457176803</v>
      </c>
      <c r="X58">
        <v>7004340.1260256199</v>
      </c>
      <c r="Y58">
        <v>7264738.2394117797</v>
      </c>
      <c r="Z58">
        <v>7732916.5197316296</v>
      </c>
      <c r="AA58">
        <v>8004789.6152347699</v>
      </c>
      <c r="AB58">
        <v>8093634.3453293303</v>
      </c>
      <c r="AC58">
        <v>7979866.3931307001</v>
      </c>
      <c r="AD58">
        <v>8258381.75172567</v>
      </c>
      <c r="AE58">
        <v>8077245.43738834</v>
      </c>
      <c r="AF58">
        <v>7630258.1125824796</v>
      </c>
    </row>
    <row r="59" spans="1:32" x14ac:dyDescent="0.3">
      <c r="A59" t="s">
        <v>181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183</v>
      </c>
      <c r="B2" t="s">
        <v>295</v>
      </c>
      <c r="C2" t="s">
        <v>297</v>
      </c>
      <c r="D2" t="s">
        <v>296</v>
      </c>
      <c r="E2" t="s">
        <v>298</v>
      </c>
      <c r="G2">
        <v>449842.63673374802</v>
      </c>
      <c r="H2">
        <v>430874.22161241999</v>
      </c>
      <c r="I2">
        <v>466854.31663370598</v>
      </c>
      <c r="J2">
        <v>447403.04422003397</v>
      </c>
      <c r="K2">
        <v>449766.19745542901</v>
      </c>
      <c r="L2">
        <v>437676.35643892997</v>
      </c>
      <c r="M2">
        <v>434493.15549638099</v>
      </c>
      <c r="N2">
        <v>442173.79790573299</v>
      </c>
      <c r="O2">
        <v>434389.86037794698</v>
      </c>
      <c r="P2">
        <v>391310.54298781801</v>
      </c>
      <c r="Q2">
        <v>371917.561323906</v>
      </c>
      <c r="R2">
        <v>366143.23062827898</v>
      </c>
      <c r="S2">
        <v>400395.68772635103</v>
      </c>
      <c r="T2">
        <v>420540.89579111198</v>
      </c>
      <c r="U2">
        <v>442289.220986648</v>
      </c>
      <c r="V2">
        <v>427309.09212281002</v>
      </c>
      <c r="W2">
        <v>422954.78911463299</v>
      </c>
      <c r="X2">
        <v>399819.81743816199</v>
      </c>
      <c r="Y2">
        <v>374667.42226115998</v>
      </c>
      <c r="Z2">
        <v>364592.19860496698</v>
      </c>
      <c r="AA2">
        <v>366709.28459117102</v>
      </c>
      <c r="AB2">
        <v>366292.32164151798</v>
      </c>
      <c r="AC2">
        <v>347182.07384451898</v>
      </c>
      <c r="AD2">
        <v>345204.602665079</v>
      </c>
      <c r="AE2">
        <v>342324.71903173003</v>
      </c>
      <c r="AF2">
        <v>324810.766254002</v>
      </c>
    </row>
    <row r="3" spans="1:32" x14ac:dyDescent="0.3">
      <c r="A3" t="s">
        <v>183</v>
      </c>
      <c r="B3" t="s">
        <v>299</v>
      </c>
      <c r="C3" t="s">
        <v>297</v>
      </c>
      <c r="D3" t="s">
        <v>300</v>
      </c>
      <c r="E3" t="s">
        <v>298</v>
      </c>
      <c r="G3">
        <v>25615.574781633499</v>
      </c>
      <c r="H3">
        <v>23977.812866878201</v>
      </c>
      <c r="I3">
        <v>23862.958559594099</v>
      </c>
      <c r="J3">
        <v>21887.245959486499</v>
      </c>
      <c r="K3">
        <v>19453.120490177</v>
      </c>
      <c r="L3">
        <v>17691.828629783002</v>
      </c>
      <c r="M3">
        <v>15975.2613739423</v>
      </c>
      <c r="N3">
        <v>14375.3685744984</v>
      </c>
      <c r="O3">
        <v>12216.510415664099</v>
      </c>
      <c r="P3">
        <v>9838.9945074950301</v>
      </c>
      <c r="Q3">
        <v>7617.3896597431904</v>
      </c>
      <c r="R3">
        <v>6187.7090904958905</v>
      </c>
      <c r="S3">
        <v>5061.3087805668001</v>
      </c>
      <c r="T3">
        <v>4628.3341317307104</v>
      </c>
      <c r="U3">
        <v>4456.1718839985097</v>
      </c>
      <c r="V3">
        <v>4114.8747760546503</v>
      </c>
      <c r="W3">
        <v>3599.1305936445101</v>
      </c>
      <c r="X3">
        <v>3286.6653384200699</v>
      </c>
      <c r="Y3">
        <v>3221.81230616314</v>
      </c>
      <c r="Z3">
        <v>3881.1445022136299</v>
      </c>
      <c r="AA3">
        <v>4859.4910672978704</v>
      </c>
      <c r="AB3">
        <v>5401.5851029612604</v>
      </c>
      <c r="AC3">
        <v>5481.2647002713302</v>
      </c>
      <c r="AD3">
        <v>5456.42603241286</v>
      </c>
      <c r="AE3">
        <v>5640.6635519850397</v>
      </c>
      <c r="AF3">
        <v>5378.8074640516597</v>
      </c>
    </row>
    <row r="4" spans="1:32" x14ac:dyDescent="0.3">
      <c r="A4" t="s">
        <v>183</v>
      </c>
      <c r="B4" t="s">
        <v>301</v>
      </c>
      <c r="C4" t="s">
        <v>297</v>
      </c>
      <c r="D4" t="s">
        <v>302</v>
      </c>
      <c r="E4" t="s">
        <v>298</v>
      </c>
      <c r="G4">
        <v>2287571.1398500199</v>
      </c>
      <c r="H4">
        <v>2257858.7198362402</v>
      </c>
      <c r="I4">
        <v>2287425.8869468402</v>
      </c>
      <c r="J4">
        <v>2236280.51096173</v>
      </c>
      <c r="K4">
        <v>2199579.8809779398</v>
      </c>
      <c r="L4">
        <v>2135959.0290362099</v>
      </c>
      <c r="M4">
        <v>2096477.2041088501</v>
      </c>
      <c r="N4">
        <v>2046885.81438962</v>
      </c>
      <c r="O4">
        <v>2000866.2613099399</v>
      </c>
      <c r="P4">
        <v>2047978.41119899</v>
      </c>
      <c r="Q4">
        <v>2021384.7277223601</v>
      </c>
      <c r="R4">
        <v>1963629.6281711799</v>
      </c>
      <c r="S4">
        <v>1921611.24000679</v>
      </c>
      <c r="T4">
        <v>1816593.3704480401</v>
      </c>
      <c r="U4">
        <v>1760707.29826908</v>
      </c>
      <c r="V4">
        <v>1627845.6971791401</v>
      </c>
      <c r="W4">
        <v>1563873.0562929499</v>
      </c>
      <c r="X4">
        <v>1509800.80384957</v>
      </c>
      <c r="Y4">
        <v>1503509.54816715</v>
      </c>
      <c r="Z4">
        <v>1571410.6605209101</v>
      </c>
      <c r="AA4">
        <v>1568571.6986493301</v>
      </c>
      <c r="AB4">
        <v>1570089.9062958099</v>
      </c>
      <c r="AC4">
        <v>1576334.8958589099</v>
      </c>
      <c r="AD4">
        <v>1589070.75570313</v>
      </c>
      <c r="AE4">
        <v>1494295.67143962</v>
      </c>
      <c r="AF4">
        <v>1414123.00027298</v>
      </c>
    </row>
    <row r="5" spans="1:32" x14ac:dyDescent="0.3">
      <c r="A5" t="s">
        <v>183</v>
      </c>
      <c r="B5" t="s">
        <v>303</v>
      </c>
      <c r="C5" t="s">
        <v>297</v>
      </c>
      <c r="D5" t="s">
        <v>304</v>
      </c>
      <c r="E5" t="s">
        <v>298</v>
      </c>
      <c r="G5">
        <v>259592.20346890899</v>
      </c>
      <c r="H5">
        <v>263462.33644792001</v>
      </c>
      <c r="I5">
        <v>272547.43720109202</v>
      </c>
      <c r="J5">
        <v>279709.89907146798</v>
      </c>
      <c r="K5">
        <v>289966.47849994397</v>
      </c>
      <c r="L5">
        <v>293707.639569338</v>
      </c>
      <c r="M5">
        <v>333283.042067434</v>
      </c>
      <c r="N5">
        <v>314653.04088292102</v>
      </c>
      <c r="O5">
        <v>309920.21540032298</v>
      </c>
      <c r="P5">
        <v>308778.027948562</v>
      </c>
      <c r="Q5">
        <v>292223.55704241298</v>
      </c>
      <c r="R5">
        <v>279896.85889403301</v>
      </c>
      <c r="S5">
        <v>267922.16162437497</v>
      </c>
      <c r="T5">
        <v>253311.106829697</v>
      </c>
      <c r="U5">
        <v>244504.505531217</v>
      </c>
      <c r="V5">
        <v>226196.49527897901</v>
      </c>
      <c r="W5">
        <v>212489.830462224</v>
      </c>
      <c r="X5">
        <v>212092.12665691599</v>
      </c>
      <c r="Y5">
        <v>214516.18257963401</v>
      </c>
      <c r="Z5">
        <v>214395.447955137</v>
      </c>
      <c r="AA5">
        <v>220925.98263152901</v>
      </c>
      <c r="AB5">
        <v>228168.157920108</v>
      </c>
      <c r="AC5">
        <v>227923.593553869</v>
      </c>
      <c r="AD5">
        <v>220246.78635474699</v>
      </c>
      <c r="AE5">
        <v>198885.42128082601</v>
      </c>
      <c r="AF5">
        <v>187208.24764880299</v>
      </c>
    </row>
    <row r="6" spans="1:32" x14ac:dyDescent="0.3">
      <c r="A6" t="s">
        <v>183</v>
      </c>
      <c r="B6" t="s">
        <v>305</v>
      </c>
      <c r="C6" t="s">
        <v>297</v>
      </c>
      <c r="D6" t="s">
        <v>306</v>
      </c>
      <c r="E6" t="s">
        <v>298</v>
      </c>
      <c r="G6">
        <v>146693.36709554901</v>
      </c>
      <c r="H6">
        <v>136462.206296869</v>
      </c>
      <c r="I6">
        <v>133949.69102960901</v>
      </c>
      <c r="J6">
        <v>128663.91169879001</v>
      </c>
      <c r="K6">
        <v>124510.985381651</v>
      </c>
      <c r="L6">
        <v>113990.840628972</v>
      </c>
      <c r="M6">
        <v>98884.673993069999</v>
      </c>
      <c r="N6">
        <v>89003.848413919593</v>
      </c>
      <c r="O6">
        <v>79331.544464024904</v>
      </c>
      <c r="P6">
        <v>71423.4141052708</v>
      </c>
      <c r="Q6">
        <v>65177.050088284603</v>
      </c>
      <c r="R6">
        <v>60788.0832586018</v>
      </c>
      <c r="S6">
        <v>60326.2341360379</v>
      </c>
      <c r="T6">
        <v>56272.008657401901</v>
      </c>
      <c r="U6">
        <v>51423.654873782601</v>
      </c>
      <c r="V6">
        <v>47920.301056285898</v>
      </c>
      <c r="W6">
        <v>43097.668815817698</v>
      </c>
      <c r="X6">
        <v>40282.611530172697</v>
      </c>
      <c r="Y6">
        <v>38825.651112095002</v>
      </c>
      <c r="Z6">
        <v>42175.510327142198</v>
      </c>
      <c r="AA6">
        <v>42367.8293251992</v>
      </c>
      <c r="AB6">
        <v>40895.150534090302</v>
      </c>
      <c r="AC6">
        <v>40559.6736434548</v>
      </c>
      <c r="AD6">
        <v>40874.8379862027</v>
      </c>
      <c r="AE6">
        <v>40045.459952941797</v>
      </c>
      <c r="AF6">
        <v>37495.734287906598</v>
      </c>
    </row>
    <row r="7" spans="1:32" x14ac:dyDescent="0.3">
      <c r="A7" t="s">
        <v>183</v>
      </c>
      <c r="B7" t="s">
        <v>307</v>
      </c>
      <c r="C7" t="s">
        <v>297</v>
      </c>
      <c r="D7" t="s">
        <v>308</v>
      </c>
      <c r="E7" t="s">
        <v>298</v>
      </c>
      <c r="G7">
        <v>239690.48391037699</v>
      </c>
      <c r="H7">
        <v>237771.18764181499</v>
      </c>
      <c r="I7">
        <v>242836.08157724299</v>
      </c>
      <c r="J7">
        <v>240401.35440011101</v>
      </c>
      <c r="K7">
        <v>237553.10510096099</v>
      </c>
      <c r="L7">
        <v>230526.74711390701</v>
      </c>
      <c r="M7">
        <v>222422.63442371099</v>
      </c>
      <c r="N7">
        <v>227749.41015386101</v>
      </c>
      <c r="O7">
        <v>218482.945679778</v>
      </c>
      <c r="P7">
        <v>224080.87089103699</v>
      </c>
      <c r="Q7">
        <v>213382.97446196101</v>
      </c>
      <c r="R7">
        <v>209320.42549249899</v>
      </c>
      <c r="S7">
        <v>202266.82895637801</v>
      </c>
      <c r="T7">
        <v>186561.98790543099</v>
      </c>
      <c r="U7">
        <v>172156.77029935899</v>
      </c>
      <c r="V7">
        <v>153959.672708998</v>
      </c>
      <c r="W7">
        <v>143145.00012196499</v>
      </c>
      <c r="X7">
        <v>136748.70594915299</v>
      </c>
      <c r="Y7">
        <v>136473.395206321</v>
      </c>
      <c r="Z7">
        <v>144876.06004685801</v>
      </c>
      <c r="AA7">
        <v>140160.980891402</v>
      </c>
      <c r="AB7">
        <v>138527.67483206201</v>
      </c>
      <c r="AC7">
        <v>139226.398697144</v>
      </c>
      <c r="AD7">
        <v>139590.83230972101</v>
      </c>
      <c r="AE7">
        <v>130129.69185146</v>
      </c>
      <c r="AF7">
        <v>124165.42288072</v>
      </c>
    </row>
    <row r="8" spans="1:32" x14ac:dyDescent="0.3">
      <c r="A8" t="s">
        <v>183</v>
      </c>
      <c r="B8" t="s">
        <v>309</v>
      </c>
      <c r="C8" t="s">
        <v>297</v>
      </c>
      <c r="D8" t="s">
        <v>310</v>
      </c>
      <c r="E8" t="s">
        <v>298</v>
      </c>
      <c r="G8">
        <v>85504.867361750003</v>
      </c>
      <c r="H8">
        <v>88137.095304175702</v>
      </c>
      <c r="I8">
        <v>69788.155217486797</v>
      </c>
      <c r="J8">
        <v>56639.268407202602</v>
      </c>
      <c r="K8">
        <v>46349.089641474602</v>
      </c>
      <c r="L8">
        <v>40496.350921733501</v>
      </c>
      <c r="M8">
        <v>37008.607395915496</v>
      </c>
      <c r="N8">
        <v>37641.105047915</v>
      </c>
      <c r="O8">
        <v>34288.771491315201</v>
      </c>
      <c r="P8">
        <v>33825.620649397497</v>
      </c>
      <c r="Q8">
        <v>34962.948921988398</v>
      </c>
      <c r="R8">
        <v>31212.363060727101</v>
      </c>
      <c r="S8">
        <v>32450.1366245959</v>
      </c>
      <c r="T8">
        <v>29865.9108911158</v>
      </c>
      <c r="U8">
        <v>30788.9932079885</v>
      </c>
      <c r="V8">
        <v>28268.885647734402</v>
      </c>
      <c r="W8">
        <v>32244.357335029999</v>
      </c>
      <c r="X8">
        <v>37235.788077151701</v>
      </c>
      <c r="Y8">
        <v>69182.272688897705</v>
      </c>
      <c r="Z8">
        <v>86340.381186868603</v>
      </c>
      <c r="AA8">
        <v>67739.995707774506</v>
      </c>
      <c r="AB8">
        <v>53442.462984233498</v>
      </c>
      <c r="AC8">
        <v>47771.371435499801</v>
      </c>
      <c r="AD8">
        <v>64942.111118266497</v>
      </c>
      <c r="AE8">
        <v>54069.348220871303</v>
      </c>
      <c r="AF8">
        <v>42135.316654591697</v>
      </c>
    </row>
    <row r="9" spans="1:32" x14ac:dyDescent="0.3">
      <c r="A9" t="s">
        <v>183</v>
      </c>
      <c r="B9" t="s">
        <v>311</v>
      </c>
      <c r="C9" t="s">
        <v>297</v>
      </c>
      <c r="D9" t="s">
        <v>312</v>
      </c>
      <c r="E9" t="s">
        <v>298</v>
      </c>
      <c r="G9">
        <v>110702.245842238</v>
      </c>
      <c r="H9">
        <v>97821.631929911397</v>
      </c>
      <c r="I9">
        <v>94968.792644636604</v>
      </c>
      <c r="J9">
        <v>89432.078909160395</v>
      </c>
      <c r="K9">
        <v>84221.7256531452</v>
      </c>
      <c r="L9">
        <v>77110.607742179796</v>
      </c>
      <c r="M9">
        <v>70201.147824055806</v>
      </c>
      <c r="N9">
        <v>72566.324146493993</v>
      </c>
      <c r="O9">
        <v>70871.584452095296</v>
      </c>
      <c r="P9">
        <v>74394.880835039206</v>
      </c>
      <c r="Q9">
        <v>77260.9346255399</v>
      </c>
      <c r="R9">
        <v>76622.639771220507</v>
      </c>
      <c r="S9">
        <v>71546.045374707901</v>
      </c>
      <c r="T9">
        <v>66350.506555297194</v>
      </c>
      <c r="U9">
        <v>63324.324088930502</v>
      </c>
      <c r="V9">
        <v>57368.781064686998</v>
      </c>
      <c r="W9">
        <v>54742.095164592203</v>
      </c>
      <c r="X9">
        <v>54030.949986361302</v>
      </c>
      <c r="Y9">
        <v>52249.260763060403</v>
      </c>
      <c r="Z9">
        <v>55834.803198031099</v>
      </c>
      <c r="AA9">
        <v>58644.012563800701</v>
      </c>
      <c r="AB9">
        <v>58518.738629339598</v>
      </c>
      <c r="AC9">
        <v>59363.524831438001</v>
      </c>
      <c r="AD9">
        <v>63204.166494948498</v>
      </c>
      <c r="AE9">
        <v>61012.055154576003</v>
      </c>
      <c r="AF9">
        <v>56177.034663217702</v>
      </c>
    </row>
    <row r="10" spans="1:32" x14ac:dyDescent="0.3">
      <c r="A10" t="s">
        <v>183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183</v>
      </c>
      <c r="B11" t="s">
        <v>315</v>
      </c>
      <c r="C11" t="s">
        <v>297</v>
      </c>
      <c r="D11" t="s">
        <v>316</v>
      </c>
      <c r="E11" t="s">
        <v>298</v>
      </c>
      <c r="G11">
        <v>34873.854210154503</v>
      </c>
      <c r="H11">
        <v>33850.628130061501</v>
      </c>
      <c r="I11">
        <v>36564.5138974074</v>
      </c>
      <c r="J11">
        <v>36058.464506014301</v>
      </c>
      <c r="K11">
        <v>37071.471076219197</v>
      </c>
      <c r="L11">
        <v>36004.289160316097</v>
      </c>
      <c r="M11">
        <v>34688.404500532299</v>
      </c>
      <c r="N11">
        <v>39060.382723397503</v>
      </c>
      <c r="O11">
        <v>40216.236366805497</v>
      </c>
      <c r="P11">
        <v>43469.512334512197</v>
      </c>
      <c r="Q11">
        <v>47922.469926142403</v>
      </c>
      <c r="R11">
        <v>48178.5204059893</v>
      </c>
      <c r="S11">
        <v>46328.912126237497</v>
      </c>
      <c r="T11">
        <v>43563.656642385897</v>
      </c>
      <c r="U11">
        <v>41922.5689122193</v>
      </c>
      <c r="V11">
        <v>38914.538007284697</v>
      </c>
      <c r="W11">
        <v>36739.036973229697</v>
      </c>
      <c r="X11">
        <v>35820.723493515499</v>
      </c>
      <c r="Y11">
        <v>33871.960866650203</v>
      </c>
      <c r="Z11">
        <v>33744.943709778898</v>
      </c>
      <c r="AA11">
        <v>33883.450636310998</v>
      </c>
      <c r="AB11">
        <v>32897.493195045499</v>
      </c>
      <c r="AC11">
        <v>32721.370960921598</v>
      </c>
      <c r="AD11">
        <v>33274.263445038298</v>
      </c>
      <c r="AE11">
        <v>31705.5166590677</v>
      </c>
      <c r="AF11">
        <v>28792.373098722699</v>
      </c>
    </row>
    <row r="12" spans="1:32" x14ac:dyDescent="0.3">
      <c r="A12" t="s">
        <v>183</v>
      </c>
      <c r="B12" t="s">
        <v>317</v>
      </c>
      <c r="C12" t="s">
        <v>297</v>
      </c>
      <c r="D12" t="s">
        <v>318</v>
      </c>
      <c r="E12" t="s">
        <v>298</v>
      </c>
      <c r="G12">
        <v>245754.918271965</v>
      </c>
      <c r="H12">
        <v>251474.331056878</v>
      </c>
      <c r="I12">
        <v>271524.79192687501</v>
      </c>
      <c r="J12">
        <v>271326.72800682898</v>
      </c>
      <c r="K12">
        <v>262858.64883951499</v>
      </c>
      <c r="L12">
        <v>252950.73239919401</v>
      </c>
      <c r="M12">
        <v>246090.80414191901</v>
      </c>
      <c r="N12">
        <v>236606.85579945601</v>
      </c>
      <c r="O12">
        <v>225917.27345656199</v>
      </c>
      <c r="P12">
        <v>212679.714031137</v>
      </c>
      <c r="Q12">
        <v>206579.48661761999</v>
      </c>
      <c r="R12">
        <v>205377.39095438601</v>
      </c>
      <c r="S12">
        <v>200150.292489491</v>
      </c>
      <c r="T12">
        <v>191986.32740380199</v>
      </c>
      <c r="U12">
        <v>191223.34859296499</v>
      </c>
      <c r="V12">
        <v>179740.298001991</v>
      </c>
      <c r="W12">
        <v>168462.71707442999</v>
      </c>
      <c r="X12">
        <v>164548.53811002901</v>
      </c>
      <c r="Y12">
        <v>164173.36390013999</v>
      </c>
      <c r="Z12">
        <v>172933.60135487901</v>
      </c>
      <c r="AA12">
        <v>172006.56074352399</v>
      </c>
      <c r="AB12">
        <v>171701.893847534</v>
      </c>
      <c r="AC12">
        <v>172424.63692994101</v>
      </c>
      <c r="AD12">
        <v>173686.46453543601</v>
      </c>
      <c r="AE12">
        <v>165731.175308776</v>
      </c>
      <c r="AF12">
        <v>164602.55713701999</v>
      </c>
    </row>
    <row r="13" spans="1:32" x14ac:dyDescent="0.3">
      <c r="A13" t="s">
        <v>183</v>
      </c>
      <c r="B13" t="s">
        <v>319</v>
      </c>
      <c r="C13" t="s">
        <v>297</v>
      </c>
      <c r="D13" t="s">
        <v>320</v>
      </c>
      <c r="E13" t="s">
        <v>298</v>
      </c>
      <c r="G13">
        <v>365111.67565903201</v>
      </c>
      <c r="H13">
        <v>354875.69204523897</v>
      </c>
      <c r="I13">
        <v>356044.63476698799</v>
      </c>
      <c r="J13">
        <v>344198.82347176701</v>
      </c>
      <c r="K13">
        <v>328248.77464436402</v>
      </c>
      <c r="L13">
        <v>321831.12026949698</v>
      </c>
      <c r="M13">
        <v>310634.88848644402</v>
      </c>
      <c r="N13">
        <v>299338.81217163202</v>
      </c>
      <c r="O13">
        <v>285677.20813290903</v>
      </c>
      <c r="P13">
        <v>283352.13394656102</v>
      </c>
      <c r="Q13">
        <v>275544.51164750598</v>
      </c>
      <c r="R13">
        <v>269570.42678337201</v>
      </c>
      <c r="S13">
        <v>277057.72010446002</v>
      </c>
      <c r="T13">
        <v>272325.86044326302</v>
      </c>
      <c r="U13">
        <v>272985.98958870402</v>
      </c>
      <c r="V13">
        <v>255509.72522555801</v>
      </c>
      <c r="W13">
        <v>265780.51011472102</v>
      </c>
      <c r="X13">
        <v>260480.80476031901</v>
      </c>
      <c r="Y13">
        <v>249152.00434179499</v>
      </c>
      <c r="Z13">
        <v>260893.95859694801</v>
      </c>
      <c r="AA13">
        <v>272317.42905948701</v>
      </c>
      <c r="AB13">
        <v>274850.44217913999</v>
      </c>
      <c r="AC13">
        <v>278011.07367756398</v>
      </c>
      <c r="AD13">
        <v>288255.66704687098</v>
      </c>
      <c r="AE13">
        <v>281716.367340989</v>
      </c>
      <c r="AF13">
        <v>265423.62378286599</v>
      </c>
    </row>
    <row r="14" spans="1:32" x14ac:dyDescent="0.3">
      <c r="A14" t="s">
        <v>183</v>
      </c>
      <c r="B14" t="s">
        <v>321</v>
      </c>
      <c r="C14" t="s">
        <v>297</v>
      </c>
      <c r="D14" t="s">
        <v>322</v>
      </c>
      <c r="E14" t="s">
        <v>298</v>
      </c>
      <c r="G14">
        <v>189646.48525696801</v>
      </c>
      <c r="H14">
        <v>188576.40250960199</v>
      </c>
      <c r="I14">
        <v>192629.69157564899</v>
      </c>
      <c r="J14">
        <v>190040.00167968299</v>
      </c>
      <c r="K14">
        <v>198057.76028053099</v>
      </c>
      <c r="L14">
        <v>193469.11769896399</v>
      </c>
      <c r="M14">
        <v>186092.018351779</v>
      </c>
      <c r="N14">
        <v>182720.37806593999</v>
      </c>
      <c r="O14">
        <v>184991.79586545</v>
      </c>
      <c r="P14">
        <v>222078.35627517599</v>
      </c>
      <c r="Q14">
        <v>229838.33066899699</v>
      </c>
      <c r="R14">
        <v>203832.182138153</v>
      </c>
      <c r="S14">
        <v>180615.722501827</v>
      </c>
      <c r="T14">
        <v>164094.52053243201</v>
      </c>
      <c r="U14">
        <v>157747.98652190599</v>
      </c>
      <c r="V14">
        <v>142407.01111976599</v>
      </c>
      <c r="W14">
        <v>129944.237054531</v>
      </c>
      <c r="X14">
        <v>120216.600268239</v>
      </c>
      <c r="Y14">
        <v>112789.07794024301</v>
      </c>
      <c r="Z14">
        <v>114989.56869324901</v>
      </c>
      <c r="AA14">
        <v>111917.24376169901</v>
      </c>
      <c r="AB14">
        <v>104754.299862552</v>
      </c>
      <c r="AC14">
        <v>103431.99993819599</v>
      </c>
      <c r="AD14">
        <v>99289.725892747301</v>
      </c>
      <c r="AE14">
        <v>92624.369480473601</v>
      </c>
      <c r="AF14">
        <v>91608.837654427203</v>
      </c>
    </row>
    <row r="15" spans="1:32" x14ac:dyDescent="0.3">
      <c r="A15" t="s">
        <v>183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183</v>
      </c>
      <c r="B16" t="s">
        <v>325</v>
      </c>
      <c r="C16" t="s">
        <v>297</v>
      </c>
      <c r="D16" t="s">
        <v>326</v>
      </c>
      <c r="E16" t="s">
        <v>298</v>
      </c>
      <c r="G16">
        <v>104774.714061028</v>
      </c>
      <c r="H16">
        <v>99210.478689476397</v>
      </c>
      <c r="I16">
        <v>96152.980918244997</v>
      </c>
      <c r="J16">
        <v>89899.234507647197</v>
      </c>
      <c r="K16">
        <v>88670.184608374999</v>
      </c>
      <c r="L16">
        <v>88280.819367941702</v>
      </c>
      <c r="M16">
        <v>84614.285095531901</v>
      </c>
      <c r="N16">
        <v>80983.849464205807</v>
      </c>
      <c r="O16">
        <v>82099.961709596595</v>
      </c>
      <c r="P16">
        <v>102305.735576897</v>
      </c>
      <c r="Q16">
        <v>107276.47711368999</v>
      </c>
      <c r="R16">
        <v>94719.661154383895</v>
      </c>
      <c r="S16">
        <v>83416.0102398585</v>
      </c>
      <c r="T16">
        <v>76792.900522857599</v>
      </c>
      <c r="U16">
        <v>74286.226403375404</v>
      </c>
      <c r="V16">
        <v>68867.369697167203</v>
      </c>
      <c r="W16">
        <v>65987.995316784698</v>
      </c>
      <c r="X16">
        <v>63547.962412667803</v>
      </c>
      <c r="Y16">
        <v>62220.407652338698</v>
      </c>
      <c r="Z16">
        <v>64246.886392076201</v>
      </c>
      <c r="AA16">
        <v>63714.300138480998</v>
      </c>
      <c r="AB16">
        <v>61179.9449711458</v>
      </c>
      <c r="AC16">
        <v>61619.085801271503</v>
      </c>
      <c r="AD16">
        <v>60577.927151163698</v>
      </c>
      <c r="AE16">
        <v>56356.071098809</v>
      </c>
      <c r="AF16">
        <v>53728.5208806027</v>
      </c>
    </row>
    <row r="17" spans="1:32" x14ac:dyDescent="0.3">
      <c r="A17" t="s">
        <v>183</v>
      </c>
      <c r="B17" t="s">
        <v>327</v>
      </c>
      <c r="C17" t="s">
        <v>297</v>
      </c>
      <c r="D17" t="s">
        <v>328</v>
      </c>
      <c r="E17" t="s">
        <v>298</v>
      </c>
      <c r="G17">
        <v>284558.93014929898</v>
      </c>
      <c r="H17">
        <v>291142.00004881399</v>
      </c>
      <c r="I17">
        <v>299103.84154132003</v>
      </c>
      <c r="J17">
        <v>290344.74394279602</v>
      </c>
      <c r="K17">
        <v>289189.982092019</v>
      </c>
      <c r="L17">
        <v>278928.60263514699</v>
      </c>
      <c r="M17">
        <v>265721.69521079498</v>
      </c>
      <c r="N17">
        <v>257940.44407922</v>
      </c>
      <c r="O17">
        <v>252561.29570662</v>
      </c>
      <c r="P17">
        <v>261771.236412689</v>
      </c>
      <c r="Q17">
        <v>266964.45311850403</v>
      </c>
      <c r="R17">
        <v>275559.032138924</v>
      </c>
      <c r="S17">
        <v>282381.79293969501</v>
      </c>
      <c r="T17">
        <v>267636.07536395401</v>
      </c>
      <c r="U17">
        <v>259859.88156446899</v>
      </c>
      <c r="V17">
        <v>247824.71958420001</v>
      </c>
      <c r="W17">
        <v>241227.211256201</v>
      </c>
      <c r="X17">
        <v>228695.79427975701</v>
      </c>
      <c r="Y17">
        <v>221456.42406439001</v>
      </c>
      <c r="Z17">
        <v>227636.670065465</v>
      </c>
      <c r="AA17">
        <v>234728.87058741099</v>
      </c>
      <c r="AB17">
        <v>256708.887617645</v>
      </c>
      <c r="AC17">
        <v>261232.642160435</v>
      </c>
      <c r="AD17">
        <v>252732.58837892499</v>
      </c>
      <c r="AE17">
        <v>241186.79468222801</v>
      </c>
      <c r="AF17">
        <v>229663.551545828</v>
      </c>
    </row>
    <row r="18" spans="1:32" x14ac:dyDescent="0.3">
      <c r="A18" t="s">
        <v>183</v>
      </c>
      <c r="B18" t="s">
        <v>329</v>
      </c>
      <c r="C18" t="s">
        <v>297</v>
      </c>
      <c r="D18" t="s">
        <v>330</v>
      </c>
      <c r="E18" t="s">
        <v>298</v>
      </c>
      <c r="G18">
        <v>116923.40199348899</v>
      </c>
      <c r="H18">
        <v>110526.471874082</v>
      </c>
      <c r="I18">
        <v>111409.67830803301</v>
      </c>
      <c r="J18">
        <v>112095.73500599099</v>
      </c>
      <c r="K18">
        <v>108243.417085765</v>
      </c>
      <c r="L18">
        <v>106682.12203597699</v>
      </c>
      <c r="M18">
        <v>109938.070604365</v>
      </c>
      <c r="N18">
        <v>120472.722052521</v>
      </c>
      <c r="O18">
        <v>133054.303050288</v>
      </c>
      <c r="P18">
        <v>131242.96138288901</v>
      </c>
      <c r="Q18">
        <v>128210.025172537</v>
      </c>
      <c r="R18">
        <v>132599.69840868399</v>
      </c>
      <c r="S18">
        <v>142089.40362815</v>
      </c>
      <c r="T18">
        <v>138318.833319078</v>
      </c>
      <c r="U18">
        <v>136347.060376173</v>
      </c>
      <c r="V18">
        <v>123552.384326738</v>
      </c>
      <c r="W18">
        <v>116615.18606964999</v>
      </c>
      <c r="X18">
        <v>104978.047116068</v>
      </c>
      <c r="Y18">
        <v>97059.9747748316</v>
      </c>
      <c r="Z18">
        <v>98447.849297185006</v>
      </c>
      <c r="AA18">
        <v>96960.867637234594</v>
      </c>
      <c r="AB18">
        <v>95224.029436343</v>
      </c>
      <c r="AC18">
        <v>98094.346503202498</v>
      </c>
      <c r="AD18">
        <v>98230.506564989206</v>
      </c>
      <c r="AE18">
        <v>90362.894549934193</v>
      </c>
      <c r="AF18">
        <v>84342.436194540394</v>
      </c>
    </row>
    <row r="19" spans="1:32" x14ac:dyDescent="0.3">
      <c r="A19" t="s">
        <v>183</v>
      </c>
      <c r="B19" t="s">
        <v>331</v>
      </c>
      <c r="C19" t="s">
        <v>297</v>
      </c>
      <c r="D19" t="s">
        <v>332</v>
      </c>
      <c r="E19" t="s">
        <v>298</v>
      </c>
      <c r="G19">
        <v>103743.992569264</v>
      </c>
      <c r="H19">
        <v>104548.257861398</v>
      </c>
      <c r="I19">
        <v>109905.59634225701</v>
      </c>
      <c r="J19">
        <v>107470.267354271</v>
      </c>
      <c r="K19">
        <v>104638.25807397399</v>
      </c>
      <c r="L19">
        <v>101980.03949304701</v>
      </c>
      <c r="M19">
        <v>96896.932013293597</v>
      </c>
      <c r="N19">
        <v>88148.641388139396</v>
      </c>
      <c r="O19">
        <v>83453.125534176303</v>
      </c>
      <c r="P19">
        <v>78575.946809819798</v>
      </c>
      <c r="Q19">
        <v>76041.508317177097</v>
      </c>
      <c r="R19">
        <v>75952.345710200694</v>
      </c>
      <c r="S19">
        <v>75059.979260980705</v>
      </c>
      <c r="T19">
        <v>69513.675381327907</v>
      </c>
      <c r="U19">
        <v>64135.988307991698</v>
      </c>
      <c r="V19">
        <v>57315.515459747803</v>
      </c>
      <c r="W19">
        <v>53397.210533777099</v>
      </c>
      <c r="X19">
        <v>51122.151209215102</v>
      </c>
      <c r="Y19">
        <v>51539.572276749903</v>
      </c>
      <c r="Z19">
        <v>54894.979697286297</v>
      </c>
      <c r="AA19">
        <v>53204.174965473598</v>
      </c>
      <c r="AB19">
        <v>53220.730286571801</v>
      </c>
      <c r="AC19">
        <v>53955.177725967696</v>
      </c>
      <c r="AD19">
        <v>54164.8784240776</v>
      </c>
      <c r="AE19">
        <v>50470.505858671102</v>
      </c>
      <c r="AF19">
        <v>48779.343843739298</v>
      </c>
    </row>
    <row r="20" spans="1:32" x14ac:dyDescent="0.3">
      <c r="A20" t="s">
        <v>183</v>
      </c>
      <c r="B20" t="s">
        <v>333</v>
      </c>
      <c r="C20" t="s">
        <v>297</v>
      </c>
      <c r="D20" t="s">
        <v>334</v>
      </c>
      <c r="E20" t="s">
        <v>298</v>
      </c>
      <c r="G20">
        <v>11268.7795755239</v>
      </c>
      <c r="H20">
        <v>11039.879550466199</v>
      </c>
      <c r="I20">
        <v>11052.1484641975</v>
      </c>
      <c r="J20">
        <v>11154.4818563512</v>
      </c>
      <c r="K20">
        <v>11013.1592107956</v>
      </c>
      <c r="L20">
        <v>10651.5243424412</v>
      </c>
      <c r="M20">
        <v>10200.9033012447</v>
      </c>
      <c r="N20">
        <v>9693.8624224072792</v>
      </c>
      <c r="O20">
        <v>49162.056176668302</v>
      </c>
      <c r="P20">
        <v>46454.442426632901</v>
      </c>
      <c r="Q20">
        <v>31956.3792231644</v>
      </c>
      <c r="R20">
        <v>23125.804564883201</v>
      </c>
      <c r="S20">
        <v>17569.342569709599</v>
      </c>
      <c r="T20">
        <v>15319.1657044112</v>
      </c>
      <c r="U20">
        <v>13967.4830486723</v>
      </c>
      <c r="V20">
        <v>12250.818642875</v>
      </c>
      <c r="W20">
        <v>11114.4533158044</v>
      </c>
      <c r="X20">
        <v>10224.3508451136</v>
      </c>
      <c r="Y20">
        <v>10391.371122381001</v>
      </c>
      <c r="Z20">
        <v>11576.9386107436</v>
      </c>
      <c r="AA20">
        <v>12596.2329690607</v>
      </c>
      <c r="AB20">
        <v>13547.438694635101</v>
      </c>
      <c r="AC20">
        <v>14387.8228655773</v>
      </c>
      <c r="AD20">
        <v>16149.262770728999</v>
      </c>
      <c r="AE20">
        <v>19166.049816197799</v>
      </c>
      <c r="AF20">
        <v>22585.9323637093</v>
      </c>
    </row>
    <row r="21" spans="1:32" x14ac:dyDescent="0.3">
      <c r="A21" t="s">
        <v>183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183</v>
      </c>
      <c r="B22" t="s">
        <v>337</v>
      </c>
      <c r="C22" t="s">
        <v>297</v>
      </c>
      <c r="D22" t="s">
        <v>338</v>
      </c>
      <c r="E22" t="s">
        <v>298</v>
      </c>
      <c r="G22">
        <v>27697.6180408732</v>
      </c>
      <c r="H22">
        <v>27991.664801318999</v>
      </c>
      <c r="I22">
        <v>27865.7067525534</v>
      </c>
      <c r="J22">
        <v>28527.700440812001</v>
      </c>
      <c r="K22">
        <v>28587.8943595989</v>
      </c>
      <c r="L22">
        <v>27827.939126511901</v>
      </c>
      <c r="M22">
        <v>27092.717212345698</v>
      </c>
      <c r="N22">
        <v>26499.763610833099</v>
      </c>
      <c r="O22">
        <v>30854.739503610301</v>
      </c>
      <c r="P22">
        <v>33368.264580299197</v>
      </c>
      <c r="Q22">
        <v>33949.481087483196</v>
      </c>
      <c r="R22">
        <v>33819.0224611823</v>
      </c>
      <c r="S22">
        <v>34452.209485257401</v>
      </c>
      <c r="T22">
        <v>34229.027939688996</v>
      </c>
      <c r="U22">
        <v>34296.4999110852</v>
      </c>
      <c r="V22">
        <v>34254.326927968403</v>
      </c>
      <c r="W22">
        <v>32474.097423053401</v>
      </c>
      <c r="X22">
        <v>32015.180357697998</v>
      </c>
      <c r="Y22">
        <v>32810.665330575102</v>
      </c>
      <c r="Z22">
        <v>32943.498735553199</v>
      </c>
      <c r="AA22">
        <v>35417.559172561298</v>
      </c>
      <c r="AB22">
        <v>37810.629623593399</v>
      </c>
      <c r="AC22">
        <v>41373.537663824201</v>
      </c>
      <c r="AD22">
        <v>43213.866993374599</v>
      </c>
      <c r="AE22">
        <v>42649.290137085998</v>
      </c>
      <c r="AF22">
        <v>44581.262513158799</v>
      </c>
    </row>
    <row r="23" spans="1:32" x14ac:dyDescent="0.3">
      <c r="A23" t="s">
        <v>183</v>
      </c>
      <c r="B23" t="s">
        <v>339</v>
      </c>
      <c r="C23" t="s">
        <v>297</v>
      </c>
      <c r="D23" t="s">
        <v>340</v>
      </c>
      <c r="E23" t="s">
        <v>298</v>
      </c>
      <c r="G23">
        <v>1703612.13524442</v>
      </c>
      <c r="H23">
        <v>1729132.38786782</v>
      </c>
      <c r="I23">
        <v>1752868.7887691199</v>
      </c>
      <c r="J23">
        <v>1727830.9752080501</v>
      </c>
      <c r="K23">
        <v>1698561.2589862901</v>
      </c>
      <c r="L23">
        <v>1649261.2344764699</v>
      </c>
      <c r="M23">
        <v>1581022.9201577599</v>
      </c>
      <c r="N23">
        <v>1537841.9636546001</v>
      </c>
      <c r="O23">
        <v>1471109.9054590501</v>
      </c>
      <c r="P23">
        <v>1422996.9376258301</v>
      </c>
      <c r="Q23">
        <v>1348210.4095033901</v>
      </c>
      <c r="R23">
        <v>1279295.6341393599</v>
      </c>
      <c r="S23">
        <v>1239978.8929727001</v>
      </c>
      <c r="T23">
        <v>1215050.2594168501</v>
      </c>
      <c r="U23">
        <v>1169734.7803014501</v>
      </c>
      <c r="V23">
        <v>1117766.96292173</v>
      </c>
      <c r="W23">
        <v>1066434.7582961</v>
      </c>
      <c r="X23">
        <v>1065181.0191283401</v>
      </c>
      <c r="Y23">
        <v>1049540.7172925801</v>
      </c>
      <c r="Z23">
        <v>1066350.5452940201</v>
      </c>
      <c r="AA23">
        <v>1082252.6816380201</v>
      </c>
      <c r="AB23">
        <v>1105237.8047060301</v>
      </c>
      <c r="AC23">
        <v>1128403.2620027501</v>
      </c>
      <c r="AD23">
        <v>1168750.1268390401</v>
      </c>
      <c r="AE23">
        <v>1158218.38956711</v>
      </c>
      <c r="AF23">
        <v>1155514.4680210601</v>
      </c>
    </row>
    <row r="24" spans="1:32" x14ac:dyDescent="0.3">
      <c r="A24" t="s">
        <v>183</v>
      </c>
      <c r="B24" t="s">
        <v>341</v>
      </c>
      <c r="C24" t="s">
        <v>297</v>
      </c>
      <c r="D24" t="s">
        <v>342</v>
      </c>
      <c r="E24" t="s">
        <v>298</v>
      </c>
      <c r="G24">
        <v>2680661.4499981999</v>
      </c>
      <c r="H24">
        <v>2692509.1208937899</v>
      </c>
      <c r="I24">
        <v>2731534.15291285</v>
      </c>
      <c r="J24">
        <v>2727537.3732694299</v>
      </c>
      <c r="K24">
        <v>2698685.9766157698</v>
      </c>
      <c r="L24">
        <v>2681691.2782744202</v>
      </c>
      <c r="M24">
        <v>2679746.48361579</v>
      </c>
      <c r="N24">
        <v>2643050.38156965</v>
      </c>
      <c r="O24">
        <v>2606230.87544091</v>
      </c>
      <c r="P24">
        <v>2665466.6849397998</v>
      </c>
      <c r="Q24">
        <v>2674168.4045494501</v>
      </c>
      <c r="R24">
        <v>2585010.2987175798</v>
      </c>
      <c r="S24">
        <v>2503250.9616084802</v>
      </c>
      <c r="T24">
        <v>2355918.7723586201</v>
      </c>
      <c r="U24">
        <v>2223766.34113512</v>
      </c>
      <c r="V24">
        <v>2103950.39729513</v>
      </c>
      <c r="W24">
        <v>2075717.6584898401</v>
      </c>
      <c r="X24">
        <v>2081351.2847279899</v>
      </c>
      <c r="Y24">
        <v>2004257.2726310201</v>
      </c>
      <c r="Z24">
        <v>1937572.65860796</v>
      </c>
      <c r="AA24">
        <v>1909860.40285344</v>
      </c>
      <c r="AB24">
        <v>1856336.7532315799</v>
      </c>
      <c r="AC24">
        <v>1809297.8989637</v>
      </c>
      <c r="AD24">
        <v>1808103.7794035</v>
      </c>
      <c r="AE24">
        <v>1758518.7168429701</v>
      </c>
      <c r="AF24">
        <v>1751652.5970304301</v>
      </c>
    </row>
    <row r="25" spans="1:32" x14ac:dyDescent="0.3">
      <c r="A25" t="s">
        <v>183</v>
      </c>
      <c r="B25" t="s">
        <v>343</v>
      </c>
      <c r="C25" t="s">
        <v>297</v>
      </c>
      <c r="D25" t="s">
        <v>344</v>
      </c>
      <c r="E25" t="s">
        <v>298</v>
      </c>
      <c r="G25">
        <v>94579.698521258993</v>
      </c>
      <c r="H25">
        <v>101823.62825464801</v>
      </c>
      <c r="I25">
        <v>109527.293073288</v>
      </c>
      <c r="J25">
        <v>116679.54251597601</v>
      </c>
      <c r="K25">
        <v>121925.167724171</v>
      </c>
      <c r="L25">
        <v>122776.994518368</v>
      </c>
      <c r="M25">
        <v>123934.108414763</v>
      </c>
      <c r="N25">
        <v>121754.538136991</v>
      </c>
      <c r="O25">
        <v>123001.27404104199</v>
      </c>
      <c r="P25">
        <v>115850.93232499401</v>
      </c>
      <c r="Q25">
        <v>108235.466216083</v>
      </c>
      <c r="R25">
        <v>98100.307054077304</v>
      </c>
      <c r="S25">
        <v>86247.7499714929</v>
      </c>
      <c r="T25">
        <v>73362.938756080897</v>
      </c>
      <c r="U25">
        <v>63556.981962813603</v>
      </c>
      <c r="V25">
        <v>52210.0972255862</v>
      </c>
      <c r="W25">
        <v>47076.837445213001</v>
      </c>
      <c r="X25">
        <v>45620.255756418097</v>
      </c>
      <c r="Y25">
        <v>46342.396731471999</v>
      </c>
      <c r="Z25">
        <v>49370.423754147901</v>
      </c>
      <c r="AA25">
        <v>50336.076710184701</v>
      </c>
      <c r="AB25">
        <v>51977.036809016201</v>
      </c>
      <c r="AC25">
        <v>52117.406777618802</v>
      </c>
      <c r="AD25">
        <v>52872.441280109902</v>
      </c>
      <c r="AE25">
        <v>52850.291637689901</v>
      </c>
      <c r="AF25">
        <v>52867.609195704601</v>
      </c>
    </row>
    <row r="26" spans="1:32" x14ac:dyDescent="0.3">
      <c r="A26" t="s">
        <v>183</v>
      </c>
      <c r="B26" t="s">
        <v>345</v>
      </c>
      <c r="C26" t="s">
        <v>297</v>
      </c>
      <c r="D26" t="s">
        <v>346</v>
      </c>
      <c r="E26" t="s">
        <v>298</v>
      </c>
      <c r="G26">
        <v>1624291.3863042099</v>
      </c>
      <c r="H26">
        <v>1648698.3868306701</v>
      </c>
      <c r="I26">
        <v>1691399.8865855001</v>
      </c>
      <c r="J26">
        <v>1698586.2219346899</v>
      </c>
      <c r="K26">
        <v>1677436.8579097199</v>
      </c>
      <c r="L26">
        <v>1653737.9302779201</v>
      </c>
      <c r="M26">
        <v>1662605.6522874001</v>
      </c>
      <c r="N26">
        <v>1642536.8822101399</v>
      </c>
      <c r="O26">
        <v>1612548.3413168699</v>
      </c>
      <c r="P26">
        <v>1719754.7109642599</v>
      </c>
      <c r="Q26">
        <v>1780624.7695835</v>
      </c>
      <c r="R26">
        <v>1742174.3430625801</v>
      </c>
      <c r="S26">
        <v>1699987.1155403501</v>
      </c>
      <c r="T26">
        <v>1587743.2138334301</v>
      </c>
      <c r="U26">
        <v>1480167.74821963</v>
      </c>
      <c r="V26">
        <v>1407244.23015081</v>
      </c>
      <c r="W26">
        <v>1369554.67931273</v>
      </c>
      <c r="X26">
        <v>1352410.7609421699</v>
      </c>
      <c r="Y26">
        <v>1284220.25984643</v>
      </c>
      <c r="Z26">
        <v>1195766.7886826899</v>
      </c>
      <c r="AA26">
        <v>1106494.8882633001</v>
      </c>
      <c r="AB26">
        <v>1061773.76676074</v>
      </c>
      <c r="AC26">
        <v>1035707.17797388</v>
      </c>
      <c r="AD26">
        <v>1037181.42234025</v>
      </c>
      <c r="AE26">
        <v>1014139.17258472</v>
      </c>
      <c r="AF26">
        <v>1043099.53212769</v>
      </c>
    </row>
    <row r="27" spans="1:32" x14ac:dyDescent="0.3">
      <c r="A27" t="s">
        <v>183</v>
      </c>
      <c r="B27" t="s">
        <v>347</v>
      </c>
      <c r="C27" t="s">
        <v>297</v>
      </c>
      <c r="D27" t="s">
        <v>348</v>
      </c>
      <c r="E27" t="s">
        <v>298</v>
      </c>
      <c r="G27">
        <v>961790.36517273204</v>
      </c>
      <c r="H27">
        <v>941987.10580846702</v>
      </c>
      <c r="I27">
        <v>930606.97325406503</v>
      </c>
      <c r="J27">
        <v>912271.60881876503</v>
      </c>
      <c r="K27">
        <v>899323.95098188298</v>
      </c>
      <c r="L27">
        <v>905176.35347813601</v>
      </c>
      <c r="M27">
        <v>893206.722913626</v>
      </c>
      <c r="N27">
        <v>878758.96122251998</v>
      </c>
      <c r="O27">
        <v>870681.26008299901</v>
      </c>
      <c r="P27">
        <v>829861.04165054695</v>
      </c>
      <c r="Q27">
        <v>785308.16874987504</v>
      </c>
      <c r="R27">
        <v>744735.64860092301</v>
      </c>
      <c r="S27">
        <v>717016.09609664301</v>
      </c>
      <c r="T27">
        <v>694812.61976911104</v>
      </c>
      <c r="U27">
        <v>680041.61095267895</v>
      </c>
      <c r="V27">
        <v>644496.06991873903</v>
      </c>
      <c r="W27">
        <v>659086.14173189295</v>
      </c>
      <c r="X27">
        <v>683320.26802939898</v>
      </c>
      <c r="Y27">
        <v>673694.61605311697</v>
      </c>
      <c r="Z27">
        <v>692435.44617112202</v>
      </c>
      <c r="AA27">
        <v>753029.43787996098</v>
      </c>
      <c r="AB27">
        <v>742585.94966182497</v>
      </c>
      <c r="AC27">
        <v>721473.31421219802</v>
      </c>
      <c r="AD27">
        <v>718049.91578313604</v>
      </c>
      <c r="AE27">
        <v>691529.25262056605</v>
      </c>
      <c r="AF27">
        <v>655685.45570703002</v>
      </c>
    </row>
    <row r="28" spans="1:32" x14ac:dyDescent="0.3">
      <c r="A28" t="s">
        <v>183</v>
      </c>
      <c r="B28" t="s">
        <v>349</v>
      </c>
      <c r="C28" t="s">
        <v>297</v>
      </c>
      <c r="D28" t="s">
        <v>350</v>
      </c>
      <c r="E28" t="s">
        <v>298</v>
      </c>
      <c r="G28">
        <v>323504.36252090801</v>
      </c>
      <c r="H28">
        <v>314017.92835410603</v>
      </c>
      <c r="I28">
        <v>306825.90333223698</v>
      </c>
      <c r="J28">
        <v>313606.21606212098</v>
      </c>
      <c r="K28">
        <v>311087.60729111102</v>
      </c>
      <c r="L28">
        <v>307545.85565106297</v>
      </c>
      <c r="M28">
        <v>311008.42930576199</v>
      </c>
      <c r="N28">
        <v>312668.32843910001</v>
      </c>
      <c r="O28">
        <v>376073.51412016602</v>
      </c>
      <c r="P28">
        <v>369226.66814532399</v>
      </c>
      <c r="Q28">
        <v>345117.98741927202</v>
      </c>
      <c r="R28">
        <v>341203.10817168403</v>
      </c>
      <c r="S28">
        <v>326033.67554638803</v>
      </c>
      <c r="T28">
        <v>318280.96269090101</v>
      </c>
      <c r="U28">
        <v>315244.10480229702</v>
      </c>
      <c r="V28">
        <v>291780.40740025399</v>
      </c>
      <c r="W28">
        <v>283166.95271232299</v>
      </c>
      <c r="X28">
        <v>278053.68875048897</v>
      </c>
      <c r="Y28">
        <v>276618.80360894499</v>
      </c>
      <c r="Z28">
        <v>278101.61978139501</v>
      </c>
      <c r="AA28">
        <v>294219.36230160098</v>
      </c>
      <c r="AB28">
        <v>313929.41580798698</v>
      </c>
      <c r="AC28">
        <v>326244.739475312</v>
      </c>
      <c r="AD28">
        <v>333739.70523698599</v>
      </c>
      <c r="AE28">
        <v>312224.796602535</v>
      </c>
      <c r="AF28">
        <v>296499.28707431501</v>
      </c>
    </row>
    <row r="29" spans="1:32" x14ac:dyDescent="0.3">
      <c r="A29" t="s">
        <v>183</v>
      </c>
      <c r="B29" t="s">
        <v>351</v>
      </c>
      <c r="C29" t="s">
        <v>297</v>
      </c>
      <c r="D29" t="s">
        <v>352</v>
      </c>
      <c r="E29" t="s">
        <v>298</v>
      </c>
      <c r="G29">
        <v>237035.13803779901</v>
      </c>
      <c r="H29">
        <v>229770.074143918</v>
      </c>
      <c r="I29">
        <v>221036.09545323101</v>
      </c>
      <c r="J29">
        <v>231624.89816991001</v>
      </c>
      <c r="K29">
        <v>234567.91807650501</v>
      </c>
      <c r="L29">
        <v>233328.71821664201</v>
      </c>
      <c r="M29">
        <v>238483.87697592299</v>
      </c>
      <c r="N29">
        <v>242319.71001288801</v>
      </c>
      <c r="O29">
        <v>299327.53981149301</v>
      </c>
      <c r="P29">
        <v>291506.59600281197</v>
      </c>
      <c r="Q29">
        <v>263339.69097231299</v>
      </c>
      <c r="R29">
        <v>257128.074353309</v>
      </c>
      <c r="S29">
        <v>243437.977500776</v>
      </c>
      <c r="T29">
        <v>238338.80150953299</v>
      </c>
      <c r="U29">
        <v>235602.00353081999</v>
      </c>
      <c r="V29">
        <v>214233.19857664601</v>
      </c>
      <c r="W29">
        <v>205399.597897559</v>
      </c>
      <c r="X29">
        <v>202974.77547358299</v>
      </c>
      <c r="Y29">
        <v>204744.140996181</v>
      </c>
      <c r="Z29">
        <v>209198.96564291799</v>
      </c>
      <c r="AA29">
        <v>221673.528659081</v>
      </c>
      <c r="AB29">
        <v>239919.65012765501</v>
      </c>
      <c r="AC29">
        <v>252840.30192084299</v>
      </c>
      <c r="AD29">
        <v>261062.80617211401</v>
      </c>
      <c r="AE29">
        <v>244398.64657975099</v>
      </c>
      <c r="AF29">
        <v>235894.74906931201</v>
      </c>
    </row>
    <row r="30" spans="1:32" x14ac:dyDescent="0.3">
      <c r="A30" t="s">
        <v>183</v>
      </c>
      <c r="B30" t="s">
        <v>353</v>
      </c>
      <c r="C30" t="s">
        <v>297</v>
      </c>
      <c r="D30" t="s">
        <v>354</v>
      </c>
      <c r="E30" t="s">
        <v>298</v>
      </c>
      <c r="G30">
        <v>36401.466288288502</v>
      </c>
      <c r="H30">
        <v>35971.109774967801</v>
      </c>
      <c r="I30">
        <v>38891.154952755503</v>
      </c>
      <c r="J30">
        <v>36652.846425760101</v>
      </c>
      <c r="K30">
        <v>33054.385602937997</v>
      </c>
      <c r="L30">
        <v>31355.318008547201</v>
      </c>
      <c r="M30">
        <v>29971.9163294723</v>
      </c>
      <c r="N30">
        <v>29477.369310582999</v>
      </c>
      <c r="O30">
        <v>28411.816323597599</v>
      </c>
      <c r="P30">
        <v>26552.0510876689</v>
      </c>
      <c r="Q30">
        <v>28296.709186435499</v>
      </c>
      <c r="R30">
        <v>30338.7738883204</v>
      </c>
      <c r="S30">
        <v>31162.938338756201</v>
      </c>
      <c r="T30">
        <v>32427.0558392657</v>
      </c>
      <c r="U30">
        <v>35127.382853999203</v>
      </c>
      <c r="V30">
        <v>36908.115069359599</v>
      </c>
      <c r="W30">
        <v>37545.206181683403</v>
      </c>
      <c r="X30">
        <v>34469.696080490103</v>
      </c>
      <c r="Y30">
        <v>31810.670988075701</v>
      </c>
      <c r="Z30">
        <v>31349.6086535424</v>
      </c>
      <c r="AA30">
        <v>33005.507591048598</v>
      </c>
      <c r="AB30">
        <v>32291.434278078701</v>
      </c>
      <c r="AC30">
        <v>30230.854914811702</v>
      </c>
      <c r="AD30">
        <v>27732.596991170099</v>
      </c>
      <c r="AE30">
        <v>26030.404536300899</v>
      </c>
      <c r="AF30">
        <v>22334.0839227297</v>
      </c>
    </row>
    <row r="31" spans="1:32" x14ac:dyDescent="0.3">
      <c r="A31" t="s">
        <v>183</v>
      </c>
      <c r="B31" t="s">
        <v>355</v>
      </c>
      <c r="C31" t="s">
        <v>297</v>
      </c>
      <c r="D31" t="s">
        <v>356</v>
      </c>
      <c r="E31" t="s">
        <v>298</v>
      </c>
      <c r="G31">
        <v>15043.8108133444</v>
      </c>
      <c r="H31">
        <v>14731.525050767401</v>
      </c>
      <c r="I31">
        <v>14948.872630142399</v>
      </c>
      <c r="J31">
        <v>14929.07813906</v>
      </c>
      <c r="K31">
        <v>15165.094770039101</v>
      </c>
      <c r="L31">
        <v>15352.089400356101</v>
      </c>
      <c r="M31">
        <v>15194.986247508101</v>
      </c>
      <c r="N31">
        <v>14254.863962432601</v>
      </c>
      <c r="O31">
        <v>16373.913579455</v>
      </c>
      <c r="P31">
        <v>17536.012764580901</v>
      </c>
      <c r="Q31">
        <v>19284.974464618099</v>
      </c>
      <c r="R31">
        <v>19841.047697997801</v>
      </c>
      <c r="S31">
        <v>18904.983934417502</v>
      </c>
      <c r="T31">
        <v>16449.955927809999</v>
      </c>
      <c r="U31">
        <v>14965.3131094776</v>
      </c>
      <c r="V31">
        <v>13722.804368290699</v>
      </c>
      <c r="W31">
        <v>13191.9953483633</v>
      </c>
      <c r="X31">
        <v>13237.390255890699</v>
      </c>
      <c r="Y31">
        <v>12607.696102964101</v>
      </c>
      <c r="Z31">
        <v>11104.0759158936</v>
      </c>
      <c r="AA31">
        <v>11351.201646309501</v>
      </c>
      <c r="AB31">
        <v>11573.4823793901</v>
      </c>
      <c r="AC31">
        <v>11715.301937010199</v>
      </c>
      <c r="AD31">
        <v>12139.5889038775</v>
      </c>
      <c r="AE31">
        <v>9912.1249530765108</v>
      </c>
      <c r="AF31">
        <v>7636.80489541712</v>
      </c>
    </row>
    <row r="32" spans="1:32" x14ac:dyDescent="0.3">
      <c r="A32" t="s">
        <v>183</v>
      </c>
      <c r="B32" t="s">
        <v>357</v>
      </c>
      <c r="C32" t="s">
        <v>297</v>
      </c>
      <c r="D32" t="s">
        <v>358</v>
      </c>
      <c r="E32" t="s">
        <v>298</v>
      </c>
      <c r="G32">
        <v>16483.166710723799</v>
      </c>
      <c r="H32">
        <v>15423.4700695796</v>
      </c>
      <c r="I32">
        <v>14144.208471215199</v>
      </c>
      <c r="J32">
        <v>12229.0699915888</v>
      </c>
      <c r="K32">
        <v>10266.472646738301</v>
      </c>
      <c r="L32">
        <v>9445.6362628897004</v>
      </c>
      <c r="M32">
        <v>9166.8591915136803</v>
      </c>
      <c r="N32">
        <v>8771.0949343913708</v>
      </c>
      <c r="O32">
        <v>10887.6769727623</v>
      </c>
      <c r="P32">
        <v>12794.933792396299</v>
      </c>
      <c r="Q32">
        <v>14501.6350650517</v>
      </c>
      <c r="R32">
        <v>14766.545586844501</v>
      </c>
      <c r="S32">
        <v>14770.922894490301</v>
      </c>
      <c r="T32">
        <v>13757.146069309199</v>
      </c>
      <c r="U32">
        <v>12988.4776889021</v>
      </c>
      <c r="V32">
        <v>11704.736305853299</v>
      </c>
      <c r="W32">
        <v>12644.732968854099</v>
      </c>
      <c r="X32">
        <v>13381.9034838397</v>
      </c>
      <c r="Y32">
        <v>13911.069023342099</v>
      </c>
      <c r="Z32">
        <v>13368.9591779002</v>
      </c>
      <c r="AA32">
        <v>14494.7990926531</v>
      </c>
      <c r="AB32">
        <v>15522.4008178732</v>
      </c>
      <c r="AC32">
        <v>16015.3713508481</v>
      </c>
      <c r="AD32">
        <v>16745.820502237999</v>
      </c>
      <c r="AE32">
        <v>15112.093599536</v>
      </c>
      <c r="AF32">
        <v>13778.859523130701</v>
      </c>
    </row>
    <row r="33" spans="1:32" x14ac:dyDescent="0.3">
      <c r="A33" t="s">
        <v>183</v>
      </c>
      <c r="B33" t="s">
        <v>359</v>
      </c>
      <c r="C33" t="s">
        <v>297</v>
      </c>
      <c r="D33" t="s">
        <v>360</v>
      </c>
      <c r="E33" t="s">
        <v>298</v>
      </c>
      <c r="G33">
        <v>18540.780670751301</v>
      </c>
      <c r="H33">
        <v>18121.749314873501</v>
      </c>
      <c r="I33">
        <v>17805.571824892599</v>
      </c>
      <c r="J33">
        <v>18170.323335802499</v>
      </c>
      <c r="K33">
        <v>18033.736194891</v>
      </c>
      <c r="L33">
        <v>18064.093762628101</v>
      </c>
      <c r="M33">
        <v>18190.790561344202</v>
      </c>
      <c r="N33">
        <v>17845.290218804999</v>
      </c>
      <c r="O33">
        <v>21072.567432857599</v>
      </c>
      <c r="P33">
        <v>20837.074497866099</v>
      </c>
      <c r="Q33">
        <v>19694.977730854502</v>
      </c>
      <c r="R33">
        <v>19128.666645211601</v>
      </c>
      <c r="S33">
        <v>17756.8528779482</v>
      </c>
      <c r="T33">
        <v>17308.003344983499</v>
      </c>
      <c r="U33">
        <v>16560.927619097802</v>
      </c>
      <c r="V33">
        <v>15211.5530801037</v>
      </c>
      <c r="W33">
        <v>14385.420315863001</v>
      </c>
      <c r="X33">
        <v>13989.923456685399</v>
      </c>
      <c r="Y33">
        <v>13545.2264983815</v>
      </c>
      <c r="Z33">
        <v>13080.010391141001</v>
      </c>
      <c r="AA33">
        <v>13694.325312508699</v>
      </c>
      <c r="AB33">
        <v>14622.4482049897</v>
      </c>
      <c r="AC33">
        <v>15442.9093517988</v>
      </c>
      <c r="AD33">
        <v>16058.892667587201</v>
      </c>
      <c r="AE33">
        <v>16771.5269338705</v>
      </c>
      <c r="AF33">
        <v>16854.7896637257</v>
      </c>
    </row>
    <row r="34" spans="1:32" x14ac:dyDescent="0.3">
      <c r="A34" t="s">
        <v>183</v>
      </c>
      <c r="B34" t="s">
        <v>361</v>
      </c>
      <c r="C34" t="s">
        <v>297</v>
      </c>
      <c r="D34" t="s">
        <v>362</v>
      </c>
      <c r="E34" t="s">
        <v>298</v>
      </c>
      <c r="G34">
        <v>336404.57006854302</v>
      </c>
      <c r="H34">
        <v>352268.76574159</v>
      </c>
      <c r="I34">
        <v>356648.50290845102</v>
      </c>
      <c r="J34">
        <v>356870.14038417197</v>
      </c>
      <c r="K34">
        <v>328707.43203147303</v>
      </c>
      <c r="L34">
        <v>329384.914187596</v>
      </c>
      <c r="M34">
        <v>340566.47647487401</v>
      </c>
      <c r="N34">
        <v>331744.925365075</v>
      </c>
      <c r="O34">
        <v>318829.11217481102</v>
      </c>
      <c r="P34">
        <v>313034.62651547597</v>
      </c>
      <c r="Q34">
        <v>290481.16815692402</v>
      </c>
      <c r="R34">
        <v>285116.05582990398</v>
      </c>
      <c r="S34">
        <v>272049.061007065</v>
      </c>
      <c r="T34">
        <v>238134.615433748</v>
      </c>
      <c r="U34">
        <v>217500.867504542</v>
      </c>
      <c r="V34">
        <v>210708.18762352801</v>
      </c>
      <c r="W34">
        <v>197073.09709077401</v>
      </c>
      <c r="X34">
        <v>187747.48624243599</v>
      </c>
      <c r="Y34">
        <v>180980.62713914301</v>
      </c>
      <c r="Z34">
        <v>173703.74344993301</v>
      </c>
      <c r="AA34">
        <v>162555.01022860801</v>
      </c>
      <c r="AB34">
        <v>160846.083392575</v>
      </c>
      <c r="AC34">
        <v>160912.28104542301</v>
      </c>
      <c r="AD34">
        <v>163686.28363718599</v>
      </c>
      <c r="AE34">
        <v>158200.643384959</v>
      </c>
      <c r="AF34">
        <v>159134.52600927101</v>
      </c>
    </row>
    <row r="35" spans="1:32" x14ac:dyDescent="0.3">
      <c r="A35" t="s">
        <v>183</v>
      </c>
      <c r="B35" t="s">
        <v>363</v>
      </c>
      <c r="C35" t="s">
        <v>297</v>
      </c>
      <c r="D35" t="s">
        <v>364</v>
      </c>
      <c r="E35" t="s">
        <v>298</v>
      </c>
      <c r="G35">
        <v>464235.505108546</v>
      </c>
      <c r="H35">
        <v>502287.523413316</v>
      </c>
      <c r="I35">
        <v>558700.21595707198</v>
      </c>
      <c r="J35">
        <v>599062.77251910197</v>
      </c>
      <c r="K35">
        <v>623998.30327136198</v>
      </c>
      <c r="L35">
        <v>668252.17870237899</v>
      </c>
      <c r="M35">
        <v>713447.49668397103</v>
      </c>
      <c r="N35">
        <v>726597.70545754198</v>
      </c>
      <c r="O35">
        <v>741186.49145662505</v>
      </c>
      <c r="P35">
        <v>755330.92251379299</v>
      </c>
      <c r="Q35">
        <v>765752.68750479398</v>
      </c>
      <c r="R35">
        <v>755821.19496105099</v>
      </c>
      <c r="S35">
        <v>745212.852734279</v>
      </c>
      <c r="T35">
        <v>724199.97662755696</v>
      </c>
      <c r="U35">
        <v>689639.08041739999</v>
      </c>
      <c r="V35">
        <v>649565.01302981598</v>
      </c>
      <c r="W35">
        <v>631471.044925667</v>
      </c>
      <c r="X35">
        <v>628060.46840957506</v>
      </c>
      <c r="Y35">
        <v>619684.60307297995</v>
      </c>
      <c r="Z35">
        <v>638227.74905064295</v>
      </c>
      <c r="AA35">
        <v>631730.50811682397</v>
      </c>
      <c r="AB35">
        <v>621797.30141106201</v>
      </c>
      <c r="AC35">
        <v>609866.08807294804</v>
      </c>
      <c r="AD35">
        <v>607723.07367666403</v>
      </c>
      <c r="AE35">
        <v>602038.02610715595</v>
      </c>
      <c r="AF35">
        <v>617838.91109522595</v>
      </c>
    </row>
    <row r="36" spans="1:32" x14ac:dyDescent="0.3">
      <c r="A36" t="s">
        <v>183</v>
      </c>
      <c r="B36" t="s">
        <v>365</v>
      </c>
      <c r="C36" t="s">
        <v>297</v>
      </c>
      <c r="D36" t="s">
        <v>366</v>
      </c>
      <c r="E36" t="s">
        <v>298</v>
      </c>
      <c r="G36">
        <v>128257.87423735</v>
      </c>
      <c r="H36">
        <v>131498.33791866101</v>
      </c>
      <c r="I36">
        <v>138356.99621542901</v>
      </c>
      <c r="J36">
        <v>141582.05007491499</v>
      </c>
      <c r="K36">
        <v>142206.328949163</v>
      </c>
      <c r="L36">
        <v>146323.45218895399</v>
      </c>
      <c r="M36">
        <v>150581.570926724</v>
      </c>
      <c r="N36">
        <v>150526.44186671599</v>
      </c>
      <c r="O36">
        <v>153172.420427987</v>
      </c>
      <c r="P36">
        <v>158458.16706806401</v>
      </c>
      <c r="Q36">
        <v>159963.79109499199</v>
      </c>
      <c r="R36">
        <v>155617.449527599</v>
      </c>
      <c r="S36">
        <v>147378.40257199499</v>
      </c>
      <c r="T36">
        <v>138420.78166119099</v>
      </c>
      <c r="U36">
        <v>130368.50104577</v>
      </c>
      <c r="V36">
        <v>120183.269504219</v>
      </c>
      <c r="W36">
        <v>114123.941493597</v>
      </c>
      <c r="X36">
        <v>112350.96465979</v>
      </c>
      <c r="Y36">
        <v>112343.971590336</v>
      </c>
      <c r="Z36">
        <v>118849.07535697499</v>
      </c>
      <c r="AA36">
        <v>118292.15144495699</v>
      </c>
      <c r="AB36">
        <v>115164.868529392</v>
      </c>
      <c r="AC36">
        <v>111903.606360387</v>
      </c>
      <c r="AD36">
        <v>110704.853251637</v>
      </c>
      <c r="AE36">
        <v>106152.020000305</v>
      </c>
      <c r="AF36">
        <v>107579.30137681701</v>
      </c>
    </row>
    <row r="37" spans="1:32" x14ac:dyDescent="0.3">
      <c r="A37" t="s">
        <v>183</v>
      </c>
      <c r="B37" t="s">
        <v>367</v>
      </c>
      <c r="C37" t="s">
        <v>297</v>
      </c>
      <c r="D37" t="s">
        <v>368</v>
      </c>
      <c r="E37" t="s">
        <v>298</v>
      </c>
      <c r="G37">
        <v>200488.02158846401</v>
      </c>
      <c r="H37">
        <v>221962.59005176299</v>
      </c>
      <c r="I37">
        <v>242102.838117354</v>
      </c>
      <c r="J37">
        <v>253985.69882239599</v>
      </c>
      <c r="K37">
        <v>257788.556185997</v>
      </c>
      <c r="L37">
        <v>267553.456069173</v>
      </c>
      <c r="M37">
        <v>277865.43078264</v>
      </c>
      <c r="N37">
        <v>278404.66256797401</v>
      </c>
      <c r="O37">
        <v>276225.29668179603</v>
      </c>
      <c r="P37">
        <v>270171.77490512998</v>
      </c>
      <c r="Q37">
        <v>264289.95484263101</v>
      </c>
      <c r="R37">
        <v>255280.598326698</v>
      </c>
      <c r="S37">
        <v>252616.88480027099</v>
      </c>
      <c r="T37">
        <v>250353.73832236099</v>
      </c>
      <c r="U37">
        <v>243798.579686474</v>
      </c>
      <c r="V37">
        <v>234991.48396911201</v>
      </c>
      <c r="W37">
        <v>232027.341870089</v>
      </c>
      <c r="X37">
        <v>233580.45743355301</v>
      </c>
      <c r="Y37">
        <v>230637.3042666</v>
      </c>
      <c r="Z37">
        <v>237066.83916854899</v>
      </c>
      <c r="AA37">
        <v>236181.03504358401</v>
      </c>
      <c r="AB37">
        <v>231600.090246532</v>
      </c>
      <c r="AC37">
        <v>225787.22350902099</v>
      </c>
      <c r="AD37">
        <v>220183.58087706499</v>
      </c>
      <c r="AE37">
        <v>221235.479011363</v>
      </c>
      <c r="AF37">
        <v>224309.59590358299</v>
      </c>
    </row>
    <row r="38" spans="1:32" x14ac:dyDescent="0.3">
      <c r="A38" t="s">
        <v>183</v>
      </c>
      <c r="B38" t="s">
        <v>369</v>
      </c>
      <c r="C38" t="s">
        <v>297</v>
      </c>
      <c r="D38" t="s">
        <v>370</v>
      </c>
      <c r="E38" t="s">
        <v>298</v>
      </c>
      <c r="G38">
        <v>135489.60928273201</v>
      </c>
      <c r="H38">
        <v>148826.59544289199</v>
      </c>
      <c r="I38">
        <v>178240.381624289</v>
      </c>
      <c r="J38">
        <v>203495.023621792</v>
      </c>
      <c r="K38">
        <v>224003.41813620299</v>
      </c>
      <c r="L38">
        <v>254375.27044425099</v>
      </c>
      <c r="M38">
        <v>285000.49497460801</v>
      </c>
      <c r="N38">
        <v>297666.601022852</v>
      </c>
      <c r="O38">
        <v>311788.77434684202</v>
      </c>
      <c r="P38">
        <v>326700.98054059898</v>
      </c>
      <c r="Q38">
        <v>341498.94156717102</v>
      </c>
      <c r="R38">
        <v>344923.14710675401</v>
      </c>
      <c r="S38">
        <v>345217.56536201201</v>
      </c>
      <c r="T38">
        <v>335425.45664400503</v>
      </c>
      <c r="U38">
        <v>315471.99968515499</v>
      </c>
      <c r="V38">
        <v>294390.25955648499</v>
      </c>
      <c r="W38">
        <v>285319.76156198099</v>
      </c>
      <c r="X38">
        <v>282129.04631623102</v>
      </c>
      <c r="Y38">
        <v>276703.32721604302</v>
      </c>
      <c r="Z38">
        <v>282311.83452511899</v>
      </c>
      <c r="AA38">
        <v>277257.32162828301</v>
      </c>
      <c r="AB38">
        <v>275032.34263513703</v>
      </c>
      <c r="AC38">
        <v>272175.25820354</v>
      </c>
      <c r="AD38">
        <v>276834.639547962</v>
      </c>
      <c r="AE38">
        <v>274650.52709548798</v>
      </c>
      <c r="AF38">
        <v>285950.01381482597</v>
      </c>
    </row>
    <row r="39" spans="1:32" x14ac:dyDescent="0.3">
      <c r="A39" t="s">
        <v>183</v>
      </c>
      <c r="B39" t="s">
        <v>371</v>
      </c>
      <c r="C39" t="s">
        <v>297</v>
      </c>
      <c r="D39" t="s">
        <v>372</v>
      </c>
      <c r="E39" t="s">
        <v>298</v>
      </c>
      <c r="G39">
        <v>128445.631104117</v>
      </c>
      <c r="H39">
        <v>128336.924538034</v>
      </c>
      <c r="I39">
        <v>127720.52132239399</v>
      </c>
      <c r="J39">
        <v>125664.105693962</v>
      </c>
      <c r="K39">
        <v>124192.096400624</v>
      </c>
      <c r="L39">
        <v>128173.108399597</v>
      </c>
      <c r="M39">
        <v>134330.12872505901</v>
      </c>
      <c r="N39">
        <v>139278.34389927401</v>
      </c>
      <c r="O39">
        <v>90155.195627355395</v>
      </c>
      <c r="P39">
        <v>81617.053726073893</v>
      </c>
      <c r="Q39">
        <v>131933.03561254099</v>
      </c>
      <c r="R39">
        <v>159455.91091829501</v>
      </c>
      <c r="S39">
        <v>132329.282896844</v>
      </c>
      <c r="T39">
        <v>132963.84106511201</v>
      </c>
      <c r="U39">
        <v>134282.313397424</v>
      </c>
      <c r="V39">
        <v>129381.198166113</v>
      </c>
      <c r="W39">
        <v>124179.327594392</v>
      </c>
      <c r="X39">
        <v>121104.934030815</v>
      </c>
      <c r="Y39">
        <v>113418.39181968301</v>
      </c>
      <c r="Z39">
        <v>110494.741695576</v>
      </c>
      <c r="AA39">
        <v>107153.810892455</v>
      </c>
      <c r="AB39">
        <v>107057.856604224</v>
      </c>
      <c r="AC39">
        <v>110783.69042251199</v>
      </c>
      <c r="AD39">
        <v>112370.41546159799</v>
      </c>
      <c r="AE39">
        <v>113831.740568832</v>
      </c>
      <c r="AF39">
        <v>119757.216034346</v>
      </c>
    </row>
    <row r="40" spans="1:32" x14ac:dyDescent="0.3">
      <c r="A40" t="s">
        <v>183</v>
      </c>
      <c r="B40" t="s">
        <v>373</v>
      </c>
      <c r="C40" t="s">
        <v>297</v>
      </c>
      <c r="D40" t="s">
        <v>374</v>
      </c>
      <c r="E40" t="s">
        <v>298</v>
      </c>
      <c r="G40">
        <v>1634858.38313282</v>
      </c>
      <c r="H40">
        <v>1716560.1897523799</v>
      </c>
      <c r="I40">
        <v>1761985.9181729199</v>
      </c>
      <c r="J40">
        <v>1790998.6767616901</v>
      </c>
      <c r="K40">
        <v>1827633.5899435999</v>
      </c>
      <c r="L40">
        <v>1861005.45811237</v>
      </c>
      <c r="M40">
        <v>1865295.3214760099</v>
      </c>
      <c r="N40">
        <v>1844524.69936575</v>
      </c>
      <c r="O40">
        <v>1882673.9908546801</v>
      </c>
      <c r="P40">
        <v>1884962.7999159</v>
      </c>
      <c r="Q40">
        <v>1885906.0479409399</v>
      </c>
      <c r="R40">
        <v>1879867.3740033801</v>
      </c>
      <c r="S40">
        <v>1888422.8547114299</v>
      </c>
      <c r="T40">
        <v>1883005.99243625</v>
      </c>
      <c r="U40">
        <v>1839928.4393754599</v>
      </c>
      <c r="V40">
        <v>1779335.91182672</v>
      </c>
      <c r="W40">
        <v>1782310.2373802699</v>
      </c>
      <c r="X40">
        <v>1777568.28174102</v>
      </c>
      <c r="Y40">
        <v>1737863.4595135101</v>
      </c>
      <c r="Z40">
        <v>1755873.54894167</v>
      </c>
      <c r="AA40">
        <v>1743653.4908342401</v>
      </c>
      <c r="AB40">
        <v>1727494.8691068101</v>
      </c>
      <c r="AC40">
        <v>1698176.5283963899</v>
      </c>
      <c r="AD40">
        <v>1718167.4078704601</v>
      </c>
      <c r="AE40">
        <v>1706309.4783846999</v>
      </c>
      <c r="AF40">
        <v>1716505.9851069101</v>
      </c>
    </row>
    <row r="41" spans="1:32" x14ac:dyDescent="0.3">
      <c r="A41" t="s">
        <v>183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183</v>
      </c>
      <c r="B43" t="s">
        <v>379</v>
      </c>
      <c r="C43" t="s">
        <v>297</v>
      </c>
      <c r="D43" t="s">
        <v>380</v>
      </c>
      <c r="E43" t="s">
        <v>298</v>
      </c>
      <c r="G43">
        <v>726462.48422233295</v>
      </c>
      <c r="H43">
        <v>705481.28235994198</v>
      </c>
      <c r="I43">
        <v>718169.85230608401</v>
      </c>
      <c r="J43">
        <v>720389.135793088</v>
      </c>
      <c r="K43">
        <v>738860.08629832196</v>
      </c>
      <c r="L43">
        <v>776121.05042020394</v>
      </c>
      <c r="M43">
        <v>813643.43391063204</v>
      </c>
      <c r="N43">
        <v>824103.889510312</v>
      </c>
      <c r="O43">
        <v>851366.307402784</v>
      </c>
      <c r="P43">
        <v>889922.55531280802</v>
      </c>
      <c r="Q43">
        <v>940161.45079628797</v>
      </c>
      <c r="R43">
        <v>974094.62199981697</v>
      </c>
      <c r="S43">
        <v>1009936.06813613</v>
      </c>
      <c r="T43">
        <v>1000755.6550957001</v>
      </c>
      <c r="U43">
        <v>962029.90896198503</v>
      </c>
      <c r="V43">
        <v>930164.36903077306</v>
      </c>
      <c r="W43">
        <v>920217.70099871897</v>
      </c>
      <c r="X43">
        <v>934451.79940459598</v>
      </c>
      <c r="Y43">
        <v>939119.47515705903</v>
      </c>
      <c r="Z43">
        <v>982483.40116173297</v>
      </c>
      <c r="AA43">
        <v>988848.24143248296</v>
      </c>
      <c r="AB43">
        <v>989443.48346910195</v>
      </c>
      <c r="AC43">
        <v>982567.73482413997</v>
      </c>
      <c r="AD43">
        <v>998809.02465554303</v>
      </c>
      <c r="AE43">
        <v>1002213.71559625</v>
      </c>
      <c r="AF43">
        <v>1037259.97736001</v>
      </c>
    </row>
    <row r="44" spans="1:32" x14ac:dyDescent="0.3">
      <c r="A44" t="s">
        <v>183</v>
      </c>
      <c r="B44" t="s">
        <v>381</v>
      </c>
      <c r="C44" t="s">
        <v>297</v>
      </c>
      <c r="D44" t="s">
        <v>382</v>
      </c>
      <c r="E44" t="s">
        <v>298</v>
      </c>
      <c r="G44">
        <v>9711994.8702495806</v>
      </c>
      <c r="H44">
        <v>9704173.2770629302</v>
      </c>
      <c r="I44">
        <v>9902572.7890287302</v>
      </c>
      <c r="J44">
        <v>9847031.7986693792</v>
      </c>
      <c r="K44">
        <v>9762698.7698452398</v>
      </c>
      <c r="L44">
        <v>9706375.9615930803</v>
      </c>
      <c r="M44">
        <v>9714789.7374149505</v>
      </c>
      <c r="N44">
        <v>9612816.1457095407</v>
      </c>
      <c r="O44">
        <v>9546473.8875052091</v>
      </c>
      <c r="P44">
        <v>9600164.3691406995</v>
      </c>
      <c r="Q44">
        <v>9544529.3221274</v>
      </c>
      <c r="R44">
        <v>9347562.4970694408</v>
      </c>
      <c r="S44">
        <v>9168570.9989881795</v>
      </c>
      <c r="T44">
        <v>8820507.5197698902</v>
      </c>
      <c r="U44">
        <v>8483803.06789984</v>
      </c>
      <c r="V44">
        <v>8025031.30362703</v>
      </c>
      <c r="W44">
        <v>7803122.6100002201</v>
      </c>
      <c r="X44">
        <v>7711615.2564908499</v>
      </c>
      <c r="Y44">
        <v>7554549.9666272504</v>
      </c>
      <c r="Z44">
        <v>7618296.5452067498</v>
      </c>
      <c r="AA44">
        <v>7592966.9660577103</v>
      </c>
      <c r="AB44">
        <v>7562786.49478448</v>
      </c>
      <c r="AC44">
        <v>7512118.1146281697</v>
      </c>
      <c r="AD44">
        <v>7587815.2705323901</v>
      </c>
      <c r="AE44">
        <v>7377622.4898327496</v>
      </c>
      <c r="AF44">
        <v>7310653.2666184204</v>
      </c>
    </row>
    <row r="45" spans="1:32" x14ac:dyDescent="0.3">
      <c r="A45" t="s">
        <v>183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183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183</v>
      </c>
      <c r="B47" t="s">
        <v>387</v>
      </c>
      <c r="C47" t="s">
        <v>297</v>
      </c>
      <c r="D47" t="s">
        <v>388</v>
      </c>
      <c r="E47" t="s">
        <v>298</v>
      </c>
      <c r="G47">
        <v>672288.55351118895</v>
      </c>
      <c r="H47">
        <v>674084.095120318</v>
      </c>
      <c r="I47">
        <v>696618.63389276504</v>
      </c>
      <c r="J47">
        <v>707737.96300378803</v>
      </c>
      <c r="K47">
        <v>707778.05841850303</v>
      </c>
      <c r="L47">
        <v>730330.71468321094</v>
      </c>
      <c r="M47">
        <v>758576.42160762404</v>
      </c>
      <c r="N47">
        <v>755288.48633017601</v>
      </c>
      <c r="O47">
        <v>761838.02815826295</v>
      </c>
      <c r="P47">
        <v>764657.91395956103</v>
      </c>
      <c r="Q47">
        <v>770364.23627555894</v>
      </c>
      <c r="R47">
        <v>759668.71437014802</v>
      </c>
      <c r="S47">
        <v>750180.55525030999</v>
      </c>
      <c r="T47">
        <v>734146.39200674905</v>
      </c>
      <c r="U47">
        <v>701011.05452216906</v>
      </c>
      <c r="V47">
        <v>667082.86051655305</v>
      </c>
      <c r="W47">
        <v>649162.67848165205</v>
      </c>
      <c r="X47">
        <v>639050.76557846298</v>
      </c>
      <c r="Y47">
        <v>629474.00752822997</v>
      </c>
      <c r="Z47">
        <v>642124.373770862</v>
      </c>
      <c r="AA47">
        <v>631179.12339543703</v>
      </c>
      <c r="AB47">
        <v>623298.07138406695</v>
      </c>
      <c r="AC47">
        <v>613454.38230331999</v>
      </c>
      <c r="AD47">
        <v>615993.60202684905</v>
      </c>
      <c r="AE47">
        <v>611166.09796825598</v>
      </c>
      <c r="AF47">
        <v>625351.83289584494</v>
      </c>
    </row>
    <row r="48" spans="1:32" x14ac:dyDescent="0.3">
      <c r="A48" t="s">
        <v>183</v>
      </c>
      <c r="B48" t="s">
        <v>389</v>
      </c>
      <c r="C48" t="s">
        <v>297</v>
      </c>
      <c r="D48" t="s">
        <v>390</v>
      </c>
      <c r="E48" t="s">
        <v>298</v>
      </c>
      <c r="G48">
        <v>1815571.8117291101</v>
      </c>
      <c r="H48">
        <v>1818432.68917345</v>
      </c>
      <c r="I48">
        <v>1881427.41776731</v>
      </c>
      <c r="J48">
        <v>1919502.92294323</v>
      </c>
      <c r="K48">
        <v>1929146.4446014101</v>
      </c>
      <c r="L48">
        <v>2007926.0379578001</v>
      </c>
      <c r="M48">
        <v>2095036.04156412</v>
      </c>
      <c r="N48">
        <v>2099335.98096507</v>
      </c>
      <c r="O48">
        <v>2134003.1366055398</v>
      </c>
      <c r="P48">
        <v>2166438.5320708901</v>
      </c>
      <c r="Q48">
        <v>2196219.0506454702</v>
      </c>
      <c r="R48">
        <v>2175320.14381888</v>
      </c>
      <c r="S48">
        <v>2152483.0861029602</v>
      </c>
      <c r="T48">
        <v>2131367.7126627099</v>
      </c>
      <c r="U48">
        <v>2071769.2330792299</v>
      </c>
      <c r="V48">
        <v>1997929.63299573</v>
      </c>
      <c r="W48">
        <v>1985528.9073043601</v>
      </c>
      <c r="X48">
        <v>1994197.29929538</v>
      </c>
      <c r="Y48">
        <v>1980949.1187980899</v>
      </c>
      <c r="Z48">
        <v>2043611.2302544201</v>
      </c>
      <c r="AA48">
        <v>2034870.78358568</v>
      </c>
      <c r="AB48">
        <v>2019001.60358066</v>
      </c>
      <c r="AC48">
        <v>1992963.0161339401</v>
      </c>
      <c r="AD48">
        <v>2007322.9606675401</v>
      </c>
      <c r="AE48">
        <v>1997040.75367359</v>
      </c>
      <c r="AF48">
        <v>2054231.59988527</v>
      </c>
    </row>
    <row r="49" spans="1:32" x14ac:dyDescent="0.3">
      <c r="A49" t="s">
        <v>183</v>
      </c>
      <c r="B49" t="s">
        <v>391</v>
      </c>
      <c r="C49" t="s">
        <v>297</v>
      </c>
      <c r="D49" t="s">
        <v>392</v>
      </c>
      <c r="E49" t="s">
        <v>298</v>
      </c>
      <c r="G49">
        <v>609828.02174903103</v>
      </c>
      <c r="H49">
        <v>572459.35045207804</v>
      </c>
      <c r="I49">
        <v>565078.742290569</v>
      </c>
      <c r="J49">
        <v>557427.76940368197</v>
      </c>
      <c r="K49">
        <v>542558.63001473795</v>
      </c>
      <c r="L49">
        <v>549697.52188258199</v>
      </c>
      <c r="M49">
        <v>564855.47211076599</v>
      </c>
      <c r="N49">
        <v>557247.41227721202</v>
      </c>
      <c r="O49">
        <v>558519.15600129997</v>
      </c>
      <c r="P49">
        <v>560541.78389500198</v>
      </c>
      <c r="Q49">
        <v>564295.03635267494</v>
      </c>
      <c r="R49">
        <v>554292.16803175595</v>
      </c>
      <c r="S49">
        <v>545603.81831202598</v>
      </c>
      <c r="T49">
        <v>533815.71008192305</v>
      </c>
      <c r="U49">
        <v>512244.82148582902</v>
      </c>
      <c r="V49">
        <v>491056.04566255002</v>
      </c>
      <c r="W49">
        <v>480529.23131563299</v>
      </c>
      <c r="X49">
        <v>473558.40624621097</v>
      </c>
      <c r="Y49">
        <v>464742.46174243401</v>
      </c>
      <c r="Z49">
        <v>470802.28754012799</v>
      </c>
      <c r="AA49">
        <v>460248.69044532097</v>
      </c>
      <c r="AB49">
        <v>451732.72046439501</v>
      </c>
      <c r="AC49">
        <v>440758.82254253101</v>
      </c>
      <c r="AD49">
        <v>438867.49191166402</v>
      </c>
      <c r="AE49">
        <v>432788.200756873</v>
      </c>
      <c r="AF49">
        <v>439717.34569425299</v>
      </c>
    </row>
    <row r="50" spans="1:32" x14ac:dyDescent="0.3">
      <c r="A50" t="s">
        <v>183</v>
      </c>
      <c r="B50" t="s">
        <v>393</v>
      </c>
      <c r="C50" t="s">
        <v>297</v>
      </c>
      <c r="D50" t="s">
        <v>394</v>
      </c>
      <c r="E50" t="s">
        <v>298</v>
      </c>
      <c r="G50">
        <v>533455.23646888998</v>
      </c>
      <c r="H50">
        <v>571889.24360105896</v>
      </c>
      <c r="I50">
        <v>619730.04158397403</v>
      </c>
      <c r="J50">
        <v>654337.19053576002</v>
      </c>
      <c r="K50">
        <v>678809.75616817304</v>
      </c>
      <c r="L50">
        <v>727897.80139200296</v>
      </c>
      <c r="M50">
        <v>771604.14784572995</v>
      </c>
      <c r="N50">
        <v>786800.08235768601</v>
      </c>
      <c r="O50">
        <v>813645.95244597597</v>
      </c>
      <c r="P50">
        <v>841238.83421632298</v>
      </c>
      <c r="Q50">
        <v>861559.77801723895</v>
      </c>
      <c r="R50">
        <v>861359.26141697203</v>
      </c>
      <c r="S50">
        <v>856698.71254062699</v>
      </c>
      <c r="T50">
        <v>863405.61057403404</v>
      </c>
      <c r="U50">
        <v>858513.35707122902</v>
      </c>
      <c r="V50">
        <v>839790.72681662894</v>
      </c>
      <c r="W50">
        <v>855836.99750707205</v>
      </c>
      <c r="X50">
        <v>881588.12747071101</v>
      </c>
      <c r="Y50">
        <v>886732.64952742297</v>
      </c>
      <c r="Z50">
        <v>930684.56894343102</v>
      </c>
      <c r="AA50">
        <v>943442.96974492201</v>
      </c>
      <c r="AB50">
        <v>943970.811732198</v>
      </c>
      <c r="AC50">
        <v>938749.81128808798</v>
      </c>
      <c r="AD50">
        <v>952461.86672902596</v>
      </c>
      <c r="AE50">
        <v>953086.45494846394</v>
      </c>
      <c r="AF50">
        <v>989162.42129516997</v>
      </c>
    </row>
    <row r="51" spans="1:32" x14ac:dyDescent="0.3">
      <c r="A51" t="s">
        <v>183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183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183</v>
      </c>
      <c r="B53" t="s">
        <v>399</v>
      </c>
      <c r="C53" t="s">
        <v>297</v>
      </c>
      <c r="D53" t="s">
        <v>400</v>
      </c>
      <c r="E53" t="s">
        <v>298</v>
      </c>
      <c r="G53">
        <v>225318.06153129399</v>
      </c>
      <c r="H53">
        <v>219613.25602245901</v>
      </c>
      <c r="I53">
        <v>219249.687421218</v>
      </c>
      <c r="J53">
        <v>213576.77654973901</v>
      </c>
      <c r="K53">
        <v>208493.96837230699</v>
      </c>
      <c r="L53">
        <v>204186.50062964801</v>
      </c>
      <c r="M53">
        <v>208730.376696166</v>
      </c>
      <c r="N53">
        <v>204739.398556917</v>
      </c>
      <c r="O53">
        <v>203295.816550858</v>
      </c>
      <c r="P53">
        <v>204265.695769907</v>
      </c>
      <c r="Q53">
        <v>206091.49893865801</v>
      </c>
      <c r="R53">
        <v>200721.59345728299</v>
      </c>
      <c r="S53">
        <v>194497.30653792599</v>
      </c>
      <c r="T53">
        <v>189882.95836712999</v>
      </c>
      <c r="U53">
        <v>180238.382317749</v>
      </c>
      <c r="V53">
        <v>169051.956541919</v>
      </c>
      <c r="W53">
        <v>167349.83161076301</v>
      </c>
      <c r="X53">
        <v>169016.13917035199</v>
      </c>
      <c r="Y53">
        <v>167293.75808050999</v>
      </c>
      <c r="Z53">
        <v>170432.77042314399</v>
      </c>
      <c r="AA53">
        <v>163948.846372342</v>
      </c>
      <c r="AB53">
        <v>158028.81567605399</v>
      </c>
      <c r="AC53">
        <v>151587.44766366199</v>
      </c>
      <c r="AD53">
        <v>147858.54166209401</v>
      </c>
      <c r="AE53">
        <v>133524.843421939</v>
      </c>
      <c r="AF53">
        <v>129690.759707789</v>
      </c>
    </row>
    <row r="54" spans="1:32" x14ac:dyDescent="0.3">
      <c r="A54" t="s">
        <v>183</v>
      </c>
      <c r="B54" t="s">
        <v>401</v>
      </c>
      <c r="C54" t="s">
        <v>297</v>
      </c>
      <c r="D54" t="s">
        <v>402</v>
      </c>
      <c r="E54" t="s">
        <v>298</v>
      </c>
      <c r="G54">
        <v>611291.68647250102</v>
      </c>
      <c r="H54">
        <v>601137.63853039104</v>
      </c>
      <c r="I54">
        <v>608196.12174706301</v>
      </c>
      <c r="J54">
        <v>603034.73421642499</v>
      </c>
      <c r="K54">
        <v>596663.93820544705</v>
      </c>
      <c r="L54">
        <v>599012.02468611603</v>
      </c>
      <c r="M54">
        <v>616553.49106389598</v>
      </c>
      <c r="N54">
        <v>613164.77093525103</v>
      </c>
      <c r="O54">
        <v>617448.000696006</v>
      </c>
      <c r="P54">
        <v>623902.02738264902</v>
      </c>
      <c r="Q54">
        <v>631997.90832088096</v>
      </c>
      <c r="R54">
        <v>625433.37225105602</v>
      </c>
      <c r="S54">
        <v>612935.71309332305</v>
      </c>
      <c r="T54">
        <v>595268.12544171105</v>
      </c>
      <c r="U54">
        <v>567306.73033760895</v>
      </c>
      <c r="V54">
        <v>537046.14859228197</v>
      </c>
      <c r="W54">
        <v>521676.381243493</v>
      </c>
      <c r="X54">
        <v>511065.08092081902</v>
      </c>
      <c r="Y54">
        <v>495452.68454058602</v>
      </c>
      <c r="Z54">
        <v>495860.59822058998</v>
      </c>
      <c r="AA54">
        <v>475237.13990052597</v>
      </c>
      <c r="AB54">
        <v>461150.35433001799</v>
      </c>
      <c r="AC54">
        <v>444524.443279945</v>
      </c>
      <c r="AD54">
        <v>440646.23768731899</v>
      </c>
      <c r="AE54">
        <v>413075.887386107</v>
      </c>
      <c r="AF54">
        <v>408777.32236460701</v>
      </c>
    </row>
    <row r="55" spans="1:32" x14ac:dyDescent="0.3">
      <c r="A55" t="s">
        <v>183</v>
      </c>
      <c r="B55" t="s">
        <v>403</v>
      </c>
      <c r="C55" t="s">
        <v>297</v>
      </c>
      <c r="D55" t="s">
        <v>404</v>
      </c>
      <c r="E55" t="s">
        <v>298</v>
      </c>
      <c r="G55">
        <v>385973.624941207</v>
      </c>
      <c r="H55">
        <v>381524.38250793202</v>
      </c>
      <c r="I55">
        <v>388946.43432584399</v>
      </c>
      <c r="J55">
        <v>389457.95766668598</v>
      </c>
      <c r="K55">
        <v>388169.96983314102</v>
      </c>
      <c r="L55">
        <v>394825.52405646798</v>
      </c>
      <c r="M55">
        <v>407823.11436772998</v>
      </c>
      <c r="N55">
        <v>408425.372378334</v>
      </c>
      <c r="O55">
        <v>414152.18414514803</v>
      </c>
      <c r="P55">
        <v>419636.33161274198</v>
      </c>
      <c r="Q55">
        <v>425906.40938222298</v>
      </c>
      <c r="R55">
        <v>424711.77879377297</v>
      </c>
      <c r="S55">
        <v>418438.40655539703</v>
      </c>
      <c r="T55">
        <v>405385.16707458202</v>
      </c>
      <c r="U55">
        <v>387068.34801985999</v>
      </c>
      <c r="V55">
        <v>367994.192050363</v>
      </c>
      <c r="W55">
        <v>354326.54963273002</v>
      </c>
      <c r="X55">
        <v>342048.941750467</v>
      </c>
      <c r="Y55">
        <v>328158.92646007601</v>
      </c>
      <c r="Z55">
        <v>325427.82779744599</v>
      </c>
      <c r="AA55">
        <v>311288.29352818301</v>
      </c>
      <c r="AB55">
        <v>303121.538653964</v>
      </c>
      <c r="AC55">
        <v>292936.99561628298</v>
      </c>
      <c r="AD55">
        <v>292787.69602522498</v>
      </c>
      <c r="AE55">
        <v>279551.04396416899</v>
      </c>
      <c r="AF55">
        <v>279086.56265681703</v>
      </c>
    </row>
    <row r="56" spans="1:32" x14ac:dyDescent="0.3">
      <c r="A56" t="s">
        <v>183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183</v>
      </c>
      <c r="B57" t="s">
        <v>407</v>
      </c>
      <c r="C57" t="s">
        <v>297</v>
      </c>
      <c r="D57" t="s">
        <v>408</v>
      </c>
      <c r="E57" t="s">
        <v>298</v>
      </c>
      <c r="G57">
        <v>13227043.7685833</v>
      </c>
      <c r="H57">
        <v>13311906.7492921</v>
      </c>
      <c r="I57">
        <v>13621138.4125524</v>
      </c>
      <c r="J57">
        <v>13629750.036289699</v>
      </c>
      <c r="K57">
        <v>13585936.9861394</v>
      </c>
      <c r="L57">
        <v>13638179.818441899</v>
      </c>
      <c r="M57">
        <v>13734889.464470601</v>
      </c>
      <c r="N57">
        <v>13611939.5960647</v>
      </c>
      <c r="O57">
        <v>13616565.9576218</v>
      </c>
      <c r="P57">
        <v>13701849.4638498</v>
      </c>
      <c r="Q57">
        <v>13676773.689466599</v>
      </c>
      <c r="R57">
        <v>13453523.109727001</v>
      </c>
      <c r="S57">
        <v>13261722.237378299</v>
      </c>
      <c r="T57">
        <v>12886256.7072441</v>
      </c>
      <c r="U57">
        <v>12446918.473412</v>
      </c>
      <c r="V57">
        <v>11853403.038530899</v>
      </c>
      <c r="W57">
        <v>11621791.592776</v>
      </c>
      <c r="X57">
        <v>11533928.160480401</v>
      </c>
      <c r="Y57">
        <v>11322485.972761</v>
      </c>
      <c r="Z57">
        <v>11466684.2774323</v>
      </c>
      <c r="AA57">
        <v>11418535.698233301</v>
      </c>
      <c r="AB57">
        <v>11355437.406998601</v>
      </c>
      <c r="AC57">
        <v>11248499.2775502</v>
      </c>
      <c r="AD57">
        <v>11358413.929300601</v>
      </c>
      <c r="AE57">
        <v>11125748.5420908</v>
      </c>
      <c r="AF57">
        <v>11128651.658849301</v>
      </c>
    </row>
    <row r="58" spans="1:32" x14ac:dyDescent="0.3">
      <c r="A58" t="s">
        <v>183</v>
      </c>
      <c r="B58" t="s">
        <v>409</v>
      </c>
      <c r="C58" t="s">
        <v>297</v>
      </c>
      <c r="D58" t="s">
        <v>410</v>
      </c>
      <c r="E58" t="s">
        <v>298</v>
      </c>
      <c r="G58">
        <v>13162425.065111499</v>
      </c>
      <c r="H58">
        <v>13239166.155988799</v>
      </c>
      <c r="I58">
        <v>13545986.124969</v>
      </c>
      <c r="J58">
        <v>13557533.3983743</v>
      </c>
      <c r="K58">
        <v>13519478.8043903</v>
      </c>
      <c r="L58">
        <v>13575307.457663201</v>
      </c>
      <c r="M58">
        <v>13675121.1004551</v>
      </c>
      <c r="N58">
        <v>13556676.8260404</v>
      </c>
      <c r="O58">
        <v>13563151.0149654</v>
      </c>
      <c r="P58">
        <v>13651565.701127499</v>
      </c>
      <c r="Q58">
        <v>13626654.420713799</v>
      </c>
      <c r="R58">
        <v>13402750.014891701</v>
      </c>
      <c r="S58">
        <v>13209476.9398026</v>
      </c>
      <c r="T58">
        <v>12834881.2248688</v>
      </c>
      <c r="U58">
        <v>12395500.740354501</v>
      </c>
      <c r="V58">
        <v>11802296.8484495</v>
      </c>
      <c r="W58">
        <v>11570961.7546848</v>
      </c>
      <c r="X58">
        <v>11483380.837527299</v>
      </c>
      <c r="Y58">
        <v>11273362.544938801</v>
      </c>
      <c r="Z58">
        <v>11417781.3244028</v>
      </c>
      <c r="AA58">
        <v>11371491.240477599</v>
      </c>
      <c r="AB58">
        <v>11309282.967471899</v>
      </c>
      <c r="AC58">
        <v>11203257.6591585</v>
      </c>
      <c r="AD58">
        <v>11313305.639070399</v>
      </c>
      <c r="AE58">
        <v>11080972.7218911</v>
      </c>
      <c r="AF58">
        <v>11081390.851610599</v>
      </c>
    </row>
    <row r="59" spans="1:32" x14ac:dyDescent="0.3">
      <c r="A59" t="s">
        <v>183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185</v>
      </c>
      <c r="B2" t="s">
        <v>295</v>
      </c>
      <c r="C2" t="s">
        <v>297</v>
      </c>
      <c r="D2" t="s">
        <v>296</v>
      </c>
      <c r="E2" t="s">
        <v>298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e">
        <v>#NUM!</v>
      </c>
      <c r="AF2" t="e">
        <v>#NUM!</v>
      </c>
    </row>
    <row r="3" spans="1:32" x14ac:dyDescent="0.3">
      <c r="A3" t="s">
        <v>185</v>
      </c>
      <c r="B3" t="s">
        <v>299</v>
      </c>
      <c r="C3" t="s">
        <v>297</v>
      </c>
      <c r="D3" t="s">
        <v>300</v>
      </c>
      <c r="E3" t="s">
        <v>298</v>
      </c>
      <c r="G3">
        <v>14542.720337204</v>
      </c>
      <c r="H3">
        <v>12056.460255378899</v>
      </c>
      <c r="I3">
        <v>10103.336582019199</v>
      </c>
      <c r="J3">
        <v>8750.2530172110692</v>
      </c>
      <c r="K3">
        <v>7848.3496535348504</v>
      </c>
      <c r="L3">
        <v>7282.1365982289499</v>
      </c>
      <c r="M3">
        <v>6385.5418197725303</v>
      </c>
      <c r="N3">
        <v>5754.8269231823797</v>
      </c>
      <c r="O3">
        <v>4879.1279681345904</v>
      </c>
      <c r="P3">
        <v>4419.5953382873904</v>
      </c>
      <c r="Q3">
        <v>4336.1214684452598</v>
      </c>
      <c r="R3">
        <v>4471.1289327393997</v>
      </c>
      <c r="S3">
        <v>4302.0095924443704</v>
      </c>
      <c r="T3">
        <v>4824.2299201353999</v>
      </c>
      <c r="U3">
        <v>5292.8110659883896</v>
      </c>
      <c r="V3">
        <v>5180.10766654914</v>
      </c>
      <c r="W3">
        <v>5130.3774198947704</v>
      </c>
      <c r="X3">
        <v>5003.1425040182503</v>
      </c>
      <c r="Y3">
        <v>5522.0713115429699</v>
      </c>
      <c r="Z3">
        <v>5996.9623648202996</v>
      </c>
      <c r="AA3">
        <v>5673.3450786761696</v>
      </c>
      <c r="AB3">
        <v>5823.97030780769</v>
      </c>
      <c r="AC3">
        <v>5476.0717180665997</v>
      </c>
      <c r="AD3">
        <v>5266.6820438143704</v>
      </c>
      <c r="AE3">
        <v>4979.5359436367999</v>
      </c>
      <c r="AF3">
        <v>4697.24784435113</v>
      </c>
    </row>
    <row r="4" spans="1:32" x14ac:dyDescent="0.3">
      <c r="A4" t="s">
        <v>185</v>
      </c>
      <c r="B4" t="s">
        <v>301</v>
      </c>
      <c r="C4" t="s">
        <v>297</v>
      </c>
      <c r="D4" t="s">
        <v>302</v>
      </c>
      <c r="E4" t="s">
        <v>298</v>
      </c>
      <c r="G4">
        <v>1793750.3786651499</v>
      </c>
      <c r="H4">
        <v>1483011.8603849199</v>
      </c>
      <c r="I4">
        <v>1290981.2491448401</v>
      </c>
      <c r="J4">
        <v>1171526.6369721999</v>
      </c>
      <c r="K4">
        <v>1103199.62982904</v>
      </c>
      <c r="L4">
        <v>1053023.58007824</v>
      </c>
      <c r="M4">
        <v>1034743.68002065</v>
      </c>
      <c r="N4">
        <v>1047810.71313159</v>
      </c>
      <c r="O4">
        <v>1071379.1683237299</v>
      </c>
      <c r="P4">
        <v>1126883.3004596501</v>
      </c>
      <c r="Q4">
        <v>1149259.6066642301</v>
      </c>
      <c r="R4">
        <v>1137091.6437575901</v>
      </c>
      <c r="S4">
        <v>1088643.84770593</v>
      </c>
      <c r="T4">
        <v>989587.41559987597</v>
      </c>
      <c r="U4">
        <v>889354.89269406698</v>
      </c>
      <c r="V4">
        <v>862441.80557968596</v>
      </c>
      <c r="W4">
        <v>862646.34286469</v>
      </c>
      <c r="X4">
        <v>862403.74064337497</v>
      </c>
      <c r="Y4">
        <v>873666.27660402295</v>
      </c>
      <c r="Z4">
        <v>918736.79369926103</v>
      </c>
      <c r="AA4">
        <v>901633.72762466304</v>
      </c>
      <c r="AB4">
        <v>850652.87398437399</v>
      </c>
      <c r="AC4">
        <v>775052.94615084096</v>
      </c>
      <c r="AD4">
        <v>686645.51452925801</v>
      </c>
      <c r="AE4">
        <v>572335.83819253603</v>
      </c>
      <c r="AF4">
        <v>505031.94238169398</v>
      </c>
    </row>
    <row r="5" spans="1:32" x14ac:dyDescent="0.3">
      <c r="A5" t="s">
        <v>185</v>
      </c>
      <c r="B5" t="s">
        <v>303</v>
      </c>
      <c r="C5" t="s">
        <v>297</v>
      </c>
      <c r="D5" t="s">
        <v>304</v>
      </c>
      <c r="E5" t="s">
        <v>298</v>
      </c>
      <c r="G5">
        <v>193658.526109817</v>
      </c>
      <c r="H5">
        <v>154303.162932362</v>
      </c>
      <c r="I5">
        <v>122980.632227607</v>
      </c>
      <c r="J5">
        <v>103608.58193961901</v>
      </c>
      <c r="K5">
        <v>92107.914011730303</v>
      </c>
      <c r="L5">
        <v>84122.957989593706</v>
      </c>
      <c r="M5">
        <v>80470.044472149501</v>
      </c>
      <c r="N5">
        <v>79732.397761855202</v>
      </c>
      <c r="O5">
        <v>79344.203521701595</v>
      </c>
      <c r="P5">
        <v>80635.369249040406</v>
      </c>
      <c r="Q5">
        <v>82528.187119140406</v>
      </c>
      <c r="R5">
        <v>82675.5841992364</v>
      </c>
      <c r="S5">
        <v>80874.879214702203</v>
      </c>
      <c r="T5">
        <v>77570.671657250801</v>
      </c>
      <c r="U5">
        <v>76081.240237884806</v>
      </c>
      <c r="V5">
        <v>74769.241687072601</v>
      </c>
      <c r="W5">
        <v>75284.663586963303</v>
      </c>
      <c r="X5">
        <v>74138.808718743603</v>
      </c>
      <c r="Y5">
        <v>73416.398501357398</v>
      </c>
      <c r="Z5">
        <v>74116.126421401903</v>
      </c>
      <c r="AA5">
        <v>73211.069106091294</v>
      </c>
      <c r="AB5">
        <v>72043.297753013801</v>
      </c>
      <c r="AC5">
        <v>69761.799479438196</v>
      </c>
      <c r="AD5">
        <v>67185.295474989805</v>
      </c>
      <c r="AE5">
        <v>62662.252640755301</v>
      </c>
      <c r="AF5">
        <v>59783.4851172458</v>
      </c>
    </row>
    <row r="6" spans="1:32" x14ac:dyDescent="0.3">
      <c r="A6" t="s">
        <v>185</v>
      </c>
      <c r="B6" t="s">
        <v>305</v>
      </c>
      <c r="C6" t="s">
        <v>297</v>
      </c>
      <c r="D6" t="s">
        <v>306</v>
      </c>
      <c r="E6" t="s">
        <v>298</v>
      </c>
      <c r="G6">
        <v>61518.920632447604</v>
      </c>
      <c r="H6">
        <v>49199.391189702801</v>
      </c>
      <c r="I6">
        <v>42653.751872129498</v>
      </c>
      <c r="J6">
        <v>36625.800508099099</v>
      </c>
      <c r="K6">
        <v>31079.943117307299</v>
      </c>
      <c r="L6">
        <v>26273.533996651098</v>
      </c>
      <c r="M6">
        <v>24164.738351845401</v>
      </c>
      <c r="N6">
        <v>24323.185668053698</v>
      </c>
      <c r="O6">
        <v>25262.891406025901</v>
      </c>
      <c r="P6">
        <v>27088.8574053757</v>
      </c>
      <c r="Q6">
        <v>28033.624119889198</v>
      </c>
      <c r="R6">
        <v>28269.643400774999</v>
      </c>
      <c r="S6">
        <v>28238.885827041198</v>
      </c>
      <c r="T6">
        <v>27400.757767840401</v>
      </c>
      <c r="U6">
        <v>26139.140767120702</v>
      </c>
      <c r="V6">
        <v>25521.030231357501</v>
      </c>
      <c r="W6">
        <v>24770.276990305301</v>
      </c>
      <c r="X6">
        <v>23039.729430262701</v>
      </c>
      <c r="Y6">
        <v>21021.6233283525</v>
      </c>
      <c r="Z6">
        <v>19421.075997188</v>
      </c>
      <c r="AA6">
        <v>17885.942923807801</v>
      </c>
      <c r="AB6">
        <v>16424.068475306201</v>
      </c>
      <c r="AC6">
        <v>14976.5963643589</v>
      </c>
      <c r="AD6">
        <v>13630.299697975001</v>
      </c>
      <c r="AE6">
        <v>11838.0634118787</v>
      </c>
      <c r="AF6">
        <v>10208.8611087556</v>
      </c>
    </row>
    <row r="7" spans="1:32" x14ac:dyDescent="0.3">
      <c r="A7" t="s">
        <v>185</v>
      </c>
      <c r="B7" t="s">
        <v>307</v>
      </c>
      <c r="C7" t="s">
        <v>297</v>
      </c>
      <c r="D7" t="s">
        <v>308</v>
      </c>
      <c r="E7" t="s">
        <v>298</v>
      </c>
      <c r="G7">
        <v>114495.42227272299</v>
      </c>
      <c r="H7">
        <v>104680.245773848</v>
      </c>
      <c r="I7">
        <v>102802.241808917</v>
      </c>
      <c r="J7">
        <v>96687.356328561495</v>
      </c>
      <c r="K7">
        <v>87347.477989428793</v>
      </c>
      <c r="L7">
        <v>76417.128257562203</v>
      </c>
      <c r="M7">
        <v>73634.814526479298</v>
      </c>
      <c r="N7">
        <v>75919.769743666504</v>
      </c>
      <c r="O7">
        <v>81639.610713192407</v>
      </c>
      <c r="P7">
        <v>87723.895225412794</v>
      </c>
      <c r="Q7">
        <v>88233.751871572094</v>
      </c>
      <c r="R7">
        <v>86528.714004330206</v>
      </c>
      <c r="S7">
        <v>79950.316504288101</v>
      </c>
      <c r="T7">
        <v>71426.392565504197</v>
      </c>
      <c r="U7">
        <v>62326.822050480798</v>
      </c>
      <c r="V7">
        <v>57783.694494595104</v>
      </c>
      <c r="W7">
        <v>54876.186496705101</v>
      </c>
      <c r="X7">
        <v>51612.609445932903</v>
      </c>
      <c r="Y7">
        <v>49680.601092999503</v>
      </c>
      <c r="Z7">
        <v>50194.829106519501</v>
      </c>
      <c r="AA7">
        <v>46943.2646980196</v>
      </c>
      <c r="AB7">
        <v>43846.727412934197</v>
      </c>
      <c r="AC7">
        <v>40350.491647147603</v>
      </c>
      <c r="AD7">
        <v>37049.178634329299</v>
      </c>
      <c r="AE7">
        <v>32878.826991441201</v>
      </c>
      <c r="AF7">
        <v>30385.788186310001</v>
      </c>
    </row>
    <row r="8" spans="1:32" x14ac:dyDescent="0.3">
      <c r="A8" t="s">
        <v>185</v>
      </c>
      <c r="B8" t="s">
        <v>309</v>
      </c>
      <c r="C8" t="s">
        <v>297</v>
      </c>
      <c r="D8" t="s">
        <v>310</v>
      </c>
      <c r="E8" t="s">
        <v>298</v>
      </c>
      <c r="G8">
        <v>14043.213764161899</v>
      </c>
      <c r="H8">
        <v>10231.8836421048</v>
      </c>
      <c r="I8">
        <v>7747.0158493326899</v>
      </c>
      <c r="J8">
        <v>6271.4825193325596</v>
      </c>
      <c r="K8">
        <v>5409.0869383344798</v>
      </c>
      <c r="L8">
        <v>4997.5103988273104</v>
      </c>
      <c r="M8">
        <v>4893.0942660338096</v>
      </c>
      <c r="N8">
        <v>4988.7094519092698</v>
      </c>
      <c r="O8">
        <v>5098.4270431506602</v>
      </c>
      <c r="P8">
        <v>5287.5013199191098</v>
      </c>
      <c r="Q8">
        <v>5429.5022399847703</v>
      </c>
      <c r="R8">
        <v>5504.8629063051203</v>
      </c>
      <c r="S8">
        <v>5219.0122492795999</v>
      </c>
      <c r="T8">
        <v>4970.91069609228</v>
      </c>
      <c r="U8">
        <v>4718.7794581581802</v>
      </c>
      <c r="V8">
        <v>5039.0266287925897</v>
      </c>
      <c r="W8">
        <v>5630.0132860976701</v>
      </c>
      <c r="X8">
        <v>6065.84107300298</v>
      </c>
      <c r="Y8">
        <v>6645.3025630770298</v>
      </c>
      <c r="Z8">
        <v>7508.0999213148698</v>
      </c>
      <c r="AA8">
        <v>7582.2776313331096</v>
      </c>
      <c r="AB8">
        <v>7038.2071464312903</v>
      </c>
      <c r="AC8">
        <v>6193.2360936434497</v>
      </c>
      <c r="AD8">
        <v>5252.8331149924297</v>
      </c>
      <c r="AE8">
        <v>4094.8181676312502</v>
      </c>
      <c r="AF8">
        <v>3525.5170441446999</v>
      </c>
    </row>
    <row r="9" spans="1:32" x14ac:dyDescent="0.3">
      <c r="A9" t="s">
        <v>185</v>
      </c>
      <c r="B9" t="s">
        <v>311</v>
      </c>
      <c r="C9" t="s">
        <v>297</v>
      </c>
      <c r="D9" t="s">
        <v>312</v>
      </c>
      <c r="E9" t="s">
        <v>298</v>
      </c>
      <c r="G9">
        <v>122444.801228714</v>
      </c>
      <c r="H9">
        <v>96349.966928487906</v>
      </c>
      <c r="I9">
        <v>80228.666064953097</v>
      </c>
      <c r="J9">
        <v>79259.332955049002</v>
      </c>
      <c r="K9">
        <v>87271.114206644503</v>
      </c>
      <c r="L9">
        <v>100393.158120904</v>
      </c>
      <c r="M9">
        <v>100015.553774418</v>
      </c>
      <c r="N9">
        <v>91930.277560398099</v>
      </c>
      <c r="O9">
        <v>79280.720901649605</v>
      </c>
      <c r="P9">
        <v>66163.649245335895</v>
      </c>
      <c r="Q9">
        <v>58296.550845382597</v>
      </c>
      <c r="R9">
        <v>53609.187806719703</v>
      </c>
      <c r="S9">
        <v>48420.758366818998</v>
      </c>
      <c r="T9">
        <v>43807.4911136507</v>
      </c>
      <c r="U9">
        <v>39394.9614107831</v>
      </c>
      <c r="V9">
        <v>40817.234144950497</v>
      </c>
      <c r="W9">
        <v>44654.080163915598</v>
      </c>
      <c r="X9">
        <v>48025.295355037102</v>
      </c>
      <c r="Y9">
        <v>51833.031955240498</v>
      </c>
      <c r="Z9">
        <v>58277.450506713503</v>
      </c>
      <c r="AA9">
        <v>59135.023669569098</v>
      </c>
      <c r="AB9">
        <v>54953.785510222398</v>
      </c>
      <c r="AC9">
        <v>48756.716656117504</v>
      </c>
      <c r="AD9">
        <v>41247.2892672378</v>
      </c>
      <c r="AE9">
        <v>31797.439429735299</v>
      </c>
      <c r="AF9">
        <v>25577.9527111401</v>
      </c>
    </row>
    <row r="10" spans="1:32" x14ac:dyDescent="0.3">
      <c r="A10" t="s">
        <v>185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185</v>
      </c>
      <c r="B11" t="s">
        <v>315</v>
      </c>
      <c r="C11" t="s">
        <v>297</v>
      </c>
      <c r="D11" t="s">
        <v>316</v>
      </c>
      <c r="E11" t="s">
        <v>298</v>
      </c>
      <c r="G11">
        <v>41023.7063990725</v>
      </c>
      <c r="H11">
        <v>32619.523385709399</v>
      </c>
      <c r="I11">
        <v>27479.359409128501</v>
      </c>
      <c r="J11">
        <v>27996.194161287302</v>
      </c>
      <c r="K11">
        <v>31903.969862005699</v>
      </c>
      <c r="L11">
        <v>37924.514219049001</v>
      </c>
      <c r="M11">
        <v>38718.929091230202</v>
      </c>
      <c r="N11">
        <v>35741.573500066901</v>
      </c>
      <c r="O11">
        <v>31061.766301670199</v>
      </c>
      <c r="P11">
        <v>25879.771038939401</v>
      </c>
      <c r="Q11">
        <v>22837.946921369101</v>
      </c>
      <c r="R11">
        <v>20722.595983712399</v>
      </c>
      <c r="S11">
        <v>18512.315661916698</v>
      </c>
      <c r="T11">
        <v>16778.443725451401</v>
      </c>
      <c r="U11">
        <v>15341.250803577301</v>
      </c>
      <c r="V11">
        <v>15930.7521603366</v>
      </c>
      <c r="W11">
        <v>17732.883547796799</v>
      </c>
      <c r="X11">
        <v>19155.632305379499</v>
      </c>
      <c r="Y11">
        <v>20794.010639411401</v>
      </c>
      <c r="Z11">
        <v>22928.9715617603</v>
      </c>
      <c r="AA11">
        <v>23052.232122790701</v>
      </c>
      <c r="AB11">
        <v>21054.653947632301</v>
      </c>
      <c r="AC11">
        <v>18350.6645722883</v>
      </c>
      <c r="AD11">
        <v>15387.1099655006</v>
      </c>
      <c r="AE11">
        <v>11809.973831039501</v>
      </c>
      <c r="AF11">
        <v>9447.4482248897693</v>
      </c>
    </row>
    <row r="12" spans="1:32" x14ac:dyDescent="0.3">
      <c r="A12" t="s">
        <v>185</v>
      </c>
      <c r="B12" t="s">
        <v>317</v>
      </c>
      <c r="C12" t="s">
        <v>297</v>
      </c>
      <c r="D12" t="s">
        <v>318</v>
      </c>
      <c r="E12" t="s">
        <v>298</v>
      </c>
      <c r="G12">
        <v>159853.901464775</v>
      </c>
      <c r="H12">
        <v>129703.219363429</v>
      </c>
      <c r="I12">
        <v>109968.448418945</v>
      </c>
      <c r="J12">
        <v>94615.370150939299</v>
      </c>
      <c r="K12">
        <v>82412.114094245102</v>
      </c>
      <c r="L12">
        <v>71634.364553316394</v>
      </c>
      <c r="M12">
        <v>67133.512653463797</v>
      </c>
      <c r="N12">
        <v>67768.358044306093</v>
      </c>
      <c r="O12">
        <v>69813.614089253198</v>
      </c>
      <c r="P12">
        <v>74440.077569429399</v>
      </c>
      <c r="Q12">
        <v>76783.847350509604</v>
      </c>
      <c r="R12">
        <v>78104.072832557606</v>
      </c>
      <c r="S12">
        <v>76381.954324791295</v>
      </c>
      <c r="T12">
        <v>71129.369042549006</v>
      </c>
      <c r="U12">
        <v>66425.029057734704</v>
      </c>
      <c r="V12">
        <v>70268.066265485497</v>
      </c>
      <c r="W12">
        <v>77408.601951963603</v>
      </c>
      <c r="X12">
        <v>84698.397513706906</v>
      </c>
      <c r="Y12">
        <v>93600.741841321505</v>
      </c>
      <c r="Z12">
        <v>106095.336646939</v>
      </c>
      <c r="AA12">
        <v>106190.98364104801</v>
      </c>
      <c r="AB12">
        <v>100121.18642203799</v>
      </c>
      <c r="AC12">
        <v>88587.363540008504</v>
      </c>
      <c r="AD12">
        <v>74316.497591697698</v>
      </c>
      <c r="AE12">
        <v>56806.932984666702</v>
      </c>
      <c r="AF12">
        <v>45910.940894632702</v>
      </c>
    </row>
    <row r="13" spans="1:32" x14ac:dyDescent="0.3">
      <c r="A13" t="s">
        <v>185</v>
      </c>
      <c r="B13" t="s">
        <v>319</v>
      </c>
      <c r="C13" t="s">
        <v>297</v>
      </c>
      <c r="D13" t="s">
        <v>320</v>
      </c>
      <c r="E13" t="s">
        <v>298</v>
      </c>
      <c r="G13">
        <v>269335.15989201103</v>
      </c>
      <c r="H13">
        <v>216491.33195158301</v>
      </c>
      <c r="I13">
        <v>182727.63951269101</v>
      </c>
      <c r="J13">
        <v>156297.155371192</v>
      </c>
      <c r="K13">
        <v>136302.51728162699</v>
      </c>
      <c r="L13">
        <v>118427.08882458101</v>
      </c>
      <c r="M13">
        <v>110434.33055560999</v>
      </c>
      <c r="N13">
        <v>108179.012901361</v>
      </c>
      <c r="O13">
        <v>108417.67656186799</v>
      </c>
      <c r="P13">
        <v>114114.33088172501</v>
      </c>
      <c r="Q13">
        <v>116763.651780197</v>
      </c>
      <c r="R13">
        <v>117539.144928475</v>
      </c>
      <c r="S13">
        <v>115437.63422250999</v>
      </c>
      <c r="T13">
        <v>106799.719343426</v>
      </c>
      <c r="U13">
        <v>99228.317494714996</v>
      </c>
      <c r="V13">
        <v>102073.24048643799</v>
      </c>
      <c r="W13">
        <v>111099.82651036</v>
      </c>
      <c r="X13">
        <v>121898.64385701899</v>
      </c>
      <c r="Y13">
        <v>133360.96535741701</v>
      </c>
      <c r="Z13">
        <v>148574.914249708</v>
      </c>
      <c r="AA13">
        <v>148837.642311851</v>
      </c>
      <c r="AB13">
        <v>139111.43976160901</v>
      </c>
      <c r="AC13">
        <v>122434.783885767</v>
      </c>
      <c r="AD13">
        <v>103013.752523749</v>
      </c>
      <c r="AE13">
        <v>78518.001997782296</v>
      </c>
      <c r="AF13">
        <v>64218.5091359496</v>
      </c>
    </row>
    <row r="14" spans="1:32" x14ac:dyDescent="0.3">
      <c r="A14" t="s">
        <v>185</v>
      </c>
      <c r="B14" t="s">
        <v>321</v>
      </c>
      <c r="C14" t="s">
        <v>297</v>
      </c>
      <c r="D14" t="s">
        <v>322</v>
      </c>
      <c r="E14" t="s">
        <v>298</v>
      </c>
      <c r="G14">
        <v>201019.30785263801</v>
      </c>
      <c r="H14">
        <v>174152.06521914399</v>
      </c>
      <c r="I14">
        <v>163070.05803680699</v>
      </c>
      <c r="J14">
        <v>161862.82603372799</v>
      </c>
      <c r="K14">
        <v>166936.88376972501</v>
      </c>
      <c r="L14">
        <v>170179.20384463199</v>
      </c>
      <c r="M14">
        <v>170795.478215248</v>
      </c>
      <c r="N14">
        <v>174515.337045869</v>
      </c>
      <c r="O14">
        <v>177719.910386364</v>
      </c>
      <c r="P14">
        <v>183184.75206985499</v>
      </c>
      <c r="Q14">
        <v>181981.51560605</v>
      </c>
      <c r="R14">
        <v>177510.287253399</v>
      </c>
      <c r="S14">
        <v>167000.38579584099</v>
      </c>
      <c r="T14">
        <v>147183.00165067901</v>
      </c>
      <c r="U14">
        <v>126899.38209864</v>
      </c>
      <c r="V14">
        <v>117316.84760830901</v>
      </c>
      <c r="W14">
        <v>108650.840881061</v>
      </c>
      <c r="X14">
        <v>101456.67538615</v>
      </c>
      <c r="Y14">
        <v>97371.935657334994</v>
      </c>
      <c r="Z14">
        <v>97770.792840331997</v>
      </c>
      <c r="AA14">
        <v>93658.653982653603</v>
      </c>
      <c r="AB14">
        <v>87293.639813981499</v>
      </c>
      <c r="AC14">
        <v>80116.047739100701</v>
      </c>
      <c r="AD14">
        <v>72073.960225711897</v>
      </c>
      <c r="AE14">
        <v>61940.426994744703</v>
      </c>
      <c r="AF14">
        <v>57247.430497716603</v>
      </c>
    </row>
    <row r="15" spans="1:32" x14ac:dyDescent="0.3">
      <c r="A15" t="s">
        <v>185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185</v>
      </c>
      <c r="B16" t="s">
        <v>325</v>
      </c>
      <c r="C16" t="s">
        <v>297</v>
      </c>
      <c r="D16" t="s">
        <v>326</v>
      </c>
      <c r="E16" t="s">
        <v>298</v>
      </c>
      <c r="G16">
        <v>137625.00938179001</v>
      </c>
      <c r="H16">
        <v>109445.28454851</v>
      </c>
      <c r="I16">
        <v>93686.070536881103</v>
      </c>
      <c r="J16">
        <v>87441.430441540593</v>
      </c>
      <c r="K16">
        <v>86716.556508508598</v>
      </c>
      <c r="L16">
        <v>87885.387606785196</v>
      </c>
      <c r="M16">
        <v>88616.352691814507</v>
      </c>
      <c r="N16">
        <v>88466.731340754399</v>
      </c>
      <c r="O16">
        <v>89924.491393892298</v>
      </c>
      <c r="P16">
        <v>95102.540559486704</v>
      </c>
      <c r="Q16">
        <v>100637.91745374</v>
      </c>
      <c r="R16">
        <v>97088.769646878107</v>
      </c>
      <c r="S16">
        <v>90900.675590795901</v>
      </c>
      <c r="T16">
        <v>81029.558375027002</v>
      </c>
      <c r="U16">
        <v>70043.001499278194</v>
      </c>
      <c r="V16">
        <v>65639.8968703914</v>
      </c>
      <c r="W16">
        <v>62400.698199327999</v>
      </c>
      <c r="X16">
        <v>59739.430666927998</v>
      </c>
      <c r="Y16">
        <v>57911.997977703802</v>
      </c>
      <c r="Z16">
        <v>58687.323106027601</v>
      </c>
      <c r="AA16">
        <v>56290.937002235398</v>
      </c>
      <c r="AB16">
        <v>52486.676571898002</v>
      </c>
      <c r="AC16">
        <v>48731.199098479497</v>
      </c>
      <c r="AD16">
        <v>43916.480631630198</v>
      </c>
      <c r="AE16">
        <v>37943.835779218702</v>
      </c>
      <c r="AF16">
        <v>33895.508661195097</v>
      </c>
    </row>
    <row r="17" spans="1:32" x14ac:dyDescent="0.3">
      <c r="A17" t="s">
        <v>185</v>
      </c>
      <c r="B17" t="s">
        <v>327</v>
      </c>
      <c r="C17" t="s">
        <v>297</v>
      </c>
      <c r="D17" t="s">
        <v>328</v>
      </c>
      <c r="E17" t="s">
        <v>298</v>
      </c>
      <c r="G17">
        <v>274450.80556655698</v>
      </c>
      <c r="H17">
        <v>233033.45283538799</v>
      </c>
      <c r="I17">
        <v>206385.56314445101</v>
      </c>
      <c r="J17">
        <v>183703.69755549499</v>
      </c>
      <c r="K17">
        <v>166694.191376767</v>
      </c>
      <c r="L17">
        <v>151573.600886228</v>
      </c>
      <c r="M17">
        <v>144591.46101054901</v>
      </c>
      <c r="N17">
        <v>146376.87246653199</v>
      </c>
      <c r="O17">
        <v>152663.04965899399</v>
      </c>
      <c r="P17">
        <v>167550.368399131</v>
      </c>
      <c r="Q17">
        <v>173176.02161656399</v>
      </c>
      <c r="R17">
        <v>172892.57067613001</v>
      </c>
      <c r="S17">
        <v>169112.379400832</v>
      </c>
      <c r="T17">
        <v>152453.54283975501</v>
      </c>
      <c r="U17">
        <v>134817.876834669</v>
      </c>
      <c r="V17">
        <v>128246.778884327</v>
      </c>
      <c r="W17">
        <v>125057.146488107</v>
      </c>
      <c r="X17">
        <v>121308.734560696</v>
      </c>
      <c r="Y17">
        <v>118139.147831473</v>
      </c>
      <c r="Z17">
        <v>118868.620202973</v>
      </c>
      <c r="AA17">
        <v>114062.29771662501</v>
      </c>
      <c r="AB17">
        <v>107976.70787093299</v>
      </c>
      <c r="AC17">
        <v>99497.598381280797</v>
      </c>
      <c r="AD17">
        <v>90275.342631192296</v>
      </c>
      <c r="AE17">
        <v>77330.491532521293</v>
      </c>
      <c r="AF17">
        <v>71318.892587612994</v>
      </c>
    </row>
    <row r="18" spans="1:32" x14ac:dyDescent="0.3">
      <c r="A18" t="s">
        <v>185</v>
      </c>
      <c r="B18" t="s">
        <v>329</v>
      </c>
      <c r="C18" t="s">
        <v>297</v>
      </c>
      <c r="D18" t="s">
        <v>330</v>
      </c>
      <c r="E18" t="s">
        <v>298</v>
      </c>
      <c r="G18">
        <v>144894.22471754201</v>
      </c>
      <c r="H18">
        <v>122534.38112702699</v>
      </c>
      <c r="I18">
        <v>106442.91188284299</v>
      </c>
      <c r="J18">
        <v>96761.206334582501</v>
      </c>
      <c r="K18">
        <v>91671.010340342502</v>
      </c>
      <c r="L18">
        <v>88486.569006730904</v>
      </c>
      <c r="M18">
        <v>97784.125319344093</v>
      </c>
      <c r="N18">
        <v>116074.952116588</v>
      </c>
      <c r="O18">
        <v>137336.49320939399</v>
      </c>
      <c r="P18">
        <v>163962.17621408199</v>
      </c>
      <c r="Q18">
        <v>177939.617371742</v>
      </c>
      <c r="R18">
        <v>180882.66112417201</v>
      </c>
      <c r="S18">
        <v>174899.92666337799</v>
      </c>
      <c r="T18">
        <v>157989.626483125</v>
      </c>
      <c r="U18">
        <v>140244.32694952801</v>
      </c>
      <c r="V18">
        <v>133243.063888087</v>
      </c>
      <c r="W18">
        <v>130218.57169818001</v>
      </c>
      <c r="X18">
        <v>127645.83256408</v>
      </c>
      <c r="Y18">
        <v>126939.097643979</v>
      </c>
      <c r="Z18">
        <v>133541.15934216499</v>
      </c>
      <c r="AA18">
        <v>132884.02898445001</v>
      </c>
      <c r="AB18">
        <v>127486.56268518401</v>
      </c>
      <c r="AC18">
        <v>118090.356463317</v>
      </c>
      <c r="AD18">
        <v>105873.316077072</v>
      </c>
      <c r="AE18">
        <v>89790.959478399207</v>
      </c>
      <c r="AF18">
        <v>80123.157403199701</v>
      </c>
    </row>
    <row r="19" spans="1:32" x14ac:dyDescent="0.3">
      <c r="A19" t="s">
        <v>185</v>
      </c>
      <c r="B19" t="s">
        <v>331</v>
      </c>
      <c r="C19" t="s">
        <v>297</v>
      </c>
      <c r="D19" t="s">
        <v>332</v>
      </c>
      <c r="E19" t="s">
        <v>298</v>
      </c>
      <c r="G19">
        <v>59387.379382902101</v>
      </c>
      <c r="H19">
        <v>50267.9514876209</v>
      </c>
      <c r="I19">
        <v>44808.8903801583</v>
      </c>
      <c r="J19">
        <v>40396.202672773397</v>
      </c>
      <c r="K19">
        <v>37346.850332369999</v>
      </c>
      <c r="L19">
        <v>34708.562373379798</v>
      </c>
      <c r="M19">
        <v>33491.245092468002</v>
      </c>
      <c r="N19">
        <v>33793.5355302272</v>
      </c>
      <c r="O19">
        <v>33816.3131365714</v>
      </c>
      <c r="P19">
        <v>35750.011281919302</v>
      </c>
      <c r="Q19">
        <v>36617.472368087198</v>
      </c>
      <c r="R19">
        <v>35763.5489949002</v>
      </c>
      <c r="S19">
        <v>33694.7238837353</v>
      </c>
      <c r="T19">
        <v>31047.930339524501</v>
      </c>
      <c r="U19">
        <v>27694.764031497099</v>
      </c>
      <c r="V19">
        <v>25792.932229543399</v>
      </c>
      <c r="W19">
        <v>24862.553063906798</v>
      </c>
      <c r="X19">
        <v>23618.109766437399</v>
      </c>
      <c r="Y19">
        <v>22951.422214355702</v>
      </c>
      <c r="Z19">
        <v>22752.093796219</v>
      </c>
      <c r="AA19">
        <v>21899.373834188998</v>
      </c>
      <c r="AB19">
        <v>20815.920613190599</v>
      </c>
      <c r="AC19">
        <v>19206.0922298929</v>
      </c>
      <c r="AD19">
        <v>17424.158693179801</v>
      </c>
      <c r="AE19">
        <v>14923.814952722099</v>
      </c>
      <c r="AF19">
        <v>13388.4508089013</v>
      </c>
    </row>
    <row r="20" spans="1:32" x14ac:dyDescent="0.3">
      <c r="A20" t="s">
        <v>185</v>
      </c>
      <c r="B20" t="s">
        <v>333</v>
      </c>
      <c r="C20" t="s">
        <v>297</v>
      </c>
      <c r="D20" t="s">
        <v>334</v>
      </c>
      <c r="E20" t="s">
        <v>298</v>
      </c>
      <c r="G20">
        <v>232840.09320140601</v>
      </c>
      <c r="H20">
        <v>198771.63356140401</v>
      </c>
      <c r="I20">
        <v>182327.26607199499</v>
      </c>
      <c r="J20">
        <v>165401.38382258799</v>
      </c>
      <c r="K20">
        <v>143707.735951999</v>
      </c>
      <c r="L20">
        <v>126802.52946284899</v>
      </c>
      <c r="M20">
        <v>118716.51028922699</v>
      </c>
      <c r="N20">
        <v>113198.410971358</v>
      </c>
      <c r="O20">
        <v>108969.18979046799</v>
      </c>
      <c r="P20">
        <v>114944.078301873</v>
      </c>
      <c r="Q20">
        <v>119693.838096005</v>
      </c>
      <c r="R20">
        <v>117782.45975139699</v>
      </c>
      <c r="S20">
        <v>114783.956900107</v>
      </c>
      <c r="T20">
        <v>116714.37826498599</v>
      </c>
      <c r="U20">
        <v>113407.49286652201</v>
      </c>
      <c r="V20">
        <v>105212.319720028</v>
      </c>
      <c r="W20">
        <v>95549.820820014604</v>
      </c>
      <c r="X20">
        <v>81953.911344253298</v>
      </c>
      <c r="Y20">
        <v>68737.461668635297</v>
      </c>
      <c r="Z20">
        <v>57575.976234235597</v>
      </c>
      <c r="AA20">
        <v>49943.883015571497</v>
      </c>
      <c r="AB20">
        <v>43098.042832547799</v>
      </c>
      <c r="AC20">
        <v>37978.349945751499</v>
      </c>
      <c r="AD20">
        <v>33679.499953494596</v>
      </c>
      <c r="AE20">
        <v>31216.884865684598</v>
      </c>
      <c r="AF20">
        <v>26132.1537607229</v>
      </c>
    </row>
    <row r="21" spans="1:32" x14ac:dyDescent="0.3">
      <c r="A21" t="s">
        <v>185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185</v>
      </c>
      <c r="B22" t="s">
        <v>337</v>
      </c>
      <c r="C22" t="s">
        <v>297</v>
      </c>
      <c r="D22" t="s">
        <v>338</v>
      </c>
      <c r="E22" t="s">
        <v>298</v>
      </c>
      <c r="G22">
        <v>275774.70581894403</v>
      </c>
      <c r="H22">
        <v>234679.57460220801</v>
      </c>
      <c r="I22">
        <v>216389.008090282</v>
      </c>
      <c r="J22">
        <v>201933.418803393</v>
      </c>
      <c r="K22">
        <v>184965.40756619</v>
      </c>
      <c r="L22">
        <v>169656.09513181099</v>
      </c>
      <c r="M22">
        <v>161335.001813412</v>
      </c>
      <c r="N22">
        <v>158358.09332494499</v>
      </c>
      <c r="O22">
        <v>158930.69439148399</v>
      </c>
      <c r="P22">
        <v>165073.25575380601</v>
      </c>
      <c r="Q22">
        <v>171379.55667097599</v>
      </c>
      <c r="R22">
        <v>171683.72122931699</v>
      </c>
      <c r="S22">
        <v>170325.70382437401</v>
      </c>
      <c r="T22">
        <v>174060.52166950001</v>
      </c>
      <c r="U22">
        <v>170702.67593075501</v>
      </c>
      <c r="V22">
        <v>159316.21884749</v>
      </c>
      <c r="W22">
        <v>142870.41940224101</v>
      </c>
      <c r="X22">
        <v>123385.42167852201</v>
      </c>
      <c r="Y22">
        <v>104885.46824031101</v>
      </c>
      <c r="Z22">
        <v>88506.4862782524</v>
      </c>
      <c r="AA22">
        <v>76834.946135019898</v>
      </c>
      <c r="AB22">
        <v>66927.622774921198</v>
      </c>
      <c r="AC22">
        <v>59675.174693225003</v>
      </c>
      <c r="AD22">
        <v>53946.101949899399</v>
      </c>
      <c r="AE22">
        <v>49179.975653250403</v>
      </c>
      <c r="AF22">
        <v>46866.160046342397</v>
      </c>
    </row>
    <row r="23" spans="1:32" x14ac:dyDescent="0.3">
      <c r="A23" t="s">
        <v>185</v>
      </c>
      <c r="B23" t="s">
        <v>339</v>
      </c>
      <c r="C23" t="s">
        <v>297</v>
      </c>
      <c r="D23" t="s">
        <v>340</v>
      </c>
      <c r="E23" t="s">
        <v>298</v>
      </c>
      <c r="G23">
        <v>850265.42126446206</v>
      </c>
      <c r="H23">
        <v>775041.71120492497</v>
      </c>
      <c r="I23">
        <v>733910.293519901</v>
      </c>
      <c r="J23">
        <v>683231.42386155296</v>
      </c>
      <c r="K23">
        <v>633357.00157096703</v>
      </c>
      <c r="L23">
        <v>575837.36865969596</v>
      </c>
      <c r="M23">
        <v>539287.10251223703</v>
      </c>
      <c r="N23">
        <v>516386.85158100299</v>
      </c>
      <c r="O23">
        <v>495505.585652649</v>
      </c>
      <c r="P23">
        <v>482051.01316636498</v>
      </c>
      <c r="Q23">
        <v>470034.46437511599</v>
      </c>
      <c r="R23">
        <v>455856.09162280703</v>
      </c>
      <c r="S23">
        <v>434537.35282144998</v>
      </c>
      <c r="T23">
        <v>411796.05457019003</v>
      </c>
      <c r="U23">
        <v>374675.377986509</v>
      </c>
      <c r="V23">
        <v>342779.76384305803</v>
      </c>
      <c r="W23">
        <v>332702.54419265402</v>
      </c>
      <c r="X23">
        <v>330884.882883446</v>
      </c>
      <c r="Y23">
        <v>336973.47025634401</v>
      </c>
      <c r="Z23">
        <v>354664.32930861198</v>
      </c>
      <c r="AA23">
        <v>353693.93048166402</v>
      </c>
      <c r="AB23">
        <v>347917.759596863</v>
      </c>
      <c r="AC23">
        <v>339423.16591949499</v>
      </c>
      <c r="AD23">
        <v>327191.63133890502</v>
      </c>
      <c r="AE23">
        <v>306294.34098266897</v>
      </c>
      <c r="AF23">
        <v>289013.39776218199</v>
      </c>
    </row>
    <row r="24" spans="1:32" x14ac:dyDescent="0.3">
      <c r="A24" t="s">
        <v>185</v>
      </c>
      <c r="B24" t="s">
        <v>341</v>
      </c>
      <c r="C24" t="s">
        <v>297</v>
      </c>
      <c r="D24" t="s">
        <v>342</v>
      </c>
      <c r="E24" t="s">
        <v>298</v>
      </c>
      <c r="G24">
        <v>1728543.9220845499</v>
      </c>
      <c r="H24">
        <v>1403993.0519723999</v>
      </c>
      <c r="I24">
        <v>1197303.9222108</v>
      </c>
      <c r="J24">
        <v>1070507.7825885899</v>
      </c>
      <c r="K24">
        <v>968717.12508939602</v>
      </c>
      <c r="L24">
        <v>901307.38662675</v>
      </c>
      <c r="M24">
        <v>855791.29140316695</v>
      </c>
      <c r="N24">
        <v>838355.63741176995</v>
      </c>
      <c r="O24">
        <v>831980.37365564902</v>
      </c>
      <c r="P24">
        <v>846788.104586437</v>
      </c>
      <c r="Q24">
        <v>835789.14253081195</v>
      </c>
      <c r="R24">
        <v>806966.19778548996</v>
      </c>
      <c r="S24">
        <v>756937.89793174702</v>
      </c>
      <c r="T24">
        <v>702808.417735353</v>
      </c>
      <c r="U24">
        <v>639008.08621603204</v>
      </c>
      <c r="V24">
        <v>599520.08406649798</v>
      </c>
      <c r="W24">
        <v>574736.67860509397</v>
      </c>
      <c r="X24">
        <v>551086.79437140096</v>
      </c>
      <c r="Y24">
        <v>527894.083457598</v>
      </c>
      <c r="Z24">
        <v>526095.626128515</v>
      </c>
      <c r="AA24">
        <v>523469.00276856701</v>
      </c>
      <c r="AB24">
        <v>522816.01339439402</v>
      </c>
      <c r="AC24">
        <v>518976.19013122999</v>
      </c>
      <c r="AD24">
        <v>509509.27838286001</v>
      </c>
      <c r="AE24">
        <v>489116.86596670799</v>
      </c>
      <c r="AF24">
        <v>484277.00518480502</v>
      </c>
    </row>
    <row r="25" spans="1:32" x14ac:dyDescent="0.3">
      <c r="A25" t="s">
        <v>185</v>
      </c>
      <c r="B25" t="s">
        <v>343</v>
      </c>
      <c r="C25" t="s">
        <v>297</v>
      </c>
      <c r="D25" t="s">
        <v>344</v>
      </c>
      <c r="E25" t="s">
        <v>298</v>
      </c>
      <c r="G25">
        <v>120608.81293969401</v>
      </c>
      <c r="H25">
        <v>97398.073763314998</v>
      </c>
      <c r="I25">
        <v>87505.242273465396</v>
      </c>
      <c r="J25">
        <v>78483.353746402601</v>
      </c>
      <c r="K25">
        <v>69004.381359147606</v>
      </c>
      <c r="L25">
        <v>61002.834663489099</v>
      </c>
      <c r="M25">
        <v>58494.790503365999</v>
      </c>
      <c r="N25">
        <v>59075.114804501303</v>
      </c>
      <c r="O25">
        <v>61105.675316317698</v>
      </c>
      <c r="P25">
        <v>62513.913746127197</v>
      </c>
      <c r="Q25">
        <v>62967.495837792398</v>
      </c>
      <c r="R25">
        <v>60904.982896921902</v>
      </c>
      <c r="S25">
        <v>56724.946291510001</v>
      </c>
      <c r="T25">
        <v>52360.653251015203</v>
      </c>
      <c r="U25">
        <v>46614.823214550001</v>
      </c>
      <c r="V25">
        <v>42438.439543863104</v>
      </c>
      <c r="W25">
        <v>39399.921293694402</v>
      </c>
      <c r="X25">
        <v>38106.0363427216</v>
      </c>
      <c r="Y25">
        <v>36670.711381513203</v>
      </c>
      <c r="Z25">
        <v>35765.8063750074</v>
      </c>
      <c r="AA25">
        <v>34158.276383954799</v>
      </c>
      <c r="AB25">
        <v>31646.011738966401</v>
      </c>
      <c r="AC25">
        <v>29084.447227261298</v>
      </c>
      <c r="AD25">
        <v>26878.6114331219</v>
      </c>
      <c r="AE25">
        <v>24198.4176048341</v>
      </c>
      <c r="AF25">
        <v>21955.301238550699</v>
      </c>
    </row>
    <row r="26" spans="1:32" x14ac:dyDescent="0.3">
      <c r="A26" t="s">
        <v>185</v>
      </c>
      <c r="B26" t="s">
        <v>345</v>
      </c>
      <c r="C26" t="s">
        <v>297</v>
      </c>
      <c r="D26" t="s">
        <v>346</v>
      </c>
      <c r="E26" t="s">
        <v>298</v>
      </c>
      <c r="G26">
        <v>957222.71223860397</v>
      </c>
      <c r="H26">
        <v>782414.27324917004</v>
      </c>
      <c r="I26">
        <v>663806.23163463396</v>
      </c>
      <c r="J26">
        <v>595838.39507912903</v>
      </c>
      <c r="K26">
        <v>545459.16262113699</v>
      </c>
      <c r="L26">
        <v>516418.95781142899</v>
      </c>
      <c r="M26">
        <v>493748.66399779997</v>
      </c>
      <c r="N26">
        <v>483555.66275511298</v>
      </c>
      <c r="O26">
        <v>482884.74353574403</v>
      </c>
      <c r="P26">
        <v>502345.21316451899</v>
      </c>
      <c r="Q26">
        <v>496174.699517834</v>
      </c>
      <c r="R26">
        <v>479185.316264886</v>
      </c>
      <c r="S26">
        <v>451474.24222670199</v>
      </c>
      <c r="T26">
        <v>418283.83641972399</v>
      </c>
      <c r="U26">
        <v>377585.81859522202</v>
      </c>
      <c r="V26">
        <v>348026.15425756702</v>
      </c>
      <c r="W26">
        <v>326066.66554921499</v>
      </c>
      <c r="X26">
        <v>303997.994627668</v>
      </c>
      <c r="Y26">
        <v>285906.49862426799</v>
      </c>
      <c r="Z26">
        <v>277930.61299528799</v>
      </c>
      <c r="AA26">
        <v>265893.86592538201</v>
      </c>
      <c r="AB26">
        <v>249765.460291494</v>
      </c>
      <c r="AC26">
        <v>233921.05898120199</v>
      </c>
      <c r="AD26">
        <v>213320.03115856001</v>
      </c>
      <c r="AE26">
        <v>189299.93204885299</v>
      </c>
      <c r="AF26">
        <v>181162.39485614499</v>
      </c>
    </row>
    <row r="27" spans="1:32" x14ac:dyDescent="0.3">
      <c r="A27" t="s">
        <v>185</v>
      </c>
      <c r="B27" t="s">
        <v>347</v>
      </c>
      <c r="C27" t="s">
        <v>297</v>
      </c>
      <c r="D27" t="s">
        <v>348</v>
      </c>
      <c r="E27" t="s">
        <v>298</v>
      </c>
      <c r="G27">
        <v>650712.396906254</v>
      </c>
      <c r="H27">
        <v>524180.70495991199</v>
      </c>
      <c r="I27">
        <v>445992.44830270001</v>
      </c>
      <c r="J27">
        <v>396186.033763054</v>
      </c>
      <c r="K27">
        <v>354253.58110911201</v>
      </c>
      <c r="L27">
        <v>323885.59415183199</v>
      </c>
      <c r="M27">
        <v>303547.836902001</v>
      </c>
      <c r="N27">
        <v>295724.85985215602</v>
      </c>
      <c r="O27">
        <v>287989.95480358601</v>
      </c>
      <c r="P27">
        <v>281928.97767579003</v>
      </c>
      <c r="Q27">
        <v>276646.94717518502</v>
      </c>
      <c r="R27">
        <v>266875.89862368198</v>
      </c>
      <c r="S27">
        <v>248738.70941353499</v>
      </c>
      <c r="T27">
        <v>232163.92806461401</v>
      </c>
      <c r="U27">
        <v>214807.44440626001</v>
      </c>
      <c r="V27">
        <v>209055.49026506799</v>
      </c>
      <c r="W27">
        <v>209270.09176218501</v>
      </c>
      <c r="X27">
        <v>208982.76340101101</v>
      </c>
      <c r="Y27">
        <v>205316.87345181801</v>
      </c>
      <c r="Z27">
        <v>212399.20675822001</v>
      </c>
      <c r="AA27">
        <v>223416.86045923099</v>
      </c>
      <c r="AB27">
        <v>241404.541363934</v>
      </c>
      <c r="AC27">
        <v>255970.683922767</v>
      </c>
      <c r="AD27">
        <v>269310.63579117699</v>
      </c>
      <c r="AE27">
        <v>275618.51631302002</v>
      </c>
      <c r="AF27">
        <v>281159.30909011001</v>
      </c>
    </row>
    <row r="28" spans="1:32" x14ac:dyDescent="0.3">
      <c r="A28" t="s">
        <v>185</v>
      </c>
      <c r="B28" t="s">
        <v>349</v>
      </c>
      <c r="C28" t="s">
        <v>297</v>
      </c>
      <c r="D28" t="s">
        <v>350</v>
      </c>
      <c r="E28" t="s">
        <v>298</v>
      </c>
      <c r="G28">
        <v>331090.72434900497</v>
      </c>
      <c r="H28">
        <v>297142.48993580497</v>
      </c>
      <c r="I28">
        <v>282277.22187284101</v>
      </c>
      <c r="J28">
        <v>255613.55113407</v>
      </c>
      <c r="K28">
        <v>223608.69914616001</v>
      </c>
      <c r="L28">
        <v>188761.210083235</v>
      </c>
      <c r="M28">
        <v>177149.02361255101</v>
      </c>
      <c r="N28">
        <v>179255.870888415</v>
      </c>
      <c r="O28">
        <v>187534.97263725699</v>
      </c>
      <c r="P28">
        <v>200671.25707529401</v>
      </c>
      <c r="Q28">
        <v>210815.214065576</v>
      </c>
      <c r="R28">
        <v>212387.16692118399</v>
      </c>
      <c r="S28">
        <v>210135.55609321801</v>
      </c>
      <c r="T28">
        <v>208386.49911384299</v>
      </c>
      <c r="U28">
        <v>201335.37267062499</v>
      </c>
      <c r="V28">
        <v>193908.206216508</v>
      </c>
      <c r="W28">
        <v>189838.02665582599</v>
      </c>
      <c r="X28">
        <v>188044.25033842601</v>
      </c>
      <c r="Y28">
        <v>184456.651883899</v>
      </c>
      <c r="Z28">
        <v>186332.362146317</v>
      </c>
      <c r="AA28">
        <v>184835.60956251301</v>
      </c>
      <c r="AB28">
        <v>181719.260430294</v>
      </c>
      <c r="AC28">
        <v>179496.582378088</v>
      </c>
      <c r="AD28">
        <v>177808.267187188</v>
      </c>
      <c r="AE28">
        <v>170447.474546051</v>
      </c>
      <c r="AF28">
        <v>163658.867862024</v>
      </c>
    </row>
    <row r="29" spans="1:32" x14ac:dyDescent="0.3">
      <c r="A29" t="s">
        <v>185</v>
      </c>
      <c r="B29" t="s">
        <v>351</v>
      </c>
      <c r="C29" t="s">
        <v>297</v>
      </c>
      <c r="D29" t="s">
        <v>352</v>
      </c>
      <c r="E29" t="s">
        <v>298</v>
      </c>
      <c r="G29">
        <v>214445.70686937799</v>
      </c>
      <c r="H29">
        <v>197768.34733098999</v>
      </c>
      <c r="I29">
        <v>192168.258087416</v>
      </c>
      <c r="J29">
        <v>176505.748890863</v>
      </c>
      <c r="K29">
        <v>155759.06143668701</v>
      </c>
      <c r="L29">
        <v>131965.82982166001</v>
      </c>
      <c r="M29">
        <v>121548.389224108</v>
      </c>
      <c r="N29">
        <v>119547.755445655</v>
      </c>
      <c r="O29">
        <v>121385.544205803</v>
      </c>
      <c r="P29">
        <v>126045.578726575</v>
      </c>
      <c r="Q29">
        <v>130597.792932258</v>
      </c>
      <c r="R29">
        <v>131121.06541715001</v>
      </c>
      <c r="S29">
        <v>130194.06596097699</v>
      </c>
      <c r="T29">
        <v>128016.051991578</v>
      </c>
      <c r="U29">
        <v>122977.736351841</v>
      </c>
      <c r="V29">
        <v>118181.169435651</v>
      </c>
      <c r="W29">
        <v>115517.316328014</v>
      </c>
      <c r="X29">
        <v>114789.36694913</v>
      </c>
      <c r="Y29">
        <v>111552.123667796</v>
      </c>
      <c r="Z29">
        <v>111794.9078799</v>
      </c>
      <c r="AA29">
        <v>111116.67021651599</v>
      </c>
      <c r="AB29">
        <v>109951.395553633</v>
      </c>
      <c r="AC29">
        <v>109931.094236759</v>
      </c>
      <c r="AD29">
        <v>110451.941080966</v>
      </c>
      <c r="AE29">
        <v>107823.31228899201</v>
      </c>
      <c r="AF29">
        <v>106152.057261148</v>
      </c>
    </row>
    <row r="30" spans="1:32" x14ac:dyDescent="0.3">
      <c r="A30" t="s">
        <v>185</v>
      </c>
      <c r="B30" t="s">
        <v>353</v>
      </c>
      <c r="C30" t="s">
        <v>297</v>
      </c>
      <c r="D30" t="s">
        <v>354</v>
      </c>
      <c r="E30" t="s">
        <v>298</v>
      </c>
      <c r="G30">
        <v>16075.127820010999</v>
      </c>
      <c r="H30">
        <v>15170.403996290101</v>
      </c>
      <c r="I30">
        <v>14621.383302828601</v>
      </c>
      <c r="J30">
        <v>13189.131048163301</v>
      </c>
      <c r="K30">
        <v>11489.145894780901</v>
      </c>
      <c r="L30">
        <v>9656.3023090614497</v>
      </c>
      <c r="M30">
        <v>8827.0777324195406</v>
      </c>
      <c r="N30">
        <v>8461.2774135477503</v>
      </c>
      <c r="O30">
        <v>8429.0652810787396</v>
      </c>
      <c r="P30">
        <v>8825.1945290939802</v>
      </c>
      <c r="Q30">
        <v>9348.0122467665296</v>
      </c>
      <c r="R30">
        <v>9896.1780215376002</v>
      </c>
      <c r="S30">
        <v>9765.6839927302808</v>
      </c>
      <c r="T30">
        <v>10381.191076560501</v>
      </c>
      <c r="U30">
        <v>10462.394234724999</v>
      </c>
      <c r="V30">
        <v>9570.6454274733496</v>
      </c>
      <c r="W30">
        <v>9704.5504408108809</v>
      </c>
      <c r="X30">
        <v>9155.1408979485404</v>
      </c>
      <c r="Y30">
        <v>8952.1685311840392</v>
      </c>
      <c r="Z30">
        <v>8626.1371962458306</v>
      </c>
      <c r="AA30">
        <v>8194.1145842827591</v>
      </c>
      <c r="AB30">
        <v>8133.1670687852602</v>
      </c>
      <c r="AC30">
        <v>8291.8395240106292</v>
      </c>
      <c r="AD30">
        <v>7995.6468666238497</v>
      </c>
      <c r="AE30">
        <v>7396.0864420284097</v>
      </c>
      <c r="AF30">
        <v>6723.89092710353</v>
      </c>
    </row>
    <row r="31" spans="1:32" x14ac:dyDescent="0.3">
      <c r="A31" t="s">
        <v>185</v>
      </c>
      <c r="B31" t="s">
        <v>355</v>
      </c>
      <c r="C31" t="s">
        <v>297</v>
      </c>
      <c r="D31" t="s">
        <v>356</v>
      </c>
      <c r="E31" t="s">
        <v>298</v>
      </c>
      <c r="G31">
        <v>12286.611629548201</v>
      </c>
      <c r="H31">
        <v>11767.3407056178</v>
      </c>
      <c r="I31">
        <v>11600.241690975499</v>
      </c>
      <c r="J31">
        <v>10632.318981300599</v>
      </c>
      <c r="K31">
        <v>9503.8239785955993</v>
      </c>
      <c r="L31">
        <v>8063.32496848139</v>
      </c>
      <c r="M31">
        <v>7355.0338233008697</v>
      </c>
      <c r="N31">
        <v>7009.3744617013599</v>
      </c>
      <c r="O31">
        <v>6821.94447299904</v>
      </c>
      <c r="P31">
        <v>6825.5674076697496</v>
      </c>
      <c r="Q31">
        <v>6870.0660012039198</v>
      </c>
      <c r="R31">
        <v>7174.7054781054003</v>
      </c>
      <c r="S31">
        <v>7202.2671279371098</v>
      </c>
      <c r="T31">
        <v>7577.7313188901098</v>
      </c>
      <c r="U31">
        <v>7762.3881316419202</v>
      </c>
      <c r="V31">
        <v>7548.5779816190998</v>
      </c>
      <c r="W31">
        <v>7738.9608305765496</v>
      </c>
      <c r="X31">
        <v>7449.0107645467497</v>
      </c>
      <c r="Y31">
        <v>7525.1446941829599</v>
      </c>
      <c r="Z31">
        <v>7136.1891245166698</v>
      </c>
      <c r="AA31">
        <v>7115.0564101679101</v>
      </c>
      <c r="AB31">
        <v>6529.0866636194796</v>
      </c>
      <c r="AC31">
        <v>6595.53641161826</v>
      </c>
      <c r="AD31">
        <v>6809.5093244137697</v>
      </c>
      <c r="AE31">
        <v>6536.7835861758404</v>
      </c>
      <c r="AF31">
        <v>5280.7591045536401</v>
      </c>
    </row>
    <row r="32" spans="1:32" x14ac:dyDescent="0.3">
      <c r="A32" t="s">
        <v>185</v>
      </c>
      <c r="B32" t="s">
        <v>357</v>
      </c>
      <c r="C32" t="s">
        <v>297</v>
      </c>
      <c r="D32" t="s">
        <v>358</v>
      </c>
      <c r="E32" t="s">
        <v>298</v>
      </c>
      <c r="G32">
        <v>47153.7226646407</v>
      </c>
      <c r="H32">
        <v>36914.6988206815</v>
      </c>
      <c r="I32">
        <v>31177.7468762442</v>
      </c>
      <c r="J32">
        <v>26176.310564915198</v>
      </c>
      <c r="K32">
        <v>21825.233443005101</v>
      </c>
      <c r="L32">
        <v>18039.4630127405</v>
      </c>
      <c r="M32">
        <v>16520.824996842399</v>
      </c>
      <c r="N32">
        <v>16149.246711983</v>
      </c>
      <c r="O32">
        <v>16484.188167480599</v>
      </c>
      <c r="P32">
        <v>17049.077123763898</v>
      </c>
      <c r="Q32">
        <v>17974.180347396799</v>
      </c>
      <c r="R32">
        <v>18312.958623900198</v>
      </c>
      <c r="S32">
        <v>18276.017991566001</v>
      </c>
      <c r="T32">
        <v>18591.202203721699</v>
      </c>
      <c r="U32">
        <v>18356.169153616502</v>
      </c>
      <c r="V32">
        <v>17657.155460706599</v>
      </c>
      <c r="W32">
        <v>17172.508177090502</v>
      </c>
      <c r="X32">
        <v>16950.257359652798</v>
      </c>
      <c r="Y32">
        <v>16569.656803163802</v>
      </c>
      <c r="Z32">
        <v>16823.527620928799</v>
      </c>
      <c r="AA32">
        <v>16652.269988783301</v>
      </c>
      <c r="AB32">
        <v>16771.666973974101</v>
      </c>
      <c r="AC32">
        <v>16850.981657352499</v>
      </c>
      <c r="AD32">
        <v>17458.665233691099</v>
      </c>
      <c r="AE32">
        <v>17696.510041054102</v>
      </c>
      <c r="AF32">
        <v>17446.264875459801</v>
      </c>
    </row>
    <row r="33" spans="1:32" x14ac:dyDescent="0.3">
      <c r="A33" t="s">
        <v>185</v>
      </c>
      <c r="B33" t="s">
        <v>359</v>
      </c>
      <c r="C33" t="s">
        <v>297</v>
      </c>
      <c r="D33" t="s">
        <v>360</v>
      </c>
      <c r="E33" t="s">
        <v>298</v>
      </c>
      <c r="G33">
        <v>41129.555365427397</v>
      </c>
      <c r="H33">
        <v>35521.699082226303</v>
      </c>
      <c r="I33">
        <v>32709.591915377099</v>
      </c>
      <c r="J33">
        <v>29110.041648827701</v>
      </c>
      <c r="K33">
        <v>25031.434393091498</v>
      </c>
      <c r="L33">
        <v>21036.289971292401</v>
      </c>
      <c r="M33">
        <v>22897.697835880099</v>
      </c>
      <c r="N33">
        <v>28088.216855528</v>
      </c>
      <c r="O33">
        <v>34414.230509895599</v>
      </c>
      <c r="P33">
        <v>41925.839288190902</v>
      </c>
      <c r="Q33">
        <v>46025.162537949996</v>
      </c>
      <c r="R33">
        <v>45882.259380490599</v>
      </c>
      <c r="S33">
        <v>44697.5210200082</v>
      </c>
      <c r="T33">
        <v>43820.322523093499</v>
      </c>
      <c r="U33">
        <v>41776.684798800503</v>
      </c>
      <c r="V33">
        <v>40950.657911058101</v>
      </c>
      <c r="W33">
        <v>39704.690879333699</v>
      </c>
      <c r="X33">
        <v>39700.474367148097</v>
      </c>
      <c r="Y33">
        <v>39857.5581875719</v>
      </c>
      <c r="Z33">
        <v>41951.600324726001</v>
      </c>
      <c r="AA33">
        <v>41757.498362762599</v>
      </c>
      <c r="AB33">
        <v>40333.944170282397</v>
      </c>
      <c r="AC33">
        <v>37827.130548348301</v>
      </c>
      <c r="AD33">
        <v>35092.504681493097</v>
      </c>
      <c r="AE33">
        <v>30994.7821878014</v>
      </c>
      <c r="AF33">
        <v>28055.895693759201</v>
      </c>
    </row>
    <row r="34" spans="1:32" x14ac:dyDescent="0.3">
      <c r="A34" t="s">
        <v>185</v>
      </c>
      <c r="B34" t="s">
        <v>361</v>
      </c>
      <c r="C34" t="s">
        <v>297</v>
      </c>
      <c r="D34" t="s">
        <v>362</v>
      </c>
      <c r="E34" t="s">
        <v>298</v>
      </c>
      <c r="G34">
        <v>202284.72887580199</v>
      </c>
      <c r="H34">
        <v>186541.67102628399</v>
      </c>
      <c r="I34">
        <v>178449.54344872601</v>
      </c>
      <c r="J34">
        <v>171218.57720202001</v>
      </c>
      <c r="K34">
        <v>161614.133965646</v>
      </c>
      <c r="L34">
        <v>151807.415873472</v>
      </c>
      <c r="M34">
        <v>142230.077236788</v>
      </c>
      <c r="N34">
        <v>133852.551162335</v>
      </c>
      <c r="O34">
        <v>126078.964731099</v>
      </c>
      <c r="P34">
        <v>120150.71248315601</v>
      </c>
      <c r="Q34">
        <v>115720.426557108</v>
      </c>
      <c r="R34">
        <v>109492.91122794199</v>
      </c>
      <c r="S34">
        <v>100892.34283224199</v>
      </c>
      <c r="T34">
        <v>93330.318256610306</v>
      </c>
      <c r="U34">
        <v>84092.920156586799</v>
      </c>
      <c r="V34">
        <v>77445.620486895801</v>
      </c>
      <c r="W34">
        <v>72221.328377551297</v>
      </c>
      <c r="X34">
        <v>67410.577626123501</v>
      </c>
      <c r="Y34">
        <v>63054.368938311898</v>
      </c>
      <c r="Z34">
        <v>59981.194853551802</v>
      </c>
      <c r="AA34">
        <v>65290.493549915802</v>
      </c>
      <c r="AB34">
        <v>74610.992196985404</v>
      </c>
      <c r="AC34">
        <v>88130.041061979806</v>
      </c>
      <c r="AD34">
        <v>104793.748806074</v>
      </c>
      <c r="AE34">
        <v>115688.115385767</v>
      </c>
      <c r="AF34">
        <v>112634.62880495</v>
      </c>
    </row>
    <row r="35" spans="1:32" x14ac:dyDescent="0.3">
      <c r="A35" t="s">
        <v>185</v>
      </c>
      <c r="B35" t="s">
        <v>363</v>
      </c>
      <c r="C35" t="s">
        <v>297</v>
      </c>
      <c r="D35" t="s">
        <v>364</v>
      </c>
      <c r="E35" t="s">
        <v>298</v>
      </c>
      <c r="G35">
        <v>157334.21593691799</v>
      </c>
      <c r="H35">
        <v>140219.47833719701</v>
      </c>
      <c r="I35">
        <v>139097.10691083901</v>
      </c>
      <c r="J35">
        <v>130400.815729182</v>
      </c>
      <c r="K35">
        <v>119871.37598476</v>
      </c>
      <c r="L35">
        <v>106398.68214874899</v>
      </c>
      <c r="M35">
        <v>119330.374761331</v>
      </c>
      <c r="N35">
        <v>150410.082722561</v>
      </c>
      <c r="O35">
        <v>188775.78215245</v>
      </c>
      <c r="P35">
        <v>238998.13465454799</v>
      </c>
      <c r="Q35">
        <v>274547.58308191103</v>
      </c>
      <c r="R35">
        <v>290243.59258154797</v>
      </c>
      <c r="S35">
        <v>288695.470215765</v>
      </c>
      <c r="T35">
        <v>291601.78023782402</v>
      </c>
      <c r="U35">
        <v>275967.42555193498</v>
      </c>
      <c r="V35">
        <v>274531.28156838397</v>
      </c>
      <c r="W35">
        <v>269715.97715165297</v>
      </c>
      <c r="X35">
        <v>271284.16046682</v>
      </c>
      <c r="Y35">
        <v>271826.37918314798</v>
      </c>
      <c r="Z35">
        <v>287805.059127588</v>
      </c>
      <c r="AA35">
        <v>287400.80255294201</v>
      </c>
      <c r="AB35">
        <v>279054.38766394602</v>
      </c>
      <c r="AC35">
        <v>266157.65486130299</v>
      </c>
      <c r="AD35">
        <v>249149.473783678</v>
      </c>
      <c r="AE35">
        <v>231482.14251536599</v>
      </c>
      <c r="AF35">
        <v>222247.557161998</v>
      </c>
    </row>
    <row r="36" spans="1:32" x14ac:dyDescent="0.3">
      <c r="A36" t="s">
        <v>185</v>
      </c>
      <c r="B36" t="s">
        <v>365</v>
      </c>
      <c r="C36" t="s">
        <v>297</v>
      </c>
      <c r="D36" t="s">
        <v>366</v>
      </c>
      <c r="E36" t="s">
        <v>298</v>
      </c>
      <c r="G36">
        <v>59657.6670067495</v>
      </c>
      <c r="H36">
        <v>50884.656336040403</v>
      </c>
      <c r="I36">
        <v>48856.925524822604</v>
      </c>
      <c r="J36">
        <v>44397.4701565164</v>
      </c>
      <c r="K36">
        <v>39258.126456505503</v>
      </c>
      <c r="L36">
        <v>33924.4971079479</v>
      </c>
      <c r="M36">
        <v>35221.332066727497</v>
      </c>
      <c r="N36">
        <v>39955.3931282388</v>
      </c>
      <c r="O36">
        <v>48520.558267304397</v>
      </c>
      <c r="P36">
        <v>55530.029641289999</v>
      </c>
      <c r="Q36">
        <v>61739.1528696604</v>
      </c>
      <c r="R36">
        <v>64900.778301502403</v>
      </c>
      <c r="S36">
        <v>66051.286675113894</v>
      </c>
      <c r="T36">
        <v>65740.153351625704</v>
      </c>
      <c r="U36">
        <v>63255.712129567</v>
      </c>
      <c r="V36">
        <v>62207.7924666322</v>
      </c>
      <c r="W36">
        <v>55871.625833066602</v>
      </c>
      <c r="X36">
        <v>53030.635087533003</v>
      </c>
      <c r="Y36">
        <v>51571.321153160097</v>
      </c>
      <c r="Z36">
        <v>52315.852561752203</v>
      </c>
      <c r="AA36">
        <v>48598.2423501472</v>
      </c>
      <c r="AB36">
        <v>46327.747859254698</v>
      </c>
      <c r="AC36">
        <v>42584.786012912897</v>
      </c>
      <c r="AD36">
        <v>39488.0140000385</v>
      </c>
      <c r="AE36">
        <v>35740.4361045447</v>
      </c>
      <c r="AF36">
        <v>33874.603456313802</v>
      </c>
    </row>
    <row r="37" spans="1:32" x14ac:dyDescent="0.3">
      <c r="A37" t="s">
        <v>185</v>
      </c>
      <c r="B37" t="s">
        <v>367</v>
      </c>
      <c r="C37" t="s">
        <v>297</v>
      </c>
      <c r="D37" t="s">
        <v>368</v>
      </c>
      <c r="E37" t="s">
        <v>298</v>
      </c>
      <c r="G37">
        <v>30156.148651215899</v>
      </c>
      <c r="H37">
        <v>27206.793134835701</v>
      </c>
      <c r="I37">
        <v>26249.695926502602</v>
      </c>
      <c r="J37">
        <v>24359.528923497499</v>
      </c>
      <c r="K37">
        <v>23272.513091676599</v>
      </c>
      <c r="L37">
        <v>20843.852078508498</v>
      </c>
      <c r="M37">
        <v>22806.7800885777</v>
      </c>
      <c r="N37">
        <v>27084.987727855801</v>
      </c>
      <c r="O37">
        <v>31129.1625933789</v>
      </c>
      <c r="P37">
        <v>39391.279262496297</v>
      </c>
      <c r="Q37">
        <v>46543.589990282002</v>
      </c>
      <c r="R37">
        <v>49264.206400921801</v>
      </c>
      <c r="S37">
        <v>45932.364694089003</v>
      </c>
      <c r="T37">
        <v>44713.491941628999</v>
      </c>
      <c r="U37">
        <v>42367.272614942303</v>
      </c>
      <c r="V37">
        <v>40901.328515867099</v>
      </c>
      <c r="W37">
        <v>39677.260607551798</v>
      </c>
      <c r="X37">
        <v>41183.014570472602</v>
      </c>
      <c r="Y37">
        <v>41379.887103952897</v>
      </c>
      <c r="Z37">
        <v>42506.787007610597</v>
      </c>
      <c r="AA37">
        <v>43676.159152790198</v>
      </c>
      <c r="AB37">
        <v>42922.957044829403</v>
      </c>
      <c r="AC37">
        <v>43599.841309112198</v>
      </c>
      <c r="AD37">
        <v>42171.533445772096</v>
      </c>
      <c r="AE37">
        <v>40665.940071440004</v>
      </c>
      <c r="AF37">
        <v>38974.882762257097</v>
      </c>
    </row>
    <row r="38" spans="1:32" x14ac:dyDescent="0.3">
      <c r="A38" t="s">
        <v>185</v>
      </c>
      <c r="B38" t="s">
        <v>369</v>
      </c>
      <c r="C38" t="s">
        <v>297</v>
      </c>
      <c r="D38" t="s">
        <v>370</v>
      </c>
      <c r="E38" t="s">
        <v>298</v>
      </c>
      <c r="G38">
        <v>67520.400278952293</v>
      </c>
      <c r="H38">
        <v>62128.028866321198</v>
      </c>
      <c r="I38">
        <v>63990.485459514202</v>
      </c>
      <c r="J38">
        <v>61643.816649167697</v>
      </c>
      <c r="K38">
        <v>57340.736436578001</v>
      </c>
      <c r="L38">
        <v>51630.332962293003</v>
      </c>
      <c r="M38">
        <v>61302.262606026001</v>
      </c>
      <c r="N38">
        <v>83369.701866465999</v>
      </c>
      <c r="O38">
        <v>109126.061291766</v>
      </c>
      <c r="P38">
        <v>144076.82575076199</v>
      </c>
      <c r="Q38">
        <v>166264.84022196801</v>
      </c>
      <c r="R38">
        <v>176078.607879124</v>
      </c>
      <c r="S38">
        <v>176711.81884656299</v>
      </c>
      <c r="T38">
        <v>181148.134944569</v>
      </c>
      <c r="U38">
        <v>170344.440807426</v>
      </c>
      <c r="V38">
        <v>171422.160585884</v>
      </c>
      <c r="W38">
        <v>174167.09071103501</v>
      </c>
      <c r="X38">
        <v>177070.510808814</v>
      </c>
      <c r="Y38">
        <v>178875.170926035</v>
      </c>
      <c r="Z38">
        <v>192982.41955822601</v>
      </c>
      <c r="AA38">
        <v>195126.401050004</v>
      </c>
      <c r="AB38">
        <v>189803.68275986199</v>
      </c>
      <c r="AC38">
        <v>179973.027539278</v>
      </c>
      <c r="AD38">
        <v>167489.92633786699</v>
      </c>
      <c r="AE38">
        <v>155075.76633938201</v>
      </c>
      <c r="AF38">
        <v>149398.07094342701</v>
      </c>
    </row>
    <row r="39" spans="1:32" x14ac:dyDescent="0.3">
      <c r="A39" t="s">
        <v>185</v>
      </c>
      <c r="B39" t="s">
        <v>371</v>
      </c>
      <c r="C39" t="s">
        <v>297</v>
      </c>
      <c r="D39" t="s">
        <v>372</v>
      </c>
      <c r="E39" t="s">
        <v>298</v>
      </c>
      <c r="G39">
        <v>397183.479374672</v>
      </c>
      <c r="H39">
        <v>347948.68874857499</v>
      </c>
      <c r="I39">
        <v>321406.94883325201</v>
      </c>
      <c r="J39">
        <v>299021.73370094202</v>
      </c>
      <c r="K39">
        <v>283823.25493878999</v>
      </c>
      <c r="L39">
        <v>265686.39795063902</v>
      </c>
      <c r="M39">
        <v>254977.296994554</v>
      </c>
      <c r="N39">
        <v>243306.926954856</v>
      </c>
      <c r="O39">
        <v>230175.912382507</v>
      </c>
      <c r="P39">
        <v>223956.352252151</v>
      </c>
      <c r="Q39">
        <v>214945.96093986899</v>
      </c>
      <c r="R39">
        <v>199196.73243581399</v>
      </c>
      <c r="S39">
        <v>179759.95791649801</v>
      </c>
      <c r="T39">
        <v>159656.53865108601</v>
      </c>
      <c r="U39">
        <v>135727.13344442201</v>
      </c>
      <c r="V39">
        <v>120979.23243105999</v>
      </c>
      <c r="W39">
        <v>114997.47092811301</v>
      </c>
      <c r="X39">
        <v>110390.361437168</v>
      </c>
      <c r="Y39">
        <v>106228.593379385</v>
      </c>
      <c r="Z39">
        <v>107869.964310375</v>
      </c>
      <c r="AA39">
        <v>109278.62920776301</v>
      </c>
      <c r="AB39">
        <v>111742.265126568</v>
      </c>
      <c r="AC39">
        <v>111933.554773442</v>
      </c>
      <c r="AD39">
        <v>112440.17210418</v>
      </c>
      <c r="AE39">
        <v>112357.853560348</v>
      </c>
      <c r="AF39">
        <v>112936.12156597</v>
      </c>
    </row>
    <row r="40" spans="1:32" x14ac:dyDescent="0.3">
      <c r="A40" t="s">
        <v>185</v>
      </c>
      <c r="B40" t="s">
        <v>373</v>
      </c>
      <c r="C40" t="s">
        <v>297</v>
      </c>
      <c r="D40" t="s">
        <v>374</v>
      </c>
      <c r="E40" t="s">
        <v>298</v>
      </c>
      <c r="G40">
        <v>173073.68618871001</v>
      </c>
      <c r="H40">
        <v>139963.04790716601</v>
      </c>
      <c r="I40">
        <v>124507.69267000799</v>
      </c>
      <c r="J40">
        <v>108215.76611762401</v>
      </c>
      <c r="K40">
        <v>94006.342192726297</v>
      </c>
      <c r="L40">
        <v>78273.930108774599</v>
      </c>
      <c r="M40">
        <v>72909.443207382094</v>
      </c>
      <c r="N40">
        <v>73452.7241025197</v>
      </c>
      <c r="O40">
        <v>76631.843012895799</v>
      </c>
      <c r="P40">
        <v>81068.074016090599</v>
      </c>
      <c r="Q40">
        <v>87172.161254657694</v>
      </c>
      <c r="R40">
        <v>92849.760181224206</v>
      </c>
      <c r="S40">
        <v>96477.177539602999</v>
      </c>
      <c r="T40">
        <v>100898.649324051</v>
      </c>
      <c r="U40">
        <v>101488.288820585</v>
      </c>
      <c r="V40">
        <v>101303.497624289</v>
      </c>
      <c r="W40">
        <v>104342.675079968</v>
      </c>
      <c r="X40">
        <v>105501.314866532</v>
      </c>
      <c r="Y40">
        <v>101814.820711951</v>
      </c>
      <c r="Z40">
        <v>102915.610700591</v>
      </c>
      <c r="AA40">
        <v>101671.20642818901</v>
      </c>
      <c r="AB40">
        <v>100466.177896628</v>
      </c>
      <c r="AC40">
        <v>97215.212927468194</v>
      </c>
      <c r="AD40">
        <v>90181.1514281134</v>
      </c>
      <c r="AE40">
        <v>83089.832296585097</v>
      </c>
      <c r="AF40">
        <v>78078.160134203194</v>
      </c>
    </row>
    <row r="41" spans="1:32" x14ac:dyDescent="0.3">
      <c r="A41" t="s">
        <v>185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185</v>
      </c>
      <c r="B43" t="s">
        <v>379</v>
      </c>
      <c r="C43" t="s">
        <v>297</v>
      </c>
      <c r="D43" t="s">
        <v>380</v>
      </c>
      <c r="E43" t="s">
        <v>298</v>
      </c>
      <c r="G43">
        <v>808648.521154457</v>
      </c>
      <c r="H43">
        <v>646591.54258922394</v>
      </c>
      <c r="I43">
        <v>571524.55978879402</v>
      </c>
      <c r="J43">
        <v>504713.93442537799</v>
      </c>
      <c r="K43">
        <v>444495.638170433</v>
      </c>
      <c r="L43">
        <v>397625.945627796</v>
      </c>
      <c r="M43">
        <v>375695.82376879902</v>
      </c>
      <c r="N43">
        <v>375718.229971783</v>
      </c>
      <c r="O43">
        <v>388883.05805243598</v>
      </c>
      <c r="P43">
        <v>407840.56582591799</v>
      </c>
      <c r="Q43">
        <v>429416.90661304398</v>
      </c>
      <c r="R43">
        <v>437029.208863459</v>
      </c>
      <c r="S43">
        <v>430131.26329740899</v>
      </c>
      <c r="T43">
        <v>416753.82323812402</v>
      </c>
      <c r="U43">
        <v>384542.40485478798</v>
      </c>
      <c r="V43">
        <v>373321.90357808099</v>
      </c>
      <c r="W43">
        <v>368265.94967191399</v>
      </c>
      <c r="X43">
        <v>363044.98201769602</v>
      </c>
      <c r="Y43">
        <v>355221.12976857199</v>
      </c>
      <c r="Z43">
        <v>358170.84819341701</v>
      </c>
      <c r="AA43">
        <v>356012.20020990301</v>
      </c>
      <c r="AB43">
        <v>344944.66382152901</v>
      </c>
      <c r="AC43">
        <v>327985.28517772502</v>
      </c>
      <c r="AD43">
        <v>311839.714996706</v>
      </c>
      <c r="AE43">
        <v>286234.329162932</v>
      </c>
      <c r="AF43">
        <v>270970.74887752999</v>
      </c>
    </row>
    <row r="44" spans="1:32" x14ac:dyDescent="0.3">
      <c r="A44" t="s">
        <v>185</v>
      </c>
      <c r="B44" t="s">
        <v>381</v>
      </c>
      <c r="C44" t="s">
        <v>297</v>
      </c>
      <c r="D44" t="s">
        <v>382</v>
      </c>
      <c r="E44" t="s">
        <v>298</v>
      </c>
      <c r="G44">
        <v>7341240.1474229097</v>
      </c>
      <c r="H44">
        <v>6148199.1287956098</v>
      </c>
      <c r="I44">
        <v>5474270.5709784096</v>
      </c>
      <c r="J44">
        <v>4961136.64930424</v>
      </c>
      <c r="K44">
        <v>4537309.9269262999</v>
      </c>
      <c r="L44">
        <v>4183155.4006639798</v>
      </c>
      <c r="M44">
        <v>4013666.6841794802</v>
      </c>
      <c r="N44">
        <v>3984510.1915505398</v>
      </c>
      <c r="O44">
        <v>4013853.1011590902</v>
      </c>
      <c r="P44">
        <v>4150682.4142957102</v>
      </c>
      <c r="Q44">
        <v>4221007.4438030999</v>
      </c>
      <c r="R44">
        <v>4171281.3173050201</v>
      </c>
      <c r="S44">
        <v>4010387.4642298599</v>
      </c>
      <c r="T44">
        <v>3809832.1755458601</v>
      </c>
      <c r="U44">
        <v>3512977.71302146</v>
      </c>
      <c r="V44">
        <v>3356882.5778762898</v>
      </c>
      <c r="W44">
        <v>3274082.0117083201</v>
      </c>
      <c r="X44">
        <v>3201641.7646423401</v>
      </c>
      <c r="Y44">
        <v>3144475.4113670099</v>
      </c>
      <c r="Z44">
        <v>3204138.0775021198</v>
      </c>
      <c r="AA44">
        <v>3156789.2870470802</v>
      </c>
      <c r="AB44">
        <v>3054398.5000529601</v>
      </c>
      <c r="AC44">
        <v>2910825.4535849099</v>
      </c>
      <c r="AD44">
        <v>2745260.0925427</v>
      </c>
      <c r="AE44">
        <v>2510047.2054856201</v>
      </c>
      <c r="AF44">
        <v>2359148.6199219101</v>
      </c>
    </row>
    <row r="45" spans="1:32" x14ac:dyDescent="0.3">
      <c r="A45" t="s">
        <v>185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185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185</v>
      </c>
      <c r="B47" t="s">
        <v>387</v>
      </c>
      <c r="C47" t="s">
        <v>297</v>
      </c>
      <c r="D47" t="s">
        <v>388</v>
      </c>
      <c r="E47" t="s">
        <v>298</v>
      </c>
      <c r="G47">
        <v>585152.47238416504</v>
      </c>
      <c r="H47">
        <v>476544.98552437802</v>
      </c>
      <c r="I47">
        <v>419209.25654335</v>
      </c>
      <c r="J47">
        <v>381156.60351676203</v>
      </c>
      <c r="K47">
        <v>347153.56638283102</v>
      </c>
      <c r="L47">
        <v>321470.172048231</v>
      </c>
      <c r="M47">
        <v>304126.55500117701</v>
      </c>
      <c r="N47">
        <v>287638.70388864598</v>
      </c>
      <c r="O47">
        <v>265170.77371674398</v>
      </c>
      <c r="P47">
        <v>242347.724496034</v>
      </c>
      <c r="Q47">
        <v>225691.21962232501</v>
      </c>
      <c r="R47">
        <v>211995.136240294</v>
      </c>
      <c r="S47">
        <v>195928.93285136399</v>
      </c>
      <c r="T47">
        <v>186696.98946645099</v>
      </c>
      <c r="U47">
        <v>170919.73496084299</v>
      </c>
      <c r="V47">
        <v>167104.341116036</v>
      </c>
      <c r="W47">
        <v>168485.73559842</v>
      </c>
      <c r="X47">
        <v>170685.36019442699</v>
      </c>
      <c r="Y47">
        <v>173685.731459173</v>
      </c>
      <c r="Z47">
        <v>183953.011412055</v>
      </c>
      <c r="AA47">
        <v>185926.40924083401</v>
      </c>
      <c r="AB47">
        <v>184455.94661664899</v>
      </c>
      <c r="AC47">
        <v>179025.10831714101</v>
      </c>
      <c r="AD47">
        <v>177726.1194994</v>
      </c>
      <c r="AE47">
        <v>172939.992277004</v>
      </c>
      <c r="AF47">
        <v>169477.091977759</v>
      </c>
    </row>
    <row r="48" spans="1:32" x14ac:dyDescent="0.3">
      <c r="A48" t="s">
        <v>185</v>
      </c>
      <c r="B48" t="s">
        <v>389</v>
      </c>
      <c r="C48" t="s">
        <v>297</v>
      </c>
      <c r="D48" t="s">
        <v>390</v>
      </c>
      <c r="E48" t="s">
        <v>298</v>
      </c>
      <c r="G48">
        <v>1532134.17867493</v>
      </c>
      <c r="H48">
        <v>1322028.41359798</v>
      </c>
      <c r="I48">
        <v>1227449.18910112</v>
      </c>
      <c r="J48">
        <v>1164387.07071503</v>
      </c>
      <c r="K48">
        <v>1095629.43285939</v>
      </c>
      <c r="L48">
        <v>1030717.66401373</v>
      </c>
      <c r="M48">
        <v>983165.62061348697</v>
      </c>
      <c r="N48">
        <v>942741.05364652595</v>
      </c>
      <c r="O48">
        <v>896490.66936060903</v>
      </c>
      <c r="P48">
        <v>850475.40540643502</v>
      </c>
      <c r="Q48">
        <v>815131.20986808103</v>
      </c>
      <c r="R48">
        <v>778697.68895631901</v>
      </c>
      <c r="S48">
        <v>740562.69097977004</v>
      </c>
      <c r="T48">
        <v>719435.37049408501</v>
      </c>
      <c r="U48">
        <v>672497.88010230102</v>
      </c>
      <c r="V48">
        <v>660325.81425244198</v>
      </c>
      <c r="W48">
        <v>655179.315036249</v>
      </c>
      <c r="X48">
        <v>656319.71481745597</v>
      </c>
      <c r="Y48">
        <v>656242.31116207596</v>
      </c>
      <c r="Z48">
        <v>682515.40811172605</v>
      </c>
      <c r="AA48">
        <v>697053.069317166</v>
      </c>
      <c r="AB48">
        <v>708662.24354612897</v>
      </c>
      <c r="AC48">
        <v>708454.01732879295</v>
      </c>
      <c r="AD48">
        <v>714760.85483705194</v>
      </c>
      <c r="AE48">
        <v>706805.82217139599</v>
      </c>
      <c r="AF48">
        <v>702568.18860474101</v>
      </c>
    </row>
    <row r="49" spans="1:32" x14ac:dyDescent="0.3">
      <c r="A49" t="s">
        <v>185</v>
      </c>
      <c r="B49" t="s">
        <v>391</v>
      </c>
      <c r="C49" t="s">
        <v>297</v>
      </c>
      <c r="D49" t="s">
        <v>392</v>
      </c>
      <c r="E49" t="s">
        <v>298</v>
      </c>
      <c r="G49">
        <v>328061.27084806602</v>
      </c>
      <c r="H49">
        <v>315073.56087731302</v>
      </c>
      <c r="I49">
        <v>319436.19810784602</v>
      </c>
      <c r="J49">
        <v>321331.33840737201</v>
      </c>
      <c r="K49">
        <v>312498.220128129</v>
      </c>
      <c r="L49">
        <v>296343.06829413102</v>
      </c>
      <c r="M49">
        <v>290031.80822082999</v>
      </c>
      <c r="N49">
        <v>288523.66900700203</v>
      </c>
      <c r="O49">
        <v>291276.46081268298</v>
      </c>
      <c r="P49">
        <v>294184.54018786101</v>
      </c>
      <c r="Q49">
        <v>287152.152705168</v>
      </c>
      <c r="R49">
        <v>275069.01539432001</v>
      </c>
      <c r="S49">
        <v>258505.90280158899</v>
      </c>
      <c r="T49">
        <v>246667.758489498</v>
      </c>
      <c r="U49">
        <v>223535.43267491701</v>
      </c>
      <c r="V49">
        <v>204203.54907300399</v>
      </c>
      <c r="W49">
        <v>180907.82272535999</v>
      </c>
      <c r="X49">
        <v>156839.458015479</v>
      </c>
      <c r="Y49">
        <v>133204.06587246299</v>
      </c>
      <c r="Z49">
        <v>114387.721397742</v>
      </c>
      <c r="AA49">
        <v>107031.256933838</v>
      </c>
      <c r="AB49">
        <v>108933.494264366</v>
      </c>
      <c r="AC49">
        <v>115092.523814489</v>
      </c>
      <c r="AD49">
        <v>125030.867649176</v>
      </c>
      <c r="AE49">
        <v>127038.18752010301</v>
      </c>
      <c r="AF49">
        <v>127404.701420857</v>
      </c>
    </row>
    <row r="50" spans="1:32" x14ac:dyDescent="0.3">
      <c r="A50" t="s">
        <v>185</v>
      </c>
      <c r="B50" t="s">
        <v>393</v>
      </c>
      <c r="C50" t="s">
        <v>297</v>
      </c>
      <c r="D50" t="s">
        <v>394</v>
      </c>
      <c r="E50" t="s">
        <v>298</v>
      </c>
      <c r="G50">
        <v>618920.43544269702</v>
      </c>
      <c r="H50">
        <v>530409.86719628901</v>
      </c>
      <c r="I50">
        <v>488803.73444992001</v>
      </c>
      <c r="J50">
        <v>461899.12879089802</v>
      </c>
      <c r="K50">
        <v>435977.64634843299</v>
      </c>
      <c r="L50">
        <v>412904.42367137002</v>
      </c>
      <c r="M50">
        <v>389007.25739147997</v>
      </c>
      <c r="N50">
        <v>366578.68075087701</v>
      </c>
      <c r="O50">
        <v>340043.43483118201</v>
      </c>
      <c r="P50">
        <v>313943.14072253997</v>
      </c>
      <c r="Q50">
        <v>302287.837540587</v>
      </c>
      <c r="R50">
        <v>291633.53732170502</v>
      </c>
      <c r="S50">
        <v>286127.85532681702</v>
      </c>
      <c r="T50">
        <v>286070.62253813498</v>
      </c>
      <c r="U50">
        <v>278042.71246654203</v>
      </c>
      <c r="V50">
        <v>289017.92406340298</v>
      </c>
      <c r="W50">
        <v>305785.75671246898</v>
      </c>
      <c r="X50">
        <v>328794.89660754998</v>
      </c>
      <c r="Y50">
        <v>349352.51383044099</v>
      </c>
      <c r="Z50">
        <v>384174.675301929</v>
      </c>
      <c r="AA50">
        <v>404095.40314249397</v>
      </c>
      <c r="AB50">
        <v>415272.80266511301</v>
      </c>
      <c r="AC50">
        <v>414336.38519716199</v>
      </c>
      <c r="AD50">
        <v>412003.86768847599</v>
      </c>
      <c r="AE50">
        <v>406827.64237428899</v>
      </c>
      <c r="AF50">
        <v>405686.39520612499</v>
      </c>
    </row>
    <row r="51" spans="1:32" x14ac:dyDescent="0.3">
      <c r="A51" t="s">
        <v>185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185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185</v>
      </c>
      <c r="B53" t="s">
        <v>399</v>
      </c>
      <c r="C53" t="s">
        <v>297</v>
      </c>
      <c r="D53" t="s">
        <v>400</v>
      </c>
      <c r="E53" t="s">
        <v>298</v>
      </c>
      <c r="G53">
        <v>162242.92043125801</v>
      </c>
      <c r="H53">
        <v>118458.21545283801</v>
      </c>
      <c r="I53">
        <v>92959.970827919096</v>
      </c>
      <c r="J53">
        <v>75549.406339829002</v>
      </c>
      <c r="K53">
        <v>63140.520114744097</v>
      </c>
      <c r="L53">
        <v>54726.657062769104</v>
      </c>
      <c r="M53">
        <v>50967.294140929698</v>
      </c>
      <c r="N53">
        <v>50115.749164736902</v>
      </c>
      <c r="O53">
        <v>50697.049188146499</v>
      </c>
      <c r="P53">
        <v>50616.874789193098</v>
      </c>
      <c r="Q53">
        <v>51933.360859739703</v>
      </c>
      <c r="R53">
        <v>52812.665127591397</v>
      </c>
      <c r="S53">
        <v>53648.486746500297</v>
      </c>
      <c r="T53">
        <v>57775.5801201574</v>
      </c>
      <c r="U53">
        <v>58719.013852450698</v>
      </c>
      <c r="V53">
        <v>60577.316027198001</v>
      </c>
      <c r="W53">
        <v>62739.437979005997</v>
      </c>
      <c r="X53">
        <v>64351.07096297</v>
      </c>
      <c r="Y53">
        <v>65804.227785219206</v>
      </c>
      <c r="Z53">
        <v>69721.256299109795</v>
      </c>
      <c r="AA53">
        <v>68540.509985891098</v>
      </c>
      <c r="AB53">
        <v>64331.772434535596</v>
      </c>
      <c r="AC53">
        <v>57088.7610413738</v>
      </c>
      <c r="AD53">
        <v>47874.401963001401</v>
      </c>
      <c r="AE53">
        <v>37028.760303631498</v>
      </c>
      <c r="AF53">
        <v>30676.066326020999</v>
      </c>
    </row>
    <row r="54" spans="1:32" x14ac:dyDescent="0.3">
      <c r="A54" t="s">
        <v>185</v>
      </c>
      <c r="B54" t="s">
        <v>401</v>
      </c>
      <c r="C54" t="s">
        <v>297</v>
      </c>
      <c r="D54" t="s">
        <v>402</v>
      </c>
      <c r="E54" t="s">
        <v>298</v>
      </c>
      <c r="G54">
        <v>549146.20997775404</v>
      </c>
      <c r="H54">
        <v>422588.3810086</v>
      </c>
      <c r="I54">
        <v>352225.65660922998</v>
      </c>
      <c r="J54">
        <v>302015.92411347898</v>
      </c>
      <c r="K54">
        <v>266728.54568761599</v>
      </c>
      <c r="L54">
        <v>244364.40288072301</v>
      </c>
      <c r="M54">
        <v>235357.196750348</v>
      </c>
      <c r="N54">
        <v>233122.45106445099</v>
      </c>
      <c r="O54">
        <v>234686.07532937001</v>
      </c>
      <c r="P54">
        <v>238176.83027494801</v>
      </c>
      <c r="Q54">
        <v>254997.11471701</v>
      </c>
      <c r="R54">
        <v>263849.52641888103</v>
      </c>
      <c r="S54">
        <v>267281.16216464201</v>
      </c>
      <c r="T54">
        <v>276869.53552215401</v>
      </c>
      <c r="U54">
        <v>268912.00162195403</v>
      </c>
      <c r="V54">
        <v>270442.82928580203</v>
      </c>
      <c r="W54">
        <v>274734.433622599</v>
      </c>
      <c r="X54">
        <v>275943.84507852799</v>
      </c>
      <c r="Y54">
        <v>274185.17235727201</v>
      </c>
      <c r="Z54">
        <v>280423.39232639299</v>
      </c>
      <c r="AA54">
        <v>268718.639144307</v>
      </c>
      <c r="AB54">
        <v>249723.37221605601</v>
      </c>
      <c r="AC54">
        <v>224408.56614557601</v>
      </c>
      <c r="AD54">
        <v>195644.909742672</v>
      </c>
      <c r="AE54">
        <v>162556.99914935199</v>
      </c>
      <c r="AF54">
        <v>140544.09385914501</v>
      </c>
    </row>
    <row r="55" spans="1:32" x14ac:dyDescent="0.3">
      <c r="A55" t="s">
        <v>185</v>
      </c>
      <c r="B55" t="s">
        <v>403</v>
      </c>
      <c r="C55" t="s">
        <v>297</v>
      </c>
      <c r="D55" t="s">
        <v>404</v>
      </c>
      <c r="E55" t="s">
        <v>298</v>
      </c>
      <c r="G55">
        <v>386906.58643252403</v>
      </c>
      <c r="H55">
        <v>304138.39350074</v>
      </c>
      <c r="I55">
        <v>259302.50775252</v>
      </c>
      <c r="J55">
        <v>226520.468217146</v>
      </c>
      <c r="K55">
        <v>203661.88692429499</v>
      </c>
      <c r="L55">
        <v>189722.27233242299</v>
      </c>
      <c r="M55">
        <v>184442.184848362</v>
      </c>
      <c r="N55">
        <v>182976.518803785</v>
      </c>
      <c r="O55">
        <v>183917.009090376</v>
      </c>
      <c r="P55">
        <v>187520.45690292501</v>
      </c>
      <c r="Q55">
        <v>203082.51512042101</v>
      </c>
      <c r="R55">
        <v>211046.017323498</v>
      </c>
      <c r="S55">
        <v>213564.322109834</v>
      </c>
      <c r="T55">
        <v>218693.277511386</v>
      </c>
      <c r="U55">
        <v>209979.42299788701</v>
      </c>
      <c r="V55">
        <v>209706.75011516601</v>
      </c>
      <c r="W55">
        <v>211776.41718803599</v>
      </c>
      <c r="X55">
        <v>211391.154672946</v>
      </c>
      <c r="Y55">
        <v>208125.89056911599</v>
      </c>
      <c r="Z55">
        <v>210367.65465387001</v>
      </c>
      <c r="AA55">
        <v>199957.18486492199</v>
      </c>
      <c r="AB55">
        <v>185274.14037860101</v>
      </c>
      <c r="AC55">
        <v>167357.54521940899</v>
      </c>
      <c r="AD55">
        <v>148021.591371619</v>
      </c>
      <c r="AE55">
        <v>125938.893130938</v>
      </c>
      <c r="AF55">
        <v>110109.586320505</v>
      </c>
    </row>
    <row r="56" spans="1:32" x14ac:dyDescent="0.3">
      <c r="A56" t="s">
        <v>185</v>
      </c>
      <c r="B56" t="s">
        <v>405</v>
      </c>
      <c r="C56" t="s">
        <v>297</v>
      </c>
      <c r="D56" t="s">
        <v>406</v>
      </c>
      <c r="E56" t="s">
        <v>298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 spans="1:32" x14ac:dyDescent="0.3">
      <c r="A57" t="s">
        <v>185</v>
      </c>
      <c r="B57" t="s">
        <v>407</v>
      </c>
      <c r="C57" t="s">
        <v>297</v>
      </c>
      <c r="D57" t="s">
        <v>408</v>
      </c>
      <c r="E57" t="s">
        <v>298</v>
      </c>
      <c r="G57">
        <v>9046627.2397754397</v>
      </c>
      <c r="H57">
        <v>7610614.3620123304</v>
      </c>
      <c r="I57">
        <v>6828091.8645424498</v>
      </c>
      <c r="J57">
        <v>6237165.86791318</v>
      </c>
      <c r="K57">
        <v>5731791.96555374</v>
      </c>
      <c r="L57">
        <v>5297617.8342004605</v>
      </c>
      <c r="M57">
        <v>5077102.89232268</v>
      </c>
      <c r="N57">
        <v>5011864.2403573701</v>
      </c>
      <c r="O57">
        <v>5000947.59230462</v>
      </c>
      <c r="P57">
        <v>5102031.09734153</v>
      </c>
      <c r="Q57">
        <v>5152655.1568013104</v>
      </c>
      <c r="R57">
        <v>5076452.30543858</v>
      </c>
      <c r="S57">
        <v>4881746.0970188398</v>
      </c>
      <c r="T57">
        <v>4663767.0965653602</v>
      </c>
      <c r="U57">
        <v>4314945.8396467501</v>
      </c>
      <c r="V57">
        <v>4145223.3249088898</v>
      </c>
      <c r="W57">
        <v>4061956.7702653999</v>
      </c>
      <c r="X57">
        <v>3991993.3616932998</v>
      </c>
      <c r="Y57">
        <v>3930358.5734649198</v>
      </c>
      <c r="Z57">
        <v>4017489.3912518499</v>
      </c>
      <c r="AA57">
        <v>3982315.4454282401</v>
      </c>
      <c r="AB57">
        <v>3889471.49191111</v>
      </c>
      <c r="AC57">
        <v>3742265.2198153702</v>
      </c>
      <c r="AD57">
        <v>3575289.9053870901</v>
      </c>
      <c r="AE57">
        <v>3324903.3320988002</v>
      </c>
      <c r="AF57">
        <v>3161829.0099439202</v>
      </c>
    </row>
    <row r="58" spans="1:32" x14ac:dyDescent="0.3">
      <c r="A58" t="s">
        <v>185</v>
      </c>
      <c r="B58" t="s">
        <v>409</v>
      </c>
      <c r="C58" t="s">
        <v>297</v>
      </c>
      <c r="D58" t="s">
        <v>410</v>
      </c>
      <c r="E58" t="s">
        <v>298</v>
      </c>
      <c r="G58">
        <v>9046448.0122865494</v>
      </c>
      <c r="H58">
        <v>7610190.5903007602</v>
      </c>
      <c r="I58">
        <v>6826227.4527495401</v>
      </c>
      <c r="J58">
        <v>6233739.4861369003</v>
      </c>
      <c r="K58">
        <v>5726945.7019784199</v>
      </c>
      <c r="L58">
        <v>5292146.9947864898</v>
      </c>
      <c r="M58">
        <v>5069741.7480003498</v>
      </c>
      <c r="N58">
        <v>5000703.96929958</v>
      </c>
      <c r="O58">
        <v>4986975.6135326</v>
      </c>
      <c r="P58">
        <v>5082225.8937182399</v>
      </c>
      <c r="Q58">
        <v>5123310.8149258401</v>
      </c>
      <c r="R58">
        <v>5042828.7664425699</v>
      </c>
      <c r="S58">
        <v>4847427.3327492299</v>
      </c>
      <c r="T58">
        <v>4630166.19536399</v>
      </c>
      <c r="U58">
        <v>4286963.88194435</v>
      </c>
      <c r="V58">
        <v>4118511.8897530199</v>
      </c>
      <c r="W58">
        <v>4033604.0018245401</v>
      </c>
      <c r="X58">
        <v>3963462.7943263301</v>
      </c>
      <c r="Y58">
        <v>3902532.5432410398</v>
      </c>
      <c r="Z58">
        <v>3989569.09631444</v>
      </c>
      <c r="AA58">
        <v>3955513.5627924302</v>
      </c>
      <c r="AB58">
        <v>3863526.92149571</v>
      </c>
      <c r="AC58">
        <v>3716494.6838411698</v>
      </c>
      <c r="AD58">
        <v>3550202.0988078699</v>
      </c>
      <c r="AE58">
        <v>3299942.8599536</v>
      </c>
      <c r="AF58">
        <v>3139794.9686608599</v>
      </c>
    </row>
    <row r="59" spans="1:32" x14ac:dyDescent="0.3">
      <c r="A59" t="s">
        <v>185</v>
      </c>
      <c r="B59" t="s">
        <v>411</v>
      </c>
      <c r="C59" t="s">
        <v>297</v>
      </c>
      <c r="D59" t="s">
        <v>412</v>
      </c>
      <c r="E59" t="s">
        <v>298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187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187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187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187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187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187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187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187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187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187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187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187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187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187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187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187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187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187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187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187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187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187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187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187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187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187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187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187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187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187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187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187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187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187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187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187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187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187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187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187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187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187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187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187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187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187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187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187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187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187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187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187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187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187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187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187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187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189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189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189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189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189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189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189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189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189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189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189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189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189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189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189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189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189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189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189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189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189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189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189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189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189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189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189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189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189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189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189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189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189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189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189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189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189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189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189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189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189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189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189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189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189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189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189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189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189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189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189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189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189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189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189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189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189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189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191</v>
      </c>
      <c r="B2" t="s">
        <v>295</v>
      </c>
      <c r="C2" t="s">
        <v>297</v>
      </c>
      <c r="D2" t="s">
        <v>296</v>
      </c>
      <c r="E2" t="s">
        <v>298</v>
      </c>
      <c r="G2">
        <v>423423.71566813998</v>
      </c>
      <c r="H2">
        <v>417273.50202685501</v>
      </c>
      <c r="I2">
        <v>423913.66460966301</v>
      </c>
      <c r="J2">
        <v>427753.33076553</v>
      </c>
      <c r="K2">
        <v>421202.84541962098</v>
      </c>
      <c r="L2">
        <v>413003.86286565498</v>
      </c>
      <c r="M2">
        <v>407314.00648603</v>
      </c>
      <c r="N2">
        <v>386540.11948629702</v>
      </c>
      <c r="O2">
        <v>371543.82614297199</v>
      </c>
      <c r="P2">
        <v>357879.02475701302</v>
      </c>
      <c r="Q2">
        <v>342095.428775181</v>
      </c>
      <c r="R2">
        <v>331795.69083535601</v>
      </c>
      <c r="S2">
        <v>319375.75426772999</v>
      </c>
      <c r="T2">
        <v>305823.24045507802</v>
      </c>
      <c r="U2">
        <v>290702.05982666701</v>
      </c>
      <c r="V2">
        <v>280327.35741439002</v>
      </c>
      <c r="W2">
        <v>274217.46645357599</v>
      </c>
      <c r="X2">
        <v>269257.19695126702</v>
      </c>
      <c r="Y2">
        <v>267342.57284422399</v>
      </c>
      <c r="Z2">
        <v>266819.71673285298</v>
      </c>
      <c r="AA2">
        <v>266206.35934599501</v>
      </c>
      <c r="AB2">
        <v>268665.53134265199</v>
      </c>
      <c r="AC2">
        <v>268918.670004635</v>
      </c>
      <c r="AD2">
        <v>270293.06700935098</v>
      </c>
      <c r="AE2">
        <v>272184.10960345803</v>
      </c>
      <c r="AF2">
        <v>278220.68399232498</v>
      </c>
    </row>
    <row r="3" spans="1:32" x14ac:dyDescent="0.3">
      <c r="A3" t="s">
        <v>191</v>
      </c>
      <c r="B3" t="s">
        <v>299</v>
      </c>
      <c r="C3" t="s">
        <v>297</v>
      </c>
      <c r="D3" t="s">
        <v>300</v>
      </c>
      <c r="E3" t="s">
        <v>298</v>
      </c>
      <c r="G3">
        <v>134870.33842717001</v>
      </c>
      <c r="H3">
        <v>135372.173560253</v>
      </c>
      <c r="I3">
        <v>139293.059915569</v>
      </c>
      <c r="J3">
        <v>142201.034716836</v>
      </c>
      <c r="K3">
        <v>143171.76641054999</v>
      </c>
      <c r="L3">
        <v>145802.904969369</v>
      </c>
      <c r="M3">
        <v>138759.24769619299</v>
      </c>
      <c r="N3">
        <v>129512.969534264</v>
      </c>
      <c r="O3">
        <v>122235.94543979201</v>
      </c>
      <c r="P3">
        <v>117734.271965911</v>
      </c>
      <c r="Q3">
        <v>109766.49085524199</v>
      </c>
      <c r="R3">
        <v>104081.137391959</v>
      </c>
      <c r="S3">
        <v>96284.283074328501</v>
      </c>
      <c r="T3">
        <v>89174.909709851301</v>
      </c>
      <c r="U3">
        <v>78321.524540254293</v>
      </c>
      <c r="V3">
        <v>72598.306597672097</v>
      </c>
      <c r="W3">
        <v>67132.517792849598</v>
      </c>
      <c r="X3">
        <v>63121.183282198901</v>
      </c>
      <c r="Y3">
        <v>59946.392921977902</v>
      </c>
      <c r="Z3">
        <v>56781.988468062198</v>
      </c>
      <c r="AA3">
        <v>54035.009651987501</v>
      </c>
      <c r="AB3">
        <v>50739.879266972603</v>
      </c>
      <c r="AC3">
        <v>48864.780611443799</v>
      </c>
      <c r="AD3">
        <v>47082.063365360802</v>
      </c>
      <c r="AE3">
        <v>44518.811062532397</v>
      </c>
      <c r="AF3">
        <v>41803.961422649198</v>
      </c>
    </row>
    <row r="4" spans="1:32" x14ac:dyDescent="0.3">
      <c r="A4" t="s">
        <v>191</v>
      </c>
      <c r="B4" t="s">
        <v>301</v>
      </c>
      <c r="C4" t="s">
        <v>297</v>
      </c>
      <c r="D4" t="s">
        <v>302</v>
      </c>
      <c r="E4" t="s">
        <v>298</v>
      </c>
      <c r="G4">
        <v>57925187.432221398</v>
      </c>
      <c r="H4">
        <v>60516155.299775198</v>
      </c>
      <c r="I4">
        <v>63641805.415931404</v>
      </c>
      <c r="J4">
        <v>65232454.7529044</v>
      </c>
      <c r="K4">
        <v>66792458.892546497</v>
      </c>
      <c r="L4">
        <v>68748928.682550594</v>
      </c>
      <c r="M4">
        <v>70021882.108254895</v>
      </c>
      <c r="N4">
        <v>70893165.877485305</v>
      </c>
      <c r="O4">
        <v>72414236.648353994</v>
      </c>
      <c r="P4">
        <v>74573484.431436107</v>
      </c>
      <c r="Q4">
        <v>77104230.318250597</v>
      </c>
      <c r="R4">
        <v>80468468.949528605</v>
      </c>
      <c r="S4">
        <v>82563356.938946903</v>
      </c>
      <c r="T4">
        <v>83609313.793322206</v>
      </c>
      <c r="U4">
        <v>80107436.890476599</v>
      </c>
      <c r="V4">
        <v>80934249.9500487</v>
      </c>
      <c r="W4">
        <v>81366214.930201694</v>
      </c>
      <c r="X4">
        <v>82083196.492212206</v>
      </c>
      <c r="Y4">
        <v>83345078.520062506</v>
      </c>
      <c r="Z4">
        <v>85731660.545456603</v>
      </c>
      <c r="AA4">
        <v>86793336.712496996</v>
      </c>
      <c r="AB4">
        <v>86908924.444890395</v>
      </c>
      <c r="AC4">
        <v>88980857.514501199</v>
      </c>
      <c r="AD4">
        <v>90951237.684776202</v>
      </c>
      <c r="AE4">
        <v>91656503.518898398</v>
      </c>
      <c r="AF4">
        <v>91247415.266328499</v>
      </c>
    </row>
    <row r="5" spans="1:32" x14ac:dyDescent="0.3">
      <c r="A5" t="s">
        <v>191</v>
      </c>
      <c r="B5" t="s">
        <v>303</v>
      </c>
      <c r="C5" t="s">
        <v>297</v>
      </c>
      <c r="D5" t="s">
        <v>304</v>
      </c>
      <c r="E5" t="s">
        <v>298</v>
      </c>
      <c r="G5">
        <v>1647460.4973164101</v>
      </c>
      <c r="H5">
        <v>1721660.1769405799</v>
      </c>
      <c r="I5">
        <v>1812025.2560195799</v>
      </c>
      <c r="J5">
        <v>1884642.2296051499</v>
      </c>
      <c r="K5">
        <v>1941108.7819288999</v>
      </c>
      <c r="L5">
        <v>1996997.35601855</v>
      </c>
      <c r="M5">
        <v>2017067.8547189899</v>
      </c>
      <c r="N5">
        <v>2080568.87987911</v>
      </c>
      <c r="O5">
        <v>2132649.7802495202</v>
      </c>
      <c r="P5">
        <v>2190947.596409</v>
      </c>
      <c r="Q5">
        <v>2275505.3792488901</v>
      </c>
      <c r="R5">
        <v>2343318.8936254899</v>
      </c>
      <c r="S5">
        <v>2356195.0087128901</v>
      </c>
      <c r="T5">
        <v>2340899.8547517098</v>
      </c>
      <c r="U5">
        <v>2218798.2364292499</v>
      </c>
      <c r="V5">
        <v>2201101.93202637</v>
      </c>
      <c r="W5">
        <v>2171196.6048213001</v>
      </c>
      <c r="X5">
        <v>2143881.55445161</v>
      </c>
      <c r="Y5">
        <v>2126046.0088583701</v>
      </c>
      <c r="Z5">
        <v>2111835.94685941</v>
      </c>
      <c r="AA5">
        <v>2090099.4247429599</v>
      </c>
      <c r="AB5">
        <v>2077740.54457647</v>
      </c>
      <c r="AC5">
        <v>2118017.8928644401</v>
      </c>
      <c r="AD5">
        <v>2172967.4869731702</v>
      </c>
      <c r="AE5">
        <v>2193954.1308265799</v>
      </c>
      <c r="AF5">
        <v>2189405.3839997598</v>
      </c>
    </row>
    <row r="6" spans="1:32" x14ac:dyDescent="0.3">
      <c r="A6" t="s">
        <v>191</v>
      </c>
      <c r="B6" t="s">
        <v>305</v>
      </c>
      <c r="C6" t="s">
        <v>297</v>
      </c>
      <c r="D6" t="s">
        <v>306</v>
      </c>
      <c r="E6" t="s">
        <v>298</v>
      </c>
      <c r="G6">
        <v>906666.39468125103</v>
      </c>
      <c r="H6">
        <v>846307.75990736205</v>
      </c>
      <c r="I6">
        <v>801119.18625859998</v>
      </c>
      <c r="J6">
        <v>752348.93171108398</v>
      </c>
      <c r="K6">
        <v>708975.50364150095</v>
      </c>
      <c r="L6">
        <v>674173.45783224795</v>
      </c>
      <c r="M6">
        <v>638018.77862096101</v>
      </c>
      <c r="N6">
        <v>595779.18654454395</v>
      </c>
      <c r="O6">
        <v>564663.47151629999</v>
      </c>
      <c r="P6">
        <v>537225.00332070503</v>
      </c>
      <c r="Q6">
        <v>514784.77343311702</v>
      </c>
      <c r="R6">
        <v>504434.16070204001</v>
      </c>
      <c r="S6">
        <v>495574.17992250202</v>
      </c>
      <c r="T6">
        <v>475321.86446117598</v>
      </c>
      <c r="U6">
        <v>437802.38646770798</v>
      </c>
      <c r="V6">
        <v>433170.69196971698</v>
      </c>
      <c r="W6">
        <v>426487.54382304201</v>
      </c>
      <c r="X6">
        <v>419247.81399989798</v>
      </c>
      <c r="Y6">
        <v>420048.97859673901</v>
      </c>
      <c r="Z6">
        <v>415418.85716081801</v>
      </c>
      <c r="AA6">
        <v>408432.75677668903</v>
      </c>
      <c r="AB6">
        <v>403768.14064479602</v>
      </c>
      <c r="AC6">
        <v>411473.31185051898</v>
      </c>
      <c r="AD6">
        <v>419792.786042516</v>
      </c>
      <c r="AE6">
        <v>411497.07088830502</v>
      </c>
      <c r="AF6">
        <v>396233.39653286501</v>
      </c>
    </row>
    <row r="7" spans="1:32" x14ac:dyDescent="0.3">
      <c r="A7" t="s">
        <v>191</v>
      </c>
      <c r="B7" t="s">
        <v>307</v>
      </c>
      <c r="C7" t="s">
        <v>297</v>
      </c>
      <c r="D7" t="s">
        <v>308</v>
      </c>
      <c r="E7" t="s">
        <v>298</v>
      </c>
      <c r="G7">
        <v>660682.41919298295</v>
      </c>
      <c r="H7">
        <v>715805.45172891696</v>
      </c>
      <c r="I7">
        <v>776638.07345620706</v>
      </c>
      <c r="J7">
        <v>824591.01861443301</v>
      </c>
      <c r="K7">
        <v>864692.73280667001</v>
      </c>
      <c r="L7">
        <v>905509.22501822095</v>
      </c>
      <c r="M7">
        <v>934943.62923101999</v>
      </c>
      <c r="N7">
        <v>957396.60154700198</v>
      </c>
      <c r="O7">
        <v>988775.158187113</v>
      </c>
      <c r="P7">
        <v>1017770.8343173</v>
      </c>
      <c r="Q7">
        <v>1045310.8763972</v>
      </c>
      <c r="R7">
        <v>1061366.8760120501</v>
      </c>
      <c r="S7">
        <v>1069173.2819559299</v>
      </c>
      <c r="T7">
        <v>1053867.1108653001</v>
      </c>
      <c r="U7">
        <v>1007198.18577589</v>
      </c>
      <c r="V7">
        <v>984767.61473859998</v>
      </c>
      <c r="W7">
        <v>956781.75310968002</v>
      </c>
      <c r="X7">
        <v>928505.16723730497</v>
      </c>
      <c r="Y7">
        <v>907566.635786067</v>
      </c>
      <c r="Z7">
        <v>862461.71980469895</v>
      </c>
      <c r="AA7">
        <v>827428.56727043004</v>
      </c>
      <c r="AB7">
        <v>795772.96847901901</v>
      </c>
      <c r="AC7">
        <v>785831.88362760504</v>
      </c>
      <c r="AD7">
        <v>782058.395531766</v>
      </c>
      <c r="AE7">
        <v>776818.98517341295</v>
      </c>
      <c r="AF7">
        <v>767423.48633327696</v>
      </c>
    </row>
    <row r="8" spans="1:32" x14ac:dyDescent="0.3">
      <c r="A8" t="s">
        <v>191</v>
      </c>
      <c r="B8" t="s">
        <v>309</v>
      </c>
      <c r="C8" t="s">
        <v>297</v>
      </c>
      <c r="D8" t="s">
        <v>310</v>
      </c>
      <c r="E8" t="s">
        <v>298</v>
      </c>
      <c r="G8">
        <v>619092.25156834396</v>
      </c>
      <c r="H8">
        <v>622191.46746946604</v>
      </c>
      <c r="I8">
        <v>622965.89192915801</v>
      </c>
      <c r="J8">
        <v>607160.11895546201</v>
      </c>
      <c r="K8">
        <v>592581.06120496499</v>
      </c>
      <c r="L8">
        <v>586928.61151868699</v>
      </c>
      <c r="M8">
        <v>576292.72252012498</v>
      </c>
      <c r="N8">
        <v>560994.419688505</v>
      </c>
      <c r="O8">
        <v>556424.818075413</v>
      </c>
      <c r="P8">
        <v>562713.78792116197</v>
      </c>
      <c r="Q8">
        <v>577536.38998207496</v>
      </c>
      <c r="R8">
        <v>592197.00993928697</v>
      </c>
      <c r="S8">
        <v>601907.90906448301</v>
      </c>
      <c r="T8">
        <v>595911.37094915402</v>
      </c>
      <c r="U8">
        <v>570238.36685611797</v>
      </c>
      <c r="V8">
        <v>567223.72612221201</v>
      </c>
      <c r="W8">
        <v>561287.51087971998</v>
      </c>
      <c r="X8">
        <v>556084.637050302</v>
      </c>
      <c r="Y8">
        <v>554368.94657909905</v>
      </c>
      <c r="Z8">
        <v>512637.998493316</v>
      </c>
      <c r="AA8">
        <v>481929.29360255197</v>
      </c>
      <c r="AB8">
        <v>455676.42725941399</v>
      </c>
      <c r="AC8">
        <v>444983.06195536902</v>
      </c>
      <c r="AD8">
        <v>439729.06063339801</v>
      </c>
      <c r="AE8">
        <v>429964.63113054697</v>
      </c>
      <c r="AF8">
        <v>416742.48343926802</v>
      </c>
    </row>
    <row r="9" spans="1:32" x14ac:dyDescent="0.3">
      <c r="A9" t="s">
        <v>191</v>
      </c>
      <c r="B9" t="s">
        <v>311</v>
      </c>
      <c r="C9" t="s">
        <v>297</v>
      </c>
      <c r="D9" t="s">
        <v>312</v>
      </c>
      <c r="E9" t="s">
        <v>298</v>
      </c>
      <c r="G9">
        <v>7234855.1831141198</v>
      </c>
      <c r="H9">
        <v>7452750.0808788501</v>
      </c>
      <c r="I9">
        <v>7653316.4578782097</v>
      </c>
      <c r="J9">
        <v>7731528.8510774598</v>
      </c>
      <c r="K9">
        <v>7661408.7021142105</v>
      </c>
      <c r="L9">
        <v>7754961.9618228702</v>
      </c>
      <c r="M9">
        <v>7782937.2320055403</v>
      </c>
      <c r="N9">
        <v>7755574.4017980499</v>
      </c>
      <c r="O9">
        <v>7784577.7172606001</v>
      </c>
      <c r="P9">
        <v>7905043.2833743999</v>
      </c>
      <c r="Q9">
        <v>8031239.0148463501</v>
      </c>
      <c r="R9">
        <v>8381139.2851275802</v>
      </c>
      <c r="S9">
        <v>8645024.7591462899</v>
      </c>
      <c r="T9">
        <v>8790747.3640585393</v>
      </c>
      <c r="U9">
        <v>8382096.9308770103</v>
      </c>
      <c r="V9">
        <v>8455370.2026273496</v>
      </c>
      <c r="W9">
        <v>8513879.1949714795</v>
      </c>
      <c r="X9">
        <v>8624530.4406013191</v>
      </c>
      <c r="Y9">
        <v>8808943.41573935</v>
      </c>
      <c r="Z9">
        <v>9004059.3853170406</v>
      </c>
      <c r="AA9">
        <v>9107557.0942209307</v>
      </c>
      <c r="AB9">
        <v>9200093.7765810098</v>
      </c>
      <c r="AC9">
        <v>9464836.4603333902</v>
      </c>
      <c r="AD9">
        <v>9706808.3974116407</v>
      </c>
      <c r="AE9">
        <v>9819792.3037448395</v>
      </c>
      <c r="AF9">
        <v>9787864.0943832509</v>
      </c>
    </row>
    <row r="10" spans="1:32" x14ac:dyDescent="0.3">
      <c r="A10" t="s">
        <v>191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191</v>
      </c>
      <c r="B11" t="s">
        <v>315</v>
      </c>
      <c r="C11" t="s">
        <v>297</v>
      </c>
      <c r="D11" t="s">
        <v>316</v>
      </c>
      <c r="E11" t="s">
        <v>298</v>
      </c>
      <c r="G11">
        <v>4240316.7122976501</v>
      </c>
      <c r="H11">
        <v>4171854.8102917401</v>
      </c>
      <c r="I11">
        <v>4251333.6223860197</v>
      </c>
      <c r="J11">
        <v>4218105.96760944</v>
      </c>
      <c r="K11">
        <v>4361292.3891179198</v>
      </c>
      <c r="L11">
        <v>4469091.3893338405</v>
      </c>
      <c r="M11">
        <v>4611916.57509935</v>
      </c>
      <c r="N11">
        <v>4720063.0604478903</v>
      </c>
      <c r="O11">
        <v>4821226.4236229602</v>
      </c>
      <c r="P11">
        <v>4966433.2364718504</v>
      </c>
      <c r="Q11">
        <v>5232071.2535774801</v>
      </c>
      <c r="R11">
        <v>5476422.76712998</v>
      </c>
      <c r="S11">
        <v>5668449.1108725704</v>
      </c>
      <c r="T11">
        <v>5900966.4484436503</v>
      </c>
      <c r="U11">
        <v>5880946.2327258997</v>
      </c>
      <c r="V11">
        <v>6085716.8070115503</v>
      </c>
      <c r="W11">
        <v>6254079.6281385897</v>
      </c>
      <c r="X11">
        <v>6441761.3141574198</v>
      </c>
      <c r="Y11">
        <v>6585864.8725783303</v>
      </c>
      <c r="Z11">
        <v>6765161.9617058402</v>
      </c>
      <c r="AA11">
        <v>6820191.3313766597</v>
      </c>
      <c r="AB11">
        <v>6819007.5059899297</v>
      </c>
      <c r="AC11">
        <v>6916994.7593574496</v>
      </c>
      <c r="AD11">
        <v>6987127.8697031401</v>
      </c>
      <c r="AE11">
        <v>6964562.5931039201</v>
      </c>
      <c r="AF11">
        <v>6866074.6689331196</v>
      </c>
    </row>
    <row r="12" spans="1:32" x14ac:dyDescent="0.3">
      <c r="A12" t="s">
        <v>191</v>
      </c>
      <c r="B12" t="s">
        <v>317</v>
      </c>
      <c r="C12" t="s">
        <v>297</v>
      </c>
      <c r="D12" t="s">
        <v>318</v>
      </c>
      <c r="E12" t="s">
        <v>298</v>
      </c>
      <c r="G12">
        <v>2824268.7094682702</v>
      </c>
      <c r="H12">
        <v>2914642.2841494102</v>
      </c>
      <c r="I12">
        <v>3031302.3642869699</v>
      </c>
      <c r="J12">
        <v>3075776.8386347801</v>
      </c>
      <c r="K12">
        <v>3101312.8456860799</v>
      </c>
      <c r="L12">
        <v>3140982.00643316</v>
      </c>
      <c r="M12">
        <v>3104387.9670389099</v>
      </c>
      <c r="N12">
        <v>3066559.5045471299</v>
      </c>
      <c r="O12">
        <v>3090896.9937094101</v>
      </c>
      <c r="P12">
        <v>3117324.63403056</v>
      </c>
      <c r="Q12">
        <v>3155234.1399534699</v>
      </c>
      <c r="R12">
        <v>3230860.4202916101</v>
      </c>
      <c r="S12">
        <v>3272610.7076983498</v>
      </c>
      <c r="T12">
        <v>3307453.2366744401</v>
      </c>
      <c r="U12">
        <v>3163940.4086785498</v>
      </c>
      <c r="V12">
        <v>3189362.9296482098</v>
      </c>
      <c r="W12">
        <v>3205583.54570721</v>
      </c>
      <c r="X12">
        <v>3238084.0197969698</v>
      </c>
      <c r="Y12">
        <v>3319811.9790918501</v>
      </c>
      <c r="Z12">
        <v>3430820.9771787799</v>
      </c>
      <c r="AA12">
        <v>3500838.3639278798</v>
      </c>
      <c r="AB12">
        <v>3523573.4252923601</v>
      </c>
      <c r="AC12">
        <v>3633416.0011520102</v>
      </c>
      <c r="AD12">
        <v>3723521.7680807798</v>
      </c>
      <c r="AE12">
        <v>3748025.0174412802</v>
      </c>
      <c r="AF12">
        <v>3724234.0336867501</v>
      </c>
    </row>
    <row r="13" spans="1:32" x14ac:dyDescent="0.3">
      <c r="A13" t="s">
        <v>191</v>
      </c>
      <c r="B13" t="s">
        <v>319</v>
      </c>
      <c r="C13" t="s">
        <v>297</v>
      </c>
      <c r="D13" t="s">
        <v>320</v>
      </c>
      <c r="E13" t="s">
        <v>298</v>
      </c>
      <c r="G13">
        <v>4477141.5925663402</v>
      </c>
      <c r="H13">
        <v>4451280.1022370998</v>
      </c>
      <c r="I13">
        <v>4452276.6560822204</v>
      </c>
      <c r="J13">
        <v>4334158.3687143903</v>
      </c>
      <c r="K13">
        <v>4238997.2682080502</v>
      </c>
      <c r="L13">
        <v>4119908.4740343699</v>
      </c>
      <c r="M13">
        <v>4002947.5537589099</v>
      </c>
      <c r="N13">
        <v>3825602.0680559799</v>
      </c>
      <c r="O13">
        <v>3771487.8527740799</v>
      </c>
      <c r="P13">
        <v>3753863.2972313599</v>
      </c>
      <c r="Q13">
        <v>3764303.41661757</v>
      </c>
      <c r="R13">
        <v>3817131.4175659199</v>
      </c>
      <c r="S13">
        <v>3845929.4372545201</v>
      </c>
      <c r="T13">
        <v>3881841.9140458098</v>
      </c>
      <c r="U13">
        <v>3704431.4429571098</v>
      </c>
      <c r="V13">
        <v>3711668.1047449</v>
      </c>
      <c r="W13">
        <v>3695679.74088699</v>
      </c>
      <c r="X13">
        <v>3679800.2403609999</v>
      </c>
      <c r="Y13">
        <v>3698498.96939932</v>
      </c>
      <c r="Z13">
        <v>3833172.8712164899</v>
      </c>
      <c r="AA13">
        <v>3899446.7326858402</v>
      </c>
      <c r="AB13">
        <v>3900900.4248519801</v>
      </c>
      <c r="AC13">
        <v>3923732.8203912</v>
      </c>
      <c r="AD13">
        <v>3987600.5652323002</v>
      </c>
      <c r="AE13">
        <v>3955733.0207835399</v>
      </c>
      <c r="AF13">
        <v>3866505.7799679702</v>
      </c>
    </row>
    <row r="14" spans="1:32" x14ac:dyDescent="0.3">
      <c r="A14" t="s">
        <v>191</v>
      </c>
      <c r="B14" t="s">
        <v>321</v>
      </c>
      <c r="C14" t="s">
        <v>297</v>
      </c>
      <c r="D14" t="s">
        <v>322</v>
      </c>
      <c r="E14" t="s">
        <v>298</v>
      </c>
      <c r="G14">
        <v>15935166.7489511</v>
      </c>
      <c r="H14">
        <v>16715529.3454901</v>
      </c>
      <c r="I14">
        <v>17683799.9757053</v>
      </c>
      <c r="J14">
        <v>18169258.068935402</v>
      </c>
      <c r="K14">
        <v>18697613.725718901</v>
      </c>
      <c r="L14">
        <v>19298775.939321999</v>
      </c>
      <c r="M14">
        <v>19713218.288985599</v>
      </c>
      <c r="N14">
        <v>19963601.9945665</v>
      </c>
      <c r="O14">
        <v>20322625.720675401</v>
      </c>
      <c r="P14">
        <v>20783798.164574001</v>
      </c>
      <c r="Q14">
        <v>21368539.711819801</v>
      </c>
      <c r="R14">
        <v>22236328.228640199</v>
      </c>
      <c r="S14">
        <v>22752245.049138099</v>
      </c>
      <c r="T14">
        <v>22982790.670395099</v>
      </c>
      <c r="U14">
        <v>21704381.8066983</v>
      </c>
      <c r="V14">
        <v>21736262.318102799</v>
      </c>
      <c r="W14">
        <v>21566257.483174101</v>
      </c>
      <c r="X14">
        <v>21352089.047068801</v>
      </c>
      <c r="Y14">
        <v>21116472.666515298</v>
      </c>
      <c r="Z14">
        <v>21247320.392805502</v>
      </c>
      <c r="AA14">
        <v>21016397.068346199</v>
      </c>
      <c r="AB14">
        <v>20543940.2885786</v>
      </c>
      <c r="AC14">
        <v>20623187.532602601</v>
      </c>
      <c r="AD14">
        <v>20632689.500584599</v>
      </c>
      <c r="AE14">
        <v>20566203.5771925</v>
      </c>
      <c r="AF14">
        <v>20286252.6440253</v>
      </c>
    </row>
    <row r="15" spans="1:32" x14ac:dyDescent="0.3">
      <c r="A15" t="s">
        <v>191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191</v>
      </c>
      <c r="B16" t="s">
        <v>325</v>
      </c>
      <c r="C16" t="s">
        <v>297</v>
      </c>
      <c r="D16" t="s">
        <v>326</v>
      </c>
      <c r="E16" t="s">
        <v>298</v>
      </c>
      <c r="G16">
        <v>5834353.91865269</v>
      </c>
      <c r="H16">
        <v>6425312.7714631101</v>
      </c>
      <c r="I16">
        <v>7054723.7205882398</v>
      </c>
      <c r="J16">
        <v>7527576.5113422098</v>
      </c>
      <c r="K16">
        <v>8021014.5108622704</v>
      </c>
      <c r="L16">
        <v>8531868.6084575895</v>
      </c>
      <c r="M16">
        <v>8871658.8100097608</v>
      </c>
      <c r="N16">
        <v>9020510.3214557394</v>
      </c>
      <c r="O16">
        <v>9271894.0483981296</v>
      </c>
      <c r="P16">
        <v>9615021.0615165401</v>
      </c>
      <c r="Q16">
        <v>9993263.68575426</v>
      </c>
      <c r="R16">
        <v>10329817.578739701</v>
      </c>
      <c r="S16">
        <v>10481206.710627601</v>
      </c>
      <c r="T16">
        <v>10343404.0256975</v>
      </c>
      <c r="U16">
        <v>9877754.6767046191</v>
      </c>
      <c r="V16">
        <v>9844976.9357701708</v>
      </c>
      <c r="W16">
        <v>9858698.27148287</v>
      </c>
      <c r="X16">
        <v>9931627.1116546709</v>
      </c>
      <c r="Y16">
        <v>10123492.853525201</v>
      </c>
      <c r="Z16">
        <v>10371104.984921901</v>
      </c>
      <c r="AA16">
        <v>10523880.954611501</v>
      </c>
      <c r="AB16">
        <v>10523815.5896127</v>
      </c>
      <c r="AC16">
        <v>10816826.2695591</v>
      </c>
      <c r="AD16">
        <v>11180921.2904259</v>
      </c>
      <c r="AE16">
        <v>10982469.6798844</v>
      </c>
      <c r="AF16">
        <v>10576714.0636585</v>
      </c>
    </row>
    <row r="17" spans="1:32" x14ac:dyDescent="0.3">
      <c r="A17" t="s">
        <v>191</v>
      </c>
      <c r="B17" t="s">
        <v>327</v>
      </c>
      <c r="C17" t="s">
        <v>297</v>
      </c>
      <c r="D17" t="s">
        <v>328</v>
      </c>
      <c r="E17" t="s">
        <v>298</v>
      </c>
      <c r="G17">
        <v>3722298.6345038302</v>
      </c>
      <c r="H17">
        <v>4100409.7592466399</v>
      </c>
      <c r="I17">
        <v>4498666.1548849102</v>
      </c>
      <c r="J17">
        <v>4825325.6256236499</v>
      </c>
      <c r="K17">
        <v>5103298.2793545304</v>
      </c>
      <c r="L17">
        <v>5400137.4935913896</v>
      </c>
      <c r="M17">
        <v>5629836.7506867703</v>
      </c>
      <c r="N17">
        <v>5918516.2348307399</v>
      </c>
      <c r="O17">
        <v>6272067.5071447603</v>
      </c>
      <c r="P17">
        <v>6706609.8245004201</v>
      </c>
      <c r="Q17">
        <v>7069883.6515116496</v>
      </c>
      <c r="R17">
        <v>7525073.53929618</v>
      </c>
      <c r="S17">
        <v>7817130.03606667</v>
      </c>
      <c r="T17">
        <v>8036806.4447161099</v>
      </c>
      <c r="U17">
        <v>7781950.57822653</v>
      </c>
      <c r="V17">
        <v>7954911.9651186801</v>
      </c>
      <c r="W17">
        <v>8071011.6625379901</v>
      </c>
      <c r="X17">
        <v>8226306.4703191305</v>
      </c>
      <c r="Y17">
        <v>8434661.6321790591</v>
      </c>
      <c r="Z17">
        <v>8788110.2893954609</v>
      </c>
      <c r="AA17">
        <v>8932230.4288785793</v>
      </c>
      <c r="AB17">
        <v>8941783.9768100996</v>
      </c>
      <c r="AC17">
        <v>9209607.4798734691</v>
      </c>
      <c r="AD17">
        <v>9424998.7272191308</v>
      </c>
      <c r="AE17">
        <v>9360447.4009805992</v>
      </c>
      <c r="AF17">
        <v>9141171.8078068104</v>
      </c>
    </row>
    <row r="18" spans="1:32" x14ac:dyDescent="0.3">
      <c r="A18" t="s">
        <v>191</v>
      </c>
      <c r="B18" t="s">
        <v>329</v>
      </c>
      <c r="C18" t="s">
        <v>297</v>
      </c>
      <c r="D18" t="s">
        <v>330</v>
      </c>
      <c r="E18" t="s">
        <v>298</v>
      </c>
      <c r="G18">
        <v>8898321.7079524603</v>
      </c>
      <c r="H18">
        <v>9380021.7287967596</v>
      </c>
      <c r="I18">
        <v>9916490.0060004909</v>
      </c>
      <c r="J18">
        <v>10130849.400633199</v>
      </c>
      <c r="K18">
        <v>10293751.7181226</v>
      </c>
      <c r="L18">
        <v>10603790.8182966</v>
      </c>
      <c r="M18">
        <v>10855876.9140123</v>
      </c>
      <c r="N18">
        <v>11151025.3108333</v>
      </c>
      <c r="O18">
        <v>11566379.6972376</v>
      </c>
      <c r="P18">
        <v>12139512.092472101</v>
      </c>
      <c r="Q18">
        <v>12784209.1700383</v>
      </c>
      <c r="R18">
        <v>13660460.7398155</v>
      </c>
      <c r="S18">
        <v>14236553.9876769</v>
      </c>
      <c r="T18">
        <v>14593930.3024361</v>
      </c>
      <c r="U18">
        <v>14155081.618396901</v>
      </c>
      <c r="V18">
        <v>14566237.989508601</v>
      </c>
      <c r="W18">
        <v>14901877.0097959</v>
      </c>
      <c r="X18">
        <v>15364186.946711499</v>
      </c>
      <c r="Y18">
        <v>16087742.054761801</v>
      </c>
      <c r="Z18">
        <v>17270376.466335598</v>
      </c>
      <c r="AA18">
        <v>18118363.437943</v>
      </c>
      <c r="AB18">
        <v>18702212.4659639</v>
      </c>
      <c r="AC18">
        <v>19596064.711509202</v>
      </c>
      <c r="AD18">
        <v>20430406.513932601</v>
      </c>
      <c r="AE18">
        <v>21368173.415710598</v>
      </c>
      <c r="AF18">
        <v>22145674.1886844</v>
      </c>
    </row>
    <row r="19" spans="1:32" x14ac:dyDescent="0.3">
      <c r="A19" t="s">
        <v>191</v>
      </c>
      <c r="B19" t="s">
        <v>331</v>
      </c>
      <c r="C19" t="s">
        <v>297</v>
      </c>
      <c r="D19" t="s">
        <v>332</v>
      </c>
      <c r="E19" t="s">
        <v>298</v>
      </c>
      <c r="G19">
        <v>924562.66195594205</v>
      </c>
      <c r="H19">
        <v>998389.56117518398</v>
      </c>
      <c r="I19">
        <v>1087148.05045556</v>
      </c>
      <c r="J19">
        <v>1151132.82144769</v>
      </c>
      <c r="K19">
        <v>1206411.3737798899</v>
      </c>
      <c r="L19">
        <v>1265803.3408711001</v>
      </c>
      <c r="M19">
        <v>1282779.0315666499</v>
      </c>
      <c r="N19">
        <v>1276973.89329078</v>
      </c>
      <c r="O19">
        <v>1270567.45950271</v>
      </c>
      <c r="P19">
        <v>1277221.61529668</v>
      </c>
      <c r="Q19">
        <v>1292348.8550704501</v>
      </c>
      <c r="R19">
        <v>1309918.03264309</v>
      </c>
      <c r="S19">
        <v>1321356.7608099901</v>
      </c>
      <c r="T19">
        <v>1305373.1858276201</v>
      </c>
      <c r="U19">
        <v>1222816.0196827201</v>
      </c>
      <c r="V19">
        <v>1203478.73265964</v>
      </c>
      <c r="W19">
        <v>1183394.9808728299</v>
      </c>
      <c r="X19">
        <v>1177091.72880227</v>
      </c>
      <c r="Y19">
        <v>1161559.5064520601</v>
      </c>
      <c r="Z19">
        <v>1119178.6942617199</v>
      </c>
      <c r="AA19">
        <v>1066541.25811371</v>
      </c>
      <c r="AB19">
        <v>1020638.91025013</v>
      </c>
      <c r="AC19">
        <v>1035885.32942476</v>
      </c>
      <c r="AD19">
        <v>1062615.32300527</v>
      </c>
      <c r="AE19">
        <v>1078861.6920378699</v>
      </c>
      <c r="AF19">
        <v>1083119.23487728</v>
      </c>
    </row>
    <row r="20" spans="1:32" x14ac:dyDescent="0.3">
      <c r="A20" t="s">
        <v>191</v>
      </c>
      <c r="B20" t="s">
        <v>333</v>
      </c>
      <c r="C20" t="s">
        <v>297</v>
      </c>
      <c r="D20" t="s">
        <v>334</v>
      </c>
      <c r="E20" t="s">
        <v>298</v>
      </c>
      <c r="G20">
        <v>849807.11123166198</v>
      </c>
      <c r="H20">
        <v>838079.39781252702</v>
      </c>
      <c r="I20">
        <v>835288.341515059</v>
      </c>
      <c r="J20">
        <v>835840.57812981296</v>
      </c>
      <c r="K20">
        <v>828710.32925692305</v>
      </c>
      <c r="L20">
        <v>816520.18133073102</v>
      </c>
      <c r="M20">
        <v>804394.99065368401</v>
      </c>
      <c r="N20">
        <v>787796.68929030304</v>
      </c>
      <c r="O20">
        <v>773275.19838162302</v>
      </c>
      <c r="P20">
        <v>768941.41217213403</v>
      </c>
      <c r="Q20">
        <v>767593.52338546701</v>
      </c>
      <c r="R20">
        <v>774192.364399618</v>
      </c>
      <c r="S20">
        <v>776356.210838033</v>
      </c>
      <c r="T20">
        <v>762215.42776008497</v>
      </c>
      <c r="U20">
        <v>719570.48600409203</v>
      </c>
      <c r="V20">
        <v>704994.606921545</v>
      </c>
      <c r="W20">
        <v>693733.91279592505</v>
      </c>
      <c r="X20">
        <v>681267.73536076001</v>
      </c>
      <c r="Y20">
        <v>671155.03831354296</v>
      </c>
      <c r="Z20">
        <v>677723.65013421699</v>
      </c>
      <c r="AA20">
        <v>668950.83841379604</v>
      </c>
      <c r="AB20">
        <v>664083.44207048905</v>
      </c>
      <c r="AC20">
        <v>671587.043913614</v>
      </c>
      <c r="AD20">
        <v>679698.68456045503</v>
      </c>
      <c r="AE20">
        <v>671780.90366870002</v>
      </c>
      <c r="AF20">
        <v>658358.82231214503</v>
      </c>
    </row>
    <row r="21" spans="1:32" x14ac:dyDescent="0.3">
      <c r="A21" t="s">
        <v>191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191</v>
      </c>
      <c r="B22" t="s">
        <v>337</v>
      </c>
      <c r="C22" t="s">
        <v>297</v>
      </c>
      <c r="D22" t="s">
        <v>338</v>
      </c>
      <c r="E22" t="s">
        <v>298</v>
      </c>
      <c r="AB22">
        <v>113279.906553925</v>
      </c>
      <c r="AC22">
        <v>119415.708655197</v>
      </c>
      <c r="AD22">
        <v>125179.763985563</v>
      </c>
      <c r="AE22">
        <v>130060.484658202</v>
      </c>
      <c r="AF22">
        <v>135394.276607551</v>
      </c>
    </row>
    <row r="23" spans="1:32" x14ac:dyDescent="0.3">
      <c r="A23" t="s">
        <v>191</v>
      </c>
      <c r="B23" t="s">
        <v>339</v>
      </c>
      <c r="C23" t="s">
        <v>297</v>
      </c>
      <c r="D23" t="s">
        <v>340</v>
      </c>
      <c r="E23" t="s">
        <v>298</v>
      </c>
      <c r="G23">
        <v>1470411.5368746701</v>
      </c>
      <c r="H23">
        <v>1537519.46857039</v>
      </c>
      <c r="I23">
        <v>1579649.6554465501</v>
      </c>
      <c r="J23">
        <v>1599054.0966644599</v>
      </c>
      <c r="K23">
        <v>1612174.8336320799</v>
      </c>
      <c r="L23">
        <v>1603341.52929775</v>
      </c>
      <c r="M23">
        <v>1579638.4812990001</v>
      </c>
      <c r="N23">
        <v>1555629.03125632</v>
      </c>
      <c r="O23">
        <v>1543926.156341</v>
      </c>
      <c r="P23">
        <v>1540176.0706503801</v>
      </c>
      <c r="Q23">
        <v>1535592.0825428299</v>
      </c>
      <c r="R23">
        <v>1536259.32268196</v>
      </c>
      <c r="S23">
        <v>1528380.85291404</v>
      </c>
      <c r="T23">
        <v>1491582.11570774</v>
      </c>
      <c r="U23">
        <v>1415858.66722478</v>
      </c>
      <c r="V23">
        <v>1398633.0049761699</v>
      </c>
      <c r="W23">
        <v>1388133.6903939201</v>
      </c>
      <c r="X23">
        <v>1376376.4143196801</v>
      </c>
      <c r="Y23">
        <v>1361050.92294981</v>
      </c>
      <c r="Z23">
        <v>1388372.8973470901</v>
      </c>
      <c r="AA23">
        <v>1418805.8028656701</v>
      </c>
      <c r="AB23">
        <v>1429193.9114978199</v>
      </c>
      <c r="AC23">
        <v>1466002.9117910699</v>
      </c>
      <c r="AD23">
        <v>1513876.1609635099</v>
      </c>
      <c r="AE23">
        <v>1545613.63667444</v>
      </c>
      <c r="AF23">
        <v>1564739.41826007</v>
      </c>
    </row>
    <row r="24" spans="1:32" x14ac:dyDescent="0.3">
      <c r="A24" t="s">
        <v>191</v>
      </c>
      <c r="B24" t="s">
        <v>341</v>
      </c>
      <c r="C24" t="s">
        <v>297</v>
      </c>
      <c r="D24" t="s">
        <v>342</v>
      </c>
      <c r="E24" t="s">
        <v>298</v>
      </c>
      <c r="G24">
        <v>1871494.1619293401</v>
      </c>
      <c r="H24">
        <v>2070526.37899386</v>
      </c>
      <c r="I24">
        <v>2260056.0394102498</v>
      </c>
      <c r="J24">
        <v>2403354.7171109202</v>
      </c>
      <c r="K24">
        <v>2510280.98096631</v>
      </c>
      <c r="L24">
        <v>2654088.9690042501</v>
      </c>
      <c r="M24">
        <v>2814775.5118951099</v>
      </c>
      <c r="N24">
        <v>2912859.6189081701</v>
      </c>
      <c r="O24">
        <v>3032099.6414983901</v>
      </c>
      <c r="P24">
        <v>3236648.47822802</v>
      </c>
      <c r="Q24">
        <v>3495182.08997942</v>
      </c>
      <c r="R24">
        <v>3739307.6535303299</v>
      </c>
      <c r="S24">
        <v>3977929.2359198299</v>
      </c>
      <c r="T24">
        <v>3924103.8710857602</v>
      </c>
      <c r="U24">
        <v>3972623.4061990101</v>
      </c>
      <c r="V24">
        <v>4071861.3229260501</v>
      </c>
      <c r="W24">
        <v>4196460.1081245802</v>
      </c>
      <c r="X24">
        <v>4317332.8744948301</v>
      </c>
      <c r="Y24">
        <v>4503781.6494500404</v>
      </c>
      <c r="Z24">
        <v>4483740.7138125096</v>
      </c>
      <c r="AA24">
        <v>4520070.9723191103</v>
      </c>
      <c r="AB24">
        <v>4516959.1828849399</v>
      </c>
      <c r="AC24">
        <v>4556852.3101295801</v>
      </c>
      <c r="AD24">
        <v>4640155.6542907897</v>
      </c>
      <c r="AE24">
        <v>4712724.7219355898</v>
      </c>
      <c r="AF24">
        <v>4818032.3105954304</v>
      </c>
    </row>
    <row r="25" spans="1:32" x14ac:dyDescent="0.3">
      <c r="A25" t="s">
        <v>191</v>
      </c>
      <c r="B25" t="s">
        <v>343</v>
      </c>
      <c r="C25" t="s">
        <v>297</v>
      </c>
      <c r="D25" t="s">
        <v>344</v>
      </c>
      <c r="E25" t="s">
        <v>298</v>
      </c>
      <c r="AA25">
        <v>16199.905136777001</v>
      </c>
      <c r="AB25">
        <v>29787.847429653601</v>
      </c>
      <c r="AC25">
        <v>37397.875071373201</v>
      </c>
      <c r="AD25">
        <v>44982.240412639003</v>
      </c>
      <c r="AE25">
        <v>52193.949931714102</v>
      </c>
      <c r="AF25">
        <v>56157.974693526397</v>
      </c>
    </row>
    <row r="26" spans="1:32" x14ac:dyDescent="0.3">
      <c r="A26" t="s">
        <v>191</v>
      </c>
      <c r="B26" t="s">
        <v>345</v>
      </c>
      <c r="C26" t="s">
        <v>297</v>
      </c>
      <c r="D26" t="s">
        <v>346</v>
      </c>
      <c r="E26" t="s">
        <v>298</v>
      </c>
      <c r="G26">
        <v>1219581.6294865001</v>
      </c>
      <c r="H26">
        <v>1382325.4330156101</v>
      </c>
      <c r="I26">
        <v>1515657.96772928</v>
      </c>
      <c r="J26">
        <v>1602953.0375780601</v>
      </c>
      <c r="K26">
        <v>1662233.1331676301</v>
      </c>
      <c r="L26">
        <v>1726829.4404011399</v>
      </c>
      <c r="M26">
        <v>1847202.2252843999</v>
      </c>
      <c r="N26">
        <v>1956987.44489347</v>
      </c>
      <c r="O26">
        <v>2076380.8972358799</v>
      </c>
      <c r="P26">
        <v>2301792.2387749301</v>
      </c>
      <c r="Q26">
        <v>2482403.6287819501</v>
      </c>
      <c r="R26">
        <v>2624521.2143806</v>
      </c>
      <c r="S26">
        <v>2778343.9108177498</v>
      </c>
      <c r="T26">
        <v>2676025.90688268</v>
      </c>
      <c r="U26">
        <v>2674847.4821802299</v>
      </c>
      <c r="V26">
        <v>2715904.39420933</v>
      </c>
      <c r="W26">
        <v>2774000.1144708698</v>
      </c>
      <c r="X26">
        <v>2811479.33886895</v>
      </c>
      <c r="Y26">
        <v>2854597.58128278</v>
      </c>
      <c r="Z26">
        <v>2793632.9381707599</v>
      </c>
      <c r="AA26">
        <v>2791172.7575526498</v>
      </c>
      <c r="AB26">
        <v>2766561.25193239</v>
      </c>
      <c r="AC26">
        <v>2758250.25634627</v>
      </c>
      <c r="AD26">
        <v>2779246.9615700301</v>
      </c>
      <c r="AE26">
        <v>2790121.0392197301</v>
      </c>
      <c r="AF26">
        <v>2854139.64000843</v>
      </c>
    </row>
    <row r="27" spans="1:32" x14ac:dyDescent="0.3">
      <c r="A27" t="s">
        <v>191</v>
      </c>
      <c r="B27" t="s">
        <v>347</v>
      </c>
      <c r="C27" t="s">
        <v>297</v>
      </c>
      <c r="D27" t="s">
        <v>348</v>
      </c>
      <c r="E27" t="s">
        <v>298</v>
      </c>
    </row>
    <row r="28" spans="1:32" x14ac:dyDescent="0.3">
      <c r="A28" t="s">
        <v>191</v>
      </c>
      <c r="B28" t="s">
        <v>349</v>
      </c>
      <c r="C28" t="s">
        <v>297</v>
      </c>
      <c r="D28" t="s">
        <v>350</v>
      </c>
      <c r="E28" t="s">
        <v>298</v>
      </c>
      <c r="G28">
        <v>670951.643273692</v>
      </c>
      <c r="H28">
        <v>724904.02071280102</v>
      </c>
      <c r="I28">
        <v>792055.48725508305</v>
      </c>
      <c r="J28">
        <v>864395.80377929204</v>
      </c>
      <c r="K28">
        <v>951146.46894890501</v>
      </c>
      <c r="L28">
        <v>1024081.16143105</v>
      </c>
      <c r="M28">
        <v>1077340.46695794</v>
      </c>
      <c r="N28">
        <v>1087172.2864337501</v>
      </c>
      <c r="O28">
        <v>1121775.2355092899</v>
      </c>
      <c r="P28">
        <v>1158564.75884154</v>
      </c>
      <c r="Q28">
        <v>1226286.1777341401</v>
      </c>
      <c r="R28">
        <v>1309365.01850737</v>
      </c>
      <c r="S28">
        <v>1423291.0855294899</v>
      </c>
      <c r="T28">
        <v>1430201.4530367199</v>
      </c>
      <c r="U28">
        <v>1422897.7430248801</v>
      </c>
      <c r="V28">
        <v>1390661.2819467301</v>
      </c>
      <c r="W28">
        <v>1359347.3826977301</v>
      </c>
      <c r="X28">
        <v>1337425.49508157</v>
      </c>
      <c r="Y28">
        <v>1351468.72952012</v>
      </c>
      <c r="Z28">
        <v>1393346.7512542601</v>
      </c>
      <c r="AA28">
        <v>1418660.3556240201</v>
      </c>
      <c r="AB28">
        <v>1439656.3630824501</v>
      </c>
      <c r="AC28">
        <v>1518389.55897726</v>
      </c>
      <c r="AD28">
        <v>1596290.8356717201</v>
      </c>
      <c r="AE28">
        <v>1637677.7222092</v>
      </c>
      <c r="AF28">
        <v>1678972.9014669401</v>
      </c>
    </row>
    <row r="29" spans="1:32" x14ac:dyDescent="0.3">
      <c r="A29" t="s">
        <v>191</v>
      </c>
      <c r="B29" t="s">
        <v>351</v>
      </c>
      <c r="C29" t="s">
        <v>297</v>
      </c>
      <c r="D29" t="s">
        <v>352</v>
      </c>
      <c r="E29" t="s">
        <v>298</v>
      </c>
      <c r="G29">
        <v>217658.98666055</v>
      </c>
      <c r="H29">
        <v>250162.50561559701</v>
      </c>
      <c r="I29">
        <v>283002.13272901298</v>
      </c>
      <c r="J29">
        <v>318459.73142509197</v>
      </c>
      <c r="K29">
        <v>359706.84956305701</v>
      </c>
      <c r="L29">
        <v>394192.065472855</v>
      </c>
      <c r="M29">
        <v>429913.43304260302</v>
      </c>
      <c r="N29">
        <v>453413.32555250201</v>
      </c>
      <c r="O29">
        <v>485766.16845642502</v>
      </c>
      <c r="P29">
        <v>516163.183981193</v>
      </c>
      <c r="Q29">
        <v>555472.026315141</v>
      </c>
      <c r="R29">
        <v>604673.73103473405</v>
      </c>
      <c r="S29">
        <v>668343.62389887602</v>
      </c>
      <c r="T29">
        <v>687503.76395896298</v>
      </c>
      <c r="U29">
        <v>684536.19996165705</v>
      </c>
      <c r="V29">
        <v>676150.54902250902</v>
      </c>
      <c r="W29">
        <v>666997.50148942799</v>
      </c>
      <c r="X29">
        <v>661701.55462495505</v>
      </c>
      <c r="Y29">
        <v>673973.64384186501</v>
      </c>
      <c r="Z29">
        <v>684880.80966443894</v>
      </c>
      <c r="AA29">
        <v>691499.54305196204</v>
      </c>
      <c r="AB29">
        <v>700376.37191442901</v>
      </c>
      <c r="AC29">
        <v>735401.50367006497</v>
      </c>
      <c r="AD29">
        <v>773981.50928018801</v>
      </c>
      <c r="AE29">
        <v>791502.04960061901</v>
      </c>
      <c r="AF29">
        <v>801214.04133766599</v>
      </c>
    </row>
    <row r="30" spans="1:32" x14ac:dyDescent="0.3">
      <c r="A30" t="s">
        <v>191</v>
      </c>
      <c r="B30" t="s">
        <v>353</v>
      </c>
      <c r="C30" t="s">
        <v>297</v>
      </c>
      <c r="D30" t="s">
        <v>354</v>
      </c>
      <c r="E30" t="s">
        <v>298</v>
      </c>
      <c r="G30">
        <v>40605.4254503876</v>
      </c>
      <c r="H30">
        <v>44950.077810933399</v>
      </c>
      <c r="I30">
        <v>50551.096925331498</v>
      </c>
      <c r="J30">
        <v>55326.526972218802</v>
      </c>
      <c r="K30">
        <v>62298.611849765497</v>
      </c>
      <c r="L30">
        <v>68874.4806415598</v>
      </c>
      <c r="M30">
        <v>71865.278528833398</v>
      </c>
      <c r="N30">
        <v>71413.991061329507</v>
      </c>
      <c r="O30">
        <v>72136.502367779307</v>
      </c>
      <c r="P30">
        <v>74691.609709795594</v>
      </c>
      <c r="Q30">
        <v>80627.324690386798</v>
      </c>
      <c r="R30">
        <v>90869.153032340997</v>
      </c>
      <c r="S30">
        <v>101085.109985598</v>
      </c>
      <c r="T30">
        <v>98578.397943337506</v>
      </c>
      <c r="U30">
        <v>99302.211770252601</v>
      </c>
      <c r="V30">
        <v>96217.991808257895</v>
      </c>
      <c r="W30">
        <v>90130.331046860199</v>
      </c>
      <c r="X30">
        <v>86026.300046321601</v>
      </c>
      <c r="Y30">
        <v>86067.8522334913</v>
      </c>
      <c r="Z30">
        <v>89184.2424671771</v>
      </c>
      <c r="AA30">
        <v>88343.072493403495</v>
      </c>
      <c r="AB30">
        <v>88797.037101206195</v>
      </c>
      <c r="AC30">
        <v>91761.659821694499</v>
      </c>
      <c r="AD30">
        <v>90285.222914652506</v>
      </c>
      <c r="AE30">
        <v>89607.350483262606</v>
      </c>
      <c r="AF30">
        <v>92276.941394854497</v>
      </c>
    </row>
    <row r="31" spans="1:32" x14ac:dyDescent="0.3">
      <c r="A31" t="s">
        <v>191</v>
      </c>
      <c r="B31" t="s">
        <v>355</v>
      </c>
      <c r="C31" t="s">
        <v>297</v>
      </c>
      <c r="D31" t="s">
        <v>356</v>
      </c>
      <c r="E31" t="s">
        <v>298</v>
      </c>
      <c r="G31">
        <v>64639.602713262102</v>
      </c>
      <c r="H31">
        <v>74858.654216646697</v>
      </c>
      <c r="I31">
        <v>83880.055557160696</v>
      </c>
      <c r="J31">
        <v>89547.397280595105</v>
      </c>
      <c r="K31">
        <v>95197.487718234799</v>
      </c>
      <c r="L31">
        <v>94604.579744462098</v>
      </c>
      <c r="M31">
        <v>89575.417103022701</v>
      </c>
      <c r="N31">
        <v>77215.759893130293</v>
      </c>
      <c r="O31">
        <v>64137.512297465997</v>
      </c>
      <c r="P31">
        <v>48027.377664822903</v>
      </c>
      <c r="Q31">
        <v>42838.053472142397</v>
      </c>
      <c r="R31">
        <v>44482.531953867801</v>
      </c>
      <c r="S31">
        <v>51370.218219253999</v>
      </c>
      <c r="T31">
        <v>57053.924982736302</v>
      </c>
      <c r="U31">
        <v>64498.467396050801</v>
      </c>
      <c r="V31">
        <v>66234.3876129743</v>
      </c>
      <c r="W31">
        <v>68157.024535051198</v>
      </c>
      <c r="X31">
        <v>68930.020237756195</v>
      </c>
      <c r="Y31">
        <v>70511.134006567998</v>
      </c>
      <c r="Z31">
        <v>74931.322201278905</v>
      </c>
      <c r="AA31">
        <v>78075.631787948994</v>
      </c>
      <c r="AB31">
        <v>79830.9823080145</v>
      </c>
      <c r="AC31">
        <v>84952.8755504617</v>
      </c>
      <c r="AD31">
        <v>89802.417557562701</v>
      </c>
      <c r="AE31">
        <v>91476.270929702703</v>
      </c>
      <c r="AF31">
        <v>94684.216568545598</v>
      </c>
    </row>
    <row r="32" spans="1:32" x14ac:dyDescent="0.3">
      <c r="A32" t="s">
        <v>191</v>
      </c>
      <c r="B32" t="s">
        <v>357</v>
      </c>
      <c r="C32" t="s">
        <v>297</v>
      </c>
      <c r="D32" t="s">
        <v>358</v>
      </c>
      <c r="E32" t="s">
        <v>298</v>
      </c>
      <c r="G32">
        <v>208992.05437799499</v>
      </c>
      <c r="H32">
        <v>257589.75536960101</v>
      </c>
      <c r="I32">
        <v>304636.43298297399</v>
      </c>
      <c r="J32">
        <v>350405.96037335502</v>
      </c>
      <c r="K32">
        <v>395541.00578702998</v>
      </c>
      <c r="L32">
        <v>433543.968801293</v>
      </c>
      <c r="M32">
        <v>457165.365154434</v>
      </c>
      <c r="N32">
        <v>454874.60172663099</v>
      </c>
      <c r="O32">
        <v>465274.47803465702</v>
      </c>
      <c r="P32">
        <v>476915.94620747102</v>
      </c>
      <c r="Q32">
        <v>499768.30370056798</v>
      </c>
      <c r="R32">
        <v>521129.87792917999</v>
      </c>
      <c r="S32">
        <v>556017.20084087597</v>
      </c>
      <c r="T32">
        <v>546018.84658804897</v>
      </c>
      <c r="U32">
        <v>540248.997838601</v>
      </c>
      <c r="V32">
        <v>523251.92497192399</v>
      </c>
      <c r="W32">
        <v>510635.91528518603</v>
      </c>
      <c r="X32">
        <v>501820.361629594</v>
      </c>
      <c r="Y32">
        <v>505138.768539924</v>
      </c>
      <c r="Z32">
        <v>531233.95261453604</v>
      </c>
      <c r="AA32">
        <v>549419.98715366505</v>
      </c>
      <c r="AB32">
        <v>560474.58641323994</v>
      </c>
      <c r="AC32">
        <v>596157.84161836701</v>
      </c>
      <c r="AD32">
        <v>632086.16099104902</v>
      </c>
      <c r="AE32">
        <v>654824.21360381995</v>
      </c>
      <c r="AF32">
        <v>680210.44678675395</v>
      </c>
    </row>
    <row r="33" spans="1:32" x14ac:dyDescent="0.3">
      <c r="A33" t="s">
        <v>191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191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191</v>
      </c>
      <c r="B35" t="s">
        <v>363</v>
      </c>
      <c r="C35" t="s">
        <v>297</v>
      </c>
      <c r="D35" t="s">
        <v>364</v>
      </c>
      <c r="E35" t="s">
        <v>298</v>
      </c>
      <c r="G35">
        <v>7659534.9104209496</v>
      </c>
      <c r="H35">
        <v>8134346.9205633597</v>
      </c>
      <c r="I35">
        <v>8809368.87781341</v>
      </c>
      <c r="J35">
        <v>9411808.5733891297</v>
      </c>
      <c r="K35">
        <v>10003308.506406199</v>
      </c>
      <c r="L35">
        <v>10509730.2491007</v>
      </c>
      <c r="M35">
        <v>11037649.959783001</v>
      </c>
      <c r="N35">
        <v>11378031.665211599</v>
      </c>
      <c r="O35">
        <v>11895389.131037099</v>
      </c>
      <c r="P35">
        <v>12361741.053424001</v>
      </c>
      <c r="Q35">
        <v>12710918.8594005</v>
      </c>
      <c r="R35">
        <v>12933591.988047199</v>
      </c>
      <c r="S35">
        <v>13192803.1827436</v>
      </c>
      <c r="T35">
        <v>13005457.5719987</v>
      </c>
      <c r="U35">
        <v>12852384.2408664</v>
      </c>
      <c r="V35">
        <v>12813562.9904682</v>
      </c>
      <c r="W35">
        <v>12969955.5461892</v>
      </c>
      <c r="X35">
        <v>13079157.5473381</v>
      </c>
      <c r="Y35">
        <v>13412040.7678685</v>
      </c>
      <c r="Z35">
        <v>13869762.126571599</v>
      </c>
      <c r="AA35">
        <v>14135121.1784418</v>
      </c>
      <c r="AB35">
        <v>14170370.678728599</v>
      </c>
      <c r="AC35">
        <v>14209281.1873865</v>
      </c>
      <c r="AD35">
        <v>14249353.156802</v>
      </c>
      <c r="AE35">
        <v>14016468.4631701</v>
      </c>
      <c r="AF35">
        <v>9999025.67229186</v>
      </c>
    </row>
    <row r="36" spans="1:32" x14ac:dyDescent="0.3">
      <c r="A36" t="s">
        <v>191</v>
      </c>
      <c r="B36" t="s">
        <v>365</v>
      </c>
      <c r="C36" t="s">
        <v>297</v>
      </c>
      <c r="D36" t="s">
        <v>366</v>
      </c>
      <c r="E36" t="s">
        <v>298</v>
      </c>
      <c r="G36">
        <v>3068527.8406052799</v>
      </c>
      <c r="H36">
        <v>3160162.64259494</v>
      </c>
      <c r="I36">
        <v>3245377.8086993899</v>
      </c>
      <c r="J36">
        <v>3320053.4687354099</v>
      </c>
      <c r="K36">
        <v>3423921.8352399101</v>
      </c>
      <c r="L36">
        <v>3490948.0841691801</v>
      </c>
      <c r="M36">
        <v>3571239.30670411</v>
      </c>
      <c r="N36">
        <v>3634998.3543131198</v>
      </c>
      <c r="O36">
        <v>3689419.7733571902</v>
      </c>
      <c r="P36">
        <v>3753534.3637457602</v>
      </c>
      <c r="Q36">
        <v>3824009.6806610902</v>
      </c>
      <c r="R36">
        <v>3865885.1948102401</v>
      </c>
      <c r="S36">
        <v>3903827.1611395902</v>
      </c>
      <c r="T36">
        <v>3913849.1750820898</v>
      </c>
      <c r="U36">
        <v>3940006.86332095</v>
      </c>
      <c r="V36">
        <v>3949852.1603473299</v>
      </c>
      <c r="W36">
        <v>3979501.3076192401</v>
      </c>
      <c r="X36">
        <v>3973026.0691505498</v>
      </c>
      <c r="Y36">
        <v>4011492.2031039102</v>
      </c>
      <c r="Z36">
        <v>4082053.42578563</v>
      </c>
      <c r="AA36">
        <v>4115915.6250908598</v>
      </c>
      <c r="AB36">
        <v>4101986.5098656202</v>
      </c>
      <c r="AC36">
        <v>4091999.75650127</v>
      </c>
      <c r="AD36">
        <v>4104471.2327509699</v>
      </c>
      <c r="AE36">
        <v>4018437.9372390499</v>
      </c>
      <c r="AF36">
        <v>222553.535724271</v>
      </c>
    </row>
    <row r="37" spans="1:32" x14ac:dyDescent="0.3">
      <c r="A37" t="s">
        <v>191</v>
      </c>
      <c r="B37" t="s">
        <v>367</v>
      </c>
      <c r="C37" t="s">
        <v>297</v>
      </c>
      <c r="D37" t="s">
        <v>368</v>
      </c>
      <c r="E37" t="s">
        <v>298</v>
      </c>
      <c r="G37">
        <v>1785936.66641946</v>
      </c>
      <c r="H37">
        <v>1782468.8551614301</v>
      </c>
      <c r="I37">
        <v>1819778.84000294</v>
      </c>
      <c r="J37">
        <v>1917695.55173345</v>
      </c>
      <c r="K37">
        <v>2073213.9907561899</v>
      </c>
      <c r="L37">
        <v>2184962.2629078999</v>
      </c>
      <c r="M37">
        <v>2280474.4568593199</v>
      </c>
      <c r="N37">
        <v>2353237.4978738399</v>
      </c>
      <c r="O37">
        <v>2414149.59857362</v>
      </c>
      <c r="P37">
        <v>2415027.5915184198</v>
      </c>
      <c r="Q37">
        <v>2390246.9910259098</v>
      </c>
      <c r="R37">
        <v>2377861.5097317998</v>
      </c>
      <c r="S37">
        <v>2386230.34466857</v>
      </c>
      <c r="T37">
        <v>2364547.1368647302</v>
      </c>
      <c r="U37">
        <v>2237966.18429932</v>
      </c>
      <c r="V37">
        <v>2251686.5509845498</v>
      </c>
      <c r="W37">
        <v>2295922.34478461</v>
      </c>
      <c r="X37">
        <v>2333050.6327455798</v>
      </c>
      <c r="Y37">
        <v>2438777.3039112999</v>
      </c>
      <c r="Z37">
        <v>2604375.9177825199</v>
      </c>
      <c r="AA37">
        <v>2683437.9793233201</v>
      </c>
      <c r="AB37">
        <v>2661593.8013215698</v>
      </c>
      <c r="AC37">
        <v>2654212.24242735</v>
      </c>
      <c r="AD37">
        <v>2634269.3040047698</v>
      </c>
      <c r="AE37">
        <v>2542786.6460716901</v>
      </c>
      <c r="AF37">
        <v>2414688.6677394202</v>
      </c>
    </row>
    <row r="38" spans="1:32" x14ac:dyDescent="0.3">
      <c r="A38" t="s">
        <v>191</v>
      </c>
      <c r="B38" t="s">
        <v>369</v>
      </c>
      <c r="C38" t="s">
        <v>297</v>
      </c>
      <c r="D38" t="s">
        <v>370</v>
      </c>
      <c r="E38" t="s">
        <v>298</v>
      </c>
      <c r="G38">
        <v>2805070.4033962102</v>
      </c>
      <c r="H38">
        <v>3191715.4228069899</v>
      </c>
      <c r="I38">
        <v>3744212.2291110801</v>
      </c>
      <c r="J38">
        <v>4174059.55292028</v>
      </c>
      <c r="K38">
        <v>4506172.6804101197</v>
      </c>
      <c r="L38">
        <v>4833819.9020236004</v>
      </c>
      <c r="M38">
        <v>5185936.1962196101</v>
      </c>
      <c r="N38">
        <v>5389795.8130246904</v>
      </c>
      <c r="O38">
        <v>5791819.7591062803</v>
      </c>
      <c r="P38">
        <v>6193179.0981598496</v>
      </c>
      <c r="Q38">
        <v>6496662.1877134899</v>
      </c>
      <c r="R38">
        <v>6689845.2835051501</v>
      </c>
      <c r="S38">
        <v>6902745.6769354297</v>
      </c>
      <c r="T38">
        <v>6727061.2600518297</v>
      </c>
      <c r="U38">
        <v>6674411.1932461197</v>
      </c>
      <c r="V38">
        <v>6612024.2791363103</v>
      </c>
      <c r="W38">
        <v>6694531.8937853398</v>
      </c>
      <c r="X38">
        <v>6773080.84544193</v>
      </c>
      <c r="Y38">
        <v>6961771.2608532598</v>
      </c>
      <c r="Z38">
        <v>7183332.7830034196</v>
      </c>
      <c r="AA38">
        <v>7335767.5740275802</v>
      </c>
      <c r="AB38">
        <v>7406790.3675414296</v>
      </c>
      <c r="AC38">
        <v>7463069.1884579202</v>
      </c>
      <c r="AD38">
        <v>7510612.6200463101</v>
      </c>
      <c r="AE38">
        <v>7455243.8798594</v>
      </c>
      <c r="AF38">
        <v>7361783.4688281696</v>
      </c>
    </row>
    <row r="39" spans="1:32" x14ac:dyDescent="0.3">
      <c r="A39" t="s">
        <v>191</v>
      </c>
      <c r="B39" t="s">
        <v>371</v>
      </c>
      <c r="C39" t="s">
        <v>297</v>
      </c>
      <c r="D39" t="s">
        <v>372</v>
      </c>
      <c r="E39" t="s">
        <v>298</v>
      </c>
      <c r="G39">
        <v>2517761.8342078398</v>
      </c>
      <c r="H39">
        <v>2757836.7615568698</v>
      </c>
      <c r="I39">
        <v>3145595.3363379198</v>
      </c>
      <c r="J39">
        <v>3386935.7299819202</v>
      </c>
      <c r="K39">
        <v>3612529.2392350901</v>
      </c>
      <c r="L39">
        <v>4041295.8980384199</v>
      </c>
      <c r="M39">
        <v>4391158.6984991804</v>
      </c>
      <c r="N39">
        <v>4653305.8628997197</v>
      </c>
      <c r="O39">
        <v>4954098.2677893601</v>
      </c>
      <c r="P39">
        <v>4909334.0825049505</v>
      </c>
      <c r="Q39">
        <v>4908644.0457650004</v>
      </c>
      <c r="R39">
        <v>4850262.3340104902</v>
      </c>
      <c r="S39">
        <v>4913128.6288307197</v>
      </c>
      <c r="T39">
        <v>5148054.9287582096</v>
      </c>
      <c r="U39">
        <v>5214386.2057560496</v>
      </c>
      <c r="V39">
        <v>5014769.0562849902</v>
      </c>
      <c r="W39">
        <v>4927913.1502651898</v>
      </c>
      <c r="X39">
        <v>4890743.3547294801</v>
      </c>
      <c r="Y39">
        <v>5000294.5073926197</v>
      </c>
      <c r="Z39">
        <v>5116187.3415047396</v>
      </c>
      <c r="AA39">
        <v>5232239.5350016197</v>
      </c>
      <c r="AB39">
        <v>5278848.14346804</v>
      </c>
      <c r="AC39">
        <v>5342525.63061844</v>
      </c>
      <c r="AD39">
        <v>5454805.5299130399</v>
      </c>
      <c r="AE39">
        <v>5485308.2336128997</v>
      </c>
      <c r="AF39">
        <v>5531650.08787762</v>
      </c>
    </row>
    <row r="40" spans="1:32" x14ac:dyDescent="0.3">
      <c r="A40" t="s">
        <v>191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191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191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191</v>
      </c>
      <c r="B43" t="s">
        <v>379</v>
      </c>
      <c r="C43" t="s">
        <v>297</v>
      </c>
      <c r="D43" t="s">
        <v>380</v>
      </c>
      <c r="E43" t="s">
        <v>298</v>
      </c>
      <c r="G43">
        <v>10537917.390357999</v>
      </c>
      <c r="H43">
        <v>10903993.8842049</v>
      </c>
      <c r="I43">
        <v>11392049.8717135</v>
      </c>
      <c r="J43">
        <v>11729805.619361401</v>
      </c>
      <c r="K43">
        <v>12020908.4020641</v>
      </c>
      <c r="L43">
        <v>12394122.3723565</v>
      </c>
      <c r="M43">
        <v>12654755.149272</v>
      </c>
      <c r="N43">
        <v>12771710.912656801</v>
      </c>
      <c r="O43">
        <v>13058750.6623934</v>
      </c>
      <c r="P43">
        <v>13238537.1279986</v>
      </c>
      <c r="Q43">
        <v>13385574.361635899</v>
      </c>
      <c r="R43">
        <v>13581293.874188799</v>
      </c>
      <c r="S43">
        <v>13645917.703771099</v>
      </c>
      <c r="T43">
        <v>13766790.2076969</v>
      </c>
      <c r="U43">
        <v>13153498.910648899</v>
      </c>
      <c r="V43">
        <v>13157855.3912693</v>
      </c>
      <c r="W43">
        <v>13178699.980876001</v>
      </c>
      <c r="X43">
        <v>13265920.589857901</v>
      </c>
      <c r="Y43">
        <v>13388090.291117201</v>
      </c>
      <c r="Z43">
        <v>13845919.4525747</v>
      </c>
      <c r="AA43">
        <v>13933506.6516602</v>
      </c>
      <c r="AB43">
        <v>13816969.4456213</v>
      </c>
      <c r="AC43">
        <v>13960404.222625401</v>
      </c>
      <c r="AD43">
        <v>14181075.9497921</v>
      </c>
      <c r="AE43">
        <v>14184144.660018601</v>
      </c>
      <c r="AF43">
        <v>14076317.9864094</v>
      </c>
    </row>
    <row r="44" spans="1:32" x14ac:dyDescent="0.3">
      <c r="A44" t="s">
        <v>191</v>
      </c>
      <c r="B44" t="s">
        <v>381</v>
      </c>
      <c r="C44" t="s">
        <v>297</v>
      </c>
      <c r="D44" t="s">
        <v>382</v>
      </c>
      <c r="E44" t="s">
        <v>298</v>
      </c>
      <c r="G44">
        <v>85127880.137480304</v>
      </c>
      <c r="H44">
        <v>89228623.241535798</v>
      </c>
      <c r="I44">
        <v>94360110.319564298</v>
      </c>
      <c r="J44">
        <v>97528960.948005199</v>
      </c>
      <c r="K44">
        <v>100535633.72500201</v>
      </c>
      <c r="L44">
        <v>104124928.40245</v>
      </c>
      <c r="M44">
        <v>106819492.96935099</v>
      </c>
      <c r="N44">
        <v>108506693.243432</v>
      </c>
      <c r="O44">
        <v>111325091.051927</v>
      </c>
      <c r="P44">
        <v>114394325.38789999</v>
      </c>
      <c r="Q44">
        <v>117801864.831995</v>
      </c>
      <c r="R44">
        <v>121907307.341028</v>
      </c>
      <c r="S44">
        <v>124768646.601316</v>
      </c>
      <c r="T44">
        <v>125813117.71273001</v>
      </c>
      <c r="U44">
        <v>121449888.29452901</v>
      </c>
      <c r="V44">
        <v>122016705.85571</v>
      </c>
      <c r="W44">
        <v>122600632.612298</v>
      </c>
      <c r="X44">
        <v>123551003.012629</v>
      </c>
      <c r="Y44">
        <v>125576895.173023</v>
      </c>
      <c r="Z44">
        <v>129092201.782584</v>
      </c>
      <c r="AA44">
        <v>130736356.554184</v>
      </c>
      <c r="AB44">
        <v>130857487.687911</v>
      </c>
      <c r="AC44">
        <v>133392623.439522</v>
      </c>
      <c r="AD44">
        <v>136041798.049303</v>
      </c>
      <c r="AE44">
        <v>136738013.89684001</v>
      </c>
      <c r="AF44">
        <v>131239653.608275</v>
      </c>
    </row>
    <row r="45" spans="1:32" x14ac:dyDescent="0.3">
      <c r="A45" t="s">
        <v>191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191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191</v>
      </c>
      <c r="B47" t="s">
        <v>387</v>
      </c>
      <c r="C47" t="s">
        <v>297</v>
      </c>
      <c r="D47" t="s">
        <v>388</v>
      </c>
      <c r="E47" t="s">
        <v>298</v>
      </c>
      <c r="G47">
        <v>705492.27501661796</v>
      </c>
      <c r="H47">
        <v>829584.223723448</v>
      </c>
      <c r="I47">
        <v>968554.327556298</v>
      </c>
      <c r="J47">
        <v>1048241.73828505</v>
      </c>
      <c r="K47">
        <v>1189856.25422098</v>
      </c>
      <c r="L47">
        <v>1328559.1544914499</v>
      </c>
      <c r="M47">
        <v>1351574.2403990701</v>
      </c>
      <c r="N47">
        <v>1390295.6609334101</v>
      </c>
      <c r="O47">
        <v>1450055.0979094901</v>
      </c>
      <c r="P47">
        <v>1430938.69373362</v>
      </c>
      <c r="Q47">
        <v>1424489.8721594999</v>
      </c>
      <c r="R47">
        <v>1387008.38119186</v>
      </c>
      <c r="S47">
        <v>1338796.88250134</v>
      </c>
      <c r="T47">
        <v>1253083.18337818</v>
      </c>
      <c r="U47">
        <v>1255205.60811362</v>
      </c>
      <c r="V47">
        <v>1233879.42440126</v>
      </c>
      <c r="W47">
        <v>1128012.70937671</v>
      </c>
      <c r="X47">
        <v>984545.90883183398</v>
      </c>
      <c r="Y47">
        <v>1048174.19807122</v>
      </c>
      <c r="Z47">
        <v>1191456.5940996001</v>
      </c>
      <c r="AA47">
        <v>1373222.7814073099</v>
      </c>
      <c r="AB47">
        <v>1561015.64203481</v>
      </c>
      <c r="AC47">
        <v>1480500.4909647801</v>
      </c>
      <c r="AD47">
        <v>1455376.2669305899</v>
      </c>
      <c r="AE47">
        <v>1432072.8693929999</v>
      </c>
      <c r="AF47">
        <v>1255484.3593279701</v>
      </c>
    </row>
    <row r="48" spans="1:32" x14ac:dyDescent="0.3">
      <c r="A48" t="s">
        <v>191</v>
      </c>
      <c r="B48" t="s">
        <v>389</v>
      </c>
      <c r="C48" t="s">
        <v>297</v>
      </c>
      <c r="D48" t="s">
        <v>390</v>
      </c>
      <c r="E48" t="s">
        <v>298</v>
      </c>
      <c r="G48">
        <v>11653794.7421207</v>
      </c>
      <c r="H48">
        <v>12116512.8722595</v>
      </c>
      <c r="I48">
        <v>12723857.651321501</v>
      </c>
      <c r="J48">
        <v>13195481.170209199</v>
      </c>
      <c r="K48">
        <v>13591043.738420701</v>
      </c>
      <c r="L48">
        <v>14079764.680426201</v>
      </c>
      <c r="M48">
        <v>14394606.1266861</v>
      </c>
      <c r="N48">
        <v>14558907.453178899</v>
      </c>
      <c r="O48">
        <v>14835105.154851301</v>
      </c>
      <c r="P48">
        <v>15048792.2983243</v>
      </c>
      <c r="Q48">
        <v>15223648.744937999</v>
      </c>
      <c r="R48">
        <v>15407901.7936095</v>
      </c>
      <c r="S48">
        <v>15426204.9882109</v>
      </c>
      <c r="T48">
        <v>15568183.3983199</v>
      </c>
      <c r="U48">
        <v>15038971.0658939</v>
      </c>
      <c r="V48">
        <v>15183102.604130199</v>
      </c>
      <c r="W48">
        <v>15271897.693307901</v>
      </c>
      <c r="X48">
        <v>15345637.2362014</v>
      </c>
      <c r="Y48">
        <v>15572866.801792899</v>
      </c>
      <c r="Z48">
        <v>16045603.142343201</v>
      </c>
      <c r="AA48">
        <v>16328314.6930252</v>
      </c>
      <c r="AB48">
        <v>16392370.639197201</v>
      </c>
      <c r="AC48">
        <v>16550144.6478684</v>
      </c>
      <c r="AD48">
        <v>16772101.441429701</v>
      </c>
      <c r="AE48">
        <v>16787642.692375701</v>
      </c>
      <c r="AF48">
        <v>16472019.619514801</v>
      </c>
    </row>
    <row r="49" spans="1:32" x14ac:dyDescent="0.3">
      <c r="A49" t="s">
        <v>191</v>
      </c>
      <c r="B49" t="s">
        <v>391</v>
      </c>
      <c r="C49" t="s">
        <v>297</v>
      </c>
      <c r="D49" t="s">
        <v>392</v>
      </c>
      <c r="E49" t="s">
        <v>298</v>
      </c>
      <c r="G49">
        <v>9900565.8682379592</v>
      </c>
      <c r="H49">
        <v>10190950.274878399</v>
      </c>
      <c r="I49">
        <v>10586942.092941901</v>
      </c>
      <c r="J49">
        <v>10843805.801693801</v>
      </c>
      <c r="K49">
        <v>11046828.8189</v>
      </c>
      <c r="L49">
        <v>11325820.9171634</v>
      </c>
      <c r="M49">
        <v>11543783.637822401</v>
      </c>
      <c r="N49">
        <v>11672921.5936078</v>
      </c>
      <c r="O49">
        <v>11875778.5798485</v>
      </c>
      <c r="P49">
        <v>12072207.8995673</v>
      </c>
      <c r="Q49">
        <v>12250064.8267278</v>
      </c>
      <c r="R49">
        <v>12494261.2500876</v>
      </c>
      <c r="S49">
        <v>12587540.284656201</v>
      </c>
      <c r="T49">
        <v>12885230.0823291</v>
      </c>
      <c r="U49">
        <v>12427304.6533606</v>
      </c>
      <c r="V49">
        <v>12617417.2779257</v>
      </c>
      <c r="W49">
        <v>12750712.361734901</v>
      </c>
      <c r="X49">
        <v>12870475.065687699</v>
      </c>
      <c r="Y49">
        <v>12963047.4049851</v>
      </c>
      <c r="Z49">
        <v>13144189.997214301</v>
      </c>
      <c r="AA49">
        <v>13135608.6961354</v>
      </c>
      <c r="AB49">
        <v>12959311.9959496</v>
      </c>
      <c r="AC49">
        <v>13185541.837135101</v>
      </c>
      <c r="AD49">
        <v>13420213.221782001</v>
      </c>
      <c r="AE49">
        <v>13497916.438507101</v>
      </c>
      <c r="AF49">
        <v>13391756.891205801</v>
      </c>
    </row>
    <row r="50" spans="1:32" x14ac:dyDescent="0.3">
      <c r="A50" t="s">
        <v>191</v>
      </c>
      <c r="B50" t="s">
        <v>393</v>
      </c>
      <c r="C50" t="s">
        <v>297</v>
      </c>
      <c r="D50" t="s">
        <v>394</v>
      </c>
      <c r="E50" t="s">
        <v>298</v>
      </c>
      <c r="G50">
        <v>1047736.59886616</v>
      </c>
      <c r="H50">
        <v>1095978.3736576799</v>
      </c>
      <c r="I50">
        <v>1168361.23082325</v>
      </c>
      <c r="J50">
        <v>1303433.63023038</v>
      </c>
      <c r="K50">
        <v>1354358.6652997199</v>
      </c>
      <c r="L50">
        <v>1425384.60877138</v>
      </c>
      <c r="M50">
        <v>1499248.24846463</v>
      </c>
      <c r="N50">
        <v>1495690.1986376899</v>
      </c>
      <c r="O50">
        <v>1509271.4770933299</v>
      </c>
      <c r="P50">
        <v>1545645.7050233399</v>
      </c>
      <c r="Q50">
        <v>1549094.0460506701</v>
      </c>
      <c r="R50">
        <v>1526632.16233005</v>
      </c>
      <c r="S50">
        <v>1499867.8210533401</v>
      </c>
      <c r="T50">
        <v>1429870.13261264</v>
      </c>
      <c r="U50">
        <v>1356460.80441969</v>
      </c>
      <c r="V50">
        <v>1331805.9018031899</v>
      </c>
      <c r="W50">
        <v>1393172.6221962101</v>
      </c>
      <c r="X50">
        <v>1490616.2616819199</v>
      </c>
      <c r="Y50">
        <v>1561645.1987365601</v>
      </c>
      <c r="Z50">
        <v>1709956.55102924</v>
      </c>
      <c r="AA50">
        <v>1819483.2154824799</v>
      </c>
      <c r="AB50">
        <v>1872043.0012127899</v>
      </c>
      <c r="AC50">
        <v>1884102.3197685101</v>
      </c>
      <c r="AD50">
        <v>1896511.95271711</v>
      </c>
      <c r="AE50">
        <v>1857653.3844756701</v>
      </c>
      <c r="AF50">
        <v>1824778.3689810899</v>
      </c>
    </row>
    <row r="51" spans="1:32" x14ac:dyDescent="0.3">
      <c r="A51" t="s">
        <v>191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191</v>
      </c>
      <c r="B53" t="s">
        <v>399</v>
      </c>
      <c r="C53" t="s">
        <v>297</v>
      </c>
      <c r="D53" t="s">
        <v>400</v>
      </c>
      <c r="E53" t="s">
        <v>298</v>
      </c>
      <c r="G53">
        <v>604950.98568227398</v>
      </c>
      <c r="H53">
        <v>718160.04265801597</v>
      </c>
      <c r="I53">
        <v>823045.04447887803</v>
      </c>
      <c r="J53">
        <v>914928.68613696506</v>
      </c>
      <c r="K53">
        <v>990516.93200597598</v>
      </c>
      <c r="L53">
        <v>1064763.34515088</v>
      </c>
      <c r="M53">
        <v>1133763.3414701701</v>
      </c>
      <c r="N53">
        <v>1184750.4391083899</v>
      </c>
      <c r="O53">
        <v>1247302.26380394</v>
      </c>
      <c r="P53">
        <v>1298423.9326808201</v>
      </c>
      <c r="Q53">
        <v>1335602.9703178301</v>
      </c>
      <c r="R53">
        <v>1358765.06595538</v>
      </c>
      <c r="S53">
        <v>1380309.0317124</v>
      </c>
      <c r="T53">
        <v>1373170.6824415601</v>
      </c>
      <c r="U53">
        <v>1354622.25305423</v>
      </c>
      <c r="V53">
        <v>1334943.6242259201</v>
      </c>
      <c r="W53">
        <v>1340155.61979427</v>
      </c>
      <c r="X53">
        <v>1343363.14550569</v>
      </c>
      <c r="Y53">
        <v>1351789.7190245299</v>
      </c>
      <c r="Z53">
        <v>1394876.9425504899</v>
      </c>
      <c r="AA53">
        <v>1421187.75589362</v>
      </c>
      <c r="AB53">
        <v>1432178.26743694</v>
      </c>
      <c r="AC53">
        <v>1457639.1012388901</v>
      </c>
      <c r="AD53">
        <v>1500413.6565330201</v>
      </c>
      <c r="AE53">
        <v>1521814.93803989</v>
      </c>
      <c r="AF53">
        <v>340368.501772177</v>
      </c>
    </row>
    <row r="54" spans="1:32" x14ac:dyDescent="0.3">
      <c r="A54" t="s">
        <v>191</v>
      </c>
      <c r="B54" t="s">
        <v>401</v>
      </c>
      <c r="C54" t="s">
        <v>297</v>
      </c>
      <c r="D54" t="s">
        <v>402</v>
      </c>
      <c r="E54" t="s">
        <v>298</v>
      </c>
      <c r="G54">
        <v>703912.72512815904</v>
      </c>
      <c r="H54">
        <v>819239.78590391704</v>
      </c>
      <c r="I54">
        <v>937408.77981612901</v>
      </c>
      <c r="J54">
        <v>1045375.9169374401</v>
      </c>
      <c r="K54">
        <v>1132538.7373508599</v>
      </c>
      <c r="L54">
        <v>1210059.95324701</v>
      </c>
      <c r="M54">
        <v>1288953.0155633001</v>
      </c>
      <c r="N54">
        <v>1342771.3680142399</v>
      </c>
      <c r="O54">
        <v>1414857.3851624101</v>
      </c>
      <c r="P54">
        <v>1481302.0859040599</v>
      </c>
      <c r="Q54">
        <v>1536774.5133629299</v>
      </c>
      <c r="R54">
        <v>1584041.55718122</v>
      </c>
      <c r="S54">
        <v>1630695.6901360599</v>
      </c>
      <c r="T54">
        <v>1622256.88816054</v>
      </c>
      <c r="U54">
        <v>1600980.4602479001</v>
      </c>
      <c r="V54">
        <v>1583000.0938256199</v>
      </c>
      <c r="W54">
        <v>1592741.36358649</v>
      </c>
      <c r="X54">
        <v>1599125.15974096</v>
      </c>
      <c r="Y54">
        <v>1607408.0623641801</v>
      </c>
      <c r="Z54">
        <v>1667009.9692760899</v>
      </c>
      <c r="AA54">
        <v>1705317.6048130901</v>
      </c>
      <c r="AB54">
        <v>1730435.67080479</v>
      </c>
      <c r="AC54">
        <v>1791498.20467649</v>
      </c>
      <c r="AD54">
        <v>1879810.6616949399</v>
      </c>
      <c r="AE54">
        <v>1936875.5668399699</v>
      </c>
      <c r="AF54">
        <v>765138.10085555399</v>
      </c>
    </row>
    <row r="55" spans="1:32" x14ac:dyDescent="0.3">
      <c r="A55" t="s">
        <v>191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191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191</v>
      </c>
      <c r="B57" t="s">
        <v>407</v>
      </c>
      <c r="C57" t="s">
        <v>297</v>
      </c>
      <c r="D57" t="s">
        <v>408</v>
      </c>
      <c r="E57" t="s">
        <v>298</v>
      </c>
      <c r="G57">
        <v>96960067.790071398</v>
      </c>
      <c r="H57">
        <v>101536106.54283001</v>
      </c>
      <c r="I57">
        <v>107288097.71378</v>
      </c>
      <c r="J57">
        <v>110938429.068148</v>
      </c>
      <c r="K57">
        <v>114358657.455818</v>
      </c>
      <c r="L57">
        <v>118447341.188541</v>
      </c>
      <c r="M57">
        <v>121466195.641048</v>
      </c>
      <c r="N57">
        <v>123321787.914239</v>
      </c>
      <c r="O57">
        <v>126429445.502388</v>
      </c>
      <c r="P57">
        <v>129730839.235443</v>
      </c>
      <c r="Q57">
        <v>133345255.625286</v>
      </c>
      <c r="R57">
        <v>137676054.91855001</v>
      </c>
      <c r="S57">
        <v>140589173.72378999</v>
      </c>
      <c r="T57">
        <v>141761364.507902</v>
      </c>
      <c r="U57">
        <v>136855708.72833401</v>
      </c>
      <c r="V57">
        <v>137563941.699835</v>
      </c>
      <c r="W57">
        <v>138230963.66405901</v>
      </c>
      <c r="X57">
        <v>139243199.67701</v>
      </c>
      <c r="Y57">
        <v>141473510.85196099</v>
      </c>
      <c r="Z57">
        <v>145458425.240284</v>
      </c>
      <c r="AA57">
        <v>147384911.037296</v>
      </c>
      <c r="AB57">
        <v>147572598.602507</v>
      </c>
      <c r="AC57">
        <v>150289581.80484501</v>
      </c>
      <c r="AD57">
        <v>153178864.049799</v>
      </c>
      <c r="AE57">
        <v>153899576.55101699</v>
      </c>
      <c r="AF57">
        <v>148084769.796042</v>
      </c>
    </row>
    <row r="58" spans="1:32" x14ac:dyDescent="0.3">
      <c r="A58" t="s">
        <v>191</v>
      </c>
      <c r="B58" t="s">
        <v>409</v>
      </c>
      <c r="C58" t="s">
        <v>297</v>
      </c>
      <c r="D58" t="s">
        <v>410</v>
      </c>
      <c r="E58" t="s">
        <v>298</v>
      </c>
      <c r="G58">
        <v>96959411.987519905</v>
      </c>
      <c r="H58">
        <v>101533520.047792</v>
      </c>
      <c r="I58">
        <v>107282800.075058</v>
      </c>
      <c r="J58">
        <v>110929820.261834</v>
      </c>
      <c r="K58">
        <v>114348156.70278899</v>
      </c>
      <c r="L58">
        <v>118433937.08545201</v>
      </c>
      <c r="M58">
        <v>121447121.51010901</v>
      </c>
      <c r="N58">
        <v>123299742.11488</v>
      </c>
      <c r="O58">
        <v>126402028.72107799</v>
      </c>
      <c r="P58">
        <v>129697001.231822</v>
      </c>
      <c r="Q58">
        <v>133297900.591766</v>
      </c>
      <c r="R58">
        <v>137611139.71186</v>
      </c>
      <c r="S58">
        <v>140506023.539363</v>
      </c>
      <c r="T58">
        <v>141672406.56257001</v>
      </c>
      <c r="U58">
        <v>136761569.685826</v>
      </c>
      <c r="V58">
        <v>137462238.71683899</v>
      </c>
      <c r="W58">
        <v>138129311.18922701</v>
      </c>
      <c r="X58">
        <v>139146529.783106</v>
      </c>
      <c r="Y58">
        <v>141382781.448708</v>
      </c>
      <c r="Z58">
        <v>145370605.812051</v>
      </c>
      <c r="AA58">
        <v>147298894.77891001</v>
      </c>
      <c r="AB58">
        <v>147485534.274407</v>
      </c>
      <c r="AC58">
        <v>150195514.19489399</v>
      </c>
      <c r="AD58">
        <v>153076824.80783799</v>
      </c>
      <c r="AE58">
        <v>153792556.97893599</v>
      </c>
      <c r="AF58">
        <v>147976943.35767901</v>
      </c>
    </row>
    <row r="59" spans="1:32" x14ac:dyDescent="0.3">
      <c r="A59" t="s">
        <v>191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193</v>
      </c>
      <c r="B2" t="s">
        <v>295</v>
      </c>
      <c r="C2" t="s">
        <v>297</v>
      </c>
      <c r="D2" t="s">
        <v>296</v>
      </c>
      <c r="E2" t="s">
        <v>298</v>
      </c>
      <c r="G2">
        <v>423423.71566813998</v>
      </c>
      <c r="H2">
        <v>417273.50202685501</v>
      </c>
      <c r="I2">
        <v>423913.66460966301</v>
      </c>
      <c r="J2">
        <v>427753.33076553</v>
      </c>
      <c r="K2">
        <v>421202.84541962098</v>
      </c>
      <c r="L2">
        <v>413003.86286565498</v>
      </c>
      <c r="M2">
        <v>407314.00648603</v>
      </c>
      <c r="N2">
        <v>386540.11948629702</v>
      </c>
      <c r="O2">
        <v>371543.82614297199</v>
      </c>
      <c r="P2">
        <v>357879.02475701302</v>
      </c>
      <c r="Q2">
        <v>342095.428775181</v>
      </c>
      <c r="R2">
        <v>331795.69083535601</v>
      </c>
      <c r="S2">
        <v>319375.75426772999</v>
      </c>
      <c r="T2">
        <v>305823.24045507802</v>
      </c>
      <c r="U2">
        <v>290702.05982666701</v>
      </c>
      <c r="V2">
        <v>280327.35741439002</v>
      </c>
      <c r="W2">
        <v>274217.46645357599</v>
      </c>
      <c r="X2">
        <v>269257.19695126702</v>
      </c>
      <c r="Y2">
        <v>267342.57284422399</v>
      </c>
      <c r="Z2">
        <v>266819.71673285298</v>
      </c>
      <c r="AA2">
        <v>266206.35934599501</v>
      </c>
      <c r="AB2">
        <v>268665.53134265199</v>
      </c>
      <c r="AC2">
        <v>268918.670004635</v>
      </c>
      <c r="AD2">
        <v>270293.06700935098</v>
      </c>
      <c r="AE2">
        <v>272184.10960345803</v>
      </c>
      <c r="AF2">
        <v>278220.68399232498</v>
      </c>
    </row>
    <row r="3" spans="1:32" x14ac:dyDescent="0.3">
      <c r="A3" t="s">
        <v>193</v>
      </c>
      <c r="B3" t="s">
        <v>299</v>
      </c>
      <c r="C3" t="s">
        <v>297</v>
      </c>
      <c r="D3" t="s">
        <v>300</v>
      </c>
      <c r="E3" t="s">
        <v>298</v>
      </c>
      <c r="G3">
        <v>134870.33842717001</v>
      </c>
      <c r="H3">
        <v>135372.173560253</v>
      </c>
      <c r="I3">
        <v>139293.059915569</v>
      </c>
      <c r="J3">
        <v>142201.034716836</v>
      </c>
      <c r="K3">
        <v>143171.76641054999</v>
      </c>
      <c r="L3">
        <v>145802.904969369</v>
      </c>
      <c r="M3">
        <v>138759.24769619299</v>
      </c>
      <c r="N3">
        <v>129512.969534264</v>
      </c>
      <c r="O3">
        <v>122235.94543979201</v>
      </c>
      <c r="P3">
        <v>117734.271965911</v>
      </c>
      <c r="Q3">
        <v>109766.49085524199</v>
      </c>
      <c r="R3">
        <v>104081.137391959</v>
      </c>
      <c r="S3">
        <v>96284.283074328501</v>
      </c>
      <c r="T3">
        <v>89174.909709851301</v>
      </c>
      <c r="U3">
        <v>78321.524540254293</v>
      </c>
      <c r="V3">
        <v>72598.306597672097</v>
      </c>
      <c r="W3">
        <v>67132.517792849598</v>
      </c>
      <c r="X3">
        <v>63121.183282198901</v>
      </c>
      <c r="Y3">
        <v>59946.392921977902</v>
      </c>
      <c r="Z3">
        <v>56781.988468062198</v>
      </c>
      <c r="AA3">
        <v>54035.009651987501</v>
      </c>
      <c r="AB3">
        <v>50739.879266972603</v>
      </c>
      <c r="AC3">
        <v>48864.780611443799</v>
      </c>
      <c r="AD3">
        <v>47082.063365360802</v>
      </c>
      <c r="AE3">
        <v>44518.811062532397</v>
      </c>
      <c r="AF3">
        <v>41803.961422649198</v>
      </c>
    </row>
    <row r="4" spans="1:32" x14ac:dyDescent="0.3">
      <c r="A4" t="s">
        <v>193</v>
      </c>
      <c r="B4" t="s">
        <v>301</v>
      </c>
      <c r="C4" t="s">
        <v>297</v>
      </c>
      <c r="D4" t="s">
        <v>302</v>
      </c>
      <c r="E4" t="s">
        <v>298</v>
      </c>
      <c r="G4">
        <v>57925187.432221398</v>
      </c>
      <c r="H4">
        <v>60516155.299775198</v>
      </c>
      <c r="I4">
        <v>63641805.415931404</v>
      </c>
      <c r="J4">
        <v>65232454.7529044</v>
      </c>
      <c r="K4">
        <v>66792458.892546497</v>
      </c>
      <c r="L4">
        <v>68748928.682550594</v>
      </c>
      <c r="M4">
        <v>70021882.108254895</v>
      </c>
      <c r="N4">
        <v>70893165.877485305</v>
      </c>
      <c r="O4">
        <v>72414236.648353994</v>
      </c>
      <c r="P4">
        <v>74573484.431436107</v>
      </c>
      <c r="Q4">
        <v>77104230.318250597</v>
      </c>
      <c r="R4">
        <v>80468468.949528605</v>
      </c>
      <c r="S4">
        <v>82563356.938946903</v>
      </c>
      <c r="T4">
        <v>83609313.793322206</v>
      </c>
      <c r="U4">
        <v>80107436.890476599</v>
      </c>
      <c r="V4">
        <v>80934249.9500487</v>
      </c>
      <c r="W4">
        <v>81366214.930201694</v>
      </c>
      <c r="X4">
        <v>82083196.492212206</v>
      </c>
      <c r="Y4">
        <v>83345078.520062506</v>
      </c>
      <c r="Z4">
        <v>85731660.545456603</v>
      </c>
      <c r="AA4">
        <v>86793336.712496996</v>
      </c>
      <c r="AB4">
        <v>86908924.444890395</v>
      </c>
      <c r="AC4">
        <v>88980857.514501199</v>
      </c>
      <c r="AD4">
        <v>90951237.684776202</v>
      </c>
      <c r="AE4">
        <v>91656503.518898398</v>
      </c>
      <c r="AF4">
        <v>91247415.266328499</v>
      </c>
    </row>
    <row r="5" spans="1:32" x14ac:dyDescent="0.3">
      <c r="A5" t="s">
        <v>193</v>
      </c>
      <c r="B5" t="s">
        <v>303</v>
      </c>
      <c r="C5" t="s">
        <v>297</v>
      </c>
      <c r="D5" t="s">
        <v>304</v>
      </c>
      <c r="E5" t="s">
        <v>298</v>
      </c>
      <c r="G5">
        <v>1647460.4973164101</v>
      </c>
      <c r="H5">
        <v>1721660.1769405799</v>
      </c>
      <c r="I5">
        <v>1812025.2560195799</v>
      </c>
      <c r="J5">
        <v>1884642.2296051499</v>
      </c>
      <c r="K5">
        <v>1941108.7819288999</v>
      </c>
      <c r="L5">
        <v>1996997.35601855</v>
      </c>
      <c r="M5">
        <v>2017067.8547189899</v>
      </c>
      <c r="N5">
        <v>2080568.87987911</v>
      </c>
      <c r="O5">
        <v>2132649.7802495202</v>
      </c>
      <c r="P5">
        <v>2190947.596409</v>
      </c>
      <c r="Q5">
        <v>2275505.3792488901</v>
      </c>
      <c r="R5">
        <v>2343318.8936254899</v>
      </c>
      <c r="S5">
        <v>2356195.0087128901</v>
      </c>
      <c r="T5">
        <v>2340899.8547517098</v>
      </c>
      <c r="U5">
        <v>2218798.2364292499</v>
      </c>
      <c r="V5">
        <v>2201101.93202637</v>
      </c>
      <c r="W5">
        <v>2171196.6048213001</v>
      </c>
      <c r="X5">
        <v>2143881.55445161</v>
      </c>
      <c r="Y5">
        <v>2126046.0088583701</v>
      </c>
      <c r="Z5">
        <v>2111835.94685941</v>
      </c>
      <c r="AA5">
        <v>2090099.4247429599</v>
      </c>
      <c r="AB5">
        <v>2077740.54457647</v>
      </c>
      <c r="AC5">
        <v>2118017.8928644401</v>
      </c>
      <c r="AD5">
        <v>2172967.4869731702</v>
      </c>
      <c r="AE5">
        <v>2193954.1308265799</v>
      </c>
      <c r="AF5">
        <v>2189405.3839997598</v>
      </c>
    </row>
    <row r="6" spans="1:32" x14ac:dyDescent="0.3">
      <c r="A6" t="s">
        <v>193</v>
      </c>
      <c r="B6" t="s">
        <v>305</v>
      </c>
      <c r="C6" t="s">
        <v>297</v>
      </c>
      <c r="D6" t="s">
        <v>306</v>
      </c>
      <c r="E6" t="s">
        <v>298</v>
      </c>
      <c r="G6">
        <v>906666.39468125103</v>
      </c>
      <c r="H6">
        <v>846307.75990736205</v>
      </c>
      <c r="I6">
        <v>801119.18625859998</v>
      </c>
      <c r="J6">
        <v>752348.93171108398</v>
      </c>
      <c r="K6">
        <v>708975.50364150095</v>
      </c>
      <c r="L6">
        <v>674173.45783224795</v>
      </c>
      <c r="M6">
        <v>638018.77862096101</v>
      </c>
      <c r="N6">
        <v>595779.18654454395</v>
      </c>
      <c r="O6">
        <v>564663.47151629999</v>
      </c>
      <c r="P6">
        <v>537225.00332070503</v>
      </c>
      <c r="Q6">
        <v>514784.77343311702</v>
      </c>
      <c r="R6">
        <v>504434.16070204001</v>
      </c>
      <c r="S6">
        <v>495574.17992250202</v>
      </c>
      <c r="T6">
        <v>475321.86446117598</v>
      </c>
      <c r="U6">
        <v>437802.38646770798</v>
      </c>
      <c r="V6">
        <v>433170.69196971698</v>
      </c>
      <c r="W6">
        <v>426487.54382304201</v>
      </c>
      <c r="X6">
        <v>419247.81399989798</v>
      </c>
      <c r="Y6">
        <v>420048.97859673901</v>
      </c>
      <c r="Z6">
        <v>415418.85716081801</v>
      </c>
      <c r="AA6">
        <v>408432.75677668903</v>
      </c>
      <c r="AB6">
        <v>403768.14064479602</v>
      </c>
      <c r="AC6">
        <v>411473.31185051898</v>
      </c>
      <c r="AD6">
        <v>419792.786042516</v>
      </c>
      <c r="AE6">
        <v>411497.07088830502</v>
      </c>
      <c r="AF6">
        <v>396233.39653286501</v>
      </c>
    </row>
    <row r="7" spans="1:32" x14ac:dyDescent="0.3">
      <c r="A7" t="s">
        <v>193</v>
      </c>
      <c r="B7" t="s">
        <v>307</v>
      </c>
      <c r="C7" t="s">
        <v>297</v>
      </c>
      <c r="D7" t="s">
        <v>308</v>
      </c>
      <c r="E7" t="s">
        <v>298</v>
      </c>
      <c r="G7">
        <v>660682.41919298295</v>
      </c>
      <c r="H7">
        <v>715805.45172891696</v>
      </c>
      <c r="I7">
        <v>776638.07345620706</v>
      </c>
      <c r="J7">
        <v>824591.01861443301</v>
      </c>
      <c r="K7">
        <v>864692.73280667001</v>
      </c>
      <c r="L7">
        <v>905509.22501822095</v>
      </c>
      <c r="M7">
        <v>934943.62923101999</v>
      </c>
      <c r="N7">
        <v>957396.60154700198</v>
      </c>
      <c r="O7">
        <v>988775.158187113</v>
      </c>
      <c r="P7">
        <v>1017770.8343173</v>
      </c>
      <c r="Q7">
        <v>1045310.8763972</v>
      </c>
      <c r="R7">
        <v>1061366.8760120501</v>
      </c>
      <c r="S7">
        <v>1069173.2819559299</v>
      </c>
      <c r="T7">
        <v>1053867.1108653001</v>
      </c>
      <c r="U7">
        <v>1007198.18577589</v>
      </c>
      <c r="V7">
        <v>984767.61473859998</v>
      </c>
      <c r="W7">
        <v>956781.75310968002</v>
      </c>
      <c r="X7">
        <v>928505.16723730497</v>
      </c>
      <c r="Y7">
        <v>907566.635786067</v>
      </c>
      <c r="Z7">
        <v>862461.71980469895</v>
      </c>
      <c r="AA7">
        <v>827428.56727043004</v>
      </c>
      <c r="AB7">
        <v>795772.96847901901</v>
      </c>
      <c r="AC7">
        <v>785831.88362760504</v>
      </c>
      <c r="AD7">
        <v>782058.395531766</v>
      </c>
      <c r="AE7">
        <v>776818.98517341295</v>
      </c>
      <c r="AF7">
        <v>767423.48633327696</v>
      </c>
    </row>
    <row r="8" spans="1:32" x14ac:dyDescent="0.3">
      <c r="A8" t="s">
        <v>193</v>
      </c>
      <c r="B8" t="s">
        <v>309</v>
      </c>
      <c r="C8" t="s">
        <v>297</v>
      </c>
      <c r="D8" t="s">
        <v>310</v>
      </c>
      <c r="E8" t="s">
        <v>298</v>
      </c>
      <c r="G8">
        <v>619092.25156834396</v>
      </c>
      <c r="H8">
        <v>622191.46746946604</v>
      </c>
      <c r="I8">
        <v>622965.89192915801</v>
      </c>
      <c r="J8">
        <v>607160.11895546201</v>
      </c>
      <c r="K8">
        <v>592581.06120496499</v>
      </c>
      <c r="L8">
        <v>586928.61151868699</v>
      </c>
      <c r="M8">
        <v>576292.72252012498</v>
      </c>
      <c r="N8">
        <v>560994.419688505</v>
      </c>
      <c r="O8">
        <v>556424.818075413</v>
      </c>
      <c r="P8">
        <v>562713.78792116197</v>
      </c>
      <c r="Q8">
        <v>577536.38998207496</v>
      </c>
      <c r="R8">
        <v>592197.00993928697</v>
      </c>
      <c r="S8">
        <v>601907.90906448301</v>
      </c>
      <c r="T8">
        <v>595911.37094915402</v>
      </c>
      <c r="U8">
        <v>570238.36685611797</v>
      </c>
      <c r="V8">
        <v>567223.72612221201</v>
      </c>
      <c r="W8">
        <v>561287.51087971998</v>
      </c>
      <c r="X8">
        <v>556084.637050302</v>
      </c>
      <c r="Y8">
        <v>554368.94657909905</v>
      </c>
      <c r="Z8">
        <v>512637.998493316</v>
      </c>
      <c r="AA8">
        <v>481929.29360255197</v>
      </c>
      <c r="AB8">
        <v>455676.42725941399</v>
      </c>
      <c r="AC8">
        <v>444983.06195536902</v>
      </c>
      <c r="AD8">
        <v>439729.06063339801</v>
      </c>
      <c r="AE8">
        <v>429964.63113054697</v>
      </c>
      <c r="AF8">
        <v>416742.48343926802</v>
      </c>
    </row>
    <row r="9" spans="1:32" x14ac:dyDescent="0.3">
      <c r="A9" t="s">
        <v>193</v>
      </c>
      <c r="B9" t="s">
        <v>311</v>
      </c>
      <c r="C9" t="s">
        <v>297</v>
      </c>
      <c r="D9" t="s">
        <v>312</v>
      </c>
      <c r="E9" t="s">
        <v>298</v>
      </c>
      <c r="G9">
        <v>7234855.1831141198</v>
      </c>
      <c r="H9">
        <v>7452750.0808788501</v>
      </c>
      <c r="I9">
        <v>7653316.4578782097</v>
      </c>
      <c r="J9">
        <v>7731528.8510774598</v>
      </c>
      <c r="K9">
        <v>7661408.7021142105</v>
      </c>
      <c r="L9">
        <v>7754961.9618228702</v>
      </c>
      <c r="M9">
        <v>7782937.2320055403</v>
      </c>
      <c r="N9">
        <v>7755574.4017980499</v>
      </c>
      <c r="O9">
        <v>7784577.7172606001</v>
      </c>
      <c r="P9">
        <v>7905043.2833743999</v>
      </c>
      <c r="Q9">
        <v>8031239.0148463501</v>
      </c>
      <c r="R9">
        <v>8381139.2851275802</v>
      </c>
      <c r="S9">
        <v>8645024.7591462899</v>
      </c>
      <c r="T9">
        <v>8790747.3640585393</v>
      </c>
      <c r="U9">
        <v>8382096.9308770103</v>
      </c>
      <c r="V9">
        <v>8455370.2026273496</v>
      </c>
      <c r="W9">
        <v>8513879.1949714795</v>
      </c>
      <c r="X9">
        <v>8624530.4406013191</v>
      </c>
      <c r="Y9">
        <v>8808943.41573935</v>
      </c>
      <c r="Z9">
        <v>9004059.3853170406</v>
      </c>
      <c r="AA9">
        <v>9107557.0942209307</v>
      </c>
      <c r="AB9">
        <v>9200093.7765810098</v>
      </c>
      <c r="AC9">
        <v>9464836.4603333902</v>
      </c>
      <c r="AD9">
        <v>9706808.3974116407</v>
      </c>
      <c r="AE9">
        <v>9819792.3037448395</v>
      </c>
      <c r="AF9">
        <v>9787864.0943832509</v>
      </c>
    </row>
    <row r="10" spans="1:32" x14ac:dyDescent="0.3">
      <c r="A10" t="s">
        <v>193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193</v>
      </c>
      <c r="B11" t="s">
        <v>315</v>
      </c>
      <c r="C11" t="s">
        <v>297</v>
      </c>
      <c r="D11" t="s">
        <v>316</v>
      </c>
      <c r="E11" t="s">
        <v>298</v>
      </c>
      <c r="G11">
        <v>4240316.7122976501</v>
      </c>
      <c r="H11">
        <v>4171854.8102917401</v>
      </c>
      <c r="I11">
        <v>4251333.6223860197</v>
      </c>
      <c r="J11">
        <v>4218105.96760944</v>
      </c>
      <c r="K11">
        <v>4361292.3891179198</v>
      </c>
      <c r="L11">
        <v>4469091.3893338405</v>
      </c>
      <c r="M11">
        <v>4611916.57509935</v>
      </c>
      <c r="N11">
        <v>4720063.0604478903</v>
      </c>
      <c r="O11">
        <v>4821226.4236229602</v>
      </c>
      <c r="P11">
        <v>4966433.2364718504</v>
      </c>
      <c r="Q11">
        <v>5232071.2535774801</v>
      </c>
      <c r="R11">
        <v>5476422.76712998</v>
      </c>
      <c r="S11">
        <v>5668449.1108725704</v>
      </c>
      <c r="T11">
        <v>5900966.4484436503</v>
      </c>
      <c r="U11">
        <v>5880946.2327258997</v>
      </c>
      <c r="V11">
        <v>6085716.8070115503</v>
      </c>
      <c r="W11">
        <v>6254079.6281385897</v>
      </c>
      <c r="X11">
        <v>6441761.3141574198</v>
      </c>
      <c r="Y11">
        <v>6585864.8725783303</v>
      </c>
      <c r="Z11">
        <v>6765161.9617058402</v>
      </c>
      <c r="AA11">
        <v>6820191.3313766597</v>
      </c>
      <c r="AB11">
        <v>6819007.5059899297</v>
      </c>
      <c r="AC11">
        <v>6916994.7593574496</v>
      </c>
      <c r="AD11">
        <v>6987127.8697031401</v>
      </c>
      <c r="AE11">
        <v>6964562.5931039201</v>
      </c>
      <c r="AF11">
        <v>6866074.6689331196</v>
      </c>
    </row>
    <row r="12" spans="1:32" x14ac:dyDescent="0.3">
      <c r="A12" t="s">
        <v>193</v>
      </c>
      <c r="B12" t="s">
        <v>317</v>
      </c>
      <c r="C12" t="s">
        <v>297</v>
      </c>
      <c r="D12" t="s">
        <v>318</v>
      </c>
      <c r="E12" t="s">
        <v>298</v>
      </c>
      <c r="G12">
        <v>2824268.7094682702</v>
      </c>
      <c r="H12">
        <v>2914642.2841494102</v>
      </c>
      <c r="I12">
        <v>3031302.3642869699</v>
      </c>
      <c r="J12">
        <v>3075776.8386347801</v>
      </c>
      <c r="K12">
        <v>3101312.8456860799</v>
      </c>
      <c r="L12">
        <v>3140982.00643316</v>
      </c>
      <c r="M12">
        <v>3104387.9670389099</v>
      </c>
      <c r="N12">
        <v>3066559.5045471299</v>
      </c>
      <c r="O12">
        <v>3090896.9937094101</v>
      </c>
      <c r="P12">
        <v>3117324.63403056</v>
      </c>
      <c r="Q12">
        <v>3155234.1399534699</v>
      </c>
      <c r="R12">
        <v>3230860.4202916101</v>
      </c>
      <c r="S12">
        <v>3272610.7076983498</v>
      </c>
      <c r="T12">
        <v>3307453.2366744401</v>
      </c>
      <c r="U12">
        <v>3163940.4086785498</v>
      </c>
      <c r="V12">
        <v>3189362.9296482098</v>
      </c>
      <c r="W12">
        <v>3205583.54570721</v>
      </c>
      <c r="X12">
        <v>3238084.0197969698</v>
      </c>
      <c r="Y12">
        <v>3319811.9790918501</v>
      </c>
      <c r="Z12">
        <v>3430820.9771787799</v>
      </c>
      <c r="AA12">
        <v>3500838.3639278798</v>
      </c>
      <c r="AB12">
        <v>3523573.4252923601</v>
      </c>
      <c r="AC12">
        <v>3633416.0011520102</v>
      </c>
      <c r="AD12">
        <v>3723521.7680807798</v>
      </c>
      <c r="AE12">
        <v>3748025.0174412802</v>
      </c>
      <c r="AF12">
        <v>3724234.0336867501</v>
      </c>
    </row>
    <row r="13" spans="1:32" x14ac:dyDescent="0.3">
      <c r="A13" t="s">
        <v>193</v>
      </c>
      <c r="B13" t="s">
        <v>319</v>
      </c>
      <c r="C13" t="s">
        <v>297</v>
      </c>
      <c r="D13" t="s">
        <v>320</v>
      </c>
      <c r="E13" t="s">
        <v>298</v>
      </c>
      <c r="G13">
        <v>4477141.5925663402</v>
      </c>
      <c r="H13">
        <v>4451280.1022370998</v>
      </c>
      <c r="I13">
        <v>4452276.6560822204</v>
      </c>
      <c r="J13">
        <v>4334158.3687143903</v>
      </c>
      <c r="K13">
        <v>4238997.2682080502</v>
      </c>
      <c r="L13">
        <v>4119908.4740343699</v>
      </c>
      <c r="M13">
        <v>4002947.5537589099</v>
      </c>
      <c r="N13">
        <v>3825602.0680559799</v>
      </c>
      <c r="O13">
        <v>3771487.8527740799</v>
      </c>
      <c r="P13">
        <v>3753863.2972313599</v>
      </c>
      <c r="Q13">
        <v>3764303.41661757</v>
      </c>
      <c r="R13">
        <v>3817131.4175659199</v>
      </c>
      <c r="S13">
        <v>3845929.4372545201</v>
      </c>
      <c r="T13">
        <v>3881841.9140458098</v>
      </c>
      <c r="U13">
        <v>3704431.4429571098</v>
      </c>
      <c r="V13">
        <v>3711668.1047449</v>
      </c>
      <c r="W13">
        <v>3695679.74088699</v>
      </c>
      <c r="X13">
        <v>3679800.2403609999</v>
      </c>
      <c r="Y13">
        <v>3698498.96939932</v>
      </c>
      <c r="Z13">
        <v>3833172.8712164899</v>
      </c>
      <c r="AA13">
        <v>3899446.7326858402</v>
      </c>
      <c r="AB13">
        <v>3900900.4248519801</v>
      </c>
      <c r="AC13">
        <v>3923732.8203912</v>
      </c>
      <c r="AD13">
        <v>3987600.5652323002</v>
      </c>
      <c r="AE13">
        <v>3955733.0207835399</v>
      </c>
      <c r="AF13">
        <v>3866505.7799679702</v>
      </c>
    </row>
    <row r="14" spans="1:32" x14ac:dyDescent="0.3">
      <c r="A14" t="s">
        <v>193</v>
      </c>
      <c r="B14" t="s">
        <v>321</v>
      </c>
      <c r="C14" t="s">
        <v>297</v>
      </c>
      <c r="D14" t="s">
        <v>322</v>
      </c>
      <c r="E14" t="s">
        <v>298</v>
      </c>
      <c r="G14">
        <v>15935166.7489511</v>
      </c>
      <c r="H14">
        <v>16715529.3454901</v>
      </c>
      <c r="I14">
        <v>17683799.9757053</v>
      </c>
      <c r="J14">
        <v>18169258.068935402</v>
      </c>
      <c r="K14">
        <v>18697613.725718901</v>
      </c>
      <c r="L14">
        <v>19298775.939321999</v>
      </c>
      <c r="M14">
        <v>19713218.288985599</v>
      </c>
      <c r="N14">
        <v>19963601.9945665</v>
      </c>
      <c r="O14">
        <v>20322625.720675401</v>
      </c>
      <c r="P14">
        <v>20783798.164574001</v>
      </c>
      <c r="Q14">
        <v>21368539.711819801</v>
      </c>
      <c r="R14">
        <v>22236328.228640199</v>
      </c>
      <c r="S14">
        <v>22752245.049138099</v>
      </c>
      <c r="T14">
        <v>22982790.670395099</v>
      </c>
      <c r="U14">
        <v>21704381.8066983</v>
      </c>
      <c r="V14">
        <v>21736262.318102799</v>
      </c>
      <c r="W14">
        <v>21566257.483174101</v>
      </c>
      <c r="X14">
        <v>21352089.047068801</v>
      </c>
      <c r="Y14">
        <v>21116472.666515298</v>
      </c>
      <c r="Z14">
        <v>21247320.392805502</v>
      </c>
      <c r="AA14">
        <v>21016397.068346199</v>
      </c>
      <c r="AB14">
        <v>20543940.2885786</v>
      </c>
      <c r="AC14">
        <v>20623187.532602601</v>
      </c>
      <c r="AD14">
        <v>20632689.500584599</v>
      </c>
      <c r="AE14">
        <v>20566203.5771925</v>
      </c>
      <c r="AF14">
        <v>20286252.6440253</v>
      </c>
    </row>
    <row r="15" spans="1:32" x14ac:dyDescent="0.3">
      <c r="A15" t="s">
        <v>193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193</v>
      </c>
      <c r="B16" t="s">
        <v>325</v>
      </c>
      <c r="C16" t="s">
        <v>297</v>
      </c>
      <c r="D16" t="s">
        <v>326</v>
      </c>
      <c r="E16" t="s">
        <v>298</v>
      </c>
      <c r="G16">
        <v>5834353.91865269</v>
      </c>
      <c r="H16">
        <v>6425312.7714631101</v>
      </c>
      <c r="I16">
        <v>7054723.7205882398</v>
      </c>
      <c r="J16">
        <v>7527576.5113422098</v>
      </c>
      <c r="K16">
        <v>8021014.5108622704</v>
      </c>
      <c r="L16">
        <v>8531868.6084575895</v>
      </c>
      <c r="M16">
        <v>8871658.8100097608</v>
      </c>
      <c r="N16">
        <v>9020510.3214557394</v>
      </c>
      <c r="O16">
        <v>9271894.0483981296</v>
      </c>
      <c r="P16">
        <v>9615021.0615165401</v>
      </c>
      <c r="Q16">
        <v>9993263.68575426</v>
      </c>
      <c r="R16">
        <v>10329817.578739701</v>
      </c>
      <c r="S16">
        <v>10481206.710627601</v>
      </c>
      <c r="T16">
        <v>10343404.0256975</v>
      </c>
      <c r="U16">
        <v>9877754.6767046191</v>
      </c>
      <c r="V16">
        <v>9844976.9357701708</v>
      </c>
      <c r="W16">
        <v>9858698.27148287</v>
      </c>
      <c r="X16">
        <v>9931627.1116546709</v>
      </c>
      <c r="Y16">
        <v>10123492.853525201</v>
      </c>
      <c r="Z16">
        <v>10371104.984921901</v>
      </c>
      <c r="AA16">
        <v>10523880.954611501</v>
      </c>
      <c r="AB16">
        <v>10523815.5896127</v>
      </c>
      <c r="AC16">
        <v>10816826.2695591</v>
      </c>
      <c r="AD16">
        <v>11180921.2904259</v>
      </c>
      <c r="AE16">
        <v>10982469.6798844</v>
      </c>
      <c r="AF16">
        <v>10576714.0636585</v>
      </c>
    </row>
    <row r="17" spans="1:32" x14ac:dyDescent="0.3">
      <c r="A17" t="s">
        <v>193</v>
      </c>
      <c r="B17" t="s">
        <v>327</v>
      </c>
      <c r="C17" t="s">
        <v>297</v>
      </c>
      <c r="D17" t="s">
        <v>328</v>
      </c>
      <c r="E17" t="s">
        <v>298</v>
      </c>
      <c r="G17">
        <v>3722298.6345038302</v>
      </c>
      <c r="H17">
        <v>4100409.7592466399</v>
      </c>
      <c r="I17">
        <v>4498666.1548849102</v>
      </c>
      <c r="J17">
        <v>4825325.6256236499</v>
      </c>
      <c r="K17">
        <v>5103298.2793545304</v>
      </c>
      <c r="L17">
        <v>5400137.4935913896</v>
      </c>
      <c r="M17">
        <v>5629836.7506867703</v>
      </c>
      <c r="N17">
        <v>5918516.2348307399</v>
      </c>
      <c r="O17">
        <v>6272067.5071447603</v>
      </c>
      <c r="P17">
        <v>6706609.8245004201</v>
      </c>
      <c r="Q17">
        <v>7069883.6515116496</v>
      </c>
      <c r="R17">
        <v>7525073.53929618</v>
      </c>
      <c r="S17">
        <v>7817130.03606667</v>
      </c>
      <c r="T17">
        <v>8036806.4447161099</v>
      </c>
      <c r="U17">
        <v>7781950.57822653</v>
      </c>
      <c r="V17">
        <v>7954911.9651186801</v>
      </c>
      <c r="W17">
        <v>8071011.6625379901</v>
      </c>
      <c r="X17">
        <v>8226306.4703191305</v>
      </c>
      <c r="Y17">
        <v>8434661.6321790591</v>
      </c>
      <c r="Z17">
        <v>8788110.2893954609</v>
      </c>
      <c r="AA17">
        <v>8932230.4288785793</v>
      </c>
      <c r="AB17">
        <v>8941783.9768100996</v>
      </c>
      <c r="AC17">
        <v>9209607.4798734691</v>
      </c>
      <c r="AD17">
        <v>9424998.7272191308</v>
      </c>
      <c r="AE17">
        <v>9360447.4009805992</v>
      </c>
      <c r="AF17">
        <v>9141171.8078068104</v>
      </c>
    </row>
    <row r="18" spans="1:32" x14ac:dyDescent="0.3">
      <c r="A18" t="s">
        <v>193</v>
      </c>
      <c r="B18" t="s">
        <v>329</v>
      </c>
      <c r="C18" t="s">
        <v>297</v>
      </c>
      <c r="D18" t="s">
        <v>330</v>
      </c>
      <c r="E18" t="s">
        <v>298</v>
      </c>
      <c r="G18">
        <v>8898321.7079524603</v>
      </c>
      <c r="H18">
        <v>9380021.7287967596</v>
      </c>
      <c r="I18">
        <v>9916490.0060004909</v>
      </c>
      <c r="J18">
        <v>10130849.400633199</v>
      </c>
      <c r="K18">
        <v>10293751.7181226</v>
      </c>
      <c r="L18">
        <v>10603790.8182966</v>
      </c>
      <c r="M18">
        <v>10855876.9140123</v>
      </c>
      <c r="N18">
        <v>11151025.3108333</v>
      </c>
      <c r="O18">
        <v>11566379.6972376</v>
      </c>
      <c r="P18">
        <v>12139512.092472101</v>
      </c>
      <c r="Q18">
        <v>12784209.1700383</v>
      </c>
      <c r="R18">
        <v>13660460.7398155</v>
      </c>
      <c r="S18">
        <v>14236553.9876769</v>
      </c>
      <c r="T18">
        <v>14593930.3024361</v>
      </c>
      <c r="U18">
        <v>14155081.618396901</v>
      </c>
      <c r="V18">
        <v>14566237.989508601</v>
      </c>
      <c r="W18">
        <v>14901877.0097959</v>
      </c>
      <c r="X18">
        <v>15364186.946711499</v>
      </c>
      <c r="Y18">
        <v>16087742.054761801</v>
      </c>
      <c r="Z18">
        <v>17270376.466335598</v>
      </c>
      <c r="AA18">
        <v>18118363.437943</v>
      </c>
      <c r="AB18">
        <v>18702212.4659639</v>
      </c>
      <c r="AC18">
        <v>19596064.711509202</v>
      </c>
      <c r="AD18">
        <v>20430406.513932601</v>
      </c>
      <c r="AE18">
        <v>21368173.415710598</v>
      </c>
      <c r="AF18">
        <v>22145674.1886844</v>
      </c>
    </row>
    <row r="19" spans="1:32" x14ac:dyDescent="0.3">
      <c r="A19" t="s">
        <v>193</v>
      </c>
      <c r="B19" t="s">
        <v>331</v>
      </c>
      <c r="C19" t="s">
        <v>297</v>
      </c>
      <c r="D19" t="s">
        <v>332</v>
      </c>
      <c r="E19" t="s">
        <v>298</v>
      </c>
      <c r="G19">
        <v>924562.66195594205</v>
      </c>
      <c r="H19">
        <v>998389.56117518398</v>
      </c>
      <c r="I19">
        <v>1087148.05045556</v>
      </c>
      <c r="J19">
        <v>1151132.82144769</v>
      </c>
      <c r="K19">
        <v>1206411.3737798899</v>
      </c>
      <c r="L19">
        <v>1265803.3408711001</v>
      </c>
      <c r="M19">
        <v>1282779.0315666499</v>
      </c>
      <c r="N19">
        <v>1276973.89329078</v>
      </c>
      <c r="O19">
        <v>1270567.45950271</v>
      </c>
      <c r="P19">
        <v>1277221.61529668</v>
      </c>
      <c r="Q19">
        <v>1292348.8550704501</v>
      </c>
      <c r="R19">
        <v>1309918.03264309</v>
      </c>
      <c r="S19">
        <v>1321356.7608099901</v>
      </c>
      <c r="T19">
        <v>1305373.1858276201</v>
      </c>
      <c r="U19">
        <v>1222816.0196827201</v>
      </c>
      <c r="V19">
        <v>1203478.73265964</v>
      </c>
      <c r="W19">
        <v>1183394.9808728299</v>
      </c>
      <c r="X19">
        <v>1177091.72880227</v>
      </c>
      <c r="Y19">
        <v>1161559.5064520601</v>
      </c>
      <c r="Z19">
        <v>1119178.6942617199</v>
      </c>
      <c r="AA19">
        <v>1066541.25811371</v>
      </c>
      <c r="AB19">
        <v>1020638.91025013</v>
      </c>
      <c r="AC19">
        <v>1035885.32942476</v>
      </c>
      <c r="AD19">
        <v>1062615.32300527</v>
      </c>
      <c r="AE19">
        <v>1078861.6920378699</v>
      </c>
      <c r="AF19">
        <v>1083119.23487728</v>
      </c>
    </row>
    <row r="20" spans="1:32" x14ac:dyDescent="0.3">
      <c r="A20" t="s">
        <v>193</v>
      </c>
      <c r="B20" t="s">
        <v>333</v>
      </c>
      <c r="C20" t="s">
        <v>297</v>
      </c>
      <c r="D20" t="s">
        <v>334</v>
      </c>
      <c r="E20" t="s">
        <v>298</v>
      </c>
      <c r="G20">
        <v>849807.11123166198</v>
      </c>
      <c r="H20">
        <v>838079.39781252702</v>
      </c>
      <c r="I20">
        <v>835288.341515059</v>
      </c>
      <c r="J20">
        <v>835840.57812981296</v>
      </c>
      <c r="K20">
        <v>828710.32925692305</v>
      </c>
      <c r="L20">
        <v>816520.18133073102</v>
      </c>
      <c r="M20">
        <v>804394.99065368401</v>
      </c>
      <c r="N20">
        <v>787796.68929030304</v>
      </c>
      <c r="O20">
        <v>773275.19838162302</v>
      </c>
      <c r="P20">
        <v>768941.41217213403</v>
      </c>
      <c r="Q20">
        <v>767593.52338546701</v>
      </c>
      <c r="R20">
        <v>774192.364399618</v>
      </c>
      <c r="S20">
        <v>776356.210838033</v>
      </c>
      <c r="T20">
        <v>762215.42776008497</v>
      </c>
      <c r="U20">
        <v>719570.48600409203</v>
      </c>
      <c r="V20">
        <v>704994.606921545</v>
      </c>
      <c r="W20">
        <v>693733.91279592505</v>
      </c>
      <c r="X20">
        <v>681267.73536076001</v>
      </c>
      <c r="Y20">
        <v>671155.03831354296</v>
      </c>
      <c r="Z20">
        <v>677723.65013421699</v>
      </c>
      <c r="AA20">
        <v>668950.83841379604</v>
      </c>
      <c r="AB20">
        <v>664083.44207048905</v>
      </c>
      <c r="AC20">
        <v>671587.043913614</v>
      </c>
      <c r="AD20">
        <v>679698.68456045503</v>
      </c>
      <c r="AE20">
        <v>671780.90366870002</v>
      </c>
      <c r="AF20">
        <v>658358.82231214503</v>
      </c>
    </row>
    <row r="21" spans="1:32" x14ac:dyDescent="0.3">
      <c r="A21" t="s">
        <v>193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193</v>
      </c>
      <c r="B22" t="s">
        <v>337</v>
      </c>
      <c r="C22" t="s">
        <v>297</v>
      </c>
      <c r="D22" t="s">
        <v>338</v>
      </c>
      <c r="E22" t="s">
        <v>298</v>
      </c>
      <c r="AB22">
        <v>113279.906553925</v>
      </c>
      <c r="AC22">
        <v>119415.708655197</v>
      </c>
      <c r="AD22">
        <v>125179.763985563</v>
      </c>
      <c r="AE22">
        <v>130060.484658202</v>
      </c>
      <c r="AF22">
        <v>135394.276607551</v>
      </c>
    </row>
    <row r="23" spans="1:32" x14ac:dyDescent="0.3">
      <c r="A23" t="s">
        <v>193</v>
      </c>
      <c r="B23" t="s">
        <v>339</v>
      </c>
      <c r="C23" t="s">
        <v>297</v>
      </c>
      <c r="D23" t="s">
        <v>340</v>
      </c>
      <c r="E23" t="s">
        <v>298</v>
      </c>
      <c r="G23">
        <v>1470411.5368746701</v>
      </c>
      <c r="H23">
        <v>1537519.46857039</v>
      </c>
      <c r="I23">
        <v>1579649.6554465501</v>
      </c>
      <c r="J23">
        <v>1599054.0966644599</v>
      </c>
      <c r="K23">
        <v>1612174.8336320799</v>
      </c>
      <c r="L23">
        <v>1603341.52929775</v>
      </c>
      <c r="M23">
        <v>1579638.4812990001</v>
      </c>
      <c r="N23">
        <v>1555629.03125632</v>
      </c>
      <c r="O23">
        <v>1543926.156341</v>
      </c>
      <c r="P23">
        <v>1540176.0706503801</v>
      </c>
      <c r="Q23">
        <v>1535592.0825428299</v>
      </c>
      <c r="R23">
        <v>1536259.32268196</v>
      </c>
      <c r="S23">
        <v>1528380.85291404</v>
      </c>
      <c r="T23">
        <v>1491582.11570774</v>
      </c>
      <c r="U23">
        <v>1415858.66722478</v>
      </c>
      <c r="V23">
        <v>1398633.0049761699</v>
      </c>
      <c r="W23">
        <v>1388133.6903939201</v>
      </c>
      <c r="X23">
        <v>1376376.4143196801</v>
      </c>
      <c r="Y23">
        <v>1361050.92294981</v>
      </c>
      <c r="Z23">
        <v>1388372.8973470901</v>
      </c>
      <c r="AA23">
        <v>1418805.8028656701</v>
      </c>
      <c r="AB23">
        <v>1429193.9114978199</v>
      </c>
      <c r="AC23">
        <v>1466002.9117910699</v>
      </c>
      <c r="AD23">
        <v>1513876.1609635099</v>
      </c>
      <c r="AE23">
        <v>1545613.63667444</v>
      </c>
      <c r="AF23">
        <v>1564739.41826007</v>
      </c>
    </row>
    <row r="24" spans="1:32" x14ac:dyDescent="0.3">
      <c r="A24" t="s">
        <v>193</v>
      </c>
      <c r="B24" t="s">
        <v>341</v>
      </c>
      <c r="C24" t="s">
        <v>297</v>
      </c>
      <c r="D24" t="s">
        <v>342</v>
      </c>
      <c r="E24" t="s">
        <v>298</v>
      </c>
      <c r="G24">
        <v>1871494.1619293401</v>
      </c>
      <c r="H24">
        <v>2070526.37899386</v>
      </c>
      <c r="I24">
        <v>2260056.0394102498</v>
      </c>
      <c r="J24">
        <v>2403354.7171109202</v>
      </c>
      <c r="K24">
        <v>2510280.98096631</v>
      </c>
      <c r="L24">
        <v>2654088.9690042501</v>
      </c>
      <c r="M24">
        <v>2814775.5118951099</v>
      </c>
      <c r="N24">
        <v>2912859.6189081701</v>
      </c>
      <c r="O24">
        <v>3032099.6414983901</v>
      </c>
      <c r="P24">
        <v>3236648.47822802</v>
      </c>
      <c r="Q24">
        <v>3495182.08997942</v>
      </c>
      <c r="R24">
        <v>3739307.6535303299</v>
      </c>
      <c r="S24">
        <v>3977929.2359198299</v>
      </c>
      <c r="T24">
        <v>3924103.8710857602</v>
      </c>
      <c r="U24">
        <v>3972623.4061990101</v>
      </c>
      <c r="V24">
        <v>4071861.3229260501</v>
      </c>
      <c r="W24">
        <v>4196460.1081245802</v>
      </c>
      <c r="X24">
        <v>4317332.8744948301</v>
      </c>
      <c r="Y24">
        <v>4503781.6494500404</v>
      </c>
      <c r="Z24">
        <v>4483740.7138125096</v>
      </c>
      <c r="AA24">
        <v>4520070.9723191103</v>
      </c>
      <c r="AB24">
        <v>4516959.1828849399</v>
      </c>
      <c r="AC24">
        <v>4556852.3101295801</v>
      </c>
      <c r="AD24">
        <v>4640155.6542907897</v>
      </c>
      <c r="AE24">
        <v>4712724.7219355898</v>
      </c>
      <c r="AF24">
        <v>4818032.3105954304</v>
      </c>
    </row>
    <row r="25" spans="1:32" x14ac:dyDescent="0.3">
      <c r="A25" t="s">
        <v>193</v>
      </c>
      <c r="B25" t="s">
        <v>343</v>
      </c>
      <c r="C25" t="s">
        <v>297</v>
      </c>
      <c r="D25" t="s">
        <v>344</v>
      </c>
      <c r="E25" t="s">
        <v>298</v>
      </c>
      <c r="AA25">
        <v>16199.905136777001</v>
      </c>
      <c r="AB25">
        <v>29787.847429653601</v>
      </c>
      <c r="AC25">
        <v>37397.875071373201</v>
      </c>
      <c r="AD25">
        <v>44982.240412639003</v>
      </c>
      <c r="AE25">
        <v>52193.949931714102</v>
      </c>
      <c r="AF25">
        <v>56157.974693526397</v>
      </c>
    </row>
    <row r="26" spans="1:32" x14ac:dyDescent="0.3">
      <c r="A26" t="s">
        <v>193</v>
      </c>
      <c r="B26" t="s">
        <v>345</v>
      </c>
      <c r="C26" t="s">
        <v>297</v>
      </c>
      <c r="D26" t="s">
        <v>346</v>
      </c>
      <c r="E26" t="s">
        <v>298</v>
      </c>
      <c r="G26">
        <v>1219581.6294865001</v>
      </c>
      <c r="H26">
        <v>1382325.4330156101</v>
      </c>
      <c r="I26">
        <v>1515657.96772928</v>
      </c>
      <c r="J26">
        <v>1602953.0375780601</v>
      </c>
      <c r="K26">
        <v>1662233.1331676301</v>
      </c>
      <c r="L26">
        <v>1726829.4404011399</v>
      </c>
      <c r="M26">
        <v>1847202.2252843999</v>
      </c>
      <c r="N26">
        <v>1956987.44489347</v>
      </c>
      <c r="O26">
        <v>2076380.8972358799</v>
      </c>
      <c r="P26">
        <v>2301792.2387749301</v>
      </c>
      <c r="Q26">
        <v>2482403.6287819501</v>
      </c>
      <c r="R26">
        <v>2624521.2143806</v>
      </c>
      <c r="S26">
        <v>2778343.9108177498</v>
      </c>
      <c r="T26">
        <v>2676025.90688268</v>
      </c>
      <c r="U26">
        <v>2674847.4821802299</v>
      </c>
      <c r="V26">
        <v>2715904.39420933</v>
      </c>
      <c r="W26">
        <v>2774000.1144708698</v>
      </c>
      <c r="X26">
        <v>2811479.33886895</v>
      </c>
      <c r="Y26">
        <v>2854597.58128278</v>
      </c>
      <c r="Z26">
        <v>2793632.9381707599</v>
      </c>
      <c r="AA26">
        <v>2791172.7575526498</v>
      </c>
      <c r="AB26">
        <v>2766561.25193239</v>
      </c>
      <c r="AC26">
        <v>2758250.25634627</v>
      </c>
      <c r="AD26">
        <v>2779246.9615700301</v>
      </c>
      <c r="AE26">
        <v>2790121.0392197301</v>
      </c>
      <c r="AF26">
        <v>2854139.64000843</v>
      </c>
    </row>
    <row r="27" spans="1:32" x14ac:dyDescent="0.3">
      <c r="A27" t="s">
        <v>193</v>
      </c>
      <c r="B27" t="s">
        <v>347</v>
      </c>
      <c r="C27" t="s">
        <v>297</v>
      </c>
      <c r="D27" t="s">
        <v>348</v>
      </c>
      <c r="E27" t="s">
        <v>298</v>
      </c>
    </row>
    <row r="28" spans="1:32" x14ac:dyDescent="0.3">
      <c r="A28" t="s">
        <v>193</v>
      </c>
      <c r="B28" t="s">
        <v>349</v>
      </c>
      <c r="C28" t="s">
        <v>297</v>
      </c>
      <c r="D28" t="s">
        <v>350</v>
      </c>
      <c r="E28" t="s">
        <v>298</v>
      </c>
      <c r="G28">
        <v>670951.643273692</v>
      </c>
      <c r="H28">
        <v>724904.02071280102</v>
      </c>
      <c r="I28">
        <v>792055.48725508305</v>
      </c>
      <c r="J28">
        <v>864395.80377929204</v>
      </c>
      <c r="K28">
        <v>951146.46894890501</v>
      </c>
      <c r="L28">
        <v>1024081.16143105</v>
      </c>
      <c r="M28">
        <v>1077340.46695794</v>
      </c>
      <c r="N28">
        <v>1087172.2864337501</v>
      </c>
      <c r="O28">
        <v>1121775.2355092899</v>
      </c>
      <c r="P28">
        <v>1158564.75884154</v>
      </c>
      <c r="Q28">
        <v>1226286.1777341401</v>
      </c>
      <c r="R28">
        <v>1309365.01850737</v>
      </c>
      <c r="S28">
        <v>1423291.0855294899</v>
      </c>
      <c r="T28">
        <v>1430201.4530367199</v>
      </c>
      <c r="U28">
        <v>1422897.7430248801</v>
      </c>
      <c r="V28">
        <v>1390661.2819467301</v>
      </c>
      <c r="W28">
        <v>1359347.3826977301</v>
      </c>
      <c r="X28">
        <v>1337425.49508157</v>
      </c>
      <c r="Y28">
        <v>1351468.72952012</v>
      </c>
      <c r="Z28">
        <v>1393346.7512542601</v>
      </c>
      <c r="AA28">
        <v>1418660.3556240201</v>
      </c>
      <c r="AB28">
        <v>1439656.3630824501</v>
      </c>
      <c r="AC28">
        <v>1518389.55897726</v>
      </c>
      <c r="AD28">
        <v>1596290.8356717201</v>
      </c>
      <c r="AE28">
        <v>1637677.7222092</v>
      </c>
      <c r="AF28">
        <v>1678972.9014669401</v>
      </c>
    </row>
    <row r="29" spans="1:32" x14ac:dyDescent="0.3">
      <c r="A29" t="s">
        <v>193</v>
      </c>
      <c r="B29" t="s">
        <v>351</v>
      </c>
      <c r="C29" t="s">
        <v>297</v>
      </c>
      <c r="D29" t="s">
        <v>352</v>
      </c>
      <c r="E29" t="s">
        <v>298</v>
      </c>
      <c r="G29">
        <v>217658.98666055</v>
      </c>
      <c r="H29">
        <v>250162.50561559701</v>
      </c>
      <c r="I29">
        <v>283002.13272901298</v>
      </c>
      <c r="J29">
        <v>318459.73142509197</v>
      </c>
      <c r="K29">
        <v>359706.84956305701</v>
      </c>
      <c r="L29">
        <v>394192.065472855</v>
      </c>
      <c r="M29">
        <v>429913.43304260302</v>
      </c>
      <c r="N29">
        <v>453413.32555250201</v>
      </c>
      <c r="O29">
        <v>485766.16845642502</v>
      </c>
      <c r="P29">
        <v>516163.183981193</v>
      </c>
      <c r="Q29">
        <v>555472.026315141</v>
      </c>
      <c r="R29">
        <v>604673.73103473405</v>
      </c>
      <c r="S29">
        <v>668343.62389887602</v>
      </c>
      <c r="T29">
        <v>687503.76395896298</v>
      </c>
      <c r="U29">
        <v>684536.19996165705</v>
      </c>
      <c r="V29">
        <v>676150.54902250902</v>
      </c>
      <c r="W29">
        <v>666997.50148942799</v>
      </c>
      <c r="X29">
        <v>661701.55462495505</v>
      </c>
      <c r="Y29">
        <v>673973.64384186501</v>
      </c>
      <c r="Z29">
        <v>684880.80966443894</v>
      </c>
      <c r="AA29">
        <v>691499.54305196204</v>
      </c>
      <c r="AB29">
        <v>700376.37191442901</v>
      </c>
      <c r="AC29">
        <v>735401.50367006497</v>
      </c>
      <c r="AD29">
        <v>773981.50928018801</v>
      </c>
      <c r="AE29">
        <v>791502.04960061901</v>
      </c>
      <c r="AF29">
        <v>801214.04133766599</v>
      </c>
    </row>
    <row r="30" spans="1:32" x14ac:dyDescent="0.3">
      <c r="A30" t="s">
        <v>193</v>
      </c>
      <c r="B30" t="s">
        <v>353</v>
      </c>
      <c r="C30" t="s">
        <v>297</v>
      </c>
      <c r="D30" t="s">
        <v>354</v>
      </c>
      <c r="E30" t="s">
        <v>298</v>
      </c>
      <c r="G30">
        <v>40605.4254503876</v>
      </c>
      <c r="H30">
        <v>44950.077810933399</v>
      </c>
      <c r="I30">
        <v>50551.096925331498</v>
      </c>
      <c r="J30">
        <v>55326.526972218802</v>
      </c>
      <c r="K30">
        <v>62298.611849765497</v>
      </c>
      <c r="L30">
        <v>68874.4806415598</v>
      </c>
      <c r="M30">
        <v>71865.278528833398</v>
      </c>
      <c r="N30">
        <v>71413.991061329507</v>
      </c>
      <c r="O30">
        <v>72136.502367779307</v>
      </c>
      <c r="P30">
        <v>74691.609709795594</v>
      </c>
      <c r="Q30">
        <v>80627.324690386798</v>
      </c>
      <c r="R30">
        <v>90869.153032340997</v>
      </c>
      <c r="S30">
        <v>101085.109985598</v>
      </c>
      <c r="T30">
        <v>98578.397943337506</v>
      </c>
      <c r="U30">
        <v>99302.211770252601</v>
      </c>
      <c r="V30">
        <v>96217.991808257895</v>
      </c>
      <c r="W30">
        <v>90130.331046860199</v>
      </c>
      <c r="X30">
        <v>86026.300046321601</v>
      </c>
      <c r="Y30">
        <v>86067.8522334913</v>
      </c>
      <c r="Z30">
        <v>89184.2424671771</v>
      </c>
      <c r="AA30">
        <v>88343.072493403495</v>
      </c>
      <c r="AB30">
        <v>88797.037101206195</v>
      </c>
      <c r="AC30">
        <v>91761.659821694499</v>
      </c>
      <c r="AD30">
        <v>90285.222914652506</v>
      </c>
      <c r="AE30">
        <v>89607.350483262606</v>
      </c>
      <c r="AF30">
        <v>92276.941394854497</v>
      </c>
    </row>
    <row r="31" spans="1:32" x14ac:dyDescent="0.3">
      <c r="A31" t="s">
        <v>193</v>
      </c>
      <c r="B31" t="s">
        <v>355</v>
      </c>
      <c r="C31" t="s">
        <v>297</v>
      </c>
      <c r="D31" t="s">
        <v>356</v>
      </c>
      <c r="E31" t="s">
        <v>298</v>
      </c>
      <c r="G31">
        <v>64639.602713262102</v>
      </c>
      <c r="H31">
        <v>74858.654216646697</v>
      </c>
      <c r="I31">
        <v>83880.055557160696</v>
      </c>
      <c r="J31">
        <v>89547.397280595105</v>
      </c>
      <c r="K31">
        <v>95197.487718234799</v>
      </c>
      <c r="L31">
        <v>94604.579744462098</v>
      </c>
      <c r="M31">
        <v>89575.417103022701</v>
      </c>
      <c r="N31">
        <v>77215.759893130293</v>
      </c>
      <c r="O31">
        <v>64137.512297465997</v>
      </c>
      <c r="P31">
        <v>48027.377664822903</v>
      </c>
      <c r="Q31">
        <v>42838.053472142397</v>
      </c>
      <c r="R31">
        <v>44482.531953867801</v>
      </c>
      <c r="S31">
        <v>51370.218219253999</v>
      </c>
      <c r="T31">
        <v>57053.924982736302</v>
      </c>
      <c r="U31">
        <v>64498.467396050801</v>
      </c>
      <c r="V31">
        <v>66234.3876129743</v>
      </c>
      <c r="W31">
        <v>68157.024535051198</v>
      </c>
      <c r="X31">
        <v>68930.020237756195</v>
      </c>
      <c r="Y31">
        <v>70511.134006567998</v>
      </c>
      <c r="Z31">
        <v>74931.322201278905</v>
      </c>
      <c r="AA31">
        <v>78075.631787948994</v>
      </c>
      <c r="AB31">
        <v>79830.9823080145</v>
      </c>
      <c r="AC31">
        <v>84952.8755504617</v>
      </c>
      <c r="AD31">
        <v>89802.417557562701</v>
      </c>
      <c r="AE31">
        <v>91476.270929702703</v>
      </c>
      <c r="AF31">
        <v>94684.216568545598</v>
      </c>
    </row>
    <row r="32" spans="1:32" x14ac:dyDescent="0.3">
      <c r="A32" t="s">
        <v>193</v>
      </c>
      <c r="B32" t="s">
        <v>357</v>
      </c>
      <c r="C32" t="s">
        <v>297</v>
      </c>
      <c r="D32" t="s">
        <v>358</v>
      </c>
      <c r="E32" t="s">
        <v>298</v>
      </c>
      <c r="G32">
        <v>208992.05437799499</v>
      </c>
      <c r="H32">
        <v>257589.75536960101</v>
      </c>
      <c r="I32">
        <v>304636.43298297399</v>
      </c>
      <c r="J32">
        <v>350405.96037335502</v>
      </c>
      <c r="K32">
        <v>395541.00578702998</v>
      </c>
      <c r="L32">
        <v>433543.968801293</v>
      </c>
      <c r="M32">
        <v>457165.365154434</v>
      </c>
      <c r="N32">
        <v>454874.60172663099</v>
      </c>
      <c r="O32">
        <v>465274.47803465702</v>
      </c>
      <c r="P32">
        <v>476915.94620747102</v>
      </c>
      <c r="Q32">
        <v>499768.30370056798</v>
      </c>
      <c r="R32">
        <v>521129.87792917999</v>
      </c>
      <c r="S32">
        <v>556017.20084087597</v>
      </c>
      <c r="T32">
        <v>546018.84658804897</v>
      </c>
      <c r="U32">
        <v>540248.997838601</v>
      </c>
      <c r="V32">
        <v>523251.92497192399</v>
      </c>
      <c r="W32">
        <v>510635.91528518603</v>
      </c>
      <c r="X32">
        <v>501820.361629594</v>
      </c>
      <c r="Y32">
        <v>505138.768539924</v>
      </c>
      <c r="Z32">
        <v>531233.95261453604</v>
      </c>
      <c r="AA32">
        <v>549419.98715366505</v>
      </c>
      <c r="AB32">
        <v>560474.58641323994</v>
      </c>
      <c r="AC32">
        <v>596157.84161836701</v>
      </c>
      <c r="AD32">
        <v>632086.16099104902</v>
      </c>
      <c r="AE32">
        <v>654824.21360381995</v>
      </c>
      <c r="AF32">
        <v>680210.44678675395</v>
      </c>
    </row>
    <row r="33" spans="1:32" x14ac:dyDescent="0.3">
      <c r="A33" t="s">
        <v>193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193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193</v>
      </c>
      <c r="B35" t="s">
        <v>363</v>
      </c>
      <c r="C35" t="s">
        <v>297</v>
      </c>
      <c r="D35" t="s">
        <v>364</v>
      </c>
      <c r="E35" t="s">
        <v>298</v>
      </c>
      <c r="G35">
        <v>7659534.9104209496</v>
      </c>
      <c r="H35">
        <v>8134346.9205633597</v>
      </c>
      <c r="I35">
        <v>8809368.87781341</v>
      </c>
      <c r="J35">
        <v>9411808.5733891297</v>
      </c>
      <c r="K35">
        <v>10003308.506406199</v>
      </c>
      <c r="L35">
        <v>10509730.2491007</v>
      </c>
      <c r="M35">
        <v>11037649.959783001</v>
      </c>
      <c r="N35">
        <v>11378031.665211599</v>
      </c>
      <c r="O35">
        <v>11895389.131037099</v>
      </c>
      <c r="P35">
        <v>12361741.053424001</v>
      </c>
      <c r="Q35">
        <v>12710918.8594005</v>
      </c>
      <c r="R35">
        <v>12933591.988047199</v>
      </c>
      <c r="S35">
        <v>13192803.1827436</v>
      </c>
      <c r="T35">
        <v>13005457.5719987</v>
      </c>
      <c r="U35">
        <v>12852384.2408664</v>
      </c>
      <c r="V35">
        <v>12813562.9904682</v>
      </c>
      <c r="W35">
        <v>12969955.5461892</v>
      </c>
      <c r="X35">
        <v>13079157.5473381</v>
      </c>
      <c r="Y35">
        <v>13412040.7678685</v>
      </c>
      <c r="Z35">
        <v>13869762.126571599</v>
      </c>
      <c r="AA35">
        <v>14135121.1784418</v>
      </c>
      <c r="AB35">
        <v>14170370.678728599</v>
      </c>
      <c r="AC35">
        <v>14209281.1873865</v>
      </c>
      <c r="AD35">
        <v>14249353.156802</v>
      </c>
      <c r="AE35">
        <v>14016468.4631701</v>
      </c>
      <c r="AF35">
        <v>9999025.67229186</v>
      </c>
    </row>
    <row r="36" spans="1:32" x14ac:dyDescent="0.3">
      <c r="A36" t="s">
        <v>193</v>
      </c>
      <c r="B36" t="s">
        <v>365</v>
      </c>
      <c r="C36" t="s">
        <v>297</v>
      </c>
      <c r="D36" t="s">
        <v>366</v>
      </c>
      <c r="E36" t="s">
        <v>298</v>
      </c>
      <c r="G36">
        <v>3068527.8406052799</v>
      </c>
      <c r="H36">
        <v>3160162.64259494</v>
      </c>
      <c r="I36">
        <v>3245377.8086993899</v>
      </c>
      <c r="J36">
        <v>3320053.4687354099</v>
      </c>
      <c r="K36">
        <v>3423921.8352399101</v>
      </c>
      <c r="L36">
        <v>3490948.0841691801</v>
      </c>
      <c r="M36">
        <v>3571239.30670411</v>
      </c>
      <c r="N36">
        <v>3634998.3543131198</v>
      </c>
      <c r="O36">
        <v>3689419.7733571902</v>
      </c>
      <c r="P36">
        <v>3753534.3637457602</v>
      </c>
      <c r="Q36">
        <v>3824009.6806610902</v>
      </c>
      <c r="R36">
        <v>3865885.1948102401</v>
      </c>
      <c r="S36">
        <v>3903827.1611395902</v>
      </c>
      <c r="T36">
        <v>3913849.1750820898</v>
      </c>
      <c r="U36">
        <v>3940006.86332095</v>
      </c>
      <c r="V36">
        <v>3949852.1603473299</v>
      </c>
      <c r="W36">
        <v>3979501.3076192401</v>
      </c>
      <c r="X36">
        <v>3973026.0691505498</v>
      </c>
      <c r="Y36">
        <v>4011492.2031039102</v>
      </c>
      <c r="Z36">
        <v>4082053.42578563</v>
      </c>
      <c r="AA36">
        <v>4115915.6250908598</v>
      </c>
      <c r="AB36">
        <v>4101986.5098656202</v>
      </c>
      <c r="AC36">
        <v>4091999.75650127</v>
      </c>
      <c r="AD36">
        <v>4104471.2327509699</v>
      </c>
      <c r="AE36">
        <v>4018437.9372390499</v>
      </c>
      <c r="AF36">
        <v>222553.535724271</v>
      </c>
    </row>
    <row r="37" spans="1:32" x14ac:dyDescent="0.3">
      <c r="A37" t="s">
        <v>193</v>
      </c>
      <c r="B37" t="s">
        <v>367</v>
      </c>
      <c r="C37" t="s">
        <v>297</v>
      </c>
      <c r="D37" t="s">
        <v>368</v>
      </c>
      <c r="E37" t="s">
        <v>298</v>
      </c>
      <c r="G37">
        <v>1785936.66641946</v>
      </c>
      <c r="H37">
        <v>1782468.8551614301</v>
      </c>
      <c r="I37">
        <v>1819778.84000294</v>
      </c>
      <c r="J37">
        <v>1917695.55173345</v>
      </c>
      <c r="K37">
        <v>2073213.9907561899</v>
      </c>
      <c r="L37">
        <v>2184962.2629078999</v>
      </c>
      <c r="M37">
        <v>2280474.4568593199</v>
      </c>
      <c r="N37">
        <v>2353237.4978738399</v>
      </c>
      <c r="O37">
        <v>2414149.59857362</v>
      </c>
      <c r="P37">
        <v>2415027.5915184198</v>
      </c>
      <c r="Q37">
        <v>2390246.9910259098</v>
      </c>
      <c r="R37">
        <v>2377861.5097317998</v>
      </c>
      <c r="S37">
        <v>2386230.34466857</v>
      </c>
      <c r="T37">
        <v>2364547.1368647302</v>
      </c>
      <c r="U37">
        <v>2237966.18429932</v>
      </c>
      <c r="V37">
        <v>2251686.5509845498</v>
      </c>
      <c r="W37">
        <v>2295922.34478461</v>
      </c>
      <c r="X37">
        <v>2333050.6327455798</v>
      </c>
      <c r="Y37">
        <v>2438777.3039112999</v>
      </c>
      <c r="Z37">
        <v>2604375.9177825199</v>
      </c>
      <c r="AA37">
        <v>2683437.9793233201</v>
      </c>
      <c r="AB37">
        <v>2661593.8013215698</v>
      </c>
      <c r="AC37">
        <v>2654212.24242735</v>
      </c>
      <c r="AD37">
        <v>2634269.3040047698</v>
      </c>
      <c r="AE37">
        <v>2542786.6460716901</v>
      </c>
      <c r="AF37">
        <v>2414688.6677394202</v>
      </c>
    </row>
    <row r="38" spans="1:32" x14ac:dyDescent="0.3">
      <c r="A38" t="s">
        <v>193</v>
      </c>
      <c r="B38" t="s">
        <v>369</v>
      </c>
      <c r="C38" t="s">
        <v>297</v>
      </c>
      <c r="D38" t="s">
        <v>370</v>
      </c>
      <c r="E38" t="s">
        <v>298</v>
      </c>
      <c r="G38">
        <v>2805070.4033962102</v>
      </c>
      <c r="H38">
        <v>3191715.4228069899</v>
      </c>
      <c r="I38">
        <v>3744212.2291110801</v>
      </c>
      <c r="J38">
        <v>4174059.55292028</v>
      </c>
      <c r="K38">
        <v>4506172.6804101197</v>
      </c>
      <c r="L38">
        <v>4833819.9020236004</v>
      </c>
      <c r="M38">
        <v>5185936.1962196101</v>
      </c>
      <c r="N38">
        <v>5389795.8130246904</v>
      </c>
      <c r="O38">
        <v>5791819.7591062803</v>
      </c>
      <c r="P38">
        <v>6193179.0981598496</v>
      </c>
      <c r="Q38">
        <v>6496662.1877134899</v>
      </c>
      <c r="R38">
        <v>6689845.2835051501</v>
      </c>
      <c r="S38">
        <v>6902745.6769354297</v>
      </c>
      <c r="T38">
        <v>6727061.2600518297</v>
      </c>
      <c r="U38">
        <v>6674411.1932461197</v>
      </c>
      <c r="V38">
        <v>6612024.2791363103</v>
      </c>
      <c r="W38">
        <v>6694531.8937853398</v>
      </c>
      <c r="X38">
        <v>6773080.84544193</v>
      </c>
      <c r="Y38">
        <v>6961771.2608532598</v>
      </c>
      <c r="Z38">
        <v>7183332.7830034196</v>
      </c>
      <c r="AA38">
        <v>7335767.5740275802</v>
      </c>
      <c r="AB38">
        <v>7406790.3675414296</v>
      </c>
      <c r="AC38">
        <v>7463069.1884579202</v>
      </c>
      <c r="AD38">
        <v>7510612.6200463101</v>
      </c>
      <c r="AE38">
        <v>7455243.8798594</v>
      </c>
      <c r="AF38">
        <v>7361783.4688281696</v>
      </c>
    </row>
    <row r="39" spans="1:32" x14ac:dyDescent="0.3">
      <c r="A39" t="s">
        <v>193</v>
      </c>
      <c r="B39" t="s">
        <v>371</v>
      </c>
      <c r="C39" t="s">
        <v>297</v>
      </c>
      <c r="D39" t="s">
        <v>372</v>
      </c>
      <c r="E39" t="s">
        <v>298</v>
      </c>
      <c r="G39">
        <v>2517761.8342078398</v>
      </c>
      <c r="H39">
        <v>2757836.7615568698</v>
      </c>
      <c r="I39">
        <v>3145595.3363379198</v>
      </c>
      <c r="J39">
        <v>3386935.7299819202</v>
      </c>
      <c r="K39">
        <v>3612529.2392350901</v>
      </c>
      <c r="L39">
        <v>4041295.8980384199</v>
      </c>
      <c r="M39">
        <v>4391158.6984991804</v>
      </c>
      <c r="N39">
        <v>4653305.8628997197</v>
      </c>
      <c r="O39">
        <v>4954098.2677893601</v>
      </c>
      <c r="P39">
        <v>4909334.0825049505</v>
      </c>
      <c r="Q39">
        <v>4908644.0457650004</v>
      </c>
      <c r="R39">
        <v>4850262.3340104902</v>
      </c>
      <c r="S39">
        <v>4913128.6288307197</v>
      </c>
      <c r="T39">
        <v>5148054.9287582096</v>
      </c>
      <c r="U39">
        <v>5214386.2057560496</v>
      </c>
      <c r="V39">
        <v>5014769.0562849902</v>
      </c>
      <c r="W39">
        <v>4927913.1502651898</v>
      </c>
      <c r="X39">
        <v>4890743.3547294801</v>
      </c>
      <c r="Y39">
        <v>5000294.5073926197</v>
      </c>
      <c r="Z39">
        <v>5116187.3415047396</v>
      </c>
      <c r="AA39">
        <v>5232239.5350016197</v>
      </c>
      <c r="AB39">
        <v>5278848.14346804</v>
      </c>
      <c r="AC39">
        <v>5342525.63061844</v>
      </c>
      <c r="AD39">
        <v>5454805.5299130399</v>
      </c>
      <c r="AE39">
        <v>5485308.2336128997</v>
      </c>
      <c r="AF39">
        <v>5531650.08787762</v>
      </c>
    </row>
    <row r="40" spans="1:32" x14ac:dyDescent="0.3">
      <c r="A40" t="s">
        <v>193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193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193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193</v>
      </c>
      <c r="B43" t="s">
        <v>379</v>
      </c>
      <c r="C43" t="s">
        <v>297</v>
      </c>
      <c r="D43" t="s">
        <v>380</v>
      </c>
      <c r="E43" t="s">
        <v>298</v>
      </c>
      <c r="G43">
        <v>10537917.390357999</v>
      </c>
      <c r="H43">
        <v>10903993.8842049</v>
      </c>
      <c r="I43">
        <v>11392049.8717135</v>
      </c>
      <c r="J43">
        <v>11729805.619361401</v>
      </c>
      <c r="K43">
        <v>12020908.4020641</v>
      </c>
      <c r="L43">
        <v>12394122.3723565</v>
      </c>
      <c r="M43">
        <v>12654755.149272</v>
      </c>
      <c r="N43">
        <v>12771710.912656801</v>
      </c>
      <c r="O43">
        <v>13058750.6623934</v>
      </c>
      <c r="P43">
        <v>13238537.1279986</v>
      </c>
      <c r="Q43">
        <v>13385574.361635899</v>
      </c>
      <c r="R43">
        <v>13581293.874188799</v>
      </c>
      <c r="S43">
        <v>13645917.703771099</v>
      </c>
      <c r="T43">
        <v>13766790.2076969</v>
      </c>
      <c r="U43">
        <v>13153498.910648899</v>
      </c>
      <c r="V43">
        <v>13157855.3912693</v>
      </c>
      <c r="W43">
        <v>13178699.980876001</v>
      </c>
      <c r="X43">
        <v>13265920.589857901</v>
      </c>
      <c r="Y43">
        <v>13388090.291117201</v>
      </c>
      <c r="Z43">
        <v>13845919.4525747</v>
      </c>
      <c r="AA43">
        <v>13933506.6516602</v>
      </c>
      <c r="AB43">
        <v>13816969.4456213</v>
      </c>
      <c r="AC43">
        <v>13960404.222625401</v>
      </c>
      <c r="AD43">
        <v>14181075.9497921</v>
      </c>
      <c r="AE43">
        <v>14184144.660018601</v>
      </c>
      <c r="AF43">
        <v>14076317.9864094</v>
      </c>
    </row>
    <row r="44" spans="1:32" x14ac:dyDescent="0.3">
      <c r="A44" t="s">
        <v>193</v>
      </c>
      <c r="B44" t="s">
        <v>381</v>
      </c>
      <c r="C44" t="s">
        <v>297</v>
      </c>
      <c r="D44" t="s">
        <v>382</v>
      </c>
      <c r="E44" t="s">
        <v>298</v>
      </c>
      <c r="G44">
        <v>85127880.137480304</v>
      </c>
      <c r="H44">
        <v>89228623.241535798</v>
      </c>
      <c r="I44">
        <v>94360110.319564298</v>
      </c>
      <c r="J44">
        <v>97528960.948005199</v>
      </c>
      <c r="K44">
        <v>100535633.72500201</v>
      </c>
      <c r="L44">
        <v>104124928.40245</v>
      </c>
      <c r="M44">
        <v>106819492.96935099</v>
      </c>
      <c r="N44">
        <v>108506693.243432</v>
      </c>
      <c r="O44">
        <v>111325091.051927</v>
      </c>
      <c r="P44">
        <v>114394325.38789999</v>
      </c>
      <c r="Q44">
        <v>117801864.831995</v>
      </c>
      <c r="R44">
        <v>121907307.341028</v>
      </c>
      <c r="S44">
        <v>124768646.601316</v>
      </c>
      <c r="T44">
        <v>125813117.71273001</v>
      </c>
      <c r="U44">
        <v>121449888.29452901</v>
      </c>
      <c r="V44">
        <v>122016705.85571</v>
      </c>
      <c r="W44">
        <v>122600632.612298</v>
      </c>
      <c r="X44">
        <v>123551003.012629</v>
      </c>
      <c r="Y44">
        <v>125576895.173023</v>
      </c>
      <c r="Z44">
        <v>129092201.782584</v>
      </c>
      <c r="AA44">
        <v>130736356.554184</v>
      </c>
      <c r="AB44">
        <v>130857487.687911</v>
      </c>
      <c r="AC44">
        <v>133392623.439522</v>
      </c>
      <c r="AD44">
        <v>136041798.049303</v>
      </c>
      <c r="AE44">
        <v>136738013.89684001</v>
      </c>
      <c r="AF44">
        <v>131239653.608275</v>
      </c>
    </row>
    <row r="45" spans="1:32" x14ac:dyDescent="0.3">
      <c r="A45" t="s">
        <v>193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193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193</v>
      </c>
      <c r="B47" t="s">
        <v>387</v>
      </c>
      <c r="C47" t="s">
        <v>297</v>
      </c>
      <c r="D47" t="s">
        <v>388</v>
      </c>
      <c r="E47" t="s">
        <v>298</v>
      </c>
      <c r="G47">
        <v>705492.27501661796</v>
      </c>
      <c r="H47">
        <v>829584.223723448</v>
      </c>
      <c r="I47">
        <v>968554.327556298</v>
      </c>
      <c r="J47">
        <v>1048241.73828505</v>
      </c>
      <c r="K47">
        <v>1189856.25422098</v>
      </c>
      <c r="L47">
        <v>1328559.1544914499</v>
      </c>
      <c r="M47">
        <v>1351574.2403990701</v>
      </c>
      <c r="N47">
        <v>1390295.6609334101</v>
      </c>
      <c r="O47">
        <v>1450055.0979094901</v>
      </c>
      <c r="P47">
        <v>1430938.69373362</v>
      </c>
      <c r="Q47">
        <v>1424489.8721594999</v>
      </c>
      <c r="R47">
        <v>1387008.38119186</v>
      </c>
      <c r="S47">
        <v>1338796.88250134</v>
      </c>
      <c r="T47">
        <v>1253083.18337818</v>
      </c>
      <c r="U47">
        <v>1255205.60811362</v>
      </c>
      <c r="V47">
        <v>1233879.42440126</v>
      </c>
      <c r="W47">
        <v>1128012.70937671</v>
      </c>
      <c r="X47">
        <v>984545.90883183398</v>
      </c>
      <c r="Y47">
        <v>1048174.19807122</v>
      </c>
      <c r="Z47">
        <v>1191456.5940996001</v>
      </c>
      <c r="AA47">
        <v>1373222.7814073099</v>
      </c>
      <c r="AB47">
        <v>1561015.64203481</v>
      </c>
      <c r="AC47">
        <v>1480500.4909647801</v>
      </c>
      <c r="AD47">
        <v>1455376.2669305899</v>
      </c>
      <c r="AE47">
        <v>1432072.8693929999</v>
      </c>
      <c r="AF47">
        <v>1255484.3593279701</v>
      </c>
    </row>
    <row r="48" spans="1:32" x14ac:dyDescent="0.3">
      <c r="A48" t="s">
        <v>193</v>
      </c>
      <c r="B48" t="s">
        <v>389</v>
      </c>
      <c r="C48" t="s">
        <v>297</v>
      </c>
      <c r="D48" t="s">
        <v>390</v>
      </c>
      <c r="E48" t="s">
        <v>298</v>
      </c>
      <c r="G48">
        <v>11653794.7421207</v>
      </c>
      <c r="H48">
        <v>12116512.8722595</v>
      </c>
      <c r="I48">
        <v>12723857.651321501</v>
      </c>
      <c r="J48">
        <v>13195481.170209199</v>
      </c>
      <c r="K48">
        <v>13591043.738420701</v>
      </c>
      <c r="L48">
        <v>14079764.680426201</v>
      </c>
      <c r="M48">
        <v>14394606.1266861</v>
      </c>
      <c r="N48">
        <v>14558907.453178899</v>
      </c>
      <c r="O48">
        <v>14835105.154851301</v>
      </c>
      <c r="P48">
        <v>15048792.2983243</v>
      </c>
      <c r="Q48">
        <v>15223648.744937999</v>
      </c>
      <c r="R48">
        <v>15407901.7936095</v>
      </c>
      <c r="S48">
        <v>15426204.9882109</v>
      </c>
      <c r="T48">
        <v>15568183.3983199</v>
      </c>
      <c r="U48">
        <v>15038971.0658939</v>
      </c>
      <c r="V48">
        <v>15183102.604130199</v>
      </c>
      <c r="W48">
        <v>15271897.693307901</v>
      </c>
      <c r="X48">
        <v>15345637.2362014</v>
      </c>
      <c r="Y48">
        <v>15572866.801792899</v>
      </c>
      <c r="Z48">
        <v>16045603.142343201</v>
      </c>
      <c r="AA48">
        <v>16328314.6930252</v>
      </c>
      <c r="AB48">
        <v>16392370.639197201</v>
      </c>
      <c r="AC48">
        <v>16550144.6478684</v>
      </c>
      <c r="AD48">
        <v>16772101.441429701</v>
      </c>
      <c r="AE48">
        <v>16787642.692375701</v>
      </c>
      <c r="AF48">
        <v>16472019.619514801</v>
      </c>
    </row>
    <row r="49" spans="1:32" x14ac:dyDescent="0.3">
      <c r="A49" t="s">
        <v>193</v>
      </c>
      <c r="B49" t="s">
        <v>391</v>
      </c>
      <c r="C49" t="s">
        <v>297</v>
      </c>
      <c r="D49" t="s">
        <v>392</v>
      </c>
      <c r="E49" t="s">
        <v>298</v>
      </c>
      <c r="G49">
        <v>9900565.8682379592</v>
      </c>
      <c r="H49">
        <v>10190950.274878399</v>
      </c>
      <c r="I49">
        <v>10586942.092941901</v>
      </c>
      <c r="J49">
        <v>10843805.801693801</v>
      </c>
      <c r="K49">
        <v>11046828.8189</v>
      </c>
      <c r="L49">
        <v>11325820.9171634</v>
      </c>
      <c r="M49">
        <v>11543783.637822401</v>
      </c>
      <c r="N49">
        <v>11672921.5936078</v>
      </c>
      <c r="O49">
        <v>11875778.5798485</v>
      </c>
      <c r="P49">
        <v>12072207.8995673</v>
      </c>
      <c r="Q49">
        <v>12250064.8267278</v>
      </c>
      <c r="R49">
        <v>12494261.2500876</v>
      </c>
      <c r="S49">
        <v>12587540.284656201</v>
      </c>
      <c r="T49">
        <v>12885230.0823291</v>
      </c>
      <c r="U49">
        <v>12427304.6533606</v>
      </c>
      <c r="V49">
        <v>12617417.2779257</v>
      </c>
      <c r="W49">
        <v>12750712.361734901</v>
      </c>
      <c r="X49">
        <v>12870475.065687699</v>
      </c>
      <c r="Y49">
        <v>12963047.4049851</v>
      </c>
      <c r="Z49">
        <v>13144189.997214301</v>
      </c>
      <c r="AA49">
        <v>13135608.6961354</v>
      </c>
      <c r="AB49">
        <v>12959311.9959496</v>
      </c>
      <c r="AC49">
        <v>13185541.837135101</v>
      </c>
      <c r="AD49">
        <v>13420213.221782001</v>
      </c>
      <c r="AE49">
        <v>13497916.438507101</v>
      </c>
      <c r="AF49">
        <v>13391756.891205801</v>
      </c>
    </row>
    <row r="50" spans="1:32" x14ac:dyDescent="0.3">
      <c r="A50" t="s">
        <v>193</v>
      </c>
      <c r="B50" t="s">
        <v>393</v>
      </c>
      <c r="C50" t="s">
        <v>297</v>
      </c>
      <c r="D50" t="s">
        <v>394</v>
      </c>
      <c r="E50" t="s">
        <v>298</v>
      </c>
      <c r="G50">
        <v>1047736.59886616</v>
      </c>
      <c r="H50">
        <v>1095978.3736576799</v>
      </c>
      <c r="I50">
        <v>1168361.23082325</v>
      </c>
      <c r="J50">
        <v>1303433.63023038</v>
      </c>
      <c r="K50">
        <v>1354358.6652997199</v>
      </c>
      <c r="L50">
        <v>1425384.60877138</v>
      </c>
      <c r="M50">
        <v>1499248.24846463</v>
      </c>
      <c r="N50">
        <v>1495690.1986376899</v>
      </c>
      <c r="O50">
        <v>1509271.4770933299</v>
      </c>
      <c r="P50">
        <v>1545645.7050233399</v>
      </c>
      <c r="Q50">
        <v>1549094.0460506701</v>
      </c>
      <c r="R50">
        <v>1526632.16233005</v>
      </c>
      <c r="S50">
        <v>1499867.8210533401</v>
      </c>
      <c r="T50">
        <v>1429870.13261264</v>
      </c>
      <c r="U50">
        <v>1356460.80441969</v>
      </c>
      <c r="V50">
        <v>1331805.9018031899</v>
      </c>
      <c r="W50">
        <v>1393172.6221962101</v>
      </c>
      <c r="X50">
        <v>1490616.2616819199</v>
      </c>
      <c r="Y50">
        <v>1561645.1987365601</v>
      </c>
      <c r="Z50">
        <v>1709956.55102924</v>
      </c>
      <c r="AA50">
        <v>1819483.2154824799</v>
      </c>
      <c r="AB50">
        <v>1872043.0012127899</v>
      </c>
      <c r="AC50">
        <v>1884102.3197685101</v>
      </c>
      <c r="AD50">
        <v>1896511.95271711</v>
      </c>
      <c r="AE50">
        <v>1857653.3844756701</v>
      </c>
      <c r="AF50">
        <v>1824778.3689810899</v>
      </c>
    </row>
    <row r="51" spans="1:32" x14ac:dyDescent="0.3">
      <c r="A51" t="s">
        <v>193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193</v>
      </c>
      <c r="B53" t="s">
        <v>399</v>
      </c>
      <c r="C53" t="s">
        <v>297</v>
      </c>
      <c r="D53" t="s">
        <v>400</v>
      </c>
      <c r="E53" t="s">
        <v>298</v>
      </c>
      <c r="G53">
        <v>604950.98568227398</v>
      </c>
      <c r="H53">
        <v>718160.04265801597</v>
      </c>
      <c r="I53">
        <v>823045.04447887803</v>
      </c>
      <c r="J53">
        <v>914928.68613696506</v>
      </c>
      <c r="K53">
        <v>990516.93200597598</v>
      </c>
      <c r="L53">
        <v>1064763.34515088</v>
      </c>
      <c r="M53">
        <v>1133763.3414701701</v>
      </c>
      <c r="N53">
        <v>1184750.4391083899</v>
      </c>
      <c r="O53">
        <v>1247302.26380394</v>
      </c>
      <c r="P53">
        <v>1298423.9326808201</v>
      </c>
      <c r="Q53">
        <v>1335602.9703178301</v>
      </c>
      <c r="R53">
        <v>1358765.06595538</v>
      </c>
      <c r="S53">
        <v>1380309.0317124</v>
      </c>
      <c r="T53">
        <v>1373170.6824415601</v>
      </c>
      <c r="U53">
        <v>1354622.25305423</v>
      </c>
      <c r="V53">
        <v>1334943.6242259201</v>
      </c>
      <c r="W53">
        <v>1340155.61979427</v>
      </c>
      <c r="X53">
        <v>1343363.14550569</v>
      </c>
      <c r="Y53">
        <v>1351789.7190245299</v>
      </c>
      <c r="Z53">
        <v>1394876.9425504899</v>
      </c>
      <c r="AA53">
        <v>1421187.75589362</v>
      </c>
      <c r="AB53">
        <v>1432178.26743694</v>
      </c>
      <c r="AC53">
        <v>1457639.1012388901</v>
      </c>
      <c r="AD53">
        <v>1500413.6565330201</v>
      </c>
      <c r="AE53">
        <v>1521814.93803989</v>
      </c>
      <c r="AF53">
        <v>340368.501772177</v>
      </c>
    </row>
    <row r="54" spans="1:32" x14ac:dyDescent="0.3">
      <c r="A54" t="s">
        <v>193</v>
      </c>
      <c r="B54" t="s">
        <v>401</v>
      </c>
      <c r="C54" t="s">
        <v>297</v>
      </c>
      <c r="D54" t="s">
        <v>402</v>
      </c>
      <c r="E54" t="s">
        <v>298</v>
      </c>
      <c r="G54">
        <v>703912.72512815904</v>
      </c>
      <c r="H54">
        <v>819239.78590391704</v>
      </c>
      <c r="I54">
        <v>937408.77981612901</v>
      </c>
      <c r="J54">
        <v>1045375.9169374401</v>
      </c>
      <c r="K54">
        <v>1132538.7373508599</v>
      </c>
      <c r="L54">
        <v>1210059.95324701</v>
      </c>
      <c r="M54">
        <v>1288953.0155633001</v>
      </c>
      <c r="N54">
        <v>1342771.3680142399</v>
      </c>
      <c r="O54">
        <v>1414857.3851624101</v>
      </c>
      <c r="P54">
        <v>1481302.0859040599</v>
      </c>
      <c r="Q54">
        <v>1536774.5133629299</v>
      </c>
      <c r="R54">
        <v>1584041.55718122</v>
      </c>
      <c r="S54">
        <v>1630695.6901360599</v>
      </c>
      <c r="T54">
        <v>1622256.88816054</v>
      </c>
      <c r="U54">
        <v>1600980.4602479001</v>
      </c>
      <c r="V54">
        <v>1583000.0938256199</v>
      </c>
      <c r="W54">
        <v>1592741.36358649</v>
      </c>
      <c r="X54">
        <v>1599125.15974096</v>
      </c>
      <c r="Y54">
        <v>1607408.0623641801</v>
      </c>
      <c r="Z54">
        <v>1667009.9692760899</v>
      </c>
      <c r="AA54">
        <v>1705317.6048130901</v>
      </c>
      <c r="AB54">
        <v>1730435.67080479</v>
      </c>
      <c r="AC54">
        <v>1791498.20467649</v>
      </c>
      <c r="AD54">
        <v>1879810.6616949399</v>
      </c>
      <c r="AE54">
        <v>1936875.5668399699</v>
      </c>
      <c r="AF54">
        <v>765138.10085555399</v>
      </c>
    </row>
    <row r="55" spans="1:32" x14ac:dyDescent="0.3">
      <c r="A55" t="s">
        <v>193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193</v>
      </c>
      <c r="B57" t="s">
        <v>407</v>
      </c>
      <c r="C57" t="s">
        <v>297</v>
      </c>
      <c r="D57" t="s">
        <v>408</v>
      </c>
      <c r="E57" t="s">
        <v>298</v>
      </c>
      <c r="G57">
        <v>96960067.790071398</v>
      </c>
      <c r="H57">
        <v>101536106.54283001</v>
      </c>
      <c r="I57">
        <v>107288097.71378</v>
      </c>
      <c r="J57">
        <v>110938429.068148</v>
      </c>
      <c r="K57">
        <v>114358657.455818</v>
      </c>
      <c r="L57">
        <v>118447341.188541</v>
      </c>
      <c r="M57">
        <v>121466195.641048</v>
      </c>
      <c r="N57">
        <v>123321787.914239</v>
      </c>
      <c r="O57">
        <v>126429445.502388</v>
      </c>
      <c r="P57">
        <v>129730839.235443</v>
      </c>
      <c r="Q57">
        <v>133345255.625286</v>
      </c>
      <c r="R57">
        <v>137676054.91855001</v>
      </c>
      <c r="S57">
        <v>140589173.72378999</v>
      </c>
      <c r="T57">
        <v>141761364.507902</v>
      </c>
      <c r="U57">
        <v>136855708.72833401</v>
      </c>
      <c r="V57">
        <v>137563941.699835</v>
      </c>
      <c r="W57">
        <v>138230963.66405901</v>
      </c>
      <c r="X57">
        <v>139243199.67701</v>
      </c>
      <c r="Y57">
        <v>141473510.85196099</v>
      </c>
      <c r="Z57">
        <v>145458425.240284</v>
      </c>
      <c r="AA57">
        <v>147384911.037296</v>
      </c>
      <c r="AB57">
        <v>147572598.602507</v>
      </c>
      <c r="AC57">
        <v>150289581.80484501</v>
      </c>
      <c r="AD57">
        <v>153178864.049799</v>
      </c>
      <c r="AE57">
        <v>153899576.55101699</v>
      </c>
      <c r="AF57">
        <v>148084769.796042</v>
      </c>
    </row>
    <row r="58" spans="1:32" x14ac:dyDescent="0.3">
      <c r="A58" t="s">
        <v>193</v>
      </c>
      <c r="B58" t="s">
        <v>409</v>
      </c>
      <c r="C58" t="s">
        <v>297</v>
      </c>
      <c r="D58" t="s">
        <v>410</v>
      </c>
      <c r="E58" t="s">
        <v>298</v>
      </c>
      <c r="G58">
        <v>96959411.987519905</v>
      </c>
      <c r="H58">
        <v>101533520.047792</v>
      </c>
      <c r="I58">
        <v>107282800.075058</v>
      </c>
      <c r="J58">
        <v>110929820.261834</v>
      </c>
      <c r="K58">
        <v>114348156.70278899</v>
      </c>
      <c r="L58">
        <v>118433937.08545201</v>
      </c>
      <c r="M58">
        <v>121447121.51010901</v>
      </c>
      <c r="N58">
        <v>123299742.11488</v>
      </c>
      <c r="O58">
        <v>126402028.72107799</v>
      </c>
      <c r="P58">
        <v>129697001.231822</v>
      </c>
      <c r="Q58">
        <v>133297900.591766</v>
      </c>
      <c r="R58">
        <v>137611139.71186</v>
      </c>
      <c r="S58">
        <v>140506023.539363</v>
      </c>
      <c r="T58">
        <v>141672406.56257001</v>
      </c>
      <c r="U58">
        <v>136761569.685826</v>
      </c>
      <c r="V58">
        <v>137462238.71683899</v>
      </c>
      <c r="W58">
        <v>138129311.18922701</v>
      </c>
      <c r="X58">
        <v>139146529.783106</v>
      </c>
      <c r="Y58">
        <v>141382781.448708</v>
      </c>
      <c r="Z58">
        <v>145370605.812051</v>
      </c>
      <c r="AA58">
        <v>147298894.77891001</v>
      </c>
      <c r="AB58">
        <v>147485534.274407</v>
      </c>
      <c r="AC58">
        <v>150195514.19489399</v>
      </c>
      <c r="AD58">
        <v>153076824.80783799</v>
      </c>
      <c r="AE58">
        <v>153792556.97893599</v>
      </c>
      <c r="AF58">
        <v>147976943.35767901</v>
      </c>
    </row>
    <row r="59" spans="1:32" x14ac:dyDescent="0.3">
      <c r="A59" t="s">
        <v>193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195</v>
      </c>
      <c r="B2" t="s">
        <v>295</v>
      </c>
      <c r="C2" t="s">
        <v>297</v>
      </c>
      <c r="D2" t="s">
        <v>296</v>
      </c>
      <c r="E2" t="s">
        <v>298</v>
      </c>
      <c r="G2">
        <v>30596486.129305702</v>
      </c>
      <c r="H2">
        <v>29894146.913830601</v>
      </c>
      <c r="I2">
        <v>29488735.5568178</v>
      </c>
      <c r="J2">
        <v>28366434.440547399</v>
      </c>
      <c r="K2">
        <v>26754600.393937301</v>
      </c>
      <c r="L2">
        <v>25529156.470878098</v>
      </c>
      <c r="M2">
        <v>24103410.552179702</v>
      </c>
      <c r="N2">
        <v>22684376.833234798</v>
      </c>
      <c r="O2">
        <v>21683179.812850598</v>
      </c>
      <c r="P2">
        <v>20856872.1469822</v>
      </c>
      <c r="Q2">
        <v>19910471.114137501</v>
      </c>
      <c r="R2">
        <v>19036641.971183099</v>
      </c>
      <c r="S2">
        <v>18220257.617811602</v>
      </c>
      <c r="T2">
        <v>17528266.761760801</v>
      </c>
      <c r="U2">
        <v>16461726.139793999</v>
      </c>
      <c r="V2">
        <v>15567140.1375641</v>
      </c>
      <c r="W2">
        <v>15138190.653609499</v>
      </c>
      <c r="X2">
        <v>14809385.970783001</v>
      </c>
      <c r="Y2">
        <v>14539290.0372288</v>
      </c>
      <c r="Z2">
        <v>14552726.2911672</v>
      </c>
      <c r="AA2">
        <v>14273852.914148901</v>
      </c>
      <c r="AB2">
        <v>14451562.8554333</v>
      </c>
      <c r="AC2">
        <v>14299630.134418</v>
      </c>
      <c r="AD2">
        <v>13983534.605418701</v>
      </c>
      <c r="AE2">
        <v>13720007.558089601</v>
      </c>
    </row>
    <row r="3" spans="1:32" x14ac:dyDescent="0.3">
      <c r="A3" t="s">
        <v>195</v>
      </c>
      <c r="B3" t="s">
        <v>299</v>
      </c>
      <c r="C3" t="s">
        <v>297</v>
      </c>
      <c r="D3" t="s">
        <v>300</v>
      </c>
      <c r="E3" t="s">
        <v>298</v>
      </c>
      <c r="G3">
        <v>3051217.3540900899</v>
      </c>
      <c r="H3">
        <v>2959594.8837032998</v>
      </c>
      <c r="I3">
        <v>2901990.2081194199</v>
      </c>
      <c r="J3">
        <v>2750836.9555222699</v>
      </c>
      <c r="K3">
        <v>2638473.8999335002</v>
      </c>
      <c r="L3">
        <v>2551554.8739362601</v>
      </c>
      <c r="M3">
        <v>2492299.8215988702</v>
      </c>
      <c r="N3">
        <v>2374983.3908051802</v>
      </c>
      <c r="O3">
        <v>2289906.2902440699</v>
      </c>
      <c r="P3">
        <v>2232744.74998671</v>
      </c>
      <c r="Q3">
        <v>2222456.2160999798</v>
      </c>
      <c r="R3">
        <v>2245600.5056390702</v>
      </c>
      <c r="S3">
        <v>2282593.47787495</v>
      </c>
      <c r="T3">
        <v>2341828.5169280302</v>
      </c>
      <c r="U3">
        <v>2254056.4425642202</v>
      </c>
      <c r="V3">
        <v>2217981.76082459</v>
      </c>
      <c r="W3">
        <v>2207231.7466018</v>
      </c>
      <c r="X3">
        <v>2257823.4759135698</v>
      </c>
      <c r="Y3">
        <v>2343662.5835563699</v>
      </c>
      <c r="Z3">
        <v>2457075.0474529602</v>
      </c>
      <c r="AA3">
        <v>2509999.0697943498</v>
      </c>
      <c r="AB3">
        <v>2583064.00002047</v>
      </c>
      <c r="AC3">
        <v>2590287.3552755001</v>
      </c>
      <c r="AD3">
        <v>2580489.41127099</v>
      </c>
      <c r="AE3">
        <v>2554356.9787734598</v>
      </c>
    </row>
    <row r="4" spans="1:32" x14ac:dyDescent="0.3">
      <c r="A4" t="s">
        <v>195</v>
      </c>
      <c r="B4" t="s">
        <v>301</v>
      </c>
      <c r="C4" t="s">
        <v>297</v>
      </c>
      <c r="D4" t="s">
        <v>302</v>
      </c>
      <c r="E4" t="s">
        <v>298</v>
      </c>
      <c r="G4">
        <v>190232777.82091999</v>
      </c>
      <c r="H4">
        <v>192240998.87845001</v>
      </c>
      <c r="I4">
        <v>196319604.927623</v>
      </c>
      <c r="J4">
        <v>192910299.164363</v>
      </c>
      <c r="K4">
        <v>190537955.39184901</v>
      </c>
      <c r="L4">
        <v>191004181.138798</v>
      </c>
      <c r="M4">
        <v>185710760.116743</v>
      </c>
      <c r="N4">
        <v>181166846.14266601</v>
      </c>
      <c r="O4">
        <v>179564534.40227601</v>
      </c>
      <c r="P4">
        <v>182242380.251203</v>
      </c>
      <c r="Q4">
        <v>185993892.87538499</v>
      </c>
      <c r="R4">
        <v>192066159.137716</v>
      </c>
      <c r="S4">
        <v>196594384.776813</v>
      </c>
      <c r="T4">
        <v>196592097.17469299</v>
      </c>
      <c r="U4">
        <v>188231956.18460199</v>
      </c>
      <c r="V4">
        <v>184572898.06036401</v>
      </c>
      <c r="W4">
        <v>183624357.073975</v>
      </c>
      <c r="X4">
        <v>181378713.55923399</v>
      </c>
      <c r="Y4">
        <v>181885222.93559599</v>
      </c>
      <c r="Z4">
        <v>186529730.04594699</v>
      </c>
      <c r="AA4">
        <v>189735862.712277</v>
      </c>
      <c r="AB4">
        <v>189651177.31084499</v>
      </c>
      <c r="AC4">
        <v>193998276.21520001</v>
      </c>
      <c r="AD4">
        <v>197097218.13256699</v>
      </c>
      <c r="AE4">
        <v>198248916.454988</v>
      </c>
    </row>
    <row r="5" spans="1:32" x14ac:dyDescent="0.3">
      <c r="A5" t="s">
        <v>195</v>
      </c>
      <c r="B5" t="s">
        <v>303</v>
      </c>
      <c r="C5" t="s">
        <v>297</v>
      </c>
      <c r="D5" t="s">
        <v>304</v>
      </c>
      <c r="E5" t="s">
        <v>298</v>
      </c>
      <c r="G5">
        <v>15702116.106720399</v>
      </c>
      <c r="H5">
        <v>16061924.6638506</v>
      </c>
      <c r="I5">
        <v>16608049.3273835</v>
      </c>
      <c r="J5">
        <v>16592135.402182899</v>
      </c>
      <c r="K5">
        <v>16578307.573632499</v>
      </c>
      <c r="L5">
        <v>16818844.217391301</v>
      </c>
      <c r="M5">
        <v>16837043.880784001</v>
      </c>
      <c r="N5">
        <v>16542837.2474555</v>
      </c>
      <c r="O5">
        <v>16470532.3474553</v>
      </c>
      <c r="P5">
        <v>16781843.116103601</v>
      </c>
      <c r="Q5">
        <v>17141119.753127899</v>
      </c>
      <c r="R5">
        <v>17616651.464176301</v>
      </c>
      <c r="S5">
        <v>17725750.5396985</v>
      </c>
      <c r="T5">
        <v>18042347.9628135</v>
      </c>
      <c r="U5">
        <v>17578875.623578198</v>
      </c>
      <c r="V5">
        <v>17726303.302610599</v>
      </c>
      <c r="W5">
        <v>17961884.8366987</v>
      </c>
      <c r="X5">
        <v>17881134.8940618</v>
      </c>
      <c r="Y5">
        <v>18113940.142622601</v>
      </c>
      <c r="Z5">
        <v>18550567.294450998</v>
      </c>
      <c r="AA5">
        <v>18987981.084933002</v>
      </c>
      <c r="AB5">
        <v>19266734.240924802</v>
      </c>
      <c r="AC5">
        <v>19834534.8050339</v>
      </c>
      <c r="AD5">
        <v>20247066.6446664</v>
      </c>
      <c r="AE5">
        <v>20362726.636560999</v>
      </c>
    </row>
    <row r="6" spans="1:32" x14ac:dyDescent="0.3">
      <c r="A6" t="s">
        <v>195</v>
      </c>
      <c r="B6" t="s">
        <v>305</v>
      </c>
      <c r="C6" t="s">
        <v>297</v>
      </c>
      <c r="D6" t="s">
        <v>306</v>
      </c>
      <c r="E6" t="s">
        <v>298</v>
      </c>
      <c r="G6">
        <v>7041954.6442268398</v>
      </c>
      <c r="H6">
        <v>6748407.04042482</v>
      </c>
      <c r="I6">
        <v>6522937.3578564599</v>
      </c>
      <c r="J6">
        <v>6094397.5054321699</v>
      </c>
      <c r="K6">
        <v>5651663.6322175404</v>
      </c>
      <c r="L6">
        <v>5335504.2810207997</v>
      </c>
      <c r="M6">
        <v>4977379.5458657099</v>
      </c>
      <c r="N6">
        <v>4596968.45772132</v>
      </c>
      <c r="O6">
        <v>4318674.88660572</v>
      </c>
      <c r="P6">
        <v>4173195.6947917701</v>
      </c>
      <c r="Q6">
        <v>4026862.7274884102</v>
      </c>
      <c r="R6">
        <v>3956308.2628716901</v>
      </c>
      <c r="S6">
        <v>3876239.3988092099</v>
      </c>
      <c r="T6">
        <v>3754378.7418639702</v>
      </c>
      <c r="U6">
        <v>3510184.2366595198</v>
      </c>
      <c r="V6">
        <v>3379258.7300498802</v>
      </c>
      <c r="W6">
        <v>3243959.4558976102</v>
      </c>
      <c r="X6">
        <v>3144823.48246811</v>
      </c>
      <c r="Y6">
        <v>3073576.3771369602</v>
      </c>
      <c r="Z6">
        <v>3087118.8262169501</v>
      </c>
      <c r="AA6">
        <v>3048038.5656624301</v>
      </c>
      <c r="AB6">
        <v>2954815.3889822802</v>
      </c>
      <c r="AC6">
        <v>2899885.4626135002</v>
      </c>
      <c r="AD6">
        <v>2883006.0854344801</v>
      </c>
      <c r="AE6">
        <v>2813634.9497437999</v>
      </c>
    </row>
    <row r="7" spans="1:32" x14ac:dyDescent="0.3">
      <c r="A7" t="s">
        <v>195</v>
      </c>
      <c r="B7" t="s">
        <v>307</v>
      </c>
      <c r="C7" t="s">
        <v>297</v>
      </c>
      <c r="D7" t="s">
        <v>308</v>
      </c>
      <c r="E7" t="s">
        <v>298</v>
      </c>
      <c r="G7">
        <v>12422526.6024481</v>
      </c>
      <c r="H7">
        <v>12592126.0733114</v>
      </c>
      <c r="I7">
        <v>12762519.898918601</v>
      </c>
      <c r="J7">
        <v>12378319.290074</v>
      </c>
      <c r="K7">
        <v>12030783.6154582</v>
      </c>
      <c r="L7">
        <v>11834347.500280401</v>
      </c>
      <c r="M7">
        <v>11427696.1162242</v>
      </c>
      <c r="N7">
        <v>10992957.266750799</v>
      </c>
      <c r="O7">
        <v>10646920.9380897</v>
      </c>
      <c r="P7">
        <v>10695635.175450001</v>
      </c>
      <c r="Q7">
        <v>10839177.359433901</v>
      </c>
      <c r="R7">
        <v>11171002.255878201</v>
      </c>
      <c r="S7">
        <v>11223960.057416299</v>
      </c>
      <c r="T7">
        <v>11183871.6856487</v>
      </c>
      <c r="U7">
        <v>10726270.4477739</v>
      </c>
      <c r="V7">
        <v>10451330.9810651</v>
      </c>
      <c r="W7">
        <v>10273021.178591801</v>
      </c>
      <c r="X7">
        <v>10200082.1245187</v>
      </c>
      <c r="Y7">
        <v>10262505.3859697</v>
      </c>
      <c r="Z7">
        <v>10506084.6656828</v>
      </c>
      <c r="AA7">
        <v>10649382.2463022</v>
      </c>
      <c r="AB7">
        <v>10499906.7215419</v>
      </c>
      <c r="AC7">
        <v>10579274.9455579</v>
      </c>
      <c r="AD7">
        <v>10625581.2937379</v>
      </c>
      <c r="AE7">
        <v>10720840.840813899</v>
      </c>
    </row>
    <row r="8" spans="1:32" x14ac:dyDescent="0.3">
      <c r="A8" t="s">
        <v>195</v>
      </c>
      <c r="B8" t="s">
        <v>309</v>
      </c>
      <c r="C8" t="s">
        <v>297</v>
      </c>
      <c r="D8" t="s">
        <v>310</v>
      </c>
      <c r="E8" t="s">
        <v>298</v>
      </c>
      <c r="G8">
        <v>6963776.56098592</v>
      </c>
      <c r="H8">
        <v>6838131.1583700599</v>
      </c>
      <c r="I8">
        <v>6849560.5479882797</v>
      </c>
      <c r="J8">
        <v>6606734.8343432602</v>
      </c>
      <c r="K8">
        <v>6278548.4407719001</v>
      </c>
      <c r="L8">
        <v>6077005.4567206902</v>
      </c>
      <c r="M8">
        <v>5910735.1476922696</v>
      </c>
      <c r="N8">
        <v>5741870.9649573201</v>
      </c>
      <c r="O8">
        <v>5689285.45100086</v>
      </c>
      <c r="P8">
        <v>5662865.1909483802</v>
      </c>
      <c r="Q8">
        <v>5791661.2568735601</v>
      </c>
      <c r="R8">
        <v>5882718.5603183499</v>
      </c>
      <c r="S8">
        <v>6025740.4050449198</v>
      </c>
      <c r="T8">
        <v>6206306.8156132903</v>
      </c>
      <c r="U8">
        <v>5931819.6526710596</v>
      </c>
      <c r="V8">
        <v>5665380.0524217198</v>
      </c>
      <c r="W8">
        <v>5553115.5273620998</v>
      </c>
      <c r="X8">
        <v>5454005.2881958103</v>
      </c>
      <c r="Y8">
        <v>5420148.85126823</v>
      </c>
      <c r="Z8">
        <v>5527863.04402488</v>
      </c>
      <c r="AA8">
        <v>5485520.4726649802</v>
      </c>
      <c r="AB8">
        <v>5390747.1713058203</v>
      </c>
      <c r="AC8">
        <v>5367954.1782536404</v>
      </c>
      <c r="AD8">
        <v>5321057.8916331902</v>
      </c>
      <c r="AE8">
        <v>5347466.8998445002</v>
      </c>
    </row>
    <row r="9" spans="1:32" x14ac:dyDescent="0.3">
      <c r="A9" t="s">
        <v>195</v>
      </c>
      <c r="B9" t="s">
        <v>311</v>
      </c>
      <c r="C9" t="s">
        <v>297</v>
      </c>
      <c r="D9" t="s">
        <v>312</v>
      </c>
      <c r="E9" t="s">
        <v>298</v>
      </c>
      <c r="G9">
        <v>19817514.7117735</v>
      </c>
      <c r="H9">
        <v>19951144.949102499</v>
      </c>
      <c r="I9">
        <v>20404849.2275596</v>
      </c>
      <c r="J9">
        <v>20000137.7611752</v>
      </c>
      <c r="K9">
        <v>19576459.828742102</v>
      </c>
      <c r="L9">
        <v>19627049.5119882</v>
      </c>
      <c r="M9">
        <v>19288793.792006802</v>
      </c>
      <c r="N9">
        <v>18933028.843729101</v>
      </c>
      <c r="O9">
        <v>18622949.9905352</v>
      </c>
      <c r="P9">
        <v>18876529.6482841</v>
      </c>
      <c r="Q9">
        <v>19071481.727729201</v>
      </c>
      <c r="R9">
        <v>19490603.363602102</v>
      </c>
      <c r="S9">
        <v>20156837.522915401</v>
      </c>
      <c r="T9">
        <v>20636151.736807801</v>
      </c>
      <c r="U9">
        <v>20032744.006420299</v>
      </c>
      <c r="V9">
        <v>19815815.889306001</v>
      </c>
      <c r="W9">
        <v>19595230.676386401</v>
      </c>
      <c r="X9">
        <v>19180559.6517126</v>
      </c>
      <c r="Y9">
        <v>18996560.063187499</v>
      </c>
      <c r="Z9">
        <v>19162312.884794801</v>
      </c>
      <c r="AA9">
        <v>19030640.588624701</v>
      </c>
      <c r="AB9">
        <v>18649928.109981101</v>
      </c>
      <c r="AC9">
        <v>18983869.945221301</v>
      </c>
      <c r="AD9">
        <v>19513354.015211601</v>
      </c>
      <c r="AE9">
        <v>19767883.147579402</v>
      </c>
    </row>
    <row r="10" spans="1:32" x14ac:dyDescent="0.3">
      <c r="A10" t="s">
        <v>195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195</v>
      </c>
      <c r="B11" t="s">
        <v>315</v>
      </c>
      <c r="C11" t="s">
        <v>297</v>
      </c>
      <c r="D11" t="s">
        <v>316</v>
      </c>
      <c r="E11" t="s">
        <v>298</v>
      </c>
      <c r="G11">
        <v>5024198.0953280898</v>
      </c>
      <c r="H11">
        <v>5284381.7299083499</v>
      </c>
      <c r="I11">
        <v>5532447.7963730404</v>
      </c>
      <c r="J11">
        <v>5564749.9755656598</v>
      </c>
      <c r="K11">
        <v>5661442.14519474</v>
      </c>
      <c r="L11">
        <v>5886414.3124912698</v>
      </c>
      <c r="M11">
        <v>6029886.5944553604</v>
      </c>
      <c r="N11">
        <v>6132023.6467229798</v>
      </c>
      <c r="O11">
        <v>6213892.2910225298</v>
      </c>
      <c r="P11">
        <v>6368622.0112527898</v>
      </c>
      <c r="Q11">
        <v>6612332.4784361804</v>
      </c>
      <c r="R11">
        <v>6827766.9395907698</v>
      </c>
      <c r="S11">
        <v>6963362.73305507</v>
      </c>
      <c r="T11">
        <v>7253620.5890533896</v>
      </c>
      <c r="U11">
        <v>7066693.4888300598</v>
      </c>
      <c r="V11">
        <v>7143122.76015775</v>
      </c>
      <c r="W11">
        <v>7715650.1968232496</v>
      </c>
      <c r="X11">
        <v>8198913.4551007301</v>
      </c>
      <c r="Y11">
        <v>8627714.20628695</v>
      </c>
      <c r="Z11">
        <v>9029205.7163373996</v>
      </c>
      <c r="AA11">
        <v>9710668.4482089207</v>
      </c>
      <c r="AB11">
        <v>10023630.940601099</v>
      </c>
      <c r="AC11">
        <v>10430606.6380683</v>
      </c>
      <c r="AD11">
        <v>10744624.2137588</v>
      </c>
      <c r="AE11">
        <v>11094362.762881501</v>
      </c>
    </row>
    <row r="12" spans="1:32" x14ac:dyDescent="0.3">
      <c r="A12" t="s">
        <v>195</v>
      </c>
      <c r="B12" t="s">
        <v>317</v>
      </c>
      <c r="C12" t="s">
        <v>297</v>
      </c>
      <c r="D12" t="s">
        <v>318</v>
      </c>
      <c r="E12" t="s">
        <v>298</v>
      </c>
      <c r="G12">
        <v>16618404.400839601</v>
      </c>
      <c r="H12">
        <v>16706709.881442299</v>
      </c>
      <c r="I12">
        <v>16879909.237284999</v>
      </c>
      <c r="J12">
        <v>16355819.915248699</v>
      </c>
      <c r="K12">
        <v>16001005.425362</v>
      </c>
      <c r="L12">
        <v>15926900.758283401</v>
      </c>
      <c r="M12">
        <v>15298002.116077799</v>
      </c>
      <c r="N12">
        <v>15061679.4981292</v>
      </c>
      <c r="O12">
        <v>14986171.4345355</v>
      </c>
      <c r="P12">
        <v>15154380.936789799</v>
      </c>
      <c r="Q12">
        <v>15624779.3201285</v>
      </c>
      <c r="R12">
        <v>16053672.6775443</v>
      </c>
      <c r="S12">
        <v>16225761.620680699</v>
      </c>
      <c r="T12">
        <v>16215987.511114201</v>
      </c>
      <c r="U12">
        <v>15523008.430894099</v>
      </c>
      <c r="V12">
        <v>15126433.142729999</v>
      </c>
      <c r="W12">
        <v>14984728.514841</v>
      </c>
      <c r="X12">
        <v>14835601.5841152</v>
      </c>
      <c r="Y12">
        <v>14845053.639373001</v>
      </c>
      <c r="Z12">
        <v>15108259.5942549</v>
      </c>
      <c r="AA12">
        <v>15124591.403339099</v>
      </c>
      <c r="AB12">
        <v>14952062.835767301</v>
      </c>
      <c r="AC12">
        <v>15202125.037575601</v>
      </c>
      <c r="AD12">
        <v>15345760.249922199</v>
      </c>
      <c r="AE12">
        <v>15431926.832578</v>
      </c>
    </row>
    <row r="13" spans="1:32" x14ac:dyDescent="0.3">
      <c r="A13" t="s">
        <v>195</v>
      </c>
      <c r="B13" t="s">
        <v>319</v>
      </c>
      <c r="C13" t="s">
        <v>297</v>
      </c>
      <c r="D13" t="s">
        <v>320</v>
      </c>
      <c r="E13" t="s">
        <v>298</v>
      </c>
      <c r="G13">
        <v>33577668.709578604</v>
      </c>
      <c r="H13">
        <v>33209434.203608099</v>
      </c>
      <c r="I13">
        <v>33010969.614822801</v>
      </c>
      <c r="J13">
        <v>31894594.870869</v>
      </c>
      <c r="K13">
        <v>31051631.460567001</v>
      </c>
      <c r="L13">
        <v>30831797.333985001</v>
      </c>
      <c r="M13">
        <v>29682203.139942501</v>
      </c>
      <c r="N13">
        <v>28331874.742874101</v>
      </c>
      <c r="O13">
        <v>27613414.360726502</v>
      </c>
      <c r="P13">
        <v>27527263.708149198</v>
      </c>
      <c r="Q13">
        <v>27950249.667816501</v>
      </c>
      <c r="R13">
        <v>28917297.518799599</v>
      </c>
      <c r="S13">
        <v>29746353.0085783</v>
      </c>
      <c r="T13">
        <v>30282334.361092001</v>
      </c>
      <c r="U13">
        <v>29354384.2949268</v>
      </c>
      <c r="V13">
        <v>28975167.350485299</v>
      </c>
      <c r="W13">
        <v>28968582.764256101</v>
      </c>
      <c r="X13">
        <v>28494428.5123014</v>
      </c>
      <c r="Y13">
        <v>28573693.1104635</v>
      </c>
      <c r="Z13">
        <v>29102969.6061632</v>
      </c>
      <c r="AA13">
        <v>29288197.856101401</v>
      </c>
      <c r="AB13">
        <v>29499432.055378601</v>
      </c>
      <c r="AC13">
        <v>29960929.711879302</v>
      </c>
      <c r="AD13">
        <v>30511583.9245166</v>
      </c>
      <c r="AE13">
        <v>30703533.620193001</v>
      </c>
    </row>
    <row r="14" spans="1:32" x14ac:dyDescent="0.3">
      <c r="A14" t="s">
        <v>195</v>
      </c>
      <c r="B14" t="s">
        <v>321</v>
      </c>
      <c r="C14" t="s">
        <v>297</v>
      </c>
      <c r="D14" t="s">
        <v>322</v>
      </c>
      <c r="E14" t="s">
        <v>298</v>
      </c>
      <c r="G14">
        <v>19571511.413253199</v>
      </c>
      <c r="H14">
        <v>20200166.427476201</v>
      </c>
      <c r="I14">
        <v>21223898.885442998</v>
      </c>
      <c r="J14">
        <v>21305083.480838899</v>
      </c>
      <c r="K14">
        <v>22166770.3079454</v>
      </c>
      <c r="L14">
        <v>22953782.659160499</v>
      </c>
      <c r="M14">
        <v>22014616.058880199</v>
      </c>
      <c r="N14">
        <v>21224509.994735699</v>
      </c>
      <c r="O14">
        <v>21449046.787431501</v>
      </c>
      <c r="P14">
        <v>21663881.222244501</v>
      </c>
      <c r="Q14">
        <v>22354265.428716298</v>
      </c>
      <c r="R14">
        <v>23013591.659232002</v>
      </c>
      <c r="S14">
        <v>23776421.313337199</v>
      </c>
      <c r="T14">
        <v>23112911.446876299</v>
      </c>
      <c r="U14">
        <v>21928336.896247</v>
      </c>
      <c r="V14">
        <v>21353040.796549201</v>
      </c>
      <c r="W14">
        <v>21054947.2311971</v>
      </c>
      <c r="X14">
        <v>20310469.791085999</v>
      </c>
      <c r="Y14">
        <v>20175617.134938899</v>
      </c>
      <c r="Z14">
        <v>20877738.815531898</v>
      </c>
      <c r="AA14">
        <v>21128217.647635799</v>
      </c>
      <c r="AB14">
        <v>20991412.856134102</v>
      </c>
      <c r="AC14">
        <v>21959364.721305601</v>
      </c>
      <c r="AD14">
        <v>22432020.046624999</v>
      </c>
      <c r="AE14">
        <v>22787121.0587424</v>
      </c>
    </row>
    <row r="15" spans="1:32" x14ac:dyDescent="0.3">
      <c r="A15" t="s">
        <v>195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195</v>
      </c>
      <c r="B16" t="s">
        <v>325</v>
      </c>
      <c r="C16" t="s">
        <v>297</v>
      </c>
      <c r="D16" t="s">
        <v>326</v>
      </c>
      <c r="E16" t="s">
        <v>298</v>
      </c>
      <c r="G16">
        <v>11338449.335762801</v>
      </c>
      <c r="H16">
        <v>11888496.895749399</v>
      </c>
      <c r="I16">
        <v>12297847.4786954</v>
      </c>
      <c r="J16">
        <v>12347004.3978507</v>
      </c>
      <c r="K16">
        <v>12594060.45994</v>
      </c>
      <c r="L16">
        <v>12774797.820247401</v>
      </c>
      <c r="M16">
        <v>12290279.6452363</v>
      </c>
      <c r="N16">
        <v>11923495.807491099</v>
      </c>
      <c r="O16">
        <v>11813495.8703655</v>
      </c>
      <c r="P16">
        <v>11841336.115021599</v>
      </c>
      <c r="Q16">
        <v>11990039.0983149</v>
      </c>
      <c r="R16">
        <v>12329478.0694938</v>
      </c>
      <c r="S16">
        <v>12308595.417742301</v>
      </c>
      <c r="T16">
        <v>11883379.587352499</v>
      </c>
      <c r="U16">
        <v>11298863.7104205</v>
      </c>
      <c r="V16">
        <v>11094327.4245409</v>
      </c>
      <c r="W16">
        <v>10927402.496665901</v>
      </c>
      <c r="X16">
        <v>10706185.496610699</v>
      </c>
      <c r="Y16">
        <v>10669061.546736499</v>
      </c>
      <c r="Z16">
        <v>10839650.7025808</v>
      </c>
      <c r="AA16">
        <v>11071771.8802798</v>
      </c>
      <c r="AB16">
        <v>11285717.4396325</v>
      </c>
      <c r="AC16">
        <v>11513205.561945699</v>
      </c>
      <c r="AD16">
        <v>11500744.402923699</v>
      </c>
      <c r="AE16">
        <v>11467096.0198358</v>
      </c>
    </row>
    <row r="17" spans="1:31" x14ac:dyDescent="0.3">
      <c r="A17" t="s">
        <v>195</v>
      </c>
      <c r="B17" t="s">
        <v>327</v>
      </c>
      <c r="C17" t="s">
        <v>297</v>
      </c>
      <c r="D17" t="s">
        <v>328</v>
      </c>
      <c r="E17" t="s">
        <v>298</v>
      </c>
      <c r="G17">
        <v>12937517.544756001</v>
      </c>
      <c r="H17">
        <v>13101760.023925001</v>
      </c>
      <c r="I17">
        <v>13588512.0650525</v>
      </c>
      <c r="J17">
        <v>13449192.384860599</v>
      </c>
      <c r="K17">
        <v>13370723.499919601</v>
      </c>
      <c r="L17">
        <v>13325398.866773499</v>
      </c>
      <c r="M17">
        <v>12873888.180363599</v>
      </c>
      <c r="N17">
        <v>12522225.4254633</v>
      </c>
      <c r="O17">
        <v>12689329.7063342</v>
      </c>
      <c r="P17">
        <v>13306202.233476</v>
      </c>
      <c r="Q17">
        <v>13533941.713848799</v>
      </c>
      <c r="R17">
        <v>14495834.8808286</v>
      </c>
      <c r="S17">
        <v>15414408.0043502</v>
      </c>
      <c r="T17">
        <v>15274256.2739431</v>
      </c>
      <c r="U17">
        <v>14341652.7572053</v>
      </c>
      <c r="V17">
        <v>13948573.6574459</v>
      </c>
      <c r="W17">
        <v>13909230.6227245</v>
      </c>
      <c r="X17">
        <v>13627973.753064699</v>
      </c>
      <c r="Y17">
        <v>13551678.0929932</v>
      </c>
      <c r="Z17">
        <v>13975615.128138701</v>
      </c>
      <c r="AA17">
        <v>14148273.349561101</v>
      </c>
      <c r="AB17">
        <v>13774685.470787499</v>
      </c>
      <c r="AC17">
        <v>14083276.162865199</v>
      </c>
      <c r="AD17">
        <v>14295998.625548</v>
      </c>
      <c r="AE17">
        <v>14020031.2091075</v>
      </c>
    </row>
    <row r="18" spans="1:31" x14ac:dyDescent="0.3">
      <c r="A18" t="s">
        <v>195</v>
      </c>
      <c r="B18" t="s">
        <v>329</v>
      </c>
      <c r="C18" t="s">
        <v>297</v>
      </c>
      <c r="D18" t="s">
        <v>330</v>
      </c>
      <c r="E18" t="s">
        <v>298</v>
      </c>
      <c r="G18">
        <v>25441894.967590101</v>
      </c>
      <c r="H18">
        <v>25872453.789302502</v>
      </c>
      <c r="I18">
        <v>26772817.498950299</v>
      </c>
      <c r="J18">
        <v>26551564.290339299</v>
      </c>
      <c r="K18">
        <v>25979407.812599599</v>
      </c>
      <c r="L18">
        <v>26038719.4141743</v>
      </c>
      <c r="M18">
        <v>25689803.0062057</v>
      </c>
      <c r="N18">
        <v>25799555.045966499</v>
      </c>
      <c r="O18">
        <v>25764033.005983301</v>
      </c>
      <c r="P18">
        <v>26811727.385363702</v>
      </c>
      <c r="Q18">
        <v>27581208.689512301</v>
      </c>
      <c r="R18">
        <v>28703792.4784109</v>
      </c>
      <c r="S18">
        <v>29541918.198855799</v>
      </c>
      <c r="T18">
        <v>29163153.844180901</v>
      </c>
      <c r="U18">
        <v>27440398.7267786</v>
      </c>
      <c r="V18">
        <v>26392442.2168906</v>
      </c>
      <c r="W18">
        <v>25984676.5785545</v>
      </c>
      <c r="X18">
        <v>25894878.383698799</v>
      </c>
      <c r="Y18">
        <v>26106962.835318599</v>
      </c>
      <c r="Z18">
        <v>27132910.292349402</v>
      </c>
      <c r="AA18">
        <v>28354626.023074601</v>
      </c>
      <c r="AB18">
        <v>28764897.629090201</v>
      </c>
      <c r="AC18">
        <v>29636656.762928799</v>
      </c>
      <c r="AD18">
        <v>30130996.4188377</v>
      </c>
      <c r="AE18">
        <v>30212897.210336398</v>
      </c>
    </row>
    <row r="19" spans="1:31" x14ac:dyDescent="0.3">
      <c r="A19" t="s">
        <v>195</v>
      </c>
      <c r="B19" t="s">
        <v>331</v>
      </c>
      <c r="C19" t="s">
        <v>297</v>
      </c>
      <c r="D19" t="s">
        <v>332</v>
      </c>
      <c r="E19" t="s">
        <v>298</v>
      </c>
      <c r="G19">
        <v>3775244.72765654</v>
      </c>
      <c r="H19">
        <v>3785862.0419791499</v>
      </c>
      <c r="I19">
        <v>3865285.9912942299</v>
      </c>
      <c r="J19">
        <v>3770565.0555821098</v>
      </c>
      <c r="K19">
        <v>3597151.1894986099</v>
      </c>
      <c r="L19">
        <v>3573619.0062816101</v>
      </c>
      <c r="M19">
        <v>3390432.8930082601</v>
      </c>
      <c r="N19">
        <v>3363819.2006692998</v>
      </c>
      <c r="O19">
        <v>3286787.3321902002</v>
      </c>
      <c r="P19">
        <v>3378897.8133272398</v>
      </c>
      <c r="Q19">
        <v>3476773.6539585199</v>
      </c>
      <c r="R19">
        <v>3607441.0069699399</v>
      </c>
      <c r="S19">
        <v>3609036.55632956</v>
      </c>
      <c r="T19">
        <v>3583396.61833339</v>
      </c>
      <c r="U19">
        <v>3498723.91219729</v>
      </c>
      <c r="V19">
        <v>3501701.75611067</v>
      </c>
      <c r="W19">
        <v>3451926.9939758698</v>
      </c>
      <c r="X19">
        <v>3449657.14229928</v>
      </c>
      <c r="Y19">
        <v>3468711.54930032</v>
      </c>
      <c r="Z19">
        <v>3629433.4754203199</v>
      </c>
      <c r="AA19">
        <v>3707953.1458890098</v>
      </c>
      <c r="AB19">
        <v>3597206.45071754</v>
      </c>
      <c r="AC19">
        <v>3546592.28195098</v>
      </c>
      <c r="AD19">
        <v>3545424.31975157</v>
      </c>
      <c r="AE19">
        <v>3519395.2667709901</v>
      </c>
    </row>
    <row r="20" spans="1:31" x14ac:dyDescent="0.3">
      <c r="A20" t="s">
        <v>195</v>
      </c>
      <c r="B20" t="s">
        <v>333</v>
      </c>
      <c r="C20" t="s">
        <v>297</v>
      </c>
      <c r="D20" t="s">
        <v>334</v>
      </c>
      <c r="E20" t="s">
        <v>298</v>
      </c>
      <c r="G20">
        <v>106895433.36072899</v>
      </c>
      <c r="H20">
        <v>110969920.814289</v>
      </c>
      <c r="I20">
        <v>115683616.77193899</v>
      </c>
      <c r="J20">
        <v>117240179.606324</v>
      </c>
      <c r="K20">
        <v>117347530.157488</v>
      </c>
      <c r="L20">
        <v>119344463.872214</v>
      </c>
      <c r="M20">
        <v>119044347.975556</v>
      </c>
      <c r="N20">
        <v>118122102.75985201</v>
      </c>
      <c r="O20">
        <v>117762752.021846</v>
      </c>
      <c r="P20">
        <v>118358824.47166599</v>
      </c>
      <c r="Q20">
        <v>119489053.867661</v>
      </c>
      <c r="R20">
        <v>121121338.156547</v>
      </c>
      <c r="S20">
        <v>122908549.606411</v>
      </c>
      <c r="T20">
        <v>127765734.462014</v>
      </c>
      <c r="U20">
        <v>124484578.93703499</v>
      </c>
      <c r="V20">
        <v>123486384.80176</v>
      </c>
      <c r="W20">
        <v>123886550.347717</v>
      </c>
      <c r="X20">
        <v>123570479.88198</v>
      </c>
      <c r="Y20">
        <v>124449864.365762</v>
      </c>
      <c r="Z20">
        <v>127827817.164617</v>
      </c>
      <c r="AA20">
        <v>129026952.306536</v>
      </c>
      <c r="AB20">
        <v>127880507.088825</v>
      </c>
      <c r="AC20">
        <v>129782627.390944</v>
      </c>
      <c r="AD20">
        <v>131229486.05132399</v>
      </c>
      <c r="AE20">
        <v>132653464.199984</v>
      </c>
    </row>
    <row r="21" spans="1:31" x14ac:dyDescent="0.3">
      <c r="A21" t="s">
        <v>195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195</v>
      </c>
      <c r="B22" t="s">
        <v>337</v>
      </c>
      <c r="C22" t="s">
        <v>297</v>
      </c>
      <c r="D22" t="s">
        <v>338</v>
      </c>
      <c r="E22" t="s">
        <v>298</v>
      </c>
      <c r="G22">
        <v>61051650.150618397</v>
      </c>
      <c r="H22">
        <v>63731275.993280202</v>
      </c>
      <c r="I22">
        <v>67253514.670327395</v>
      </c>
      <c r="J22">
        <v>68729316.461556107</v>
      </c>
      <c r="K22">
        <v>69448741.211088598</v>
      </c>
      <c r="L22">
        <v>71459015.6330062</v>
      </c>
      <c r="M22">
        <v>72303991.539622396</v>
      </c>
      <c r="N22">
        <v>72606155.271487594</v>
      </c>
      <c r="O22">
        <v>73351752.115722597</v>
      </c>
      <c r="P22">
        <v>74250296.357812807</v>
      </c>
      <c r="Q22">
        <v>75453666.259696603</v>
      </c>
      <c r="R22">
        <v>76479555.755084395</v>
      </c>
      <c r="S22">
        <v>77436366.310892999</v>
      </c>
      <c r="T22">
        <v>80867041.769458696</v>
      </c>
      <c r="U22">
        <v>78649805.000613004</v>
      </c>
      <c r="V22">
        <v>78394881.956493303</v>
      </c>
      <c r="W22">
        <v>79120164.481113493</v>
      </c>
      <c r="X22">
        <v>79632033.506709203</v>
      </c>
      <c r="Y22">
        <v>80803972.864358202</v>
      </c>
      <c r="Z22">
        <v>83566549.839299202</v>
      </c>
      <c r="AA22">
        <v>85073084.578912601</v>
      </c>
      <c r="AB22">
        <v>84890357.236569598</v>
      </c>
      <c r="AC22">
        <v>86596312.406868398</v>
      </c>
      <c r="AD22">
        <v>88577889.933882996</v>
      </c>
      <c r="AE22">
        <v>91026244.834915102</v>
      </c>
    </row>
    <row r="23" spans="1:31" x14ac:dyDescent="0.3">
      <c r="A23" t="s">
        <v>195</v>
      </c>
      <c r="B23" t="s">
        <v>339</v>
      </c>
      <c r="C23" t="s">
        <v>297</v>
      </c>
      <c r="D23" t="s">
        <v>340</v>
      </c>
      <c r="E23" t="s">
        <v>298</v>
      </c>
      <c r="G23">
        <v>26174335.919867501</v>
      </c>
      <c r="H23">
        <v>26109165.049712401</v>
      </c>
      <c r="I23">
        <v>25896992.660003498</v>
      </c>
      <c r="J23">
        <v>25207798.494233102</v>
      </c>
      <c r="K23">
        <v>24793021.716027401</v>
      </c>
      <c r="L23">
        <v>24230232.630862702</v>
      </c>
      <c r="M23">
        <v>23365772.7191558</v>
      </c>
      <c r="N23">
        <v>22038461.3358678</v>
      </c>
      <c r="O23">
        <v>21078525.499105699</v>
      </c>
      <c r="P23">
        <v>20384143.498372201</v>
      </c>
      <c r="Q23">
        <v>19925007.812638801</v>
      </c>
      <c r="R23">
        <v>20380405.126443502</v>
      </c>
      <c r="S23">
        <v>20102667.736225698</v>
      </c>
      <c r="T23">
        <v>19845878.126961701</v>
      </c>
      <c r="U23">
        <v>19371636.153857</v>
      </c>
      <c r="V23">
        <v>19021089.072201598</v>
      </c>
      <c r="W23">
        <v>18929476.229010001</v>
      </c>
      <c r="X23">
        <v>19235933.456136901</v>
      </c>
      <c r="Y23">
        <v>19779741.884914201</v>
      </c>
      <c r="Z23">
        <v>20347632.623387199</v>
      </c>
      <c r="AA23">
        <v>20594226.149642002</v>
      </c>
      <c r="AB23">
        <v>20962037.463559199</v>
      </c>
      <c r="AC23">
        <v>21369346.631116901</v>
      </c>
      <c r="AD23">
        <v>21757504.896764901</v>
      </c>
      <c r="AE23">
        <v>22342171.2669167</v>
      </c>
    </row>
    <row r="24" spans="1:31" x14ac:dyDescent="0.3">
      <c r="A24" t="s">
        <v>195</v>
      </c>
      <c r="B24" t="s">
        <v>341</v>
      </c>
      <c r="C24" t="s">
        <v>297</v>
      </c>
      <c r="D24" t="s">
        <v>342</v>
      </c>
      <c r="E24" t="s">
        <v>298</v>
      </c>
      <c r="G24">
        <v>66272462.544077098</v>
      </c>
      <c r="H24">
        <v>67718883.396299198</v>
      </c>
      <c r="I24">
        <v>68336241.694464296</v>
      </c>
      <c r="J24">
        <v>67252819.100922793</v>
      </c>
      <c r="K24">
        <v>67530260.439540595</v>
      </c>
      <c r="L24">
        <v>67072272.676457897</v>
      </c>
      <c r="M24">
        <v>65772819.218384802</v>
      </c>
      <c r="N24">
        <v>64173054.183479302</v>
      </c>
      <c r="O24">
        <v>64195111.027349703</v>
      </c>
      <c r="P24">
        <v>64699756.104379699</v>
      </c>
      <c r="Q24">
        <v>65972166.389971301</v>
      </c>
      <c r="R24">
        <v>66586647.272727199</v>
      </c>
      <c r="S24">
        <v>67019663.710719302</v>
      </c>
      <c r="T24">
        <v>67631141.952724397</v>
      </c>
      <c r="U24">
        <v>65515914.636039801</v>
      </c>
      <c r="V24">
        <v>64531361.279962897</v>
      </c>
      <c r="W24">
        <v>65087376.2816744</v>
      </c>
      <c r="X24">
        <v>65163067.8981141</v>
      </c>
      <c r="Y24">
        <v>66574412.953236297</v>
      </c>
      <c r="Z24">
        <v>68947299.506055996</v>
      </c>
      <c r="AA24">
        <v>70377729.764373302</v>
      </c>
      <c r="AB24">
        <v>70426114.661948606</v>
      </c>
      <c r="AC24">
        <v>70943213.773091197</v>
      </c>
      <c r="AD24">
        <v>72069275.671095401</v>
      </c>
      <c r="AE24">
        <v>72695729.679596499</v>
      </c>
    </row>
    <row r="25" spans="1:31" x14ac:dyDescent="0.3">
      <c r="A25" t="s">
        <v>195</v>
      </c>
      <c r="B25" t="s">
        <v>343</v>
      </c>
      <c r="C25" t="s">
        <v>297</v>
      </c>
      <c r="D25" t="s">
        <v>344</v>
      </c>
      <c r="E25" t="s">
        <v>298</v>
      </c>
      <c r="G25">
        <v>2100040.0553867202</v>
      </c>
      <c r="H25">
        <v>2378164.7195646898</v>
      </c>
      <c r="I25">
        <v>2328339.8486736598</v>
      </c>
      <c r="J25">
        <v>2448999.3763793502</v>
      </c>
      <c r="K25">
        <v>2685140.5889094798</v>
      </c>
      <c r="L25">
        <v>2818324.3290794301</v>
      </c>
      <c r="M25">
        <v>2756807.5246003498</v>
      </c>
      <c r="N25">
        <v>2772045.2530502202</v>
      </c>
      <c r="O25">
        <v>2896606.4837487601</v>
      </c>
      <c r="P25">
        <v>3068045.4661261998</v>
      </c>
      <c r="Q25">
        <v>3182744.5807057102</v>
      </c>
      <c r="R25">
        <v>3158033.07742773</v>
      </c>
      <c r="S25">
        <v>3377168.57692185</v>
      </c>
      <c r="T25">
        <v>3390711.58301538</v>
      </c>
      <c r="U25">
        <v>3070218.9480119799</v>
      </c>
      <c r="V25">
        <v>2786859.6424012999</v>
      </c>
      <c r="W25">
        <v>2562741.0816503498</v>
      </c>
      <c r="X25">
        <v>2405551.19242001</v>
      </c>
      <c r="Y25">
        <v>2405933.8714497299</v>
      </c>
      <c r="Z25">
        <v>2347320.2287663501</v>
      </c>
      <c r="AA25">
        <v>2224346.5978217502</v>
      </c>
      <c r="AB25">
        <v>2107677.4300721302</v>
      </c>
      <c r="AC25">
        <v>1973927.3705180199</v>
      </c>
      <c r="AD25">
        <v>2101207.6666076798</v>
      </c>
      <c r="AE25">
        <v>2033845.08499744</v>
      </c>
    </row>
    <row r="26" spans="1:31" x14ac:dyDescent="0.3">
      <c r="A26" t="s">
        <v>195</v>
      </c>
      <c r="B26" t="s">
        <v>345</v>
      </c>
      <c r="C26" t="s">
        <v>297</v>
      </c>
      <c r="D26" t="s">
        <v>346</v>
      </c>
      <c r="E26" t="s">
        <v>298</v>
      </c>
      <c r="G26">
        <v>32644745.065634001</v>
      </c>
      <c r="H26">
        <v>33944166.131242298</v>
      </c>
      <c r="I26">
        <v>34459218.631148897</v>
      </c>
      <c r="J26">
        <v>33784888.440393098</v>
      </c>
      <c r="K26">
        <v>33286159.641938001</v>
      </c>
      <c r="L26">
        <v>32635755.840243801</v>
      </c>
      <c r="M26">
        <v>31861073.606659599</v>
      </c>
      <c r="N26">
        <v>30760169.104292698</v>
      </c>
      <c r="O26">
        <v>30158723.715563599</v>
      </c>
      <c r="P26">
        <v>29899149.830182198</v>
      </c>
      <c r="Q26">
        <v>30259040.820263099</v>
      </c>
      <c r="R26">
        <v>30577282.9711916</v>
      </c>
      <c r="S26">
        <v>30896540.155321099</v>
      </c>
      <c r="T26">
        <v>31437501.128451001</v>
      </c>
      <c r="U26">
        <v>30436896.560472701</v>
      </c>
      <c r="V26">
        <v>29955266.505636498</v>
      </c>
      <c r="W26">
        <v>30145409.484394301</v>
      </c>
      <c r="X26">
        <v>29931805.729650199</v>
      </c>
      <c r="Y26">
        <v>30233271.2478537</v>
      </c>
      <c r="Z26">
        <v>31064933.0548818</v>
      </c>
      <c r="AA26">
        <v>31386266.642051298</v>
      </c>
      <c r="AB26">
        <v>31274355.758073099</v>
      </c>
      <c r="AC26">
        <v>31220810.016577601</v>
      </c>
      <c r="AD26">
        <v>31146099.2107061</v>
      </c>
      <c r="AE26">
        <v>31185397.469839498</v>
      </c>
    </row>
    <row r="27" spans="1:31" x14ac:dyDescent="0.3">
      <c r="A27" t="s">
        <v>195</v>
      </c>
      <c r="B27" t="s">
        <v>347</v>
      </c>
      <c r="C27" t="s">
        <v>297</v>
      </c>
      <c r="D27" t="s">
        <v>348</v>
      </c>
      <c r="E27" t="s">
        <v>298</v>
      </c>
      <c r="G27">
        <v>31527677.423056401</v>
      </c>
      <c r="H27">
        <v>31396552.545492101</v>
      </c>
      <c r="I27">
        <v>31548683.214641701</v>
      </c>
      <c r="J27">
        <v>31018931.284150399</v>
      </c>
      <c r="K27">
        <v>31558960.208693098</v>
      </c>
      <c r="L27">
        <v>31618192.507134698</v>
      </c>
      <c r="M27">
        <v>31154938.087124899</v>
      </c>
      <c r="N27">
        <v>30640839.826136298</v>
      </c>
      <c r="O27">
        <v>31139780.828037299</v>
      </c>
      <c r="P27">
        <v>31732560.8080713</v>
      </c>
      <c r="Q27">
        <v>32530380.989002399</v>
      </c>
      <c r="R27">
        <v>32851331.224107899</v>
      </c>
      <c r="S27">
        <v>32745954.978476301</v>
      </c>
      <c r="T27">
        <v>32802929.241257999</v>
      </c>
      <c r="U27">
        <v>32008799.127555199</v>
      </c>
      <c r="V27">
        <v>31789235.131925099</v>
      </c>
      <c r="W27">
        <v>32379225.715629801</v>
      </c>
      <c r="X27">
        <v>32825710.976043899</v>
      </c>
      <c r="Y27">
        <v>33935207.833932899</v>
      </c>
      <c r="Z27">
        <v>35535046.222407803</v>
      </c>
      <c r="AA27">
        <v>36767116.524500303</v>
      </c>
      <c r="AB27">
        <v>37044081.473803401</v>
      </c>
      <c r="AC27">
        <v>37748476.385995597</v>
      </c>
      <c r="AD27">
        <v>38821968.793781601</v>
      </c>
      <c r="AE27">
        <v>39476487.1247596</v>
      </c>
    </row>
    <row r="28" spans="1:31" x14ac:dyDescent="0.3">
      <c r="A28" t="s">
        <v>195</v>
      </c>
      <c r="B28" t="s">
        <v>349</v>
      </c>
      <c r="C28" t="s">
        <v>297</v>
      </c>
      <c r="D28" t="s">
        <v>350</v>
      </c>
      <c r="E28" t="s">
        <v>298</v>
      </c>
      <c r="G28">
        <v>121082892.81155001</v>
      </c>
      <c r="H28">
        <v>125053874.889686</v>
      </c>
      <c r="I28">
        <v>128139389.978035</v>
      </c>
      <c r="J28">
        <v>128223612.397747</v>
      </c>
      <c r="K28">
        <v>127073474.36395501</v>
      </c>
      <c r="L28">
        <v>128139674.385818</v>
      </c>
      <c r="M28">
        <v>127458677.14198799</v>
      </c>
      <c r="N28">
        <v>127447586.144327</v>
      </c>
      <c r="O28">
        <v>128465567.01590499</v>
      </c>
      <c r="P28">
        <v>129446143.641028</v>
      </c>
      <c r="Q28">
        <v>131199004.99185801</v>
      </c>
      <c r="R28">
        <v>134163324.36656</v>
      </c>
      <c r="S28">
        <v>136693056.08029199</v>
      </c>
      <c r="T28">
        <v>142571428.659421</v>
      </c>
      <c r="U28">
        <v>139379040.361476</v>
      </c>
      <c r="V28">
        <v>138533700.27399299</v>
      </c>
      <c r="W28">
        <v>140084924.70407599</v>
      </c>
      <c r="X28">
        <v>140429185.02739999</v>
      </c>
      <c r="Y28">
        <v>142851690.778106</v>
      </c>
      <c r="Z28">
        <v>147556825.80288199</v>
      </c>
      <c r="AA28">
        <v>149974588.23094001</v>
      </c>
      <c r="AB28">
        <v>150156595.77277699</v>
      </c>
      <c r="AC28">
        <v>154362096.11525601</v>
      </c>
      <c r="AD28">
        <v>158676858.895105</v>
      </c>
      <c r="AE28">
        <v>162863268.17713699</v>
      </c>
    </row>
    <row r="29" spans="1:31" x14ac:dyDescent="0.3">
      <c r="A29" t="s">
        <v>195</v>
      </c>
      <c r="B29" t="s">
        <v>351</v>
      </c>
      <c r="C29" t="s">
        <v>297</v>
      </c>
      <c r="D29" t="s">
        <v>352</v>
      </c>
      <c r="E29" t="s">
        <v>298</v>
      </c>
      <c r="G29">
        <v>72642492.408137903</v>
      </c>
      <c r="H29">
        <v>74724693.020401806</v>
      </c>
      <c r="I29">
        <v>75504443.723861605</v>
      </c>
      <c r="J29">
        <v>74109556.520388395</v>
      </c>
      <c r="K29">
        <v>72660427.672094405</v>
      </c>
      <c r="L29">
        <v>72087432.322046205</v>
      </c>
      <c r="M29">
        <v>70859467.892401993</v>
      </c>
      <c r="N29">
        <v>70030614.172878101</v>
      </c>
      <c r="O29">
        <v>69941081.021226794</v>
      </c>
      <c r="P29">
        <v>70210449.154202402</v>
      </c>
      <c r="Q29">
        <v>70715400.788966298</v>
      </c>
      <c r="R29">
        <v>71298342.214362502</v>
      </c>
      <c r="S29">
        <v>71987624.941840604</v>
      </c>
      <c r="T29">
        <v>74190738.627883896</v>
      </c>
      <c r="U29">
        <v>72166239.448069707</v>
      </c>
      <c r="V29">
        <v>71620979.590713993</v>
      </c>
      <c r="W29">
        <v>72086998.721121997</v>
      </c>
      <c r="X29">
        <v>72195396.816889897</v>
      </c>
      <c r="Y29">
        <v>73244059.495381594</v>
      </c>
      <c r="Z29">
        <v>75453519.961460695</v>
      </c>
      <c r="AA29">
        <v>76448252.5469089</v>
      </c>
      <c r="AB29">
        <v>76082193.242086306</v>
      </c>
      <c r="AC29">
        <v>78085109.921139196</v>
      </c>
      <c r="AD29">
        <v>80620714.436972603</v>
      </c>
      <c r="AE29">
        <v>82752398.660851598</v>
      </c>
    </row>
    <row r="30" spans="1:31" x14ac:dyDescent="0.3">
      <c r="A30" t="s">
        <v>195</v>
      </c>
      <c r="B30" t="s">
        <v>353</v>
      </c>
      <c r="C30" t="s">
        <v>297</v>
      </c>
      <c r="D30" t="s">
        <v>354</v>
      </c>
      <c r="E30" t="s">
        <v>298</v>
      </c>
      <c r="G30">
        <v>8514479.4632185493</v>
      </c>
      <c r="H30">
        <v>8383956.6876294799</v>
      </c>
      <c r="I30">
        <v>8548454.0586402006</v>
      </c>
      <c r="J30">
        <v>8476106.8282302804</v>
      </c>
      <c r="K30">
        <v>8301148.0889619598</v>
      </c>
      <c r="L30">
        <v>8501443.69847624</v>
      </c>
      <c r="M30">
        <v>8845749.9958309196</v>
      </c>
      <c r="N30">
        <v>9259212.7453502901</v>
      </c>
      <c r="O30">
        <v>9593761.9623496998</v>
      </c>
      <c r="P30">
        <v>9482849.8261998892</v>
      </c>
      <c r="Q30">
        <v>9458094.7295891102</v>
      </c>
      <c r="R30">
        <v>9402078.6547669303</v>
      </c>
      <c r="S30">
        <v>9542714.3034548406</v>
      </c>
      <c r="T30">
        <v>10083100.944496199</v>
      </c>
      <c r="U30">
        <v>9768310.7510416601</v>
      </c>
      <c r="V30">
        <v>9754439.3897459302</v>
      </c>
      <c r="W30">
        <v>9809269.8399388995</v>
      </c>
      <c r="X30">
        <v>9838760.5368963797</v>
      </c>
      <c r="Y30">
        <v>9929367.54529812</v>
      </c>
      <c r="Z30">
        <v>10248278.606332799</v>
      </c>
      <c r="AA30">
        <v>10639510.847425301</v>
      </c>
      <c r="AB30">
        <v>10896146.697818199</v>
      </c>
      <c r="AC30">
        <v>11274483.813660599</v>
      </c>
      <c r="AD30">
        <v>11427155.7481432</v>
      </c>
      <c r="AE30">
        <v>11436047.731526799</v>
      </c>
    </row>
    <row r="31" spans="1:31" x14ac:dyDescent="0.3">
      <c r="A31" t="s">
        <v>195</v>
      </c>
      <c r="B31" t="s">
        <v>355</v>
      </c>
      <c r="C31" t="s">
        <v>297</v>
      </c>
      <c r="D31" t="s">
        <v>356</v>
      </c>
      <c r="E31" t="s">
        <v>298</v>
      </c>
      <c r="G31">
        <v>5243872.9083699305</v>
      </c>
      <c r="H31">
        <v>5543639.4706878904</v>
      </c>
      <c r="I31">
        <v>5630332.2293180898</v>
      </c>
      <c r="J31">
        <v>5474398.6653359998</v>
      </c>
      <c r="K31">
        <v>5344372.5681255199</v>
      </c>
      <c r="L31">
        <v>5281550.5497621503</v>
      </c>
      <c r="M31">
        <v>5162378.55200346</v>
      </c>
      <c r="N31">
        <v>5210991.7783153299</v>
      </c>
      <c r="O31">
        <v>5297231.4753019204</v>
      </c>
      <c r="P31">
        <v>5546504.3166717701</v>
      </c>
      <c r="Q31">
        <v>5786791.6459034001</v>
      </c>
      <c r="R31">
        <v>6328176.3740607304</v>
      </c>
      <c r="S31">
        <v>7245984.8021294596</v>
      </c>
      <c r="T31">
        <v>7950091.5990837701</v>
      </c>
      <c r="U31">
        <v>8025335.0711105699</v>
      </c>
      <c r="V31">
        <v>7764622.0683800103</v>
      </c>
      <c r="W31">
        <v>7921634.9188526003</v>
      </c>
      <c r="X31">
        <v>8142225.3018718902</v>
      </c>
      <c r="Y31">
        <v>8352022.4467050396</v>
      </c>
      <c r="Z31">
        <v>8595021.9188636206</v>
      </c>
      <c r="AA31">
        <v>8833660.0222033206</v>
      </c>
      <c r="AB31">
        <v>9078913.6069031693</v>
      </c>
      <c r="AC31">
        <v>9363784.0770918503</v>
      </c>
      <c r="AD31">
        <v>9596485.9509484898</v>
      </c>
      <c r="AE31">
        <v>10344257.4877243</v>
      </c>
    </row>
    <row r="32" spans="1:31" x14ac:dyDescent="0.3">
      <c r="A32" t="s">
        <v>195</v>
      </c>
      <c r="B32" t="s">
        <v>357</v>
      </c>
      <c r="C32" t="s">
        <v>297</v>
      </c>
      <c r="D32" t="s">
        <v>358</v>
      </c>
      <c r="E32" t="s">
        <v>298</v>
      </c>
      <c r="G32">
        <v>32006473.306148</v>
      </c>
      <c r="H32">
        <v>33020058.900254901</v>
      </c>
      <c r="I32">
        <v>34655408.2134519</v>
      </c>
      <c r="J32">
        <v>35880139.790205799</v>
      </c>
      <c r="K32">
        <v>36310169.606327802</v>
      </c>
      <c r="L32">
        <v>37427788.1683143</v>
      </c>
      <c r="M32">
        <v>37600686.854753397</v>
      </c>
      <c r="N32">
        <v>38032219.182247803</v>
      </c>
      <c r="O32">
        <v>38729181.554063797</v>
      </c>
      <c r="P32">
        <v>39270310.543842502</v>
      </c>
      <c r="Q32">
        <v>39982473.002955399</v>
      </c>
      <c r="R32">
        <v>40871078.894865103</v>
      </c>
      <c r="S32">
        <v>41871313.731104001</v>
      </c>
      <c r="T32">
        <v>44361668.715252303</v>
      </c>
      <c r="U32">
        <v>43743672.285622999</v>
      </c>
      <c r="V32">
        <v>43999393.075496599</v>
      </c>
      <c r="W32">
        <v>44927853.185711697</v>
      </c>
      <c r="X32">
        <v>45139646.420848399</v>
      </c>
      <c r="Y32">
        <v>46301238.322488099</v>
      </c>
      <c r="Z32">
        <v>48118502.599567696</v>
      </c>
      <c r="AA32">
        <v>48949533.051972501</v>
      </c>
      <c r="AB32">
        <v>49147569.048777498</v>
      </c>
      <c r="AC32">
        <v>50798040.945336998</v>
      </c>
      <c r="AD32">
        <v>52301771.429400302</v>
      </c>
      <c r="AE32">
        <v>53707938.299691901</v>
      </c>
    </row>
    <row r="33" spans="1:31" x14ac:dyDescent="0.3">
      <c r="A33" t="s">
        <v>195</v>
      </c>
      <c r="B33" t="s">
        <v>359</v>
      </c>
      <c r="C33" t="s">
        <v>297</v>
      </c>
      <c r="D33" t="s">
        <v>360</v>
      </c>
      <c r="E33" t="s">
        <v>298</v>
      </c>
      <c r="G33">
        <v>2675574.72567554</v>
      </c>
      <c r="H33">
        <v>3381526.81071193</v>
      </c>
      <c r="I33">
        <v>3800751.75276297</v>
      </c>
      <c r="J33">
        <v>4283410.5935863303</v>
      </c>
      <c r="K33">
        <v>4457356.4284449397</v>
      </c>
      <c r="L33">
        <v>4841459.6472193897</v>
      </c>
      <c r="M33">
        <v>4990393.8469984196</v>
      </c>
      <c r="N33">
        <v>4914548.2655355902</v>
      </c>
      <c r="O33">
        <v>4904311.0029627904</v>
      </c>
      <c r="P33">
        <v>4936029.8001111103</v>
      </c>
      <c r="Q33">
        <v>5256244.8244433999</v>
      </c>
      <c r="R33">
        <v>6263648.2285047397</v>
      </c>
      <c r="S33">
        <v>6045418.30176346</v>
      </c>
      <c r="T33">
        <v>5985828.7727044597</v>
      </c>
      <c r="U33">
        <v>5675482.8056311496</v>
      </c>
      <c r="V33">
        <v>5394266.14965617</v>
      </c>
      <c r="W33">
        <v>5339168.03845073</v>
      </c>
      <c r="X33">
        <v>5113155.9508932903</v>
      </c>
      <c r="Y33">
        <v>5025002.96823355</v>
      </c>
      <c r="Z33">
        <v>5141502.7166569699</v>
      </c>
      <c r="AA33">
        <v>5103631.7624305598</v>
      </c>
      <c r="AB33">
        <v>4951773.1771914205</v>
      </c>
      <c r="AC33">
        <v>4840677.3580275504</v>
      </c>
      <c r="AD33">
        <v>4730731.3296408104</v>
      </c>
      <c r="AE33">
        <v>4622625.9973419197</v>
      </c>
    </row>
    <row r="34" spans="1:31" x14ac:dyDescent="0.3">
      <c r="A34" t="s">
        <v>195</v>
      </c>
      <c r="B34" t="s">
        <v>361</v>
      </c>
      <c r="C34" t="s">
        <v>297</v>
      </c>
      <c r="D34" t="s">
        <v>362</v>
      </c>
      <c r="E34" t="s">
        <v>298</v>
      </c>
      <c r="G34">
        <v>17884687.552959599</v>
      </c>
      <c r="H34">
        <v>18219534.398775801</v>
      </c>
      <c r="I34">
        <v>18305617.422851998</v>
      </c>
      <c r="J34">
        <v>18091639.536201201</v>
      </c>
      <c r="K34">
        <v>17891121.005896099</v>
      </c>
      <c r="L34">
        <v>17961151.913953301</v>
      </c>
      <c r="M34">
        <v>17593525.221339699</v>
      </c>
      <c r="N34">
        <v>16868772.0017998</v>
      </c>
      <c r="O34">
        <v>16482975.537954099</v>
      </c>
      <c r="P34">
        <v>16030602.922602899</v>
      </c>
      <c r="Q34">
        <v>16895793.2891654</v>
      </c>
      <c r="R34">
        <v>17753288.431857701</v>
      </c>
      <c r="S34">
        <v>17896557.0217366</v>
      </c>
      <c r="T34">
        <v>17806728.683564398</v>
      </c>
      <c r="U34">
        <v>16941892.118689101</v>
      </c>
      <c r="V34">
        <v>16339935.526153401</v>
      </c>
      <c r="W34">
        <v>16391918.6507472</v>
      </c>
      <c r="X34">
        <v>15712986.303119499</v>
      </c>
      <c r="Y34">
        <v>15645191.014549701</v>
      </c>
      <c r="Z34">
        <v>15765071.066276601</v>
      </c>
      <c r="AA34">
        <v>15443292.215251399</v>
      </c>
      <c r="AB34">
        <v>15027656.9336945</v>
      </c>
      <c r="AC34">
        <v>14870226.7102894</v>
      </c>
      <c r="AD34">
        <v>14605029.050871899</v>
      </c>
      <c r="AE34">
        <v>14204940.1229054</v>
      </c>
    </row>
    <row r="35" spans="1:31" x14ac:dyDescent="0.3">
      <c r="A35" t="s">
        <v>195</v>
      </c>
      <c r="B35" t="s">
        <v>363</v>
      </c>
      <c r="C35" t="s">
        <v>297</v>
      </c>
      <c r="D35" t="s">
        <v>364</v>
      </c>
      <c r="E35" t="s">
        <v>298</v>
      </c>
      <c r="G35">
        <v>36974837.501352802</v>
      </c>
      <c r="H35">
        <v>40736171.399226002</v>
      </c>
      <c r="I35">
        <v>44455789.2383582</v>
      </c>
      <c r="J35">
        <v>46919972.702159896</v>
      </c>
      <c r="K35">
        <v>49485894.273232199</v>
      </c>
      <c r="L35">
        <v>52161338.183354102</v>
      </c>
      <c r="M35">
        <v>53659440.478934497</v>
      </c>
      <c r="N35">
        <v>54079463.175580204</v>
      </c>
      <c r="O35">
        <v>55003544.873625301</v>
      </c>
      <c r="P35">
        <v>55590805.414379001</v>
      </c>
      <c r="Q35">
        <v>56988023.652285397</v>
      </c>
      <c r="R35">
        <v>57235190.563847996</v>
      </c>
      <c r="S35">
        <v>57453796.705470398</v>
      </c>
      <c r="T35">
        <v>58850651.038065001</v>
      </c>
      <c r="U35">
        <v>57587653.8740132</v>
      </c>
      <c r="V35">
        <v>57247410.630974002</v>
      </c>
      <c r="W35">
        <v>57665074.491039999</v>
      </c>
      <c r="X35">
        <v>57176104.970145702</v>
      </c>
      <c r="Y35">
        <v>57721551.500050098</v>
      </c>
      <c r="Z35">
        <v>59303841.888659798</v>
      </c>
      <c r="AA35">
        <v>60063366.046928801</v>
      </c>
      <c r="AB35">
        <v>59750702.397047304</v>
      </c>
      <c r="AC35">
        <v>60591092.336855099</v>
      </c>
      <c r="AD35">
        <v>61606109.449109703</v>
      </c>
      <c r="AE35">
        <v>62613425.423100099</v>
      </c>
    </row>
    <row r="36" spans="1:31" x14ac:dyDescent="0.3">
      <c r="A36" t="s">
        <v>195</v>
      </c>
      <c r="B36" t="s">
        <v>365</v>
      </c>
      <c r="C36" t="s">
        <v>297</v>
      </c>
      <c r="D36" t="s">
        <v>366</v>
      </c>
      <c r="E36" t="s">
        <v>298</v>
      </c>
      <c r="G36">
        <v>3832018.02613422</v>
      </c>
      <c r="H36">
        <v>4351120.2170270998</v>
      </c>
      <c r="I36">
        <v>4627862.9364513298</v>
      </c>
      <c r="J36">
        <v>4943528.4077256899</v>
      </c>
      <c r="K36">
        <v>5032137.8357783202</v>
      </c>
      <c r="L36">
        <v>5239240.5566023197</v>
      </c>
      <c r="M36">
        <v>5333167.5667285398</v>
      </c>
      <c r="N36">
        <v>5723229.5035274001</v>
      </c>
      <c r="O36">
        <v>5781575.4457539003</v>
      </c>
      <c r="P36">
        <v>5992123.0352691598</v>
      </c>
      <c r="Q36">
        <v>6292250.7798661096</v>
      </c>
      <c r="R36">
        <v>6381427.2640135698</v>
      </c>
      <c r="S36">
        <v>6319965.3467102395</v>
      </c>
      <c r="T36">
        <v>6503973.8803488296</v>
      </c>
      <c r="U36">
        <v>6424767.2894534096</v>
      </c>
      <c r="V36">
        <v>6435548.8605056303</v>
      </c>
      <c r="W36">
        <v>6483496.1217089603</v>
      </c>
      <c r="X36">
        <v>6488745.1907542404</v>
      </c>
      <c r="Y36">
        <v>6591895.8803678099</v>
      </c>
      <c r="Z36">
        <v>6691868.1274562702</v>
      </c>
      <c r="AA36">
        <v>6729379.3247115398</v>
      </c>
      <c r="AB36">
        <v>6653358.17865125</v>
      </c>
      <c r="AC36">
        <v>6670870.93840806</v>
      </c>
      <c r="AD36">
        <v>6956019.2041741097</v>
      </c>
      <c r="AE36">
        <v>7013763.9432354895</v>
      </c>
    </row>
    <row r="37" spans="1:31" x14ac:dyDescent="0.3">
      <c r="A37" t="s">
        <v>195</v>
      </c>
      <c r="B37" t="s">
        <v>367</v>
      </c>
      <c r="C37" t="s">
        <v>297</v>
      </c>
      <c r="D37" t="s">
        <v>368</v>
      </c>
      <c r="E37" t="s">
        <v>298</v>
      </c>
      <c r="G37">
        <v>29971168.491531201</v>
      </c>
      <c r="H37">
        <v>33286553.431900501</v>
      </c>
      <c r="I37">
        <v>36704988.251711898</v>
      </c>
      <c r="J37">
        <v>38926467.879945099</v>
      </c>
      <c r="K37">
        <v>41250545.1727781</v>
      </c>
      <c r="L37">
        <v>43497356.185949497</v>
      </c>
      <c r="M37">
        <v>44601060.116041899</v>
      </c>
      <c r="N37">
        <v>44273003.245969199</v>
      </c>
      <c r="O37">
        <v>44626738.176264197</v>
      </c>
      <c r="P37">
        <v>44860334.2764493</v>
      </c>
      <c r="Q37">
        <v>45844964.153316602</v>
      </c>
      <c r="R37">
        <v>46221397.539253697</v>
      </c>
      <c r="S37">
        <v>46564836.629913203</v>
      </c>
      <c r="T37">
        <v>47982625.723434202</v>
      </c>
      <c r="U37">
        <v>46939339.057885103</v>
      </c>
      <c r="V37">
        <v>46735764.403569803</v>
      </c>
      <c r="W37">
        <v>47290638.188660398</v>
      </c>
      <c r="X37">
        <v>46948146.763311997</v>
      </c>
      <c r="Y37">
        <v>47345909.925401099</v>
      </c>
      <c r="Z37">
        <v>48534140.230476901</v>
      </c>
      <c r="AA37">
        <v>49224140.244266503</v>
      </c>
      <c r="AB37">
        <v>49041950.650651298</v>
      </c>
      <c r="AC37">
        <v>49386417.733348504</v>
      </c>
      <c r="AD37">
        <v>49978837.255251698</v>
      </c>
      <c r="AE37">
        <v>50911668.110221699</v>
      </c>
    </row>
    <row r="38" spans="1:31" x14ac:dyDescent="0.3">
      <c r="A38" t="s">
        <v>195</v>
      </c>
      <c r="B38" t="s">
        <v>369</v>
      </c>
      <c r="C38" t="s">
        <v>297</v>
      </c>
      <c r="D38" t="s">
        <v>370</v>
      </c>
      <c r="E38" t="s">
        <v>298</v>
      </c>
      <c r="G38">
        <v>3171650.9836873398</v>
      </c>
      <c r="H38">
        <v>3098497.7502983701</v>
      </c>
      <c r="I38">
        <v>3122938.0501949699</v>
      </c>
      <c r="J38">
        <v>3049976.41448911</v>
      </c>
      <c r="K38">
        <v>3203211.26467577</v>
      </c>
      <c r="L38">
        <v>3424741.4408022799</v>
      </c>
      <c r="M38">
        <v>3725212.7961641201</v>
      </c>
      <c r="N38">
        <v>4083230.4260836001</v>
      </c>
      <c r="O38">
        <v>4595231.2516072895</v>
      </c>
      <c r="P38">
        <v>4738348.1026605004</v>
      </c>
      <c r="Q38">
        <v>4850808.7191026798</v>
      </c>
      <c r="R38">
        <v>4632365.7605806803</v>
      </c>
      <c r="S38">
        <v>4568994.7288469402</v>
      </c>
      <c r="T38">
        <v>4364051.4342819601</v>
      </c>
      <c r="U38">
        <v>4223547.5266746497</v>
      </c>
      <c r="V38">
        <v>4076097.3668985399</v>
      </c>
      <c r="W38">
        <v>3890940.1806706502</v>
      </c>
      <c r="X38">
        <v>3739213.01607939</v>
      </c>
      <c r="Y38">
        <v>3783745.6942812102</v>
      </c>
      <c r="Z38">
        <v>4077833.5307267201</v>
      </c>
      <c r="AA38">
        <v>4109846.4779507499</v>
      </c>
      <c r="AB38">
        <v>4055393.5677447501</v>
      </c>
      <c r="AC38">
        <v>4533803.6650985302</v>
      </c>
      <c r="AD38">
        <v>4671252.9896839103</v>
      </c>
      <c r="AE38">
        <v>4687993.3696429003</v>
      </c>
    </row>
    <row r="39" spans="1:31" x14ac:dyDescent="0.3">
      <c r="A39" t="s">
        <v>195</v>
      </c>
      <c r="B39" t="s">
        <v>371</v>
      </c>
      <c r="C39" t="s">
        <v>297</v>
      </c>
      <c r="D39" t="s">
        <v>372</v>
      </c>
      <c r="E39" t="s">
        <v>298</v>
      </c>
      <c r="G39">
        <v>5848687.9226289</v>
      </c>
      <c r="H39">
        <v>5905457.1191710299</v>
      </c>
      <c r="I39">
        <v>6047174.7305540303</v>
      </c>
      <c r="J39">
        <v>5824996.4138634996</v>
      </c>
      <c r="K39">
        <v>5692943.9388141101</v>
      </c>
      <c r="L39">
        <v>5628364.4739936404</v>
      </c>
      <c r="M39">
        <v>5416490.2755225496</v>
      </c>
      <c r="N39">
        <v>5337280.3563714996</v>
      </c>
      <c r="O39">
        <v>5321676.5046057403</v>
      </c>
      <c r="P39">
        <v>5158078.5217208704</v>
      </c>
      <c r="Q39">
        <v>5099434.6374096395</v>
      </c>
      <c r="R39">
        <v>5163550.3426439799</v>
      </c>
      <c r="S39">
        <v>5176294.6634116201</v>
      </c>
      <c r="T39">
        <v>5191985.7670846703</v>
      </c>
      <c r="U39">
        <v>5005511.1500038505</v>
      </c>
      <c r="V39">
        <v>4836165.1286901804</v>
      </c>
      <c r="W39">
        <v>4775564.9357887097</v>
      </c>
      <c r="X39">
        <v>4736238.5681846803</v>
      </c>
      <c r="Y39">
        <v>5027195.7197461603</v>
      </c>
      <c r="Z39">
        <v>5237695.44269343</v>
      </c>
      <c r="AA39">
        <v>5326535.5712049296</v>
      </c>
      <c r="AB39">
        <v>5353520.0895322701</v>
      </c>
      <c r="AC39">
        <v>5414918.2904745704</v>
      </c>
      <c r="AD39">
        <v>5423755.3964443598</v>
      </c>
      <c r="AE39">
        <v>5492686.4433339098</v>
      </c>
    </row>
    <row r="40" spans="1:31" x14ac:dyDescent="0.3">
      <c r="A40" t="s">
        <v>195</v>
      </c>
      <c r="B40" t="s">
        <v>373</v>
      </c>
      <c r="C40" t="s">
        <v>297</v>
      </c>
      <c r="D40" t="s">
        <v>374</v>
      </c>
      <c r="E40" t="s">
        <v>298</v>
      </c>
      <c r="G40">
        <v>55219061.236987501</v>
      </c>
      <c r="H40">
        <v>55392828.450648502</v>
      </c>
      <c r="I40">
        <v>55789301.532370701</v>
      </c>
      <c r="J40">
        <v>54607783.068655103</v>
      </c>
      <c r="K40">
        <v>53558837.703511797</v>
      </c>
      <c r="L40">
        <v>53335264.101064302</v>
      </c>
      <c r="M40">
        <v>52118022.596062101</v>
      </c>
      <c r="N40">
        <v>50573732.433479898</v>
      </c>
      <c r="O40">
        <v>49411462.564218096</v>
      </c>
      <c r="P40">
        <v>50214628.754743896</v>
      </c>
      <c r="Q40">
        <v>50496657.725923501</v>
      </c>
      <c r="R40">
        <v>50402611.193982497</v>
      </c>
      <c r="S40">
        <v>50478524.532139599</v>
      </c>
      <c r="T40">
        <v>51741513.160148598</v>
      </c>
      <c r="U40">
        <v>50339054.5094513</v>
      </c>
      <c r="V40">
        <v>49260826.932382099</v>
      </c>
      <c r="W40">
        <v>49326968.904924303</v>
      </c>
      <c r="X40">
        <v>48756002.673313104</v>
      </c>
      <c r="Y40">
        <v>49821302.953240298</v>
      </c>
      <c r="Z40">
        <v>51629536.422408797</v>
      </c>
      <c r="AA40">
        <v>51990754.230359703</v>
      </c>
      <c r="AB40">
        <v>51663841.912799098</v>
      </c>
      <c r="AC40">
        <v>53646560.230799399</v>
      </c>
      <c r="AD40">
        <v>56499720.139168397</v>
      </c>
      <c r="AE40">
        <v>59596453.973506801</v>
      </c>
    </row>
    <row r="41" spans="1:31" x14ac:dyDescent="0.3">
      <c r="A41" t="s">
        <v>195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195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195</v>
      </c>
      <c r="B43" t="s">
        <v>379</v>
      </c>
      <c r="C43" t="s">
        <v>297</v>
      </c>
      <c r="D43" t="s">
        <v>380</v>
      </c>
      <c r="E43" t="s">
        <v>298</v>
      </c>
      <c r="G43">
        <v>14293256.240544099</v>
      </c>
      <c r="H43">
        <v>15669390.871834399</v>
      </c>
      <c r="I43">
        <v>15826054.180885499</v>
      </c>
      <c r="J43">
        <v>14966619.131686499</v>
      </c>
      <c r="K43">
        <v>14166143.279289501</v>
      </c>
      <c r="L43">
        <v>13921225.726460099</v>
      </c>
      <c r="M43">
        <v>14760810.009862101</v>
      </c>
      <c r="N43">
        <v>15644141.5285959</v>
      </c>
      <c r="O43">
        <v>16533141.3362578</v>
      </c>
      <c r="P43">
        <v>17652474.115795098</v>
      </c>
      <c r="Q43">
        <v>20793030.828615598</v>
      </c>
      <c r="R43">
        <v>22233066.392456401</v>
      </c>
      <c r="S43">
        <v>22236641.657115102</v>
      </c>
      <c r="T43">
        <v>21965492.16956</v>
      </c>
      <c r="U43">
        <v>21480016.839940701</v>
      </c>
      <c r="V43">
        <v>21456324.1553424</v>
      </c>
      <c r="W43">
        <v>21586916.2656001</v>
      </c>
      <c r="X43">
        <v>22220464.706689399</v>
      </c>
      <c r="Y43">
        <v>22715598.075893801</v>
      </c>
      <c r="Z43">
        <v>23921620.628743201</v>
      </c>
      <c r="AA43">
        <v>25362733.092103899</v>
      </c>
      <c r="AB43">
        <v>26726905.677743599</v>
      </c>
      <c r="AC43">
        <v>28300976.6162038</v>
      </c>
      <c r="AD43">
        <v>30064328.010369301</v>
      </c>
      <c r="AE43">
        <v>30846879.830129899</v>
      </c>
    </row>
    <row r="44" spans="1:31" x14ac:dyDescent="0.3">
      <c r="A44" t="s">
        <v>195</v>
      </c>
      <c r="B44" t="s">
        <v>381</v>
      </c>
      <c r="C44" t="s">
        <v>297</v>
      </c>
      <c r="D44" t="s">
        <v>382</v>
      </c>
      <c r="E44" t="s">
        <v>298</v>
      </c>
      <c r="G44">
        <v>711056526.839028</v>
      </c>
      <c r="H44">
        <v>731265872.68568897</v>
      </c>
      <c r="I44">
        <v>751445762.53357899</v>
      </c>
      <c r="J44">
        <v>749549036.96936905</v>
      </c>
      <c r="K44">
        <v>746968270.78587997</v>
      </c>
      <c r="L44">
        <v>753805929.30099201</v>
      </c>
      <c r="M44">
        <v>746215170.07925797</v>
      </c>
      <c r="N44">
        <v>737456650.98825705</v>
      </c>
      <c r="O44">
        <v>737896448.42061496</v>
      </c>
      <c r="P44">
        <v>743983683.09015906</v>
      </c>
      <c r="Q44">
        <v>757801586.21108699</v>
      </c>
      <c r="R44">
        <v>772276181.51060605</v>
      </c>
      <c r="S44">
        <v>782394755.49144006</v>
      </c>
      <c r="T44">
        <v>797122726.04155505</v>
      </c>
      <c r="U44">
        <v>771861066.13416195</v>
      </c>
      <c r="V44">
        <v>761308220.31213105</v>
      </c>
      <c r="W44">
        <v>762804514.66138899</v>
      </c>
      <c r="X44">
        <v>759991302.98304796</v>
      </c>
      <c r="Y44">
        <v>767717921.56319797</v>
      </c>
      <c r="Z44">
        <v>789457563.71194696</v>
      </c>
      <c r="AA44">
        <v>800588972.60524297</v>
      </c>
      <c r="AB44">
        <v>799711128.63281405</v>
      </c>
      <c r="AC44">
        <v>814879400.69396198</v>
      </c>
      <c r="AD44">
        <v>829157168.28730404</v>
      </c>
      <c r="AE44">
        <v>839938152.86137295</v>
      </c>
    </row>
    <row r="45" spans="1:31" x14ac:dyDescent="0.3">
      <c r="A45" t="s">
        <v>195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195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195</v>
      </c>
      <c r="B47" t="s">
        <v>387</v>
      </c>
      <c r="C47" t="s">
        <v>297</v>
      </c>
      <c r="D47" t="s">
        <v>388</v>
      </c>
      <c r="E47" t="s">
        <v>298</v>
      </c>
      <c r="G47">
        <v>311665012.01950198</v>
      </c>
      <c r="H47">
        <v>323054913.65657902</v>
      </c>
      <c r="I47">
        <v>336196638.75403601</v>
      </c>
      <c r="J47">
        <v>341413233.564888</v>
      </c>
      <c r="K47">
        <v>343177578.30834901</v>
      </c>
      <c r="L47">
        <v>351167290.88312697</v>
      </c>
      <c r="M47">
        <v>353714797.43861198</v>
      </c>
      <c r="N47">
        <v>353560854.15754801</v>
      </c>
      <c r="O47">
        <v>357192259.06497997</v>
      </c>
      <c r="P47">
        <v>362114987.68444002</v>
      </c>
      <c r="Q47">
        <v>368944074.940229</v>
      </c>
      <c r="R47">
        <v>376046179.89419502</v>
      </c>
      <c r="S47">
        <v>381951581.39308202</v>
      </c>
      <c r="T47">
        <v>399716964.51101798</v>
      </c>
      <c r="U47">
        <v>390708083.86131698</v>
      </c>
      <c r="V47">
        <v>390087058.19147801</v>
      </c>
      <c r="W47">
        <v>393303202.62457001</v>
      </c>
      <c r="X47">
        <v>394620344.74455303</v>
      </c>
      <c r="Y47">
        <v>400977273.43934703</v>
      </c>
      <c r="Z47">
        <v>414222623.71750599</v>
      </c>
      <c r="AA47">
        <v>420391345.10779798</v>
      </c>
      <c r="AB47">
        <v>419450857.739187</v>
      </c>
      <c r="AC47">
        <v>428109143.02726102</v>
      </c>
      <c r="AD47">
        <v>437889633.70130301</v>
      </c>
      <c r="AE47">
        <v>448349710.715213</v>
      </c>
    </row>
    <row r="48" spans="1:31" x14ac:dyDescent="0.3">
      <c r="A48" t="s">
        <v>195</v>
      </c>
      <c r="B48" t="s">
        <v>389</v>
      </c>
      <c r="C48" t="s">
        <v>297</v>
      </c>
      <c r="D48" t="s">
        <v>390</v>
      </c>
      <c r="E48" t="s">
        <v>298</v>
      </c>
      <c r="G48">
        <v>361561889.002298</v>
      </c>
      <c r="H48">
        <v>374775370.21272999</v>
      </c>
      <c r="I48">
        <v>390053628.49884099</v>
      </c>
      <c r="J48">
        <v>396219560.03070199</v>
      </c>
      <c r="K48">
        <v>398072175.48198301</v>
      </c>
      <c r="L48">
        <v>406645738.90793699</v>
      </c>
      <c r="M48">
        <v>409331705.20059198</v>
      </c>
      <c r="N48">
        <v>408736787.45967603</v>
      </c>
      <c r="O48">
        <v>412785094.618617</v>
      </c>
      <c r="P48">
        <v>418489996.86868203</v>
      </c>
      <c r="Q48">
        <v>426043511.644988</v>
      </c>
      <c r="R48">
        <v>433571778.57398897</v>
      </c>
      <c r="S48">
        <v>439453662.78655499</v>
      </c>
      <c r="T48">
        <v>458443566.387465</v>
      </c>
      <c r="U48">
        <v>449097942.44498903</v>
      </c>
      <c r="V48">
        <v>448959474.54055297</v>
      </c>
      <c r="W48">
        <v>453882865.84692597</v>
      </c>
      <c r="X48">
        <v>456507296.92620099</v>
      </c>
      <c r="Y48">
        <v>464696036.58004302</v>
      </c>
      <c r="Z48">
        <v>479559484.340873</v>
      </c>
      <c r="AA48">
        <v>486354726.14532799</v>
      </c>
      <c r="AB48">
        <v>485286613.25769502</v>
      </c>
      <c r="AC48">
        <v>494083186.15640002</v>
      </c>
      <c r="AD48">
        <v>504444302.79377902</v>
      </c>
      <c r="AE48">
        <v>515520610.085329</v>
      </c>
    </row>
    <row r="49" spans="1:31" x14ac:dyDescent="0.3">
      <c r="A49" t="s">
        <v>195</v>
      </c>
      <c r="B49" t="s">
        <v>391</v>
      </c>
      <c r="C49" t="s">
        <v>297</v>
      </c>
      <c r="D49" t="s">
        <v>392</v>
      </c>
      <c r="E49" t="s">
        <v>298</v>
      </c>
      <c r="G49">
        <v>26350239.323721699</v>
      </c>
      <c r="H49">
        <v>26471037.436820399</v>
      </c>
      <c r="I49">
        <v>26770293.730743799</v>
      </c>
      <c r="J49">
        <v>26304666.918764099</v>
      </c>
      <c r="K49">
        <v>25549426.007933799</v>
      </c>
      <c r="L49">
        <v>25350774.734696001</v>
      </c>
      <c r="M49">
        <v>24794481.343110599</v>
      </c>
      <c r="N49">
        <v>24244314.403175302</v>
      </c>
      <c r="O49">
        <v>24008332.8849473</v>
      </c>
      <c r="P49">
        <v>24063482.326306898</v>
      </c>
      <c r="Q49">
        <v>24208487.497827701</v>
      </c>
      <c r="R49">
        <v>24263943.882216901</v>
      </c>
      <c r="S49">
        <v>24294742.029297601</v>
      </c>
      <c r="T49">
        <v>25106719.386209901</v>
      </c>
      <c r="U49">
        <v>24726769.035455398</v>
      </c>
      <c r="V49">
        <v>24436447.426263101</v>
      </c>
      <c r="W49">
        <v>24865785.251580801</v>
      </c>
      <c r="X49">
        <v>25095541.901677001</v>
      </c>
      <c r="Y49">
        <v>25558259.559547</v>
      </c>
      <c r="Z49">
        <v>26063623.124219298</v>
      </c>
      <c r="AA49">
        <v>26010265.719970301</v>
      </c>
      <c r="AB49">
        <v>25504050.3846155</v>
      </c>
      <c r="AC49">
        <v>25324021.953198299</v>
      </c>
      <c r="AD49">
        <v>25438557.519246001</v>
      </c>
      <c r="AE49">
        <v>25746530.529199801</v>
      </c>
    </row>
    <row r="50" spans="1:31" x14ac:dyDescent="0.3">
      <c r="A50" t="s">
        <v>195</v>
      </c>
      <c r="B50" t="s">
        <v>393</v>
      </c>
      <c r="C50" t="s">
        <v>297</v>
      </c>
      <c r="D50" t="s">
        <v>394</v>
      </c>
      <c r="E50" t="s">
        <v>298</v>
      </c>
      <c r="G50">
        <v>23546637.6590744</v>
      </c>
      <c r="H50">
        <v>25249419.119330399</v>
      </c>
      <c r="I50">
        <v>27086696.0140616</v>
      </c>
      <c r="J50">
        <v>28501659.547050402</v>
      </c>
      <c r="K50">
        <v>29345171.165700499</v>
      </c>
      <c r="L50">
        <v>30127673.290114</v>
      </c>
      <c r="M50">
        <v>30822426.418869499</v>
      </c>
      <c r="N50">
        <v>30931618.898952</v>
      </c>
      <c r="O50">
        <v>31584502.668689799</v>
      </c>
      <c r="P50">
        <v>32311526.857934799</v>
      </c>
      <c r="Q50">
        <v>32890949.206930999</v>
      </c>
      <c r="R50">
        <v>33261654.797576901</v>
      </c>
      <c r="S50">
        <v>33207339.364175301</v>
      </c>
      <c r="T50">
        <v>33619882.490236998</v>
      </c>
      <c r="U50">
        <v>33663089.548216403</v>
      </c>
      <c r="V50">
        <v>34435968.922812402</v>
      </c>
      <c r="W50">
        <v>35713877.970774703</v>
      </c>
      <c r="X50">
        <v>36791410.279970497</v>
      </c>
      <c r="Y50">
        <v>38160503.5811489</v>
      </c>
      <c r="Z50">
        <v>39273237.4991474</v>
      </c>
      <c r="AA50">
        <v>39953115.317560099</v>
      </c>
      <c r="AB50">
        <v>40331705.133893199</v>
      </c>
      <c r="AC50">
        <v>40650021.175940201</v>
      </c>
      <c r="AD50">
        <v>41116111.573230103</v>
      </c>
      <c r="AE50">
        <v>41424368.840916499</v>
      </c>
    </row>
    <row r="51" spans="1:31" x14ac:dyDescent="0.3">
      <c r="A51" t="s">
        <v>195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195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195</v>
      </c>
      <c r="B53" t="s">
        <v>399</v>
      </c>
      <c r="C53" t="s">
        <v>297</v>
      </c>
      <c r="D53" t="s">
        <v>400</v>
      </c>
      <c r="E53" t="s">
        <v>298</v>
      </c>
      <c r="G53">
        <v>21308214.1776467</v>
      </c>
      <c r="H53">
        <v>22154375.633859299</v>
      </c>
      <c r="I53">
        <v>22579956.507160101</v>
      </c>
      <c r="J53">
        <v>22419201.100356199</v>
      </c>
      <c r="K53">
        <v>22569368.1764847</v>
      </c>
      <c r="L53">
        <v>23500088.290034998</v>
      </c>
      <c r="M53">
        <v>23512919.6061657</v>
      </c>
      <c r="N53">
        <v>23855998.361356601</v>
      </c>
      <c r="O53">
        <v>24536194.733875301</v>
      </c>
      <c r="P53">
        <v>25067447.040529899</v>
      </c>
      <c r="Q53">
        <v>25659343.244868498</v>
      </c>
      <c r="R53">
        <v>25464335.419836398</v>
      </c>
      <c r="S53">
        <v>25633558.861370798</v>
      </c>
      <c r="T53">
        <v>25378675.391176298</v>
      </c>
      <c r="U53">
        <v>24157324.506634202</v>
      </c>
      <c r="V53">
        <v>23170424.591974702</v>
      </c>
      <c r="W53">
        <v>22609345.7808588</v>
      </c>
      <c r="X53">
        <v>22089860.822363399</v>
      </c>
      <c r="Y53">
        <v>21796078.979388099</v>
      </c>
      <c r="Z53">
        <v>21791423.285085</v>
      </c>
      <c r="AA53">
        <v>21291043.727997299</v>
      </c>
      <c r="AB53">
        <v>20450402.271314599</v>
      </c>
      <c r="AC53">
        <v>20317825.368241601</v>
      </c>
      <c r="AD53">
        <v>20098339.743666101</v>
      </c>
      <c r="AE53">
        <v>19127800.0593815</v>
      </c>
    </row>
    <row r="54" spans="1:31" x14ac:dyDescent="0.3">
      <c r="A54" t="s">
        <v>195</v>
      </c>
      <c r="B54" t="s">
        <v>401</v>
      </c>
      <c r="C54" t="s">
        <v>297</v>
      </c>
      <c r="D54" t="s">
        <v>402</v>
      </c>
      <c r="E54" t="s">
        <v>298</v>
      </c>
      <c r="G54">
        <v>30579837.3683322</v>
      </c>
      <c r="H54">
        <v>31924276.342281401</v>
      </c>
      <c r="I54">
        <v>32659897.658969399</v>
      </c>
      <c r="J54">
        <v>32935251.0861861</v>
      </c>
      <c r="K54">
        <v>33469458.2342747</v>
      </c>
      <c r="L54">
        <v>34653759.915561602</v>
      </c>
      <c r="M54">
        <v>34363475.354716897</v>
      </c>
      <c r="N54">
        <v>34763241.232358597</v>
      </c>
      <c r="O54">
        <v>35998762.557516597</v>
      </c>
      <c r="P54">
        <v>36901582.544229798</v>
      </c>
      <c r="Q54">
        <v>37665118.883784503</v>
      </c>
      <c r="R54">
        <v>37610849.1451829</v>
      </c>
      <c r="S54">
        <v>38180134.439344302</v>
      </c>
      <c r="T54">
        <v>38000209.170833997</v>
      </c>
      <c r="U54">
        <v>36341656.006274298</v>
      </c>
      <c r="V54">
        <v>34943579.143071704</v>
      </c>
      <c r="W54">
        <v>34151107.2782875</v>
      </c>
      <c r="X54">
        <v>33519626.315855801</v>
      </c>
      <c r="Y54">
        <v>33215233.618462998</v>
      </c>
      <c r="Z54">
        <v>33268166.360424198</v>
      </c>
      <c r="AA54">
        <v>32641979.0965693</v>
      </c>
      <c r="AB54">
        <v>31637949.584603701</v>
      </c>
      <c r="AC54">
        <v>31543440.866522498</v>
      </c>
      <c r="AD54">
        <v>31267200.976600401</v>
      </c>
      <c r="AE54">
        <v>30453045.8275159</v>
      </c>
    </row>
    <row r="55" spans="1:31" x14ac:dyDescent="0.3">
      <c r="A55" t="s">
        <v>195</v>
      </c>
      <c r="B55" t="s">
        <v>403</v>
      </c>
      <c r="C55" t="s">
        <v>297</v>
      </c>
      <c r="D55" t="s">
        <v>404</v>
      </c>
      <c r="E55" t="s">
        <v>298</v>
      </c>
      <c r="G55">
        <v>9271623.1906854808</v>
      </c>
      <c r="H55">
        <v>9769900.7084221691</v>
      </c>
      <c r="I55">
        <v>10079941.1518094</v>
      </c>
      <c r="J55">
        <v>10516049.98583</v>
      </c>
      <c r="K55">
        <v>10900090.05779</v>
      </c>
      <c r="L55">
        <v>11153671.6255266</v>
      </c>
      <c r="M55">
        <v>10850555.748551199</v>
      </c>
      <c r="N55">
        <v>10907242.871002</v>
      </c>
      <c r="O55">
        <v>11462567.8236413</v>
      </c>
      <c r="P55">
        <v>11834135.5036998</v>
      </c>
      <c r="Q55">
        <v>12005775.6389159</v>
      </c>
      <c r="R55">
        <v>12146513.725346601</v>
      </c>
      <c r="S55">
        <v>12546575.5779735</v>
      </c>
      <c r="T55">
        <v>12621533.779657699</v>
      </c>
      <c r="U55">
        <v>12184331.4996401</v>
      </c>
      <c r="V55">
        <v>11773154.551096899</v>
      </c>
      <c r="W55">
        <v>11541761.4974287</v>
      </c>
      <c r="X55">
        <v>11429765.493492501</v>
      </c>
      <c r="Y55">
        <v>11419154.639074899</v>
      </c>
      <c r="Z55">
        <v>11476743.0753392</v>
      </c>
      <c r="AA55">
        <v>11350935.368572</v>
      </c>
      <c r="AB55">
        <v>11187547.3132891</v>
      </c>
      <c r="AC55">
        <v>11225615.498281</v>
      </c>
      <c r="AD55">
        <v>11168861.232934199</v>
      </c>
      <c r="AE55">
        <v>11325245.7681344</v>
      </c>
    </row>
    <row r="56" spans="1:31" x14ac:dyDescent="0.3">
      <c r="A56" t="s">
        <v>195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195</v>
      </c>
      <c r="B57" t="s">
        <v>407</v>
      </c>
      <c r="C57" t="s">
        <v>297</v>
      </c>
      <c r="D57" t="s">
        <v>408</v>
      </c>
      <c r="E57" t="s">
        <v>298</v>
      </c>
      <c r="G57">
        <v>1127837477.07831</v>
      </c>
      <c r="H57">
        <v>1161434071.3490701</v>
      </c>
      <c r="I57">
        <v>1197288692.56479</v>
      </c>
      <c r="J57">
        <v>1200376380.0687301</v>
      </c>
      <c r="K57">
        <v>1198599283.97138</v>
      </c>
      <c r="L57">
        <v>1213786932.3099899</v>
      </c>
      <c r="M57">
        <v>1207664897.87591</v>
      </c>
      <c r="N57">
        <v>1196767170.8814099</v>
      </c>
      <c r="O57">
        <v>1200093005.6034501</v>
      </c>
      <c r="P57">
        <v>1212688308.7135799</v>
      </c>
      <c r="Q57">
        <v>1234341755.582</v>
      </c>
      <c r="R57">
        <v>1256250571.27858</v>
      </c>
      <c r="S57">
        <v>1272326942.8101299</v>
      </c>
      <c r="T57">
        <v>1307307805.58917</v>
      </c>
      <c r="U57">
        <v>1271298063.0885999</v>
      </c>
      <c r="V57">
        <v>1259528521.7850699</v>
      </c>
      <c r="W57">
        <v>1266014349.41324</v>
      </c>
      <c r="X57">
        <v>1265254602.5825601</v>
      </c>
      <c r="Y57">
        <v>1282235261.0964799</v>
      </c>
      <c r="Z57">
        <v>1320646584.47523</v>
      </c>
      <c r="AA57">
        <v>1338934452.9809301</v>
      </c>
      <c r="AB57">
        <v>1336661583.8033099</v>
      </c>
      <c r="AC57">
        <v>1362609147.0811601</v>
      </c>
      <c r="AD57">
        <v>1390101191.2202499</v>
      </c>
      <c r="AE57">
        <v>1415055216.9202099</v>
      </c>
    </row>
    <row r="58" spans="1:31" x14ac:dyDescent="0.3">
      <c r="A58" t="s">
        <v>195</v>
      </c>
      <c r="B58" t="s">
        <v>409</v>
      </c>
      <c r="C58" t="s">
        <v>297</v>
      </c>
      <c r="D58" t="s">
        <v>410</v>
      </c>
      <c r="E58" t="s">
        <v>298</v>
      </c>
      <c r="G58">
        <v>1127837477.07831</v>
      </c>
      <c r="H58">
        <v>1161434071.3490701</v>
      </c>
      <c r="I58">
        <v>1197288692.56479</v>
      </c>
      <c r="J58">
        <v>1200376380.0687301</v>
      </c>
      <c r="K58">
        <v>1198599283.97138</v>
      </c>
      <c r="L58">
        <v>1213786932.3099899</v>
      </c>
      <c r="M58">
        <v>1207664897.87591</v>
      </c>
      <c r="N58">
        <v>1196767170.8814099</v>
      </c>
      <c r="O58">
        <v>1200093005.6034501</v>
      </c>
      <c r="P58">
        <v>1212688308.7135799</v>
      </c>
      <c r="Q58">
        <v>1234341755.582</v>
      </c>
      <c r="R58">
        <v>1256250571.27858</v>
      </c>
      <c r="S58">
        <v>1272326942.8101299</v>
      </c>
      <c r="T58">
        <v>1307307805.58917</v>
      </c>
      <c r="U58">
        <v>1271298063.0885999</v>
      </c>
      <c r="V58">
        <v>1259528521.7850699</v>
      </c>
      <c r="W58">
        <v>1266014349.41324</v>
      </c>
      <c r="X58">
        <v>1265254602.5825601</v>
      </c>
      <c r="Y58">
        <v>1282235261.0964799</v>
      </c>
      <c r="Z58">
        <v>1320646584.47523</v>
      </c>
      <c r="AA58">
        <v>1338934452.9809301</v>
      </c>
      <c r="AB58">
        <v>1336661583.8033099</v>
      </c>
      <c r="AC58">
        <v>1362609147.0811601</v>
      </c>
      <c r="AD58">
        <v>1390101191.2202499</v>
      </c>
      <c r="AE58">
        <v>1415055216.9202099</v>
      </c>
    </row>
    <row r="59" spans="1:31" x14ac:dyDescent="0.3">
      <c r="A59" t="s">
        <v>195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197</v>
      </c>
      <c r="B2" t="s">
        <v>295</v>
      </c>
      <c r="C2" t="s">
        <v>297</v>
      </c>
      <c r="D2" t="s">
        <v>296</v>
      </c>
      <c r="E2" t="s">
        <v>298</v>
      </c>
      <c r="G2">
        <v>30596486.129305702</v>
      </c>
      <c r="H2">
        <v>29894146.913830601</v>
      </c>
      <c r="I2">
        <v>29488735.5568178</v>
      </c>
      <c r="J2">
        <v>28366434.440547399</v>
      </c>
      <c r="K2">
        <v>26754600.393937301</v>
      </c>
      <c r="L2">
        <v>25529156.470878098</v>
      </c>
      <c r="M2">
        <v>24103410.552179702</v>
      </c>
      <c r="N2">
        <v>22684376.833234798</v>
      </c>
      <c r="O2">
        <v>21683179.812850598</v>
      </c>
      <c r="P2">
        <v>20856872.1469822</v>
      </c>
      <c r="Q2">
        <v>19910471.114137501</v>
      </c>
      <c r="R2">
        <v>19036641.971183099</v>
      </c>
      <c r="S2">
        <v>18220257.617811602</v>
      </c>
      <c r="T2">
        <v>17528266.761760801</v>
      </c>
      <c r="U2">
        <v>16461726.139793999</v>
      </c>
      <c r="V2">
        <v>15567140.1375641</v>
      </c>
      <c r="W2">
        <v>15138190.653609499</v>
      </c>
      <c r="X2">
        <v>14809385.970783001</v>
      </c>
      <c r="Y2">
        <v>14539290.0372288</v>
      </c>
      <c r="Z2">
        <v>14552726.2911672</v>
      </c>
      <c r="AA2">
        <v>14273852.914148901</v>
      </c>
      <c r="AB2">
        <v>14451562.8554333</v>
      </c>
      <c r="AC2">
        <v>14299630.134418</v>
      </c>
      <c r="AD2">
        <v>13983534.605418701</v>
      </c>
      <c r="AE2">
        <v>13720007.558089601</v>
      </c>
    </row>
    <row r="3" spans="1:32" x14ac:dyDescent="0.3">
      <c r="A3" t="s">
        <v>197</v>
      </c>
      <c r="B3" t="s">
        <v>299</v>
      </c>
      <c r="C3" t="s">
        <v>297</v>
      </c>
      <c r="D3" t="s">
        <v>300</v>
      </c>
      <c r="E3" t="s">
        <v>298</v>
      </c>
      <c r="G3">
        <v>3051217.3540900899</v>
      </c>
      <c r="H3">
        <v>2959594.8837032998</v>
      </c>
      <c r="I3">
        <v>2901990.2081194199</v>
      </c>
      <c r="J3">
        <v>2750836.9555222699</v>
      </c>
      <c r="K3">
        <v>2638473.8999335002</v>
      </c>
      <c r="L3">
        <v>2551554.8739362601</v>
      </c>
      <c r="M3">
        <v>2492299.8215988702</v>
      </c>
      <c r="N3">
        <v>2374983.3908051802</v>
      </c>
      <c r="O3">
        <v>2289906.2902440699</v>
      </c>
      <c r="P3">
        <v>2232744.74998671</v>
      </c>
      <c r="Q3">
        <v>2222456.2160999798</v>
      </c>
      <c r="R3">
        <v>2245600.5056390702</v>
      </c>
      <c r="S3">
        <v>2282593.47787495</v>
      </c>
      <c r="T3">
        <v>2341828.5169280302</v>
      </c>
      <c r="U3">
        <v>2254056.4425642202</v>
      </c>
      <c r="V3">
        <v>2217981.76082459</v>
      </c>
      <c r="W3">
        <v>2207231.7466018</v>
      </c>
      <c r="X3">
        <v>2257823.4759135698</v>
      </c>
      <c r="Y3">
        <v>2343662.5835563699</v>
      </c>
      <c r="Z3">
        <v>2457075.0474529602</v>
      </c>
      <c r="AA3">
        <v>2509999.0697943498</v>
      </c>
      <c r="AB3">
        <v>2583064.00002047</v>
      </c>
      <c r="AC3">
        <v>2590287.3552755001</v>
      </c>
      <c r="AD3">
        <v>2580489.41127099</v>
      </c>
      <c r="AE3">
        <v>2554356.9787734598</v>
      </c>
    </row>
    <row r="4" spans="1:32" x14ac:dyDescent="0.3">
      <c r="A4" t="s">
        <v>197</v>
      </c>
      <c r="B4" t="s">
        <v>301</v>
      </c>
      <c r="C4" t="s">
        <v>297</v>
      </c>
      <c r="D4" t="s">
        <v>302</v>
      </c>
      <c r="E4" t="s">
        <v>298</v>
      </c>
      <c r="G4">
        <v>190232777.82091999</v>
      </c>
      <c r="H4">
        <v>192240998.87845001</v>
      </c>
      <c r="I4">
        <v>196319604.927623</v>
      </c>
      <c r="J4">
        <v>192910299.164363</v>
      </c>
      <c r="K4">
        <v>190537955.39184901</v>
      </c>
      <c r="L4">
        <v>191004181.138798</v>
      </c>
      <c r="M4">
        <v>185710760.116743</v>
      </c>
      <c r="N4">
        <v>181166846.14266601</v>
      </c>
      <c r="O4">
        <v>179564534.40227601</v>
      </c>
      <c r="P4">
        <v>182242380.251203</v>
      </c>
      <c r="Q4">
        <v>185993892.87538499</v>
      </c>
      <c r="R4">
        <v>192066159.137716</v>
      </c>
      <c r="S4">
        <v>196594384.776813</v>
      </c>
      <c r="T4">
        <v>196592097.17469299</v>
      </c>
      <c r="U4">
        <v>188231956.18460199</v>
      </c>
      <c r="V4">
        <v>184572898.06036401</v>
      </c>
      <c r="W4">
        <v>183624357.073975</v>
      </c>
      <c r="X4">
        <v>181378713.55923399</v>
      </c>
      <c r="Y4">
        <v>181885222.93559599</v>
      </c>
      <c r="Z4">
        <v>186529730.04594699</v>
      </c>
      <c r="AA4">
        <v>189735862.712277</v>
      </c>
      <c r="AB4">
        <v>189651177.31084499</v>
      </c>
      <c r="AC4">
        <v>193998276.21520001</v>
      </c>
      <c r="AD4">
        <v>197097218.13256699</v>
      </c>
      <c r="AE4">
        <v>198248916.454988</v>
      </c>
    </row>
    <row r="5" spans="1:32" x14ac:dyDescent="0.3">
      <c r="A5" t="s">
        <v>197</v>
      </c>
      <c r="B5" t="s">
        <v>303</v>
      </c>
      <c r="C5" t="s">
        <v>297</v>
      </c>
      <c r="D5" t="s">
        <v>304</v>
      </c>
      <c r="E5" t="s">
        <v>298</v>
      </c>
      <c r="G5">
        <v>15702116.106720399</v>
      </c>
      <c r="H5">
        <v>16061924.6638506</v>
      </c>
      <c r="I5">
        <v>16608049.3273835</v>
      </c>
      <c r="J5">
        <v>16592135.402182899</v>
      </c>
      <c r="K5">
        <v>16578307.573632499</v>
      </c>
      <c r="L5">
        <v>16818844.217391301</v>
      </c>
      <c r="M5">
        <v>16837043.880784001</v>
      </c>
      <c r="N5">
        <v>16542837.2474555</v>
      </c>
      <c r="O5">
        <v>16470532.3474553</v>
      </c>
      <c r="P5">
        <v>16781843.116103601</v>
      </c>
      <c r="Q5">
        <v>17141119.753127899</v>
      </c>
      <c r="R5">
        <v>17616651.464176301</v>
      </c>
      <c r="S5">
        <v>17725750.5396985</v>
      </c>
      <c r="T5">
        <v>18042347.9628135</v>
      </c>
      <c r="U5">
        <v>17578875.623578198</v>
      </c>
      <c r="V5">
        <v>17726303.302610599</v>
      </c>
      <c r="W5">
        <v>17961884.8366987</v>
      </c>
      <c r="X5">
        <v>17881134.8940618</v>
      </c>
      <c r="Y5">
        <v>18113940.142622601</v>
      </c>
      <c r="Z5">
        <v>18550567.294450998</v>
      </c>
      <c r="AA5">
        <v>18987981.084933002</v>
      </c>
      <c r="AB5">
        <v>19266734.240924802</v>
      </c>
      <c r="AC5">
        <v>19834534.8050339</v>
      </c>
      <c r="AD5">
        <v>20247066.6446664</v>
      </c>
      <c r="AE5">
        <v>20362726.636560999</v>
      </c>
    </row>
    <row r="6" spans="1:32" x14ac:dyDescent="0.3">
      <c r="A6" t="s">
        <v>197</v>
      </c>
      <c r="B6" t="s">
        <v>305</v>
      </c>
      <c r="C6" t="s">
        <v>297</v>
      </c>
      <c r="D6" t="s">
        <v>306</v>
      </c>
      <c r="E6" t="s">
        <v>298</v>
      </c>
      <c r="G6">
        <v>7041954.6442268398</v>
      </c>
      <c r="H6">
        <v>6748407.04042482</v>
      </c>
      <c r="I6">
        <v>6522937.3578564599</v>
      </c>
      <c r="J6">
        <v>6094397.5054321699</v>
      </c>
      <c r="K6">
        <v>5651663.6322175404</v>
      </c>
      <c r="L6">
        <v>5335504.2810207997</v>
      </c>
      <c r="M6">
        <v>4977379.5458657099</v>
      </c>
      <c r="N6">
        <v>4596968.45772132</v>
      </c>
      <c r="O6">
        <v>4318674.88660572</v>
      </c>
      <c r="P6">
        <v>4173195.6947917701</v>
      </c>
      <c r="Q6">
        <v>4026862.7274884102</v>
      </c>
      <c r="R6">
        <v>3956308.2628716901</v>
      </c>
      <c r="S6">
        <v>3876239.3988092099</v>
      </c>
      <c r="T6">
        <v>3754378.7418639702</v>
      </c>
      <c r="U6">
        <v>3510184.2366595198</v>
      </c>
      <c r="V6">
        <v>3379258.7300498802</v>
      </c>
      <c r="W6">
        <v>3243959.4558976102</v>
      </c>
      <c r="X6">
        <v>3144823.48246811</v>
      </c>
      <c r="Y6">
        <v>3073576.3771369602</v>
      </c>
      <c r="Z6">
        <v>3087118.8262169501</v>
      </c>
      <c r="AA6">
        <v>3048038.5656624301</v>
      </c>
      <c r="AB6">
        <v>2954815.3889822802</v>
      </c>
      <c r="AC6">
        <v>2899885.4626135002</v>
      </c>
      <c r="AD6">
        <v>2883006.0854344801</v>
      </c>
      <c r="AE6">
        <v>2813634.9497437999</v>
      </c>
    </row>
    <row r="7" spans="1:32" x14ac:dyDescent="0.3">
      <c r="A7" t="s">
        <v>197</v>
      </c>
      <c r="B7" t="s">
        <v>307</v>
      </c>
      <c r="C7" t="s">
        <v>297</v>
      </c>
      <c r="D7" t="s">
        <v>308</v>
      </c>
      <c r="E7" t="s">
        <v>298</v>
      </c>
      <c r="G7">
        <v>12422526.6024481</v>
      </c>
      <c r="H7">
        <v>12592126.0733114</v>
      </c>
      <c r="I7">
        <v>12762519.898918601</v>
      </c>
      <c r="J7">
        <v>12378319.290074</v>
      </c>
      <c r="K7">
        <v>12030783.6154582</v>
      </c>
      <c r="L7">
        <v>11834347.500280401</v>
      </c>
      <c r="M7">
        <v>11427696.1162242</v>
      </c>
      <c r="N7">
        <v>10992957.266750799</v>
      </c>
      <c r="O7">
        <v>10646920.9380897</v>
      </c>
      <c r="P7">
        <v>10695635.175450001</v>
      </c>
      <c r="Q7">
        <v>10839177.359433901</v>
      </c>
      <c r="R7">
        <v>11171002.255878201</v>
      </c>
      <c r="S7">
        <v>11223960.057416299</v>
      </c>
      <c r="T7">
        <v>11183871.6856487</v>
      </c>
      <c r="U7">
        <v>10726270.4477739</v>
      </c>
      <c r="V7">
        <v>10451330.9810651</v>
      </c>
      <c r="W7">
        <v>10273021.178591801</v>
      </c>
      <c r="X7">
        <v>10200082.1245187</v>
      </c>
      <c r="Y7">
        <v>10262505.3859697</v>
      </c>
      <c r="Z7">
        <v>10506084.6656828</v>
      </c>
      <c r="AA7">
        <v>10649382.2463022</v>
      </c>
      <c r="AB7">
        <v>10499906.7215419</v>
      </c>
      <c r="AC7">
        <v>10579274.9455579</v>
      </c>
      <c r="AD7">
        <v>10625581.2937379</v>
      </c>
      <c r="AE7">
        <v>10720840.840813899</v>
      </c>
    </row>
    <row r="8" spans="1:32" x14ac:dyDescent="0.3">
      <c r="A8" t="s">
        <v>197</v>
      </c>
      <c r="B8" t="s">
        <v>309</v>
      </c>
      <c r="C8" t="s">
        <v>297</v>
      </c>
      <c r="D8" t="s">
        <v>310</v>
      </c>
      <c r="E8" t="s">
        <v>298</v>
      </c>
      <c r="G8">
        <v>6963776.56098592</v>
      </c>
      <c r="H8">
        <v>6838131.1583700599</v>
      </c>
      <c r="I8">
        <v>6849560.5479882797</v>
      </c>
      <c r="J8">
        <v>6606734.8343432602</v>
      </c>
      <c r="K8">
        <v>6278548.4407719001</v>
      </c>
      <c r="L8">
        <v>6077005.4567206902</v>
      </c>
      <c r="M8">
        <v>5910735.1476922696</v>
      </c>
      <c r="N8">
        <v>5741870.9649573201</v>
      </c>
      <c r="O8">
        <v>5689285.45100086</v>
      </c>
      <c r="P8">
        <v>5662865.1909483802</v>
      </c>
      <c r="Q8">
        <v>5791661.2568735601</v>
      </c>
      <c r="R8">
        <v>5882718.5603183499</v>
      </c>
      <c r="S8">
        <v>6025740.4050449198</v>
      </c>
      <c r="T8">
        <v>6206306.8156132903</v>
      </c>
      <c r="U8">
        <v>5931819.6526710596</v>
      </c>
      <c r="V8">
        <v>5665380.0524217198</v>
      </c>
      <c r="W8">
        <v>5553115.5273620998</v>
      </c>
      <c r="X8">
        <v>5454005.2881958103</v>
      </c>
      <c r="Y8">
        <v>5420148.85126823</v>
      </c>
      <c r="Z8">
        <v>5527863.04402488</v>
      </c>
      <c r="AA8">
        <v>5485520.4726649802</v>
      </c>
      <c r="AB8">
        <v>5390747.1713058203</v>
      </c>
      <c r="AC8">
        <v>5367954.1782536404</v>
      </c>
      <c r="AD8">
        <v>5321057.8916331902</v>
      </c>
      <c r="AE8">
        <v>5347466.8998445002</v>
      </c>
    </row>
    <row r="9" spans="1:32" x14ac:dyDescent="0.3">
      <c r="A9" t="s">
        <v>197</v>
      </c>
      <c r="B9" t="s">
        <v>311</v>
      </c>
      <c r="C9" t="s">
        <v>297</v>
      </c>
      <c r="D9" t="s">
        <v>312</v>
      </c>
      <c r="E9" t="s">
        <v>298</v>
      </c>
      <c r="G9">
        <v>19817514.7117735</v>
      </c>
      <c r="H9">
        <v>19951144.949102499</v>
      </c>
      <c r="I9">
        <v>20404849.2275596</v>
      </c>
      <c r="J9">
        <v>20000137.7611752</v>
      </c>
      <c r="K9">
        <v>19576459.828742102</v>
      </c>
      <c r="L9">
        <v>19627049.5119882</v>
      </c>
      <c r="M9">
        <v>19288793.792006802</v>
      </c>
      <c r="N9">
        <v>18933028.843729101</v>
      </c>
      <c r="O9">
        <v>18622949.9905352</v>
      </c>
      <c r="P9">
        <v>18876529.6482841</v>
      </c>
      <c r="Q9">
        <v>19071481.727729201</v>
      </c>
      <c r="R9">
        <v>19490603.363602102</v>
      </c>
      <c r="S9">
        <v>20156837.522915401</v>
      </c>
      <c r="T9">
        <v>20636151.736807801</v>
      </c>
      <c r="U9">
        <v>20032744.006420299</v>
      </c>
      <c r="V9">
        <v>19815815.889306001</v>
      </c>
      <c r="W9">
        <v>19595230.676386401</v>
      </c>
      <c r="X9">
        <v>19180559.6517126</v>
      </c>
      <c r="Y9">
        <v>18996560.063187499</v>
      </c>
      <c r="Z9">
        <v>19162312.884794801</v>
      </c>
      <c r="AA9">
        <v>19030640.588624701</v>
      </c>
      <c r="AB9">
        <v>18649928.109981101</v>
      </c>
      <c r="AC9">
        <v>18983869.945221301</v>
      </c>
      <c r="AD9">
        <v>19513354.015211601</v>
      </c>
      <c r="AE9">
        <v>19767883.147579402</v>
      </c>
    </row>
    <row r="10" spans="1:32" x14ac:dyDescent="0.3">
      <c r="A10" t="s">
        <v>197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197</v>
      </c>
      <c r="B11" t="s">
        <v>315</v>
      </c>
      <c r="C11" t="s">
        <v>297</v>
      </c>
      <c r="D11" t="s">
        <v>316</v>
      </c>
      <c r="E11" t="s">
        <v>298</v>
      </c>
      <c r="G11">
        <v>5024198.0953280898</v>
      </c>
      <c r="H11">
        <v>5284381.7299083499</v>
      </c>
      <c r="I11">
        <v>5532447.7963730404</v>
      </c>
      <c r="J11">
        <v>5564749.9755656598</v>
      </c>
      <c r="K11">
        <v>5661442.14519474</v>
      </c>
      <c r="L11">
        <v>5886414.3124912698</v>
      </c>
      <c r="M11">
        <v>6029886.5944553604</v>
      </c>
      <c r="N11">
        <v>6132023.6467229798</v>
      </c>
      <c r="O11">
        <v>6213892.2910225298</v>
      </c>
      <c r="P11">
        <v>6368622.0112527898</v>
      </c>
      <c r="Q11">
        <v>6612332.4784361804</v>
      </c>
      <c r="R11">
        <v>6827766.9395907698</v>
      </c>
      <c r="S11">
        <v>6963362.73305507</v>
      </c>
      <c r="T11">
        <v>7253620.5890533896</v>
      </c>
      <c r="U11">
        <v>7066693.4888300598</v>
      </c>
      <c r="V11">
        <v>7143122.76015775</v>
      </c>
      <c r="W11">
        <v>7715650.1968232496</v>
      </c>
      <c r="X11">
        <v>8198913.4551007301</v>
      </c>
      <c r="Y11">
        <v>8627714.20628695</v>
      </c>
      <c r="Z11">
        <v>9029205.7163373996</v>
      </c>
      <c r="AA11">
        <v>9710668.4482089207</v>
      </c>
      <c r="AB11">
        <v>10023630.940601099</v>
      </c>
      <c r="AC11">
        <v>10430606.6380683</v>
      </c>
      <c r="AD11">
        <v>10744624.2137588</v>
      </c>
      <c r="AE11">
        <v>11094362.762881501</v>
      </c>
    </row>
    <row r="12" spans="1:32" x14ac:dyDescent="0.3">
      <c r="A12" t="s">
        <v>197</v>
      </c>
      <c r="B12" t="s">
        <v>317</v>
      </c>
      <c r="C12" t="s">
        <v>297</v>
      </c>
      <c r="D12" t="s">
        <v>318</v>
      </c>
      <c r="E12" t="s">
        <v>298</v>
      </c>
      <c r="G12">
        <v>16618404.400839601</v>
      </c>
      <c r="H12">
        <v>16706709.881442299</v>
      </c>
      <c r="I12">
        <v>16879909.237284999</v>
      </c>
      <c r="J12">
        <v>16355819.915248699</v>
      </c>
      <c r="K12">
        <v>16001005.425362</v>
      </c>
      <c r="L12">
        <v>15926900.758283401</v>
      </c>
      <c r="M12">
        <v>15298002.116077799</v>
      </c>
      <c r="N12">
        <v>15061679.4981292</v>
      </c>
      <c r="O12">
        <v>14986171.4345355</v>
      </c>
      <c r="P12">
        <v>15154380.936789799</v>
      </c>
      <c r="Q12">
        <v>15624779.3201285</v>
      </c>
      <c r="R12">
        <v>16053672.6775443</v>
      </c>
      <c r="S12">
        <v>16225761.620680699</v>
      </c>
      <c r="T12">
        <v>16215987.511114201</v>
      </c>
      <c r="U12">
        <v>15523008.430894099</v>
      </c>
      <c r="V12">
        <v>15126433.142729999</v>
      </c>
      <c r="W12">
        <v>14984728.514841</v>
      </c>
      <c r="X12">
        <v>14835601.5841152</v>
      </c>
      <c r="Y12">
        <v>14845053.639373001</v>
      </c>
      <c r="Z12">
        <v>15108259.5942549</v>
      </c>
      <c r="AA12">
        <v>15124591.403339099</v>
      </c>
      <c r="AB12">
        <v>14952062.835767301</v>
      </c>
      <c r="AC12">
        <v>15202125.037575601</v>
      </c>
      <c r="AD12">
        <v>15345760.249922199</v>
      </c>
      <c r="AE12">
        <v>15431926.832578</v>
      </c>
    </row>
    <row r="13" spans="1:32" x14ac:dyDescent="0.3">
      <c r="A13" t="s">
        <v>197</v>
      </c>
      <c r="B13" t="s">
        <v>319</v>
      </c>
      <c r="C13" t="s">
        <v>297</v>
      </c>
      <c r="D13" t="s">
        <v>320</v>
      </c>
      <c r="E13" t="s">
        <v>298</v>
      </c>
      <c r="G13">
        <v>33577668.709578604</v>
      </c>
      <c r="H13">
        <v>33209434.203608099</v>
      </c>
      <c r="I13">
        <v>33010969.614822801</v>
      </c>
      <c r="J13">
        <v>31894594.870869</v>
      </c>
      <c r="K13">
        <v>31051631.460567001</v>
      </c>
      <c r="L13">
        <v>30831797.333985001</v>
      </c>
      <c r="M13">
        <v>29682203.139942501</v>
      </c>
      <c r="N13">
        <v>28331874.742874101</v>
      </c>
      <c r="O13">
        <v>27613414.360726502</v>
      </c>
      <c r="P13">
        <v>27527263.708149198</v>
      </c>
      <c r="Q13">
        <v>27950249.667816501</v>
      </c>
      <c r="R13">
        <v>28917297.518799599</v>
      </c>
      <c r="S13">
        <v>29746353.0085783</v>
      </c>
      <c r="T13">
        <v>30282334.361092001</v>
      </c>
      <c r="U13">
        <v>29354384.2949268</v>
      </c>
      <c r="V13">
        <v>28975167.350485299</v>
      </c>
      <c r="W13">
        <v>28968582.764256101</v>
      </c>
      <c r="X13">
        <v>28494428.5123014</v>
      </c>
      <c r="Y13">
        <v>28573693.1104635</v>
      </c>
      <c r="Z13">
        <v>29102969.6061632</v>
      </c>
      <c r="AA13">
        <v>29288197.856101401</v>
      </c>
      <c r="AB13">
        <v>29499432.055378601</v>
      </c>
      <c r="AC13">
        <v>29960929.711879302</v>
      </c>
      <c r="AD13">
        <v>30511583.9245166</v>
      </c>
      <c r="AE13">
        <v>30703533.620193001</v>
      </c>
    </row>
    <row r="14" spans="1:32" x14ac:dyDescent="0.3">
      <c r="A14" t="s">
        <v>197</v>
      </c>
      <c r="B14" t="s">
        <v>321</v>
      </c>
      <c r="C14" t="s">
        <v>297</v>
      </c>
      <c r="D14" t="s">
        <v>322</v>
      </c>
      <c r="E14" t="s">
        <v>298</v>
      </c>
      <c r="G14">
        <v>19571511.413253199</v>
      </c>
      <c r="H14">
        <v>20200166.427476201</v>
      </c>
      <c r="I14">
        <v>21223898.885442998</v>
      </c>
      <c r="J14">
        <v>21305083.480838899</v>
      </c>
      <c r="K14">
        <v>22166770.3079454</v>
      </c>
      <c r="L14">
        <v>22953782.659160499</v>
      </c>
      <c r="M14">
        <v>22014616.058880199</v>
      </c>
      <c r="N14">
        <v>21224509.994735699</v>
      </c>
      <c r="O14">
        <v>21449046.787431501</v>
      </c>
      <c r="P14">
        <v>21663881.222244501</v>
      </c>
      <c r="Q14">
        <v>22354265.428716298</v>
      </c>
      <c r="R14">
        <v>23013591.659232002</v>
      </c>
      <c r="S14">
        <v>23776421.313337199</v>
      </c>
      <c r="T14">
        <v>23112911.446876299</v>
      </c>
      <c r="U14">
        <v>21928336.896247</v>
      </c>
      <c r="V14">
        <v>21353040.796549201</v>
      </c>
      <c r="W14">
        <v>21054947.2311971</v>
      </c>
      <c r="X14">
        <v>20310469.791085999</v>
      </c>
      <c r="Y14">
        <v>20175617.134938899</v>
      </c>
      <c r="Z14">
        <v>20877738.815531898</v>
      </c>
      <c r="AA14">
        <v>21128217.647635799</v>
      </c>
      <c r="AB14">
        <v>20991412.856134102</v>
      </c>
      <c r="AC14">
        <v>21959364.721305601</v>
      </c>
      <c r="AD14">
        <v>22432020.046624999</v>
      </c>
      <c r="AE14">
        <v>22787121.0587424</v>
      </c>
    </row>
    <row r="15" spans="1:32" x14ac:dyDescent="0.3">
      <c r="A15" t="s">
        <v>197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197</v>
      </c>
      <c r="B16" t="s">
        <v>325</v>
      </c>
      <c r="C16" t="s">
        <v>297</v>
      </c>
      <c r="D16" t="s">
        <v>326</v>
      </c>
      <c r="E16" t="s">
        <v>298</v>
      </c>
      <c r="G16">
        <v>11338449.335762801</v>
      </c>
      <c r="H16">
        <v>11888496.895749399</v>
      </c>
      <c r="I16">
        <v>12297847.4786954</v>
      </c>
      <c r="J16">
        <v>12347004.3978507</v>
      </c>
      <c r="K16">
        <v>12594060.45994</v>
      </c>
      <c r="L16">
        <v>12774797.820247401</v>
      </c>
      <c r="M16">
        <v>12290279.6452363</v>
      </c>
      <c r="N16">
        <v>11923495.807491099</v>
      </c>
      <c r="O16">
        <v>11813495.8703655</v>
      </c>
      <c r="P16">
        <v>11841336.115021599</v>
      </c>
      <c r="Q16">
        <v>11990039.0983149</v>
      </c>
      <c r="R16">
        <v>12329478.0694938</v>
      </c>
      <c r="S16">
        <v>12308595.417742301</v>
      </c>
      <c r="T16">
        <v>11883379.587352499</v>
      </c>
      <c r="U16">
        <v>11298863.7104205</v>
      </c>
      <c r="V16">
        <v>11094327.4245409</v>
      </c>
      <c r="W16">
        <v>10927402.496665901</v>
      </c>
      <c r="X16">
        <v>10706185.496610699</v>
      </c>
      <c r="Y16">
        <v>10669061.546736499</v>
      </c>
      <c r="Z16">
        <v>10839650.7025808</v>
      </c>
      <c r="AA16">
        <v>11071771.8802798</v>
      </c>
      <c r="AB16">
        <v>11285717.4396325</v>
      </c>
      <c r="AC16">
        <v>11513205.561945699</v>
      </c>
      <c r="AD16">
        <v>11500744.402923699</v>
      </c>
      <c r="AE16">
        <v>11467096.0198358</v>
      </c>
    </row>
    <row r="17" spans="1:31" x14ac:dyDescent="0.3">
      <c r="A17" t="s">
        <v>197</v>
      </c>
      <c r="B17" t="s">
        <v>327</v>
      </c>
      <c r="C17" t="s">
        <v>297</v>
      </c>
      <c r="D17" t="s">
        <v>328</v>
      </c>
      <c r="E17" t="s">
        <v>298</v>
      </c>
      <c r="G17">
        <v>12937517.544756001</v>
      </c>
      <c r="H17">
        <v>13101760.023925001</v>
      </c>
      <c r="I17">
        <v>13588512.0650525</v>
      </c>
      <c r="J17">
        <v>13449192.384860599</v>
      </c>
      <c r="K17">
        <v>13370723.499919601</v>
      </c>
      <c r="L17">
        <v>13325398.866773499</v>
      </c>
      <c r="M17">
        <v>12873888.180363599</v>
      </c>
      <c r="N17">
        <v>12522225.4254633</v>
      </c>
      <c r="O17">
        <v>12689329.7063342</v>
      </c>
      <c r="P17">
        <v>13306202.233476</v>
      </c>
      <c r="Q17">
        <v>13533941.713848799</v>
      </c>
      <c r="R17">
        <v>14495834.8808286</v>
      </c>
      <c r="S17">
        <v>15414408.0043502</v>
      </c>
      <c r="T17">
        <v>15274256.2739431</v>
      </c>
      <c r="U17">
        <v>14341652.7572053</v>
      </c>
      <c r="V17">
        <v>13948573.6574459</v>
      </c>
      <c r="W17">
        <v>13909230.6227245</v>
      </c>
      <c r="X17">
        <v>13627973.753064699</v>
      </c>
      <c r="Y17">
        <v>13551678.0929932</v>
      </c>
      <c r="Z17">
        <v>13975615.128138701</v>
      </c>
      <c r="AA17">
        <v>14148273.349561101</v>
      </c>
      <c r="AB17">
        <v>13774685.470787499</v>
      </c>
      <c r="AC17">
        <v>14083276.162865199</v>
      </c>
      <c r="AD17">
        <v>14295998.625548</v>
      </c>
      <c r="AE17">
        <v>14020031.2091075</v>
      </c>
    </row>
    <row r="18" spans="1:31" x14ac:dyDescent="0.3">
      <c r="A18" t="s">
        <v>197</v>
      </c>
      <c r="B18" t="s">
        <v>329</v>
      </c>
      <c r="C18" t="s">
        <v>297</v>
      </c>
      <c r="D18" t="s">
        <v>330</v>
      </c>
      <c r="E18" t="s">
        <v>298</v>
      </c>
      <c r="G18">
        <v>25441894.967590101</v>
      </c>
      <c r="H18">
        <v>25872453.789302502</v>
      </c>
      <c r="I18">
        <v>26772817.498950299</v>
      </c>
      <c r="J18">
        <v>26551564.290339299</v>
      </c>
      <c r="K18">
        <v>25979407.812599599</v>
      </c>
      <c r="L18">
        <v>26038719.4141743</v>
      </c>
      <c r="M18">
        <v>25689803.0062057</v>
      </c>
      <c r="N18">
        <v>25799555.045966499</v>
      </c>
      <c r="O18">
        <v>25764033.005983301</v>
      </c>
      <c r="P18">
        <v>26811727.385363702</v>
      </c>
      <c r="Q18">
        <v>27581208.689512301</v>
      </c>
      <c r="R18">
        <v>28703792.4784109</v>
      </c>
      <c r="S18">
        <v>29541918.198855799</v>
      </c>
      <c r="T18">
        <v>29163153.844180901</v>
      </c>
      <c r="U18">
        <v>27440398.7267786</v>
      </c>
      <c r="V18">
        <v>26392442.2168906</v>
      </c>
      <c r="W18">
        <v>25984676.5785545</v>
      </c>
      <c r="X18">
        <v>25894878.383698799</v>
      </c>
      <c r="Y18">
        <v>26106962.835318599</v>
      </c>
      <c r="Z18">
        <v>27132910.292349402</v>
      </c>
      <c r="AA18">
        <v>28354626.023074601</v>
      </c>
      <c r="AB18">
        <v>28764897.629090201</v>
      </c>
      <c r="AC18">
        <v>29636656.762928799</v>
      </c>
      <c r="AD18">
        <v>30130996.4188377</v>
      </c>
      <c r="AE18">
        <v>30212897.210336398</v>
      </c>
    </row>
    <row r="19" spans="1:31" x14ac:dyDescent="0.3">
      <c r="A19" t="s">
        <v>197</v>
      </c>
      <c r="B19" t="s">
        <v>331</v>
      </c>
      <c r="C19" t="s">
        <v>297</v>
      </c>
      <c r="D19" t="s">
        <v>332</v>
      </c>
      <c r="E19" t="s">
        <v>298</v>
      </c>
      <c r="G19">
        <v>3775244.72765654</v>
      </c>
      <c r="H19">
        <v>3785862.0419791499</v>
      </c>
      <c r="I19">
        <v>3865285.9912942299</v>
      </c>
      <c r="J19">
        <v>3770565.0555821098</v>
      </c>
      <c r="K19">
        <v>3597151.1894986099</v>
      </c>
      <c r="L19">
        <v>3573619.0062816101</v>
      </c>
      <c r="M19">
        <v>3390432.8930082601</v>
      </c>
      <c r="N19">
        <v>3363819.2006692998</v>
      </c>
      <c r="O19">
        <v>3286787.3321902002</v>
      </c>
      <c r="P19">
        <v>3378897.8133272398</v>
      </c>
      <c r="Q19">
        <v>3476773.6539585199</v>
      </c>
      <c r="R19">
        <v>3607441.0069699399</v>
      </c>
      <c r="S19">
        <v>3609036.55632956</v>
      </c>
      <c r="T19">
        <v>3583396.61833339</v>
      </c>
      <c r="U19">
        <v>3498723.91219729</v>
      </c>
      <c r="V19">
        <v>3501701.75611067</v>
      </c>
      <c r="W19">
        <v>3451926.9939758698</v>
      </c>
      <c r="X19">
        <v>3449657.14229928</v>
      </c>
      <c r="Y19">
        <v>3468711.54930032</v>
      </c>
      <c r="Z19">
        <v>3629433.4754203199</v>
      </c>
      <c r="AA19">
        <v>3707953.1458890098</v>
      </c>
      <c r="AB19">
        <v>3597206.45071754</v>
      </c>
      <c r="AC19">
        <v>3546592.28195098</v>
      </c>
      <c r="AD19">
        <v>3545424.31975157</v>
      </c>
      <c r="AE19">
        <v>3519395.2667709901</v>
      </c>
    </row>
    <row r="20" spans="1:31" x14ac:dyDescent="0.3">
      <c r="A20" t="s">
        <v>197</v>
      </c>
      <c r="B20" t="s">
        <v>333</v>
      </c>
      <c r="C20" t="s">
        <v>297</v>
      </c>
      <c r="D20" t="s">
        <v>334</v>
      </c>
      <c r="E20" t="s">
        <v>298</v>
      </c>
      <c r="G20">
        <v>106895433.36072899</v>
      </c>
      <c r="H20">
        <v>110969920.814289</v>
      </c>
      <c r="I20">
        <v>115683616.77193899</v>
      </c>
      <c r="J20">
        <v>117240179.606324</v>
      </c>
      <c r="K20">
        <v>117347530.157488</v>
      </c>
      <c r="L20">
        <v>119344463.872214</v>
      </c>
      <c r="M20">
        <v>119044347.975556</v>
      </c>
      <c r="N20">
        <v>118122102.75985201</v>
      </c>
      <c r="O20">
        <v>117762752.021846</v>
      </c>
      <c r="P20">
        <v>118358824.47166599</v>
      </c>
      <c r="Q20">
        <v>119489053.867661</v>
      </c>
      <c r="R20">
        <v>121121338.156547</v>
      </c>
      <c r="S20">
        <v>122908549.606411</v>
      </c>
      <c r="T20">
        <v>127765734.462014</v>
      </c>
      <c r="U20">
        <v>124484578.93703499</v>
      </c>
      <c r="V20">
        <v>123486384.80176</v>
      </c>
      <c r="W20">
        <v>123886550.347717</v>
      </c>
      <c r="X20">
        <v>123570479.88198</v>
      </c>
      <c r="Y20">
        <v>124449864.365762</v>
      </c>
      <c r="Z20">
        <v>127827817.164617</v>
      </c>
      <c r="AA20">
        <v>129026952.306536</v>
      </c>
      <c r="AB20">
        <v>127880507.088825</v>
      </c>
      <c r="AC20">
        <v>129782627.390944</v>
      </c>
      <c r="AD20">
        <v>131229486.05132399</v>
      </c>
      <c r="AE20">
        <v>132653464.199984</v>
      </c>
    </row>
    <row r="21" spans="1:31" x14ac:dyDescent="0.3">
      <c r="A21" t="s">
        <v>197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197</v>
      </c>
      <c r="B22" t="s">
        <v>337</v>
      </c>
      <c r="C22" t="s">
        <v>297</v>
      </c>
      <c r="D22" t="s">
        <v>338</v>
      </c>
      <c r="E22" t="s">
        <v>298</v>
      </c>
      <c r="G22">
        <v>61051650.150618397</v>
      </c>
      <c r="H22">
        <v>63731275.993280202</v>
      </c>
      <c r="I22">
        <v>67253514.670327395</v>
      </c>
      <c r="J22">
        <v>68729316.461556107</v>
      </c>
      <c r="K22">
        <v>69448741.211088598</v>
      </c>
      <c r="L22">
        <v>71459015.6330062</v>
      </c>
      <c r="M22">
        <v>72303991.539622396</v>
      </c>
      <c r="N22">
        <v>72606155.271487594</v>
      </c>
      <c r="O22">
        <v>73351752.115722597</v>
      </c>
      <c r="P22">
        <v>74250296.357812807</v>
      </c>
      <c r="Q22">
        <v>75453666.259696603</v>
      </c>
      <c r="R22">
        <v>76479555.755084395</v>
      </c>
      <c r="S22">
        <v>77436366.310892999</v>
      </c>
      <c r="T22">
        <v>80867041.769458696</v>
      </c>
      <c r="U22">
        <v>78649805.000613004</v>
      </c>
      <c r="V22">
        <v>78394881.956493303</v>
      </c>
      <c r="W22">
        <v>79120164.481113493</v>
      </c>
      <c r="X22">
        <v>79632033.506709203</v>
      </c>
      <c r="Y22">
        <v>80803972.864358202</v>
      </c>
      <c r="Z22">
        <v>83566549.839299202</v>
      </c>
      <c r="AA22">
        <v>85073084.578912601</v>
      </c>
      <c r="AB22">
        <v>84890357.236569598</v>
      </c>
      <c r="AC22">
        <v>86596312.406868398</v>
      </c>
      <c r="AD22">
        <v>88577889.933882996</v>
      </c>
      <c r="AE22">
        <v>91026244.834915102</v>
      </c>
    </row>
    <row r="23" spans="1:31" x14ac:dyDescent="0.3">
      <c r="A23" t="s">
        <v>197</v>
      </c>
      <c r="B23" t="s">
        <v>339</v>
      </c>
      <c r="C23" t="s">
        <v>297</v>
      </c>
      <c r="D23" t="s">
        <v>340</v>
      </c>
      <c r="E23" t="s">
        <v>298</v>
      </c>
      <c r="G23">
        <v>26174335.919867501</v>
      </c>
      <c r="H23">
        <v>26109165.049712401</v>
      </c>
      <c r="I23">
        <v>25896992.660003498</v>
      </c>
      <c r="J23">
        <v>25207798.494233102</v>
      </c>
      <c r="K23">
        <v>24793021.716027401</v>
      </c>
      <c r="L23">
        <v>24230232.630862702</v>
      </c>
      <c r="M23">
        <v>23365772.7191558</v>
      </c>
      <c r="N23">
        <v>22038461.3358678</v>
      </c>
      <c r="O23">
        <v>21078525.499105699</v>
      </c>
      <c r="P23">
        <v>20384143.498372201</v>
      </c>
      <c r="Q23">
        <v>19925007.812638801</v>
      </c>
      <c r="R23">
        <v>20380405.126443502</v>
      </c>
      <c r="S23">
        <v>20102667.736225698</v>
      </c>
      <c r="T23">
        <v>19845878.126961701</v>
      </c>
      <c r="U23">
        <v>19371636.153857</v>
      </c>
      <c r="V23">
        <v>19021089.072201598</v>
      </c>
      <c r="W23">
        <v>18929476.229010001</v>
      </c>
      <c r="X23">
        <v>19235933.456136901</v>
      </c>
      <c r="Y23">
        <v>19779741.884914201</v>
      </c>
      <c r="Z23">
        <v>20347632.623387199</v>
      </c>
      <c r="AA23">
        <v>20594226.149642002</v>
      </c>
      <c r="AB23">
        <v>20962037.463559199</v>
      </c>
      <c r="AC23">
        <v>21369346.631116901</v>
      </c>
      <c r="AD23">
        <v>21757504.896764901</v>
      </c>
      <c r="AE23">
        <v>22342171.2669167</v>
      </c>
    </row>
    <row r="24" spans="1:31" x14ac:dyDescent="0.3">
      <c r="A24" t="s">
        <v>197</v>
      </c>
      <c r="B24" t="s">
        <v>341</v>
      </c>
      <c r="C24" t="s">
        <v>297</v>
      </c>
      <c r="D24" t="s">
        <v>342</v>
      </c>
      <c r="E24" t="s">
        <v>298</v>
      </c>
      <c r="G24">
        <v>66272462.544077098</v>
      </c>
      <c r="H24">
        <v>67718883.396299198</v>
      </c>
      <c r="I24">
        <v>68336241.694464296</v>
      </c>
      <c r="J24">
        <v>67252819.100922793</v>
      </c>
      <c r="K24">
        <v>67530260.439540595</v>
      </c>
      <c r="L24">
        <v>67072272.676457897</v>
      </c>
      <c r="M24">
        <v>65772819.218384802</v>
      </c>
      <c r="N24">
        <v>64173054.183479302</v>
      </c>
      <c r="O24">
        <v>64195111.027349703</v>
      </c>
      <c r="P24">
        <v>64699756.104379699</v>
      </c>
      <c r="Q24">
        <v>65972166.389971301</v>
      </c>
      <c r="R24">
        <v>66586647.272727199</v>
      </c>
      <c r="S24">
        <v>67019663.710719302</v>
      </c>
      <c r="T24">
        <v>67631141.952724397</v>
      </c>
      <c r="U24">
        <v>65515914.636039801</v>
      </c>
      <c r="V24">
        <v>64531361.279962897</v>
      </c>
      <c r="W24">
        <v>65087376.2816744</v>
      </c>
      <c r="X24">
        <v>65163067.8981141</v>
      </c>
      <c r="Y24">
        <v>66574412.953236297</v>
      </c>
      <c r="Z24">
        <v>68947299.506055996</v>
      </c>
      <c r="AA24">
        <v>70377729.764373302</v>
      </c>
      <c r="AB24">
        <v>70426114.661948606</v>
      </c>
      <c r="AC24">
        <v>70943213.773091197</v>
      </c>
      <c r="AD24">
        <v>72069275.671095401</v>
      </c>
      <c r="AE24">
        <v>72695729.679596499</v>
      </c>
    </row>
    <row r="25" spans="1:31" x14ac:dyDescent="0.3">
      <c r="A25" t="s">
        <v>197</v>
      </c>
      <c r="B25" t="s">
        <v>343</v>
      </c>
      <c r="C25" t="s">
        <v>297</v>
      </c>
      <c r="D25" t="s">
        <v>344</v>
      </c>
      <c r="E25" t="s">
        <v>298</v>
      </c>
      <c r="G25">
        <v>2100040.0553867202</v>
      </c>
      <c r="H25">
        <v>2378164.7195646898</v>
      </c>
      <c r="I25">
        <v>2328339.8486736598</v>
      </c>
      <c r="J25">
        <v>2448999.3763793502</v>
      </c>
      <c r="K25">
        <v>2685140.5889094798</v>
      </c>
      <c r="L25">
        <v>2818324.3290794301</v>
      </c>
      <c r="M25">
        <v>2756807.5246003498</v>
      </c>
      <c r="N25">
        <v>2772045.2530502202</v>
      </c>
      <c r="O25">
        <v>2896606.4837487601</v>
      </c>
      <c r="P25">
        <v>3068045.4661261998</v>
      </c>
      <c r="Q25">
        <v>3182744.5807057102</v>
      </c>
      <c r="R25">
        <v>3158033.07742773</v>
      </c>
      <c r="S25">
        <v>3377168.57692185</v>
      </c>
      <c r="T25">
        <v>3390711.58301538</v>
      </c>
      <c r="U25">
        <v>3070218.9480119799</v>
      </c>
      <c r="V25">
        <v>2786859.6424012999</v>
      </c>
      <c r="W25">
        <v>2562741.0816503498</v>
      </c>
      <c r="X25">
        <v>2405551.19242001</v>
      </c>
      <c r="Y25">
        <v>2405933.8714497299</v>
      </c>
      <c r="Z25">
        <v>2347320.2287663501</v>
      </c>
      <c r="AA25">
        <v>2224346.5978217502</v>
      </c>
      <c r="AB25">
        <v>2107677.4300721302</v>
      </c>
      <c r="AC25">
        <v>1973927.3705180199</v>
      </c>
      <c r="AD25">
        <v>2101207.6666076798</v>
      </c>
      <c r="AE25">
        <v>2033845.08499744</v>
      </c>
    </row>
    <row r="26" spans="1:31" x14ac:dyDescent="0.3">
      <c r="A26" t="s">
        <v>197</v>
      </c>
      <c r="B26" t="s">
        <v>345</v>
      </c>
      <c r="C26" t="s">
        <v>297</v>
      </c>
      <c r="D26" t="s">
        <v>346</v>
      </c>
      <c r="E26" t="s">
        <v>298</v>
      </c>
      <c r="G26">
        <v>32644745.065634001</v>
      </c>
      <c r="H26">
        <v>33944166.131242298</v>
      </c>
      <c r="I26">
        <v>34459218.631148897</v>
      </c>
      <c r="J26">
        <v>33784888.440393098</v>
      </c>
      <c r="K26">
        <v>33286159.641938001</v>
      </c>
      <c r="L26">
        <v>32635755.840243801</v>
      </c>
      <c r="M26">
        <v>31861073.606659599</v>
      </c>
      <c r="N26">
        <v>30760169.104292698</v>
      </c>
      <c r="O26">
        <v>30158723.715563599</v>
      </c>
      <c r="P26">
        <v>29899149.830182198</v>
      </c>
      <c r="Q26">
        <v>30259040.820263099</v>
      </c>
      <c r="R26">
        <v>30577282.9711916</v>
      </c>
      <c r="S26">
        <v>30896540.155321099</v>
      </c>
      <c r="T26">
        <v>31437501.128451001</v>
      </c>
      <c r="U26">
        <v>30436896.560472701</v>
      </c>
      <c r="V26">
        <v>29955266.505636498</v>
      </c>
      <c r="W26">
        <v>30145409.484394301</v>
      </c>
      <c r="X26">
        <v>29931805.729650199</v>
      </c>
      <c r="Y26">
        <v>30233271.2478537</v>
      </c>
      <c r="Z26">
        <v>31064933.0548818</v>
      </c>
      <c r="AA26">
        <v>31386266.642051298</v>
      </c>
      <c r="AB26">
        <v>31274355.758073099</v>
      </c>
      <c r="AC26">
        <v>31220810.016577601</v>
      </c>
      <c r="AD26">
        <v>31146099.2107061</v>
      </c>
      <c r="AE26">
        <v>31185397.469839498</v>
      </c>
    </row>
    <row r="27" spans="1:31" x14ac:dyDescent="0.3">
      <c r="A27" t="s">
        <v>197</v>
      </c>
      <c r="B27" t="s">
        <v>347</v>
      </c>
      <c r="C27" t="s">
        <v>297</v>
      </c>
      <c r="D27" t="s">
        <v>348</v>
      </c>
      <c r="E27" t="s">
        <v>298</v>
      </c>
      <c r="G27">
        <v>31527677.423056401</v>
      </c>
      <c r="H27">
        <v>31396552.545492101</v>
      </c>
      <c r="I27">
        <v>31548683.214641701</v>
      </c>
      <c r="J27">
        <v>31018931.284150399</v>
      </c>
      <c r="K27">
        <v>31558960.208693098</v>
      </c>
      <c r="L27">
        <v>31618192.507134698</v>
      </c>
      <c r="M27">
        <v>31154938.087124899</v>
      </c>
      <c r="N27">
        <v>30640839.826136298</v>
      </c>
      <c r="O27">
        <v>31139780.828037299</v>
      </c>
      <c r="P27">
        <v>31732560.8080713</v>
      </c>
      <c r="Q27">
        <v>32530380.989002399</v>
      </c>
      <c r="R27">
        <v>32851331.224107899</v>
      </c>
      <c r="S27">
        <v>32745954.978476301</v>
      </c>
      <c r="T27">
        <v>32802929.241257999</v>
      </c>
      <c r="U27">
        <v>32008799.127555199</v>
      </c>
      <c r="V27">
        <v>31789235.131925099</v>
      </c>
      <c r="W27">
        <v>32379225.715629801</v>
      </c>
      <c r="X27">
        <v>32825710.976043899</v>
      </c>
      <c r="Y27">
        <v>33935207.833932899</v>
      </c>
      <c r="Z27">
        <v>35535046.222407803</v>
      </c>
      <c r="AA27">
        <v>36767116.524500303</v>
      </c>
      <c r="AB27">
        <v>37044081.473803401</v>
      </c>
      <c r="AC27">
        <v>37748476.385995597</v>
      </c>
      <c r="AD27">
        <v>38821968.793781601</v>
      </c>
      <c r="AE27">
        <v>39476487.1247596</v>
      </c>
    </row>
    <row r="28" spans="1:31" x14ac:dyDescent="0.3">
      <c r="A28" t="s">
        <v>197</v>
      </c>
      <c r="B28" t="s">
        <v>349</v>
      </c>
      <c r="C28" t="s">
        <v>297</v>
      </c>
      <c r="D28" t="s">
        <v>350</v>
      </c>
      <c r="E28" t="s">
        <v>298</v>
      </c>
      <c r="G28">
        <v>121082892.81155001</v>
      </c>
      <c r="H28">
        <v>125053874.889686</v>
      </c>
      <c r="I28">
        <v>128139389.978035</v>
      </c>
      <c r="J28">
        <v>128223612.397747</v>
      </c>
      <c r="K28">
        <v>127073474.36395501</v>
      </c>
      <c r="L28">
        <v>128139674.385818</v>
      </c>
      <c r="M28">
        <v>127458677.14198799</v>
      </c>
      <c r="N28">
        <v>127447586.144327</v>
      </c>
      <c r="O28">
        <v>128465567.01590499</v>
      </c>
      <c r="P28">
        <v>129446143.641028</v>
      </c>
      <c r="Q28">
        <v>131199004.99185801</v>
      </c>
      <c r="R28">
        <v>134163324.36656</v>
      </c>
      <c r="S28">
        <v>136693056.08029199</v>
      </c>
      <c r="T28">
        <v>142571428.659421</v>
      </c>
      <c r="U28">
        <v>139379040.361476</v>
      </c>
      <c r="V28">
        <v>138533700.27399299</v>
      </c>
      <c r="W28">
        <v>140084924.70407599</v>
      </c>
      <c r="X28">
        <v>140429185.02739999</v>
      </c>
      <c r="Y28">
        <v>142851690.778106</v>
      </c>
      <c r="Z28">
        <v>147556825.80288199</v>
      </c>
      <c r="AA28">
        <v>149974588.23094001</v>
      </c>
      <c r="AB28">
        <v>150156595.77277699</v>
      </c>
      <c r="AC28">
        <v>154362096.11525601</v>
      </c>
      <c r="AD28">
        <v>158676858.895105</v>
      </c>
      <c r="AE28">
        <v>162863268.17713699</v>
      </c>
    </row>
    <row r="29" spans="1:31" x14ac:dyDescent="0.3">
      <c r="A29" t="s">
        <v>197</v>
      </c>
      <c r="B29" t="s">
        <v>351</v>
      </c>
      <c r="C29" t="s">
        <v>297</v>
      </c>
      <c r="D29" t="s">
        <v>352</v>
      </c>
      <c r="E29" t="s">
        <v>298</v>
      </c>
      <c r="G29">
        <v>72642492.408137903</v>
      </c>
      <c r="H29">
        <v>74724693.020401806</v>
      </c>
      <c r="I29">
        <v>75504443.723861605</v>
      </c>
      <c r="J29">
        <v>74109556.520388395</v>
      </c>
      <c r="K29">
        <v>72660427.672094405</v>
      </c>
      <c r="L29">
        <v>72087432.322046205</v>
      </c>
      <c r="M29">
        <v>70859467.892401993</v>
      </c>
      <c r="N29">
        <v>70030614.172878101</v>
      </c>
      <c r="O29">
        <v>69941081.021226794</v>
      </c>
      <c r="P29">
        <v>70210449.154202402</v>
      </c>
      <c r="Q29">
        <v>70715400.788966298</v>
      </c>
      <c r="R29">
        <v>71298342.214362502</v>
      </c>
      <c r="S29">
        <v>71987624.941840604</v>
      </c>
      <c r="T29">
        <v>74190738.627883896</v>
      </c>
      <c r="U29">
        <v>72166239.448069707</v>
      </c>
      <c r="V29">
        <v>71620979.590713993</v>
      </c>
      <c r="W29">
        <v>72086998.721121997</v>
      </c>
      <c r="X29">
        <v>72195396.816889897</v>
      </c>
      <c r="Y29">
        <v>73244059.495381594</v>
      </c>
      <c r="Z29">
        <v>75453519.961460695</v>
      </c>
      <c r="AA29">
        <v>76448252.5469089</v>
      </c>
      <c r="AB29">
        <v>76082193.242086306</v>
      </c>
      <c r="AC29">
        <v>78085109.921139196</v>
      </c>
      <c r="AD29">
        <v>80620714.436972603</v>
      </c>
      <c r="AE29">
        <v>82752398.660851598</v>
      </c>
    </row>
    <row r="30" spans="1:31" x14ac:dyDescent="0.3">
      <c r="A30" t="s">
        <v>197</v>
      </c>
      <c r="B30" t="s">
        <v>353</v>
      </c>
      <c r="C30" t="s">
        <v>297</v>
      </c>
      <c r="D30" t="s">
        <v>354</v>
      </c>
      <c r="E30" t="s">
        <v>298</v>
      </c>
      <c r="G30">
        <v>8514479.4632185493</v>
      </c>
      <c r="H30">
        <v>8383956.6876294799</v>
      </c>
      <c r="I30">
        <v>8548454.0586402006</v>
      </c>
      <c r="J30">
        <v>8476106.8282302804</v>
      </c>
      <c r="K30">
        <v>8301148.0889619598</v>
      </c>
      <c r="L30">
        <v>8501443.69847624</v>
      </c>
      <c r="M30">
        <v>8845749.9958309196</v>
      </c>
      <c r="N30">
        <v>9259212.7453502901</v>
      </c>
      <c r="O30">
        <v>9593761.9623496998</v>
      </c>
      <c r="P30">
        <v>9482849.8261998892</v>
      </c>
      <c r="Q30">
        <v>9458094.7295891102</v>
      </c>
      <c r="R30">
        <v>9402078.6547669303</v>
      </c>
      <c r="S30">
        <v>9542714.3034548406</v>
      </c>
      <c r="T30">
        <v>10083100.944496199</v>
      </c>
      <c r="U30">
        <v>9768310.7510416601</v>
      </c>
      <c r="V30">
        <v>9754439.3897459302</v>
      </c>
      <c r="W30">
        <v>9809269.8399388995</v>
      </c>
      <c r="X30">
        <v>9838760.5368963797</v>
      </c>
      <c r="Y30">
        <v>9929367.54529812</v>
      </c>
      <c r="Z30">
        <v>10248278.606332799</v>
      </c>
      <c r="AA30">
        <v>10639510.847425301</v>
      </c>
      <c r="AB30">
        <v>10896146.697818199</v>
      </c>
      <c r="AC30">
        <v>11274483.813660599</v>
      </c>
      <c r="AD30">
        <v>11427155.7481432</v>
      </c>
      <c r="AE30">
        <v>11436047.731526799</v>
      </c>
    </row>
    <row r="31" spans="1:31" x14ac:dyDescent="0.3">
      <c r="A31" t="s">
        <v>197</v>
      </c>
      <c r="B31" t="s">
        <v>355</v>
      </c>
      <c r="C31" t="s">
        <v>297</v>
      </c>
      <c r="D31" t="s">
        <v>356</v>
      </c>
      <c r="E31" t="s">
        <v>298</v>
      </c>
      <c r="G31">
        <v>5243872.9083699305</v>
      </c>
      <c r="H31">
        <v>5543639.4706878904</v>
      </c>
      <c r="I31">
        <v>5630332.2293180898</v>
      </c>
      <c r="J31">
        <v>5474398.6653359998</v>
      </c>
      <c r="K31">
        <v>5344372.5681255199</v>
      </c>
      <c r="L31">
        <v>5281550.5497621503</v>
      </c>
      <c r="M31">
        <v>5162378.55200346</v>
      </c>
      <c r="N31">
        <v>5210991.7783153299</v>
      </c>
      <c r="O31">
        <v>5297231.4753019204</v>
      </c>
      <c r="P31">
        <v>5546504.3166717701</v>
      </c>
      <c r="Q31">
        <v>5786791.6459034001</v>
      </c>
      <c r="R31">
        <v>6328176.3740607304</v>
      </c>
      <c r="S31">
        <v>7245984.8021294596</v>
      </c>
      <c r="T31">
        <v>7950091.5990837701</v>
      </c>
      <c r="U31">
        <v>8025335.0711105699</v>
      </c>
      <c r="V31">
        <v>7764622.0683800103</v>
      </c>
      <c r="W31">
        <v>7921634.9188526003</v>
      </c>
      <c r="X31">
        <v>8142225.3018718902</v>
      </c>
      <c r="Y31">
        <v>8352022.4467050396</v>
      </c>
      <c r="Z31">
        <v>8595021.9188636206</v>
      </c>
      <c r="AA31">
        <v>8833660.0222033206</v>
      </c>
      <c r="AB31">
        <v>9078913.6069031693</v>
      </c>
      <c r="AC31">
        <v>9363784.0770918503</v>
      </c>
      <c r="AD31">
        <v>9596485.9509484898</v>
      </c>
      <c r="AE31">
        <v>10344257.4877243</v>
      </c>
    </row>
    <row r="32" spans="1:31" x14ac:dyDescent="0.3">
      <c r="A32" t="s">
        <v>197</v>
      </c>
      <c r="B32" t="s">
        <v>357</v>
      </c>
      <c r="C32" t="s">
        <v>297</v>
      </c>
      <c r="D32" t="s">
        <v>358</v>
      </c>
      <c r="E32" t="s">
        <v>298</v>
      </c>
      <c r="G32">
        <v>32006473.306148</v>
      </c>
      <c r="H32">
        <v>33020058.900254901</v>
      </c>
      <c r="I32">
        <v>34655408.2134519</v>
      </c>
      <c r="J32">
        <v>35880139.790205799</v>
      </c>
      <c r="K32">
        <v>36310169.606327802</v>
      </c>
      <c r="L32">
        <v>37427788.1683143</v>
      </c>
      <c r="M32">
        <v>37600686.854753397</v>
      </c>
      <c r="N32">
        <v>38032219.182247803</v>
      </c>
      <c r="O32">
        <v>38729181.554063797</v>
      </c>
      <c r="P32">
        <v>39270310.543842502</v>
      </c>
      <c r="Q32">
        <v>39982473.002955399</v>
      </c>
      <c r="R32">
        <v>40871078.894865103</v>
      </c>
      <c r="S32">
        <v>41871313.731104001</v>
      </c>
      <c r="T32">
        <v>44361668.715252303</v>
      </c>
      <c r="U32">
        <v>43743672.285622999</v>
      </c>
      <c r="V32">
        <v>43999393.075496599</v>
      </c>
      <c r="W32">
        <v>44927853.185711697</v>
      </c>
      <c r="X32">
        <v>45139646.420848399</v>
      </c>
      <c r="Y32">
        <v>46301238.322488099</v>
      </c>
      <c r="Z32">
        <v>48118502.599567696</v>
      </c>
      <c r="AA32">
        <v>48949533.051972501</v>
      </c>
      <c r="AB32">
        <v>49147569.048777498</v>
      </c>
      <c r="AC32">
        <v>50798040.945336998</v>
      </c>
      <c r="AD32">
        <v>52301771.429400302</v>
      </c>
      <c r="AE32">
        <v>53707938.299691901</v>
      </c>
    </row>
    <row r="33" spans="1:31" x14ac:dyDescent="0.3">
      <c r="A33" t="s">
        <v>197</v>
      </c>
      <c r="B33" t="s">
        <v>359</v>
      </c>
      <c r="C33" t="s">
        <v>297</v>
      </c>
      <c r="D33" t="s">
        <v>360</v>
      </c>
      <c r="E33" t="s">
        <v>298</v>
      </c>
      <c r="G33">
        <v>2675574.72567554</v>
      </c>
      <c r="H33">
        <v>3381526.81071193</v>
      </c>
      <c r="I33">
        <v>3800751.75276297</v>
      </c>
      <c r="J33">
        <v>4283410.5935863303</v>
      </c>
      <c r="K33">
        <v>4457356.4284449397</v>
      </c>
      <c r="L33">
        <v>4841459.6472193897</v>
      </c>
      <c r="M33">
        <v>4990393.8469984196</v>
      </c>
      <c r="N33">
        <v>4914548.2655355902</v>
      </c>
      <c r="O33">
        <v>4904311.0029627904</v>
      </c>
      <c r="P33">
        <v>4936029.8001111103</v>
      </c>
      <c r="Q33">
        <v>5256244.8244433999</v>
      </c>
      <c r="R33">
        <v>6263648.2285047397</v>
      </c>
      <c r="S33">
        <v>6045418.30176346</v>
      </c>
      <c r="T33">
        <v>5985828.7727044597</v>
      </c>
      <c r="U33">
        <v>5675482.8056311496</v>
      </c>
      <c r="V33">
        <v>5394266.14965617</v>
      </c>
      <c r="W33">
        <v>5339168.03845073</v>
      </c>
      <c r="X33">
        <v>5113155.9508932903</v>
      </c>
      <c r="Y33">
        <v>5025002.96823355</v>
      </c>
      <c r="Z33">
        <v>5141502.7166569699</v>
      </c>
      <c r="AA33">
        <v>5103631.7624305598</v>
      </c>
      <c r="AB33">
        <v>4951773.1771914205</v>
      </c>
      <c r="AC33">
        <v>4840677.3580275504</v>
      </c>
      <c r="AD33">
        <v>4730731.3296408104</v>
      </c>
      <c r="AE33">
        <v>4622625.9973419197</v>
      </c>
    </row>
    <row r="34" spans="1:31" x14ac:dyDescent="0.3">
      <c r="A34" t="s">
        <v>197</v>
      </c>
      <c r="B34" t="s">
        <v>361</v>
      </c>
      <c r="C34" t="s">
        <v>297</v>
      </c>
      <c r="D34" t="s">
        <v>362</v>
      </c>
      <c r="E34" t="s">
        <v>298</v>
      </c>
      <c r="G34">
        <v>17884687.552959599</v>
      </c>
      <c r="H34">
        <v>18219534.398775801</v>
      </c>
      <c r="I34">
        <v>18305617.422851998</v>
      </c>
      <c r="J34">
        <v>18091639.536201201</v>
      </c>
      <c r="K34">
        <v>17891121.005896099</v>
      </c>
      <c r="L34">
        <v>17961151.913953301</v>
      </c>
      <c r="M34">
        <v>17593525.221339699</v>
      </c>
      <c r="N34">
        <v>16868772.0017998</v>
      </c>
      <c r="O34">
        <v>16482975.537954099</v>
      </c>
      <c r="P34">
        <v>16030602.922602899</v>
      </c>
      <c r="Q34">
        <v>16895793.2891654</v>
      </c>
      <c r="R34">
        <v>17753288.431857701</v>
      </c>
      <c r="S34">
        <v>17896557.0217366</v>
      </c>
      <c r="T34">
        <v>17806728.683564398</v>
      </c>
      <c r="U34">
        <v>16941892.118689101</v>
      </c>
      <c r="V34">
        <v>16339935.526153401</v>
      </c>
      <c r="W34">
        <v>16391918.6507472</v>
      </c>
      <c r="X34">
        <v>15712986.303119499</v>
      </c>
      <c r="Y34">
        <v>15645191.014549701</v>
      </c>
      <c r="Z34">
        <v>15765071.066276601</v>
      </c>
      <c r="AA34">
        <v>15443292.215251399</v>
      </c>
      <c r="AB34">
        <v>15027656.9336945</v>
      </c>
      <c r="AC34">
        <v>14870226.7102894</v>
      </c>
      <c r="AD34">
        <v>14605029.050871899</v>
      </c>
      <c r="AE34">
        <v>14204940.1229054</v>
      </c>
    </row>
    <row r="35" spans="1:31" x14ac:dyDescent="0.3">
      <c r="A35" t="s">
        <v>197</v>
      </c>
      <c r="B35" t="s">
        <v>363</v>
      </c>
      <c r="C35" t="s">
        <v>297</v>
      </c>
      <c r="D35" t="s">
        <v>364</v>
      </c>
      <c r="E35" t="s">
        <v>298</v>
      </c>
      <c r="G35">
        <v>36974837.501352802</v>
      </c>
      <c r="H35">
        <v>40736171.399226002</v>
      </c>
      <c r="I35">
        <v>44455789.2383582</v>
      </c>
      <c r="J35">
        <v>46919972.702159896</v>
      </c>
      <c r="K35">
        <v>49485894.273232199</v>
      </c>
      <c r="L35">
        <v>52161338.183354102</v>
      </c>
      <c r="M35">
        <v>53659440.478934497</v>
      </c>
      <c r="N35">
        <v>54079463.175580204</v>
      </c>
      <c r="O35">
        <v>55003544.873625301</v>
      </c>
      <c r="P35">
        <v>55590805.414379001</v>
      </c>
      <c r="Q35">
        <v>56988023.652285397</v>
      </c>
      <c r="R35">
        <v>57235190.563847996</v>
      </c>
      <c r="S35">
        <v>57453796.705470398</v>
      </c>
      <c r="T35">
        <v>58850651.038065001</v>
      </c>
      <c r="U35">
        <v>57587653.8740132</v>
      </c>
      <c r="V35">
        <v>57247410.630974002</v>
      </c>
      <c r="W35">
        <v>57665074.491039999</v>
      </c>
      <c r="X35">
        <v>57176104.970145702</v>
      </c>
      <c r="Y35">
        <v>57721551.500050098</v>
      </c>
      <c r="Z35">
        <v>59303841.888659798</v>
      </c>
      <c r="AA35">
        <v>60063366.046928801</v>
      </c>
      <c r="AB35">
        <v>59750702.397047304</v>
      </c>
      <c r="AC35">
        <v>60591092.336855099</v>
      </c>
      <c r="AD35">
        <v>61606109.449109703</v>
      </c>
      <c r="AE35">
        <v>62613425.423100099</v>
      </c>
    </row>
    <row r="36" spans="1:31" x14ac:dyDescent="0.3">
      <c r="A36" t="s">
        <v>197</v>
      </c>
      <c r="B36" t="s">
        <v>365</v>
      </c>
      <c r="C36" t="s">
        <v>297</v>
      </c>
      <c r="D36" t="s">
        <v>366</v>
      </c>
      <c r="E36" t="s">
        <v>298</v>
      </c>
      <c r="G36">
        <v>3832018.02613422</v>
      </c>
      <c r="H36">
        <v>4351120.2170270998</v>
      </c>
      <c r="I36">
        <v>4627862.9364513298</v>
      </c>
      <c r="J36">
        <v>4943528.4077256899</v>
      </c>
      <c r="K36">
        <v>5032137.8357783202</v>
      </c>
      <c r="L36">
        <v>5239240.5566023197</v>
      </c>
      <c r="M36">
        <v>5333167.5667285398</v>
      </c>
      <c r="N36">
        <v>5723229.5035274001</v>
      </c>
      <c r="O36">
        <v>5781575.4457539003</v>
      </c>
      <c r="P36">
        <v>5992123.0352691598</v>
      </c>
      <c r="Q36">
        <v>6292250.7798661096</v>
      </c>
      <c r="R36">
        <v>6381427.2640135698</v>
      </c>
      <c r="S36">
        <v>6319965.3467102395</v>
      </c>
      <c r="T36">
        <v>6503973.8803488296</v>
      </c>
      <c r="U36">
        <v>6424767.2894534096</v>
      </c>
      <c r="V36">
        <v>6435548.8605056303</v>
      </c>
      <c r="W36">
        <v>6483496.1217089603</v>
      </c>
      <c r="X36">
        <v>6488745.1907542404</v>
      </c>
      <c r="Y36">
        <v>6591895.8803678099</v>
      </c>
      <c r="Z36">
        <v>6691868.1274562702</v>
      </c>
      <c r="AA36">
        <v>6729379.3247115398</v>
      </c>
      <c r="AB36">
        <v>6653358.17865125</v>
      </c>
      <c r="AC36">
        <v>6670870.93840806</v>
      </c>
      <c r="AD36">
        <v>6956019.2041741097</v>
      </c>
      <c r="AE36">
        <v>7013763.9432354895</v>
      </c>
    </row>
    <row r="37" spans="1:31" x14ac:dyDescent="0.3">
      <c r="A37" t="s">
        <v>197</v>
      </c>
      <c r="B37" t="s">
        <v>367</v>
      </c>
      <c r="C37" t="s">
        <v>297</v>
      </c>
      <c r="D37" t="s">
        <v>368</v>
      </c>
      <c r="E37" t="s">
        <v>298</v>
      </c>
      <c r="G37">
        <v>29971168.491531201</v>
      </c>
      <c r="H37">
        <v>33286553.431900501</v>
      </c>
      <c r="I37">
        <v>36704988.251711898</v>
      </c>
      <c r="J37">
        <v>38926467.879945099</v>
      </c>
      <c r="K37">
        <v>41250545.1727781</v>
      </c>
      <c r="L37">
        <v>43497356.185949497</v>
      </c>
      <c r="M37">
        <v>44601060.116041899</v>
      </c>
      <c r="N37">
        <v>44273003.245969199</v>
      </c>
      <c r="O37">
        <v>44626738.176264197</v>
      </c>
      <c r="P37">
        <v>44860334.2764493</v>
      </c>
      <c r="Q37">
        <v>45844964.153316602</v>
      </c>
      <c r="R37">
        <v>46221397.539253697</v>
      </c>
      <c r="S37">
        <v>46564836.629913203</v>
      </c>
      <c r="T37">
        <v>47982625.723434202</v>
      </c>
      <c r="U37">
        <v>46939339.057885103</v>
      </c>
      <c r="V37">
        <v>46735764.403569803</v>
      </c>
      <c r="W37">
        <v>47290638.188660398</v>
      </c>
      <c r="X37">
        <v>46948146.763311997</v>
      </c>
      <c r="Y37">
        <v>47345909.925401099</v>
      </c>
      <c r="Z37">
        <v>48534140.230476901</v>
      </c>
      <c r="AA37">
        <v>49224140.244266503</v>
      </c>
      <c r="AB37">
        <v>49041950.650651298</v>
      </c>
      <c r="AC37">
        <v>49386417.733348504</v>
      </c>
      <c r="AD37">
        <v>49978837.255251698</v>
      </c>
      <c r="AE37">
        <v>50911668.110221699</v>
      </c>
    </row>
    <row r="38" spans="1:31" x14ac:dyDescent="0.3">
      <c r="A38" t="s">
        <v>197</v>
      </c>
      <c r="B38" t="s">
        <v>369</v>
      </c>
      <c r="C38" t="s">
        <v>297</v>
      </c>
      <c r="D38" t="s">
        <v>370</v>
      </c>
      <c r="E38" t="s">
        <v>298</v>
      </c>
      <c r="G38">
        <v>3171650.9836873398</v>
      </c>
      <c r="H38">
        <v>3098497.7502983701</v>
      </c>
      <c r="I38">
        <v>3122938.0501949699</v>
      </c>
      <c r="J38">
        <v>3049976.41448911</v>
      </c>
      <c r="K38">
        <v>3203211.26467577</v>
      </c>
      <c r="L38">
        <v>3424741.4408022799</v>
      </c>
      <c r="M38">
        <v>3725212.7961641201</v>
      </c>
      <c r="N38">
        <v>4083230.4260836001</v>
      </c>
      <c r="O38">
        <v>4595231.2516072895</v>
      </c>
      <c r="P38">
        <v>4738348.1026605004</v>
      </c>
      <c r="Q38">
        <v>4850808.7191026798</v>
      </c>
      <c r="R38">
        <v>4632365.7605806803</v>
      </c>
      <c r="S38">
        <v>4568994.7288469402</v>
      </c>
      <c r="T38">
        <v>4364051.4342819601</v>
      </c>
      <c r="U38">
        <v>4223547.5266746497</v>
      </c>
      <c r="V38">
        <v>4076097.3668985399</v>
      </c>
      <c r="W38">
        <v>3890940.1806706502</v>
      </c>
      <c r="X38">
        <v>3739213.01607939</v>
      </c>
      <c r="Y38">
        <v>3783745.6942812102</v>
      </c>
      <c r="Z38">
        <v>4077833.5307267201</v>
      </c>
      <c r="AA38">
        <v>4109846.4779507499</v>
      </c>
      <c r="AB38">
        <v>4055393.5677447501</v>
      </c>
      <c r="AC38">
        <v>4533803.6650985302</v>
      </c>
      <c r="AD38">
        <v>4671252.9896839103</v>
      </c>
      <c r="AE38">
        <v>4687993.3696429003</v>
      </c>
    </row>
    <row r="39" spans="1:31" x14ac:dyDescent="0.3">
      <c r="A39" t="s">
        <v>197</v>
      </c>
      <c r="B39" t="s">
        <v>371</v>
      </c>
      <c r="C39" t="s">
        <v>297</v>
      </c>
      <c r="D39" t="s">
        <v>372</v>
      </c>
      <c r="E39" t="s">
        <v>298</v>
      </c>
      <c r="G39">
        <v>5848687.9226289</v>
      </c>
      <c r="H39">
        <v>5905457.1191710299</v>
      </c>
      <c r="I39">
        <v>6047174.7305540303</v>
      </c>
      <c r="J39">
        <v>5824996.4138634996</v>
      </c>
      <c r="K39">
        <v>5692943.9388141101</v>
      </c>
      <c r="L39">
        <v>5628364.4739936404</v>
      </c>
      <c r="M39">
        <v>5416490.2755225496</v>
      </c>
      <c r="N39">
        <v>5337280.3563714996</v>
      </c>
      <c r="O39">
        <v>5321676.5046057403</v>
      </c>
      <c r="P39">
        <v>5158078.5217208704</v>
      </c>
      <c r="Q39">
        <v>5099434.6374096395</v>
      </c>
      <c r="R39">
        <v>5163550.3426439799</v>
      </c>
      <c r="S39">
        <v>5176294.6634116201</v>
      </c>
      <c r="T39">
        <v>5191985.7670846703</v>
      </c>
      <c r="U39">
        <v>5005511.1500038505</v>
      </c>
      <c r="V39">
        <v>4836165.1286901804</v>
      </c>
      <c r="W39">
        <v>4775564.9357887097</v>
      </c>
      <c r="X39">
        <v>4736238.5681846803</v>
      </c>
      <c r="Y39">
        <v>5027195.7197461603</v>
      </c>
      <c r="Z39">
        <v>5237695.44269343</v>
      </c>
      <c r="AA39">
        <v>5326535.5712049296</v>
      </c>
      <c r="AB39">
        <v>5353520.0895322701</v>
      </c>
      <c r="AC39">
        <v>5414918.2904745704</v>
      </c>
      <c r="AD39">
        <v>5423755.3964443598</v>
      </c>
      <c r="AE39">
        <v>5492686.4433339098</v>
      </c>
    </row>
    <row r="40" spans="1:31" x14ac:dyDescent="0.3">
      <c r="A40" t="s">
        <v>197</v>
      </c>
      <c r="B40" t="s">
        <v>373</v>
      </c>
      <c r="C40" t="s">
        <v>297</v>
      </c>
      <c r="D40" t="s">
        <v>374</v>
      </c>
      <c r="E40" t="s">
        <v>298</v>
      </c>
      <c r="G40">
        <v>451944720.69079399</v>
      </c>
      <c r="H40">
        <v>461789880.68620503</v>
      </c>
      <c r="I40">
        <v>472515317.66811699</v>
      </c>
      <c r="J40">
        <v>467124507.83210802</v>
      </c>
      <c r="K40">
        <v>463982884.08299702</v>
      </c>
      <c r="L40">
        <v>465497922.95854098</v>
      </c>
      <c r="M40">
        <v>461107224.87531698</v>
      </c>
      <c r="N40">
        <v>455365977.78969699</v>
      </c>
      <c r="O40">
        <v>454740388.30255598</v>
      </c>
      <c r="P40">
        <v>457613802.414572</v>
      </c>
      <c r="Q40">
        <v>460336684.83458698</v>
      </c>
      <c r="R40">
        <v>464716234.67838901</v>
      </c>
      <c r="S40">
        <v>470244126.65219599</v>
      </c>
      <c r="T40">
        <v>476069658.29905802</v>
      </c>
      <c r="U40">
        <v>459577122.176287</v>
      </c>
      <c r="V40">
        <v>450156618.05704498</v>
      </c>
      <c r="W40">
        <v>446595317.62788999</v>
      </c>
      <c r="X40">
        <v>441252645.98122299</v>
      </c>
      <c r="Y40">
        <v>447015079.63947701</v>
      </c>
      <c r="Z40">
        <v>459839021.87501502</v>
      </c>
      <c r="AA40">
        <v>462708057.409226</v>
      </c>
      <c r="AB40">
        <v>458969510.47134501</v>
      </c>
      <c r="AC40">
        <v>465215089.38270903</v>
      </c>
      <c r="AD40">
        <v>473065017.97032201</v>
      </c>
      <c r="AE40">
        <v>477907289.12142199</v>
      </c>
    </row>
    <row r="41" spans="1:31" x14ac:dyDescent="0.3">
      <c r="A41" t="s">
        <v>197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197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197</v>
      </c>
      <c r="B43" t="s">
        <v>379</v>
      </c>
      <c r="C43" t="s">
        <v>297</v>
      </c>
      <c r="D43" t="s">
        <v>380</v>
      </c>
      <c r="E43" t="s">
        <v>298</v>
      </c>
      <c r="G43">
        <v>14293256.240544099</v>
      </c>
      <c r="H43">
        <v>15669390.871834399</v>
      </c>
      <c r="I43">
        <v>15826054.180885499</v>
      </c>
      <c r="J43">
        <v>14966619.131686499</v>
      </c>
      <c r="K43">
        <v>14166143.279289501</v>
      </c>
      <c r="L43">
        <v>13921225.726460099</v>
      </c>
      <c r="M43">
        <v>14760810.009862101</v>
      </c>
      <c r="N43">
        <v>15644141.5285959</v>
      </c>
      <c r="O43">
        <v>16533141.3362578</v>
      </c>
      <c r="P43">
        <v>17652474.115795098</v>
      </c>
      <c r="Q43">
        <v>20793030.828615598</v>
      </c>
      <c r="R43">
        <v>22233066.392456401</v>
      </c>
      <c r="S43">
        <v>22236641.657115102</v>
      </c>
      <c r="T43">
        <v>21965492.16956</v>
      </c>
      <c r="U43">
        <v>21480016.839940701</v>
      </c>
      <c r="V43">
        <v>21456324.1553424</v>
      </c>
      <c r="W43">
        <v>21586916.2656001</v>
      </c>
      <c r="X43">
        <v>22220464.706689399</v>
      </c>
      <c r="Y43">
        <v>22715598.075893801</v>
      </c>
      <c r="Z43">
        <v>23921620.628743201</v>
      </c>
      <c r="AA43">
        <v>25362733.092103899</v>
      </c>
      <c r="AB43">
        <v>26726905.677743599</v>
      </c>
      <c r="AC43">
        <v>28300976.6162038</v>
      </c>
      <c r="AD43">
        <v>30064328.010369301</v>
      </c>
      <c r="AE43">
        <v>30846879.830129899</v>
      </c>
    </row>
    <row r="44" spans="1:31" x14ac:dyDescent="0.3">
      <c r="A44" t="s">
        <v>197</v>
      </c>
      <c r="B44" t="s">
        <v>381</v>
      </c>
      <c r="C44" t="s">
        <v>297</v>
      </c>
      <c r="D44" t="s">
        <v>382</v>
      </c>
      <c r="E44" t="s">
        <v>298</v>
      </c>
      <c r="G44">
        <v>711056526.839028</v>
      </c>
      <c r="H44">
        <v>731265872.68568897</v>
      </c>
      <c r="I44">
        <v>751445762.53357899</v>
      </c>
      <c r="J44">
        <v>749549036.96936905</v>
      </c>
      <c r="K44">
        <v>746968270.78587997</v>
      </c>
      <c r="L44">
        <v>753805929.30099201</v>
      </c>
      <c r="M44">
        <v>746215170.07925797</v>
      </c>
      <c r="N44">
        <v>737456650.98825705</v>
      </c>
      <c r="O44">
        <v>737896448.42061496</v>
      </c>
      <c r="P44">
        <v>743983683.09015906</v>
      </c>
      <c r="Q44">
        <v>757801586.21108699</v>
      </c>
      <c r="R44">
        <v>772276181.51060605</v>
      </c>
      <c r="S44">
        <v>782394755.49144006</v>
      </c>
      <c r="T44">
        <v>797122726.04155505</v>
      </c>
      <c r="U44">
        <v>771861066.13416195</v>
      </c>
      <c r="V44">
        <v>761308220.31213105</v>
      </c>
      <c r="W44">
        <v>762804514.66138899</v>
      </c>
      <c r="X44">
        <v>759991302.98304796</v>
      </c>
      <c r="Y44">
        <v>767717921.56319797</v>
      </c>
      <c r="Z44">
        <v>789457563.71194696</v>
      </c>
      <c r="AA44">
        <v>800588972.60524297</v>
      </c>
      <c r="AB44">
        <v>799711128.63281405</v>
      </c>
      <c r="AC44">
        <v>814879400.69396198</v>
      </c>
      <c r="AD44">
        <v>829157168.28730404</v>
      </c>
      <c r="AE44">
        <v>839938152.86137295</v>
      </c>
    </row>
    <row r="45" spans="1:31" x14ac:dyDescent="0.3">
      <c r="A45" t="s">
        <v>197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197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197</v>
      </c>
      <c r="B47" t="s">
        <v>387</v>
      </c>
      <c r="C47" t="s">
        <v>297</v>
      </c>
      <c r="D47" t="s">
        <v>388</v>
      </c>
      <c r="E47" t="s">
        <v>298</v>
      </c>
      <c r="G47">
        <v>311665012.01950198</v>
      </c>
      <c r="H47">
        <v>323054913.65657902</v>
      </c>
      <c r="I47">
        <v>336196638.75403601</v>
      </c>
      <c r="J47">
        <v>341413233.564888</v>
      </c>
      <c r="K47">
        <v>343177578.30834901</v>
      </c>
      <c r="L47">
        <v>351167290.88312697</v>
      </c>
      <c r="M47">
        <v>353714797.43861198</v>
      </c>
      <c r="N47">
        <v>353560854.15754801</v>
      </c>
      <c r="O47">
        <v>357192259.06497997</v>
      </c>
      <c r="P47">
        <v>362114987.68444002</v>
      </c>
      <c r="Q47">
        <v>368944074.940229</v>
      </c>
      <c r="R47">
        <v>376046179.89419502</v>
      </c>
      <c r="S47">
        <v>381951581.39308202</v>
      </c>
      <c r="T47">
        <v>399716964.51101798</v>
      </c>
      <c r="U47">
        <v>390708083.86131698</v>
      </c>
      <c r="V47">
        <v>390087058.19147801</v>
      </c>
      <c r="W47">
        <v>393303202.62457001</v>
      </c>
      <c r="X47">
        <v>394620344.74455303</v>
      </c>
      <c r="Y47">
        <v>400977273.43934703</v>
      </c>
      <c r="Z47">
        <v>414222623.71750599</v>
      </c>
      <c r="AA47">
        <v>420391345.10779798</v>
      </c>
      <c r="AB47">
        <v>419450857.739187</v>
      </c>
      <c r="AC47">
        <v>428109143.02726102</v>
      </c>
      <c r="AD47">
        <v>437889633.70130301</v>
      </c>
      <c r="AE47">
        <v>448349710.715213</v>
      </c>
    </row>
    <row r="48" spans="1:31" x14ac:dyDescent="0.3">
      <c r="A48" t="s">
        <v>197</v>
      </c>
      <c r="B48" t="s">
        <v>389</v>
      </c>
      <c r="C48" t="s">
        <v>297</v>
      </c>
      <c r="D48" t="s">
        <v>390</v>
      </c>
      <c r="E48" t="s">
        <v>298</v>
      </c>
      <c r="G48">
        <v>361561889.002298</v>
      </c>
      <c r="H48">
        <v>374775370.21272999</v>
      </c>
      <c r="I48">
        <v>390053628.49884099</v>
      </c>
      <c r="J48">
        <v>396219560.03070199</v>
      </c>
      <c r="K48">
        <v>398072175.48198301</v>
      </c>
      <c r="L48">
        <v>406645738.90793699</v>
      </c>
      <c r="M48">
        <v>409331705.20059198</v>
      </c>
      <c r="N48">
        <v>408736787.45967603</v>
      </c>
      <c r="O48">
        <v>412785094.618617</v>
      </c>
      <c r="P48">
        <v>418489996.86868203</v>
      </c>
      <c r="Q48">
        <v>426043511.644988</v>
      </c>
      <c r="R48">
        <v>433571778.57398897</v>
      </c>
      <c r="S48">
        <v>439453662.78655499</v>
      </c>
      <c r="T48">
        <v>458443566.387465</v>
      </c>
      <c r="U48">
        <v>449097942.44498903</v>
      </c>
      <c r="V48">
        <v>448959474.54055297</v>
      </c>
      <c r="W48">
        <v>453882865.84692597</v>
      </c>
      <c r="X48">
        <v>456507296.92620099</v>
      </c>
      <c r="Y48">
        <v>464696036.58004302</v>
      </c>
      <c r="Z48">
        <v>479559484.340873</v>
      </c>
      <c r="AA48">
        <v>486354726.14532799</v>
      </c>
      <c r="AB48">
        <v>485286613.25769502</v>
      </c>
      <c r="AC48">
        <v>494083186.15640002</v>
      </c>
      <c r="AD48">
        <v>504444302.79377902</v>
      </c>
      <c r="AE48">
        <v>515520610.085329</v>
      </c>
    </row>
    <row r="49" spans="1:31" x14ac:dyDescent="0.3">
      <c r="A49" t="s">
        <v>197</v>
      </c>
      <c r="B49" t="s">
        <v>391</v>
      </c>
      <c r="C49" t="s">
        <v>297</v>
      </c>
      <c r="D49" t="s">
        <v>392</v>
      </c>
      <c r="E49" t="s">
        <v>298</v>
      </c>
      <c r="G49">
        <v>26350239.323721699</v>
      </c>
      <c r="H49">
        <v>26471037.436820399</v>
      </c>
      <c r="I49">
        <v>26770293.730743799</v>
      </c>
      <c r="J49">
        <v>26304666.918764099</v>
      </c>
      <c r="K49">
        <v>25549426.007933799</v>
      </c>
      <c r="L49">
        <v>25350774.734696001</v>
      </c>
      <c r="M49">
        <v>24794481.343110599</v>
      </c>
      <c r="N49">
        <v>24244314.403175302</v>
      </c>
      <c r="O49">
        <v>24008332.8849473</v>
      </c>
      <c r="P49">
        <v>24063482.326306898</v>
      </c>
      <c r="Q49">
        <v>24208487.497827701</v>
      </c>
      <c r="R49">
        <v>24263943.882216901</v>
      </c>
      <c r="S49">
        <v>24294742.029297601</v>
      </c>
      <c r="T49">
        <v>25106719.386209901</v>
      </c>
      <c r="U49">
        <v>24726769.035455398</v>
      </c>
      <c r="V49">
        <v>24436447.426263101</v>
      </c>
      <c r="W49">
        <v>24865785.251580801</v>
      </c>
      <c r="X49">
        <v>25095541.901677001</v>
      </c>
      <c r="Y49">
        <v>25558259.559547</v>
      </c>
      <c r="Z49">
        <v>26063623.124219298</v>
      </c>
      <c r="AA49">
        <v>26010265.719970301</v>
      </c>
      <c r="AB49">
        <v>25504050.3846155</v>
      </c>
      <c r="AC49">
        <v>25324021.953198299</v>
      </c>
      <c r="AD49">
        <v>25438557.519246001</v>
      </c>
      <c r="AE49">
        <v>25746530.529199801</v>
      </c>
    </row>
    <row r="50" spans="1:31" x14ac:dyDescent="0.3">
      <c r="A50" t="s">
        <v>197</v>
      </c>
      <c r="B50" t="s">
        <v>393</v>
      </c>
      <c r="C50" t="s">
        <v>297</v>
      </c>
      <c r="D50" t="s">
        <v>394</v>
      </c>
      <c r="E50" t="s">
        <v>298</v>
      </c>
      <c r="G50">
        <v>23546637.6590744</v>
      </c>
      <c r="H50">
        <v>25249419.119330399</v>
      </c>
      <c r="I50">
        <v>27086696.0140616</v>
      </c>
      <c r="J50">
        <v>28501659.547050402</v>
      </c>
      <c r="K50">
        <v>29345171.165700499</v>
      </c>
      <c r="L50">
        <v>30127673.290114</v>
      </c>
      <c r="M50">
        <v>30822426.418869499</v>
      </c>
      <c r="N50">
        <v>30931618.898952</v>
      </c>
      <c r="O50">
        <v>31584502.668689799</v>
      </c>
      <c r="P50">
        <v>32311526.857934799</v>
      </c>
      <c r="Q50">
        <v>32890949.206930999</v>
      </c>
      <c r="R50">
        <v>33261654.797576901</v>
      </c>
      <c r="S50">
        <v>33207339.364175301</v>
      </c>
      <c r="T50">
        <v>33619882.490236998</v>
      </c>
      <c r="U50">
        <v>33663089.548216403</v>
      </c>
      <c r="V50">
        <v>34435968.922812402</v>
      </c>
      <c r="W50">
        <v>35713877.970774703</v>
      </c>
      <c r="X50">
        <v>36791410.279970497</v>
      </c>
      <c r="Y50">
        <v>38160503.5811489</v>
      </c>
      <c r="Z50">
        <v>39273237.4991474</v>
      </c>
      <c r="AA50">
        <v>39953115.317560099</v>
      </c>
      <c r="AB50">
        <v>40331705.133893199</v>
      </c>
      <c r="AC50">
        <v>40650021.175940201</v>
      </c>
      <c r="AD50">
        <v>41116111.573230103</v>
      </c>
      <c r="AE50">
        <v>41424368.840916499</v>
      </c>
    </row>
    <row r="51" spans="1:31" x14ac:dyDescent="0.3">
      <c r="A51" t="s">
        <v>197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197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197</v>
      </c>
      <c r="B53" t="s">
        <v>399</v>
      </c>
      <c r="C53" t="s">
        <v>297</v>
      </c>
      <c r="D53" t="s">
        <v>400</v>
      </c>
      <c r="E53" t="s">
        <v>298</v>
      </c>
      <c r="G53">
        <v>21308214.1776467</v>
      </c>
      <c r="H53">
        <v>22154375.633859299</v>
      </c>
      <c r="I53">
        <v>22579956.507160101</v>
      </c>
      <c r="J53">
        <v>22419201.100356199</v>
      </c>
      <c r="K53">
        <v>22569368.1764847</v>
      </c>
      <c r="L53">
        <v>23500088.290034998</v>
      </c>
      <c r="M53">
        <v>23512919.6061657</v>
      </c>
      <c r="N53">
        <v>23855998.361356601</v>
      </c>
      <c r="O53">
        <v>24536194.733875301</v>
      </c>
      <c r="P53">
        <v>25067447.040529899</v>
      </c>
      <c r="Q53">
        <v>25659343.244868498</v>
      </c>
      <c r="R53">
        <v>25464335.419836398</v>
      </c>
      <c r="S53">
        <v>25633558.861370798</v>
      </c>
      <c r="T53">
        <v>25378675.391176298</v>
      </c>
      <c r="U53">
        <v>24157324.506634202</v>
      </c>
      <c r="V53">
        <v>23170424.591974702</v>
      </c>
      <c r="W53">
        <v>22609345.7808588</v>
      </c>
      <c r="X53">
        <v>22089860.822363399</v>
      </c>
      <c r="Y53">
        <v>21796078.979388099</v>
      </c>
      <c r="Z53">
        <v>21791423.285085</v>
      </c>
      <c r="AA53">
        <v>21291043.727997299</v>
      </c>
      <c r="AB53">
        <v>20450402.271314599</v>
      </c>
      <c r="AC53">
        <v>20317825.368241601</v>
      </c>
      <c r="AD53">
        <v>20098339.743666101</v>
      </c>
      <c r="AE53">
        <v>19127800.0593815</v>
      </c>
    </row>
    <row r="54" spans="1:31" x14ac:dyDescent="0.3">
      <c r="A54" t="s">
        <v>197</v>
      </c>
      <c r="B54" t="s">
        <v>401</v>
      </c>
      <c r="C54" t="s">
        <v>297</v>
      </c>
      <c r="D54" t="s">
        <v>402</v>
      </c>
      <c r="E54" t="s">
        <v>298</v>
      </c>
      <c r="G54">
        <v>30579837.3683322</v>
      </c>
      <c r="H54">
        <v>31924276.342281401</v>
      </c>
      <c r="I54">
        <v>32659897.658969399</v>
      </c>
      <c r="J54">
        <v>32935251.0861861</v>
      </c>
      <c r="K54">
        <v>33469458.2342747</v>
      </c>
      <c r="L54">
        <v>34653759.915561602</v>
      </c>
      <c r="M54">
        <v>34363475.354716897</v>
      </c>
      <c r="N54">
        <v>34763241.232358597</v>
      </c>
      <c r="O54">
        <v>35998762.557516597</v>
      </c>
      <c r="P54">
        <v>36901582.544229798</v>
      </c>
      <c r="Q54">
        <v>37665118.883784503</v>
      </c>
      <c r="R54">
        <v>37610849.1451829</v>
      </c>
      <c r="S54">
        <v>38180134.439344302</v>
      </c>
      <c r="T54">
        <v>38000209.170833997</v>
      </c>
      <c r="U54">
        <v>36341656.006274298</v>
      </c>
      <c r="V54">
        <v>34943579.143071704</v>
      </c>
      <c r="W54">
        <v>34151107.2782875</v>
      </c>
      <c r="X54">
        <v>33519626.315855801</v>
      </c>
      <c r="Y54">
        <v>33215233.618462998</v>
      </c>
      <c r="Z54">
        <v>33268166.360424198</v>
      </c>
      <c r="AA54">
        <v>32641979.0965693</v>
      </c>
      <c r="AB54">
        <v>31637949.584603701</v>
      </c>
      <c r="AC54">
        <v>31543440.866522498</v>
      </c>
      <c r="AD54">
        <v>31267200.976600401</v>
      </c>
      <c r="AE54">
        <v>30453045.8275159</v>
      </c>
    </row>
    <row r="55" spans="1:31" x14ac:dyDescent="0.3">
      <c r="A55" t="s">
        <v>197</v>
      </c>
      <c r="B55" t="s">
        <v>403</v>
      </c>
      <c r="C55" t="s">
        <v>297</v>
      </c>
      <c r="D55" t="s">
        <v>404</v>
      </c>
      <c r="E55" t="s">
        <v>298</v>
      </c>
      <c r="G55">
        <v>9271623.1906854808</v>
      </c>
      <c r="H55">
        <v>9769900.7084221691</v>
      </c>
      <c r="I55">
        <v>10079941.1518094</v>
      </c>
      <c r="J55">
        <v>10516049.98583</v>
      </c>
      <c r="K55">
        <v>10900090.05779</v>
      </c>
      <c r="L55">
        <v>11153671.6255266</v>
      </c>
      <c r="M55">
        <v>10850555.748551199</v>
      </c>
      <c r="N55">
        <v>10907242.871002</v>
      </c>
      <c r="O55">
        <v>11462567.8236413</v>
      </c>
      <c r="P55">
        <v>11834135.5036998</v>
      </c>
      <c r="Q55">
        <v>12005775.6389159</v>
      </c>
      <c r="R55">
        <v>12146513.725346601</v>
      </c>
      <c r="S55">
        <v>12546575.5779735</v>
      </c>
      <c r="T55">
        <v>12621533.779657699</v>
      </c>
      <c r="U55">
        <v>12184331.4996401</v>
      </c>
      <c r="V55">
        <v>11773154.551096899</v>
      </c>
      <c r="W55">
        <v>11541761.4974287</v>
      </c>
      <c r="X55">
        <v>11429765.493492501</v>
      </c>
      <c r="Y55">
        <v>11419154.639074899</v>
      </c>
      <c r="Z55">
        <v>11476743.0753392</v>
      </c>
      <c r="AA55">
        <v>11350935.368572</v>
      </c>
      <c r="AB55">
        <v>11187547.3132891</v>
      </c>
      <c r="AC55">
        <v>11225615.498281</v>
      </c>
      <c r="AD55">
        <v>11168861.232934199</v>
      </c>
      <c r="AE55">
        <v>11325245.7681344</v>
      </c>
    </row>
    <row r="56" spans="1:31" x14ac:dyDescent="0.3">
      <c r="A56" t="s">
        <v>197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197</v>
      </c>
      <c r="B57" t="s">
        <v>407</v>
      </c>
      <c r="C57" t="s">
        <v>297</v>
      </c>
      <c r="D57" t="s">
        <v>408</v>
      </c>
      <c r="E57" t="s">
        <v>298</v>
      </c>
      <c r="G57">
        <v>1524563136.53212</v>
      </c>
      <c r="H57">
        <v>1567831123.58462</v>
      </c>
      <c r="I57">
        <v>1614014708.7005401</v>
      </c>
      <c r="J57">
        <v>1612893104.83218</v>
      </c>
      <c r="K57">
        <v>1609023330.3508601</v>
      </c>
      <c r="L57">
        <v>1625949591.16747</v>
      </c>
      <c r="M57">
        <v>1616654100.15517</v>
      </c>
      <c r="N57">
        <v>1601559416.2376299</v>
      </c>
      <c r="O57">
        <v>1605421931.34179</v>
      </c>
      <c r="P57">
        <v>1620087482.37341</v>
      </c>
      <c r="Q57">
        <v>1644181782.69066</v>
      </c>
      <c r="R57">
        <v>1670564194.76298</v>
      </c>
      <c r="S57">
        <v>1692092544.9301901</v>
      </c>
      <c r="T57">
        <v>1731635950.72808</v>
      </c>
      <c r="U57">
        <v>1680536130.75544</v>
      </c>
      <c r="V57">
        <v>1660424312.90973</v>
      </c>
      <c r="W57">
        <v>1663282698.1362</v>
      </c>
      <c r="X57">
        <v>1657751245.89047</v>
      </c>
      <c r="Y57">
        <v>1679429037.7827201</v>
      </c>
      <c r="Z57">
        <v>1728856069.92784</v>
      </c>
      <c r="AA57">
        <v>1749651756.1598001</v>
      </c>
      <c r="AB57">
        <v>1743967252.36185</v>
      </c>
      <c r="AC57">
        <v>1774177676.2330699</v>
      </c>
      <c r="AD57">
        <v>1806666489.05141</v>
      </c>
      <c r="AE57">
        <v>1833366052.06812</v>
      </c>
    </row>
    <row r="58" spans="1:31" x14ac:dyDescent="0.3">
      <c r="A58" t="s">
        <v>197</v>
      </c>
      <c r="B58" t="s">
        <v>409</v>
      </c>
      <c r="C58" t="s">
        <v>297</v>
      </c>
      <c r="D58" t="s">
        <v>410</v>
      </c>
      <c r="E58" t="s">
        <v>298</v>
      </c>
      <c r="G58">
        <v>1524563136.53212</v>
      </c>
      <c r="H58">
        <v>1567831123.58462</v>
      </c>
      <c r="I58">
        <v>1614014708.7005401</v>
      </c>
      <c r="J58">
        <v>1612893104.83218</v>
      </c>
      <c r="K58">
        <v>1609023330.3508601</v>
      </c>
      <c r="L58">
        <v>1625949591.16747</v>
      </c>
      <c r="M58">
        <v>1616654100.15517</v>
      </c>
      <c r="N58">
        <v>1601559416.2376299</v>
      </c>
      <c r="O58">
        <v>1605421931.34179</v>
      </c>
      <c r="P58">
        <v>1620087482.37341</v>
      </c>
      <c r="Q58">
        <v>1644181782.69066</v>
      </c>
      <c r="R58">
        <v>1670564194.76298</v>
      </c>
      <c r="S58">
        <v>1692092544.9301901</v>
      </c>
      <c r="T58">
        <v>1731635950.72808</v>
      </c>
      <c r="U58">
        <v>1680536130.75544</v>
      </c>
      <c r="V58">
        <v>1660424312.90973</v>
      </c>
      <c r="W58">
        <v>1663282698.1362</v>
      </c>
      <c r="X58">
        <v>1657751245.89047</v>
      </c>
      <c r="Y58">
        <v>1679429037.7827201</v>
      </c>
      <c r="Z58">
        <v>1728856069.92784</v>
      </c>
      <c r="AA58">
        <v>1749651756.1598001</v>
      </c>
      <c r="AB58">
        <v>1743967252.36185</v>
      </c>
      <c r="AC58">
        <v>1774177676.2330699</v>
      </c>
      <c r="AD58">
        <v>1806666489.05141</v>
      </c>
      <c r="AE58">
        <v>1833366052.06812</v>
      </c>
    </row>
    <row r="59" spans="1:31" x14ac:dyDescent="0.3">
      <c r="A59" t="s">
        <v>197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210</v>
      </c>
      <c r="B2" t="s">
        <v>295</v>
      </c>
      <c r="C2" t="s">
        <v>297</v>
      </c>
      <c r="D2" t="s">
        <v>296</v>
      </c>
      <c r="E2" t="s">
        <v>298</v>
      </c>
      <c r="F2">
        <v>323939.821335649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210</v>
      </c>
      <c r="B3" t="s">
        <v>299</v>
      </c>
      <c r="C3" t="s">
        <v>297</v>
      </c>
      <c r="D3" t="s">
        <v>300</v>
      </c>
      <c r="E3" t="s">
        <v>298</v>
      </c>
      <c r="F3">
        <v>5666.2515405303602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210</v>
      </c>
      <c r="B4" t="s">
        <v>301</v>
      </c>
      <c r="C4" t="s">
        <v>297</v>
      </c>
      <c r="D4" t="s">
        <v>302</v>
      </c>
      <c r="E4" t="s">
        <v>298</v>
      </c>
      <c r="F4">
        <v>3712588.8963479302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210</v>
      </c>
      <c r="B5" t="s">
        <v>303</v>
      </c>
      <c r="C5" t="s">
        <v>297</v>
      </c>
      <c r="D5" t="s">
        <v>304</v>
      </c>
      <c r="E5" t="s">
        <v>298</v>
      </c>
      <c r="F5">
        <v>181641.30289054199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210</v>
      </c>
      <c r="B6" t="s">
        <v>305</v>
      </c>
      <c r="C6" t="s">
        <v>297</v>
      </c>
      <c r="D6" t="s">
        <v>306</v>
      </c>
      <c r="E6" t="s">
        <v>298</v>
      </c>
      <c r="F6">
        <v>90293.426853957993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210</v>
      </c>
      <c r="B7" t="s">
        <v>307</v>
      </c>
      <c r="C7" t="s">
        <v>297</v>
      </c>
      <c r="D7" t="s">
        <v>308</v>
      </c>
      <c r="E7" t="s">
        <v>298</v>
      </c>
      <c r="F7">
        <v>146401.86261227599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210</v>
      </c>
      <c r="B8" t="s">
        <v>309</v>
      </c>
      <c r="C8" t="s">
        <v>297</v>
      </c>
      <c r="D8" t="s">
        <v>310</v>
      </c>
      <c r="E8" t="s">
        <v>298</v>
      </c>
      <c r="F8">
        <v>64279.045978858703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210</v>
      </c>
      <c r="B9" t="s">
        <v>311</v>
      </c>
      <c r="C9" t="s">
        <v>297</v>
      </c>
      <c r="D9" t="s">
        <v>312</v>
      </c>
      <c r="E9" t="s">
        <v>298</v>
      </c>
      <c r="F9">
        <v>240287.18806338601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210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210</v>
      </c>
      <c r="B11" t="s">
        <v>315</v>
      </c>
      <c r="C11" t="s">
        <v>297</v>
      </c>
      <c r="D11" t="s">
        <v>316</v>
      </c>
      <c r="E11" t="s">
        <v>298</v>
      </c>
      <c r="F11">
        <v>186427.58473009401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210</v>
      </c>
      <c r="B12" t="s">
        <v>317</v>
      </c>
      <c r="C12" t="s">
        <v>297</v>
      </c>
      <c r="D12" t="s">
        <v>318</v>
      </c>
      <c r="E12" t="s">
        <v>298</v>
      </c>
      <c r="F12">
        <v>173421.094559102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210</v>
      </c>
      <c r="B13" t="s">
        <v>319</v>
      </c>
      <c r="C13" t="s">
        <v>297</v>
      </c>
      <c r="D13" t="s">
        <v>320</v>
      </c>
      <c r="E13" t="s">
        <v>298</v>
      </c>
      <c r="F13">
        <v>274353.69293583703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210</v>
      </c>
      <c r="B14" t="s">
        <v>321</v>
      </c>
      <c r="C14" t="s">
        <v>297</v>
      </c>
      <c r="D14" t="s">
        <v>322</v>
      </c>
      <c r="E14" t="s">
        <v>298</v>
      </c>
      <c r="F14">
        <v>864542.87371506996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210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210</v>
      </c>
      <c r="B16" t="s">
        <v>325</v>
      </c>
      <c r="C16" t="s">
        <v>297</v>
      </c>
      <c r="D16" t="s">
        <v>326</v>
      </c>
      <c r="E16" t="s">
        <v>298</v>
      </c>
      <c r="F16">
        <v>758890.03096884803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210</v>
      </c>
      <c r="B17" t="s">
        <v>327</v>
      </c>
      <c r="C17" t="s">
        <v>297</v>
      </c>
      <c r="D17" t="s">
        <v>328</v>
      </c>
      <c r="E17" t="s">
        <v>298</v>
      </c>
      <c r="F17">
        <v>294568.33381531102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210</v>
      </c>
      <c r="B18" t="s">
        <v>329</v>
      </c>
      <c r="C18" t="s">
        <v>297</v>
      </c>
      <c r="D18" t="s">
        <v>330</v>
      </c>
      <c r="E18" t="s">
        <v>298</v>
      </c>
      <c r="F18">
        <v>280078.270500999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210</v>
      </c>
      <c r="B19" t="s">
        <v>331</v>
      </c>
      <c r="C19" t="s">
        <v>297</v>
      </c>
      <c r="D19" t="s">
        <v>332</v>
      </c>
      <c r="E19" t="s">
        <v>298</v>
      </c>
      <c r="F19">
        <v>157404.188723645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210</v>
      </c>
      <c r="B20" t="s">
        <v>333</v>
      </c>
      <c r="C20" t="s">
        <v>297</v>
      </c>
      <c r="D20" t="s">
        <v>334</v>
      </c>
      <c r="E20" t="s">
        <v>298</v>
      </c>
      <c r="F20">
        <v>321186.230457197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210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210</v>
      </c>
      <c r="B22" t="s">
        <v>337</v>
      </c>
      <c r="C22" t="s">
        <v>297</v>
      </c>
      <c r="D22" t="s">
        <v>338</v>
      </c>
      <c r="E22" t="s">
        <v>298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210</v>
      </c>
      <c r="B23" t="s">
        <v>339</v>
      </c>
      <c r="C23" t="s">
        <v>297</v>
      </c>
      <c r="D23" t="s">
        <v>340</v>
      </c>
      <c r="E23" t="s">
        <v>298</v>
      </c>
      <c r="F23">
        <v>206947.142044657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210</v>
      </c>
      <c r="B24" t="s">
        <v>341</v>
      </c>
      <c r="C24" t="s">
        <v>297</v>
      </c>
      <c r="D24" t="s">
        <v>342</v>
      </c>
      <c r="E24" t="s">
        <v>298</v>
      </c>
      <c r="F24">
        <v>1526126.2436074701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210</v>
      </c>
      <c r="B25" t="s">
        <v>343</v>
      </c>
      <c r="C25" t="s">
        <v>297</v>
      </c>
      <c r="D25" t="s">
        <v>344</v>
      </c>
      <c r="E25" t="s">
        <v>298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210</v>
      </c>
      <c r="B26" t="s">
        <v>345</v>
      </c>
      <c r="C26" t="s">
        <v>297</v>
      </c>
      <c r="D26" t="s">
        <v>346</v>
      </c>
      <c r="E26" t="s">
        <v>298</v>
      </c>
      <c r="F26">
        <v>846653.70038797904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210</v>
      </c>
      <c r="B27" t="s">
        <v>347</v>
      </c>
      <c r="C27" t="s">
        <v>297</v>
      </c>
      <c r="D27" t="s">
        <v>348</v>
      </c>
      <c r="E27" t="s">
        <v>298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210</v>
      </c>
      <c r="B28" t="s">
        <v>349</v>
      </c>
      <c r="C28" t="s">
        <v>297</v>
      </c>
      <c r="D28" t="s">
        <v>350</v>
      </c>
      <c r="E28" t="s">
        <v>298</v>
      </c>
      <c r="F28">
        <v>650249.21120517806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210</v>
      </c>
      <c r="B29" t="s">
        <v>351</v>
      </c>
      <c r="C29" t="s">
        <v>297</v>
      </c>
      <c r="D29" t="s">
        <v>352</v>
      </c>
      <c r="E29" t="s">
        <v>298</v>
      </c>
      <c r="F29">
        <v>177212.33443677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210</v>
      </c>
      <c r="B30" t="s">
        <v>353</v>
      </c>
      <c r="C30" t="s">
        <v>297</v>
      </c>
      <c r="D30" t="s">
        <v>354</v>
      </c>
      <c r="E30" t="s">
        <v>298</v>
      </c>
      <c r="F30">
        <v>39835.7814178841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210</v>
      </c>
      <c r="B31" t="s">
        <v>355</v>
      </c>
      <c r="C31" t="s">
        <v>297</v>
      </c>
      <c r="D31" t="s">
        <v>356</v>
      </c>
      <c r="E31" t="s">
        <v>298</v>
      </c>
      <c r="F31">
        <v>52915.245248298997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210</v>
      </c>
      <c r="B32" t="s">
        <v>357</v>
      </c>
      <c r="C32" t="s">
        <v>297</v>
      </c>
      <c r="D32" t="s">
        <v>358</v>
      </c>
      <c r="E32" t="s">
        <v>298</v>
      </c>
      <c r="F32">
        <v>163827.04144855399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210</v>
      </c>
      <c r="B33" t="s">
        <v>359</v>
      </c>
      <c r="C33" t="s">
        <v>297</v>
      </c>
      <c r="D33" t="s">
        <v>360</v>
      </c>
      <c r="E33" t="s">
        <v>298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210</v>
      </c>
      <c r="B34" t="s">
        <v>361</v>
      </c>
      <c r="C34" t="s">
        <v>297</v>
      </c>
      <c r="D34" t="s">
        <v>362</v>
      </c>
      <c r="E34" t="s">
        <v>298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210</v>
      </c>
      <c r="B35" t="s">
        <v>363</v>
      </c>
      <c r="C35" t="s">
        <v>297</v>
      </c>
      <c r="D35" t="s">
        <v>364</v>
      </c>
      <c r="E35" t="s">
        <v>298</v>
      </c>
      <c r="F35">
        <v>2643678.9513363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210</v>
      </c>
      <c r="B36" t="s">
        <v>365</v>
      </c>
      <c r="C36" t="s">
        <v>297</v>
      </c>
      <c r="D36" t="s">
        <v>366</v>
      </c>
      <c r="E36" t="s">
        <v>298</v>
      </c>
      <c r="F36">
        <v>91752.626487522997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210</v>
      </c>
      <c r="B37" t="s">
        <v>367</v>
      </c>
      <c r="C37" t="s">
        <v>297</v>
      </c>
      <c r="D37" t="s">
        <v>368</v>
      </c>
      <c r="E37" t="s">
        <v>298</v>
      </c>
      <c r="F37">
        <v>205169.43647593801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210</v>
      </c>
      <c r="B38" t="s">
        <v>369</v>
      </c>
      <c r="C38" t="s">
        <v>297</v>
      </c>
      <c r="D38" t="s">
        <v>370</v>
      </c>
      <c r="E38" t="s">
        <v>298</v>
      </c>
      <c r="F38">
        <v>2346756.8883728399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210</v>
      </c>
      <c r="B39" t="s">
        <v>371</v>
      </c>
      <c r="C39" t="s">
        <v>297</v>
      </c>
      <c r="D39" t="s">
        <v>372</v>
      </c>
      <c r="E39" t="s">
        <v>298</v>
      </c>
      <c r="F39">
        <v>2350691.8985632798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210</v>
      </c>
      <c r="B40" t="s">
        <v>373</v>
      </c>
      <c r="C40" t="s">
        <v>297</v>
      </c>
      <c r="D40" t="s">
        <v>374</v>
      </c>
      <c r="E40" t="s">
        <v>298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210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210</v>
      </c>
      <c r="B43" t="s">
        <v>379</v>
      </c>
      <c r="C43" t="s">
        <v>297</v>
      </c>
      <c r="D43" t="s">
        <v>380</v>
      </c>
      <c r="E43" t="s">
        <v>298</v>
      </c>
      <c r="F43">
        <v>1249142.78997914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210</v>
      </c>
      <c r="B44" t="s">
        <v>381</v>
      </c>
      <c r="C44" t="s">
        <v>297</v>
      </c>
      <c r="D44" t="s">
        <v>382</v>
      </c>
      <c r="E44" t="s">
        <v>298</v>
      </c>
      <c r="F44">
        <v>13822868.8574795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210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210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210</v>
      </c>
      <c r="B47" t="s">
        <v>387</v>
      </c>
      <c r="C47" t="s">
        <v>297</v>
      </c>
      <c r="D47" t="s">
        <v>388</v>
      </c>
      <c r="E47" t="s">
        <v>298</v>
      </c>
      <c r="F47">
        <v>505079.36309075297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210</v>
      </c>
      <c r="B48" t="s">
        <v>389</v>
      </c>
      <c r="C48" t="s">
        <v>297</v>
      </c>
      <c r="D48" t="s">
        <v>390</v>
      </c>
      <c r="E48" t="s">
        <v>298</v>
      </c>
      <c r="F48">
        <v>1755978.25503146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210</v>
      </c>
      <c r="B49" t="s">
        <v>391</v>
      </c>
      <c r="C49" t="s">
        <v>297</v>
      </c>
      <c r="D49" t="s">
        <v>392</v>
      </c>
      <c r="E49" t="s">
        <v>298</v>
      </c>
      <c r="F49">
        <v>187493.646403747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210</v>
      </c>
      <c r="B50" t="s">
        <v>393</v>
      </c>
      <c r="C50" t="s">
        <v>297</v>
      </c>
      <c r="D50" t="s">
        <v>394</v>
      </c>
      <c r="E50" t="s">
        <v>298</v>
      </c>
      <c r="F50">
        <v>1063405.24553696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210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210</v>
      </c>
      <c r="B53" t="s">
        <v>399</v>
      </c>
      <c r="C53" t="s">
        <v>297</v>
      </c>
      <c r="D53" t="s">
        <v>400</v>
      </c>
      <c r="E53" t="s">
        <v>298</v>
      </c>
      <c r="F53">
        <v>327938.11091047898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210</v>
      </c>
      <c r="B54" t="s">
        <v>401</v>
      </c>
      <c r="C54" t="s">
        <v>297</v>
      </c>
      <c r="D54" t="s">
        <v>402</v>
      </c>
      <c r="E54" t="s">
        <v>298</v>
      </c>
      <c r="F54">
        <v>437110.06152682798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210</v>
      </c>
      <c r="B55" t="s">
        <v>403</v>
      </c>
      <c r="C55" t="s">
        <v>297</v>
      </c>
      <c r="D55" t="s">
        <v>404</v>
      </c>
      <c r="E55" t="s">
        <v>298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210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210</v>
      </c>
      <c r="B57" t="s">
        <v>407</v>
      </c>
      <c r="C57" t="s">
        <v>297</v>
      </c>
      <c r="D57" t="s">
        <v>408</v>
      </c>
      <c r="E57" t="s">
        <v>298</v>
      </c>
      <c r="F57">
        <v>15749288.9812002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210</v>
      </c>
      <c r="B58" t="s">
        <v>409</v>
      </c>
      <c r="C58" t="s">
        <v>297</v>
      </c>
      <c r="D58" t="s">
        <v>410</v>
      </c>
      <c r="E58" t="s">
        <v>298</v>
      </c>
      <c r="F58">
        <v>15748986.118515201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210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212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212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212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212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212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212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212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212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212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212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212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212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212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212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212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212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212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212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212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212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212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212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212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212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212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212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212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212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212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212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212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212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212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212</v>
      </c>
      <c r="B35" t="s">
        <v>363</v>
      </c>
      <c r="C35" t="s">
        <v>297</v>
      </c>
      <c r="D35" t="s">
        <v>364</v>
      </c>
      <c r="E35" t="s">
        <v>298</v>
      </c>
      <c r="F35">
        <v>2807054.3792795502</v>
      </c>
      <c r="G35">
        <v>2878353.33239687</v>
      </c>
      <c r="H35">
        <v>2941937.4396890602</v>
      </c>
      <c r="I35">
        <v>2996496.19131428</v>
      </c>
      <c r="J35">
        <v>3046576.5572917499</v>
      </c>
      <c r="K35">
        <v>3148891.9206843302</v>
      </c>
      <c r="L35">
        <v>3228340.4958583699</v>
      </c>
      <c r="M35">
        <v>3311960.3645975101</v>
      </c>
      <c r="N35">
        <v>3391120.3706238898</v>
      </c>
      <c r="O35">
        <v>3462356.3554619402</v>
      </c>
      <c r="P35">
        <v>3543112.1598685998</v>
      </c>
      <c r="Q35">
        <v>3622315.8943369798</v>
      </c>
      <c r="R35">
        <v>3675892.4148653001</v>
      </c>
      <c r="S35">
        <v>3722068.5516828001</v>
      </c>
      <c r="T35">
        <v>3751620.8469619201</v>
      </c>
      <c r="U35">
        <v>3798517.7230623499</v>
      </c>
      <c r="V35">
        <v>3819802.2701504701</v>
      </c>
      <c r="W35">
        <v>3829923.4754319298</v>
      </c>
      <c r="X35">
        <v>3823722.7113477401</v>
      </c>
      <c r="Y35">
        <v>3864548.4642449599</v>
      </c>
      <c r="Z35">
        <v>3892341.7651242702</v>
      </c>
      <c r="AA35">
        <v>3920496.3556552702</v>
      </c>
      <c r="AB35">
        <v>3907867.8561607799</v>
      </c>
      <c r="AC35">
        <v>3892396.2518967902</v>
      </c>
      <c r="AD35">
        <v>3890450.64806868</v>
      </c>
      <c r="AE35">
        <v>3812101.5701004402</v>
      </c>
      <c r="AF35">
        <v>0</v>
      </c>
    </row>
    <row r="36" spans="1:32" x14ac:dyDescent="0.3">
      <c r="A36" t="s">
        <v>212</v>
      </c>
      <c r="B36" t="s">
        <v>365</v>
      </c>
      <c r="C36" t="s">
        <v>297</v>
      </c>
      <c r="D36" t="s">
        <v>366</v>
      </c>
      <c r="E36" t="s">
        <v>298</v>
      </c>
      <c r="F36">
        <v>2807054.3792795502</v>
      </c>
      <c r="G36">
        <v>2878353.33239687</v>
      </c>
      <c r="H36">
        <v>2941937.4396890602</v>
      </c>
      <c r="I36">
        <v>2996496.19131428</v>
      </c>
      <c r="J36">
        <v>3046576.5572917499</v>
      </c>
      <c r="K36">
        <v>3148891.9206843302</v>
      </c>
      <c r="L36">
        <v>3228340.4958583699</v>
      </c>
      <c r="M36">
        <v>3311960.3645975101</v>
      </c>
      <c r="N36">
        <v>3391120.3706238898</v>
      </c>
      <c r="O36">
        <v>3462356.3554619402</v>
      </c>
      <c r="P36">
        <v>3543112.1598685998</v>
      </c>
      <c r="Q36">
        <v>3622315.8943369798</v>
      </c>
      <c r="R36">
        <v>3675892.4148653001</v>
      </c>
      <c r="S36">
        <v>3722068.5516828001</v>
      </c>
      <c r="T36">
        <v>3751620.8469619201</v>
      </c>
      <c r="U36">
        <v>3798517.7230623499</v>
      </c>
      <c r="V36">
        <v>3819802.2701504701</v>
      </c>
      <c r="W36">
        <v>3829923.4754319298</v>
      </c>
      <c r="X36">
        <v>3823722.7113477401</v>
      </c>
      <c r="Y36">
        <v>3864548.4642449599</v>
      </c>
      <c r="Z36">
        <v>3892341.7651242702</v>
      </c>
      <c r="AA36">
        <v>3920496.3556552702</v>
      </c>
      <c r="AB36">
        <v>3907867.8561607799</v>
      </c>
      <c r="AC36">
        <v>3892396.2518967902</v>
      </c>
      <c r="AD36">
        <v>3890450.64806868</v>
      </c>
      <c r="AE36">
        <v>3812101.5701004402</v>
      </c>
      <c r="AF36">
        <v>0</v>
      </c>
    </row>
    <row r="37" spans="1:32" x14ac:dyDescent="0.3">
      <c r="A37" t="s">
        <v>212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212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212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212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212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212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212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212</v>
      </c>
      <c r="B44" t="s">
        <v>381</v>
      </c>
      <c r="C44" t="s">
        <v>297</v>
      </c>
      <c r="D44" t="s">
        <v>382</v>
      </c>
      <c r="E44" t="s">
        <v>298</v>
      </c>
      <c r="F44">
        <v>2982475.8711748798</v>
      </c>
      <c r="G44">
        <v>3212078.0830973699</v>
      </c>
      <c r="H44">
        <v>3416889.44670917</v>
      </c>
      <c r="I44">
        <v>3587376.8178921901</v>
      </c>
      <c r="J44">
        <v>3729359.7834105799</v>
      </c>
      <c r="K44">
        <v>3903859.7290432099</v>
      </c>
      <c r="L44">
        <v>4047466.2104739002</v>
      </c>
      <c r="M44">
        <v>4184555.9076895299</v>
      </c>
      <c r="N44">
        <v>4307712.9083957402</v>
      </c>
      <c r="O44">
        <v>4418549.9324523099</v>
      </c>
      <c r="P44">
        <v>4529644.7054031398</v>
      </c>
      <c r="Q44">
        <v>4634376.8278651703</v>
      </c>
      <c r="R44">
        <v>4710729.9391676998</v>
      </c>
      <c r="S44">
        <v>4780840.0381611902</v>
      </c>
      <c r="T44">
        <v>4824189.5604582801</v>
      </c>
      <c r="U44">
        <v>4874790.0287915803</v>
      </c>
      <c r="V44">
        <v>4897730.6302496996</v>
      </c>
      <c r="W44">
        <v>4913712.7360987896</v>
      </c>
      <c r="X44">
        <v>4914784.9514388395</v>
      </c>
      <c r="Y44">
        <v>4962741.0115750702</v>
      </c>
      <c r="Z44">
        <v>4997849.5300671197</v>
      </c>
      <c r="AA44">
        <v>5040165.0110718803</v>
      </c>
      <c r="AB44">
        <v>5034137.4019148797</v>
      </c>
      <c r="AC44">
        <v>5028000.4903723802</v>
      </c>
      <c r="AD44">
        <v>5046164.2021649498</v>
      </c>
      <c r="AE44">
        <v>4991973.2460842701</v>
      </c>
      <c r="AF44">
        <v>0</v>
      </c>
    </row>
    <row r="45" spans="1:32" x14ac:dyDescent="0.3">
      <c r="A45" t="s">
        <v>212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212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212</v>
      </c>
      <c r="B47" t="s">
        <v>387</v>
      </c>
      <c r="C47" t="s">
        <v>297</v>
      </c>
      <c r="D47" t="s">
        <v>388</v>
      </c>
      <c r="E47" t="s">
        <v>298</v>
      </c>
      <c r="F47">
        <v>75464.254368932001</v>
      </c>
      <c r="G47">
        <v>78614.242601359205</v>
      </c>
      <c r="H47">
        <v>80507.119308829104</v>
      </c>
      <c r="I47">
        <v>78129.724201425401</v>
      </c>
      <c r="J47">
        <v>77130.8489771967</v>
      </c>
      <c r="K47">
        <v>72705.284251841906</v>
      </c>
      <c r="L47">
        <v>68012.1229840015</v>
      </c>
      <c r="M47">
        <v>63342.636504597598</v>
      </c>
      <c r="N47">
        <v>56217.230565338497</v>
      </c>
      <c r="O47">
        <v>53473.850017902303</v>
      </c>
      <c r="P47">
        <v>49321.667397357502</v>
      </c>
      <c r="Q47">
        <v>45599.963383213602</v>
      </c>
      <c r="R47">
        <v>44961.741789919302</v>
      </c>
      <c r="S47">
        <v>58291.819452712902</v>
      </c>
      <c r="T47">
        <v>76005.775044822702</v>
      </c>
      <c r="U47">
        <v>84885.294115925499</v>
      </c>
      <c r="V47">
        <v>91572.069276115202</v>
      </c>
      <c r="W47">
        <v>98528.544538082904</v>
      </c>
      <c r="X47">
        <v>111404.85263249</v>
      </c>
      <c r="Y47">
        <v>119702.73145974</v>
      </c>
      <c r="Z47">
        <v>118847.02298518</v>
      </c>
      <c r="AA47">
        <v>122834.93519966101</v>
      </c>
      <c r="AB47">
        <v>138674.04853398399</v>
      </c>
      <c r="AC47">
        <v>153164.49873848099</v>
      </c>
      <c r="AD47">
        <v>160956.13415274001</v>
      </c>
      <c r="AE47">
        <v>160171.99744559699</v>
      </c>
      <c r="AF47">
        <v>0</v>
      </c>
    </row>
    <row r="48" spans="1:32" x14ac:dyDescent="0.3">
      <c r="A48" t="s">
        <v>212</v>
      </c>
      <c r="B48" t="s">
        <v>389</v>
      </c>
      <c r="C48" t="s">
        <v>297</v>
      </c>
      <c r="D48" t="s">
        <v>390</v>
      </c>
      <c r="E48" t="s">
        <v>298</v>
      </c>
      <c r="F48">
        <v>75464.254368932001</v>
      </c>
      <c r="G48">
        <v>78614.242601359205</v>
      </c>
      <c r="H48">
        <v>80507.119308829104</v>
      </c>
      <c r="I48">
        <v>78129.724201425401</v>
      </c>
      <c r="J48">
        <v>77130.8489771967</v>
      </c>
      <c r="K48">
        <v>72705.284251841906</v>
      </c>
      <c r="L48">
        <v>68012.1229840015</v>
      </c>
      <c r="M48">
        <v>63342.636504597598</v>
      </c>
      <c r="N48">
        <v>56217.230565338497</v>
      </c>
      <c r="O48">
        <v>53473.850017902303</v>
      </c>
      <c r="P48">
        <v>49321.667397357502</v>
      </c>
      <c r="Q48">
        <v>45599.963383213602</v>
      </c>
      <c r="R48">
        <v>44961.741789919302</v>
      </c>
      <c r="S48">
        <v>58291.819452712902</v>
      </c>
      <c r="T48">
        <v>76005.775044822702</v>
      </c>
      <c r="U48">
        <v>84885.294115925499</v>
      </c>
      <c r="V48">
        <v>91572.069276115202</v>
      </c>
      <c r="W48">
        <v>98528.544538082904</v>
      </c>
      <c r="X48">
        <v>111404.85263249</v>
      </c>
      <c r="Y48">
        <v>119702.73145974</v>
      </c>
      <c r="Z48">
        <v>118847.02298518</v>
      </c>
      <c r="AA48">
        <v>122834.93519966101</v>
      </c>
      <c r="AB48">
        <v>138674.04853398399</v>
      </c>
      <c r="AC48">
        <v>153164.49873848099</v>
      </c>
      <c r="AD48">
        <v>160956.13415274001</v>
      </c>
      <c r="AE48">
        <v>160171.99744559699</v>
      </c>
      <c r="AF48">
        <v>0</v>
      </c>
    </row>
    <row r="49" spans="1:32" x14ac:dyDescent="0.3">
      <c r="A49" t="s">
        <v>212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212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212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212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212</v>
      </c>
      <c r="B53" t="s">
        <v>399</v>
      </c>
      <c r="C53" t="s">
        <v>297</v>
      </c>
      <c r="D53" t="s">
        <v>400</v>
      </c>
      <c r="E53" t="s">
        <v>298</v>
      </c>
      <c r="F53">
        <v>175421.491895329</v>
      </c>
      <c r="G53">
        <v>333724.75070049602</v>
      </c>
      <c r="H53">
        <v>474952.00702011399</v>
      </c>
      <c r="I53">
        <v>590880.62657790096</v>
      </c>
      <c r="J53">
        <v>682783.22611883096</v>
      </c>
      <c r="K53">
        <v>754967.80835888197</v>
      </c>
      <c r="L53">
        <v>819125.71461552102</v>
      </c>
      <c r="M53">
        <v>872595.54309201997</v>
      </c>
      <c r="N53">
        <v>916592.53777185304</v>
      </c>
      <c r="O53">
        <v>956193.57699036202</v>
      </c>
      <c r="P53">
        <v>986532.54553453997</v>
      </c>
      <c r="Q53">
        <v>1012060.93352819</v>
      </c>
      <c r="R53">
        <v>1034837.5243023901</v>
      </c>
      <c r="S53">
        <v>1058771.4864783899</v>
      </c>
      <c r="T53">
        <v>1072568.71349636</v>
      </c>
      <c r="U53">
        <v>1076272.3057292299</v>
      </c>
      <c r="V53">
        <v>1077928.36009923</v>
      </c>
      <c r="W53">
        <v>1083789.26066685</v>
      </c>
      <c r="X53">
        <v>1091062.2400911001</v>
      </c>
      <c r="Y53">
        <v>1098192.5473301001</v>
      </c>
      <c r="Z53">
        <v>1105507.76494285</v>
      </c>
      <c r="AA53">
        <v>1119668.65541661</v>
      </c>
      <c r="AB53">
        <v>1126269.5457541</v>
      </c>
      <c r="AC53">
        <v>1135604.23847559</v>
      </c>
      <c r="AD53">
        <v>1155713.5540962699</v>
      </c>
      <c r="AE53">
        <v>1179871.6759838299</v>
      </c>
      <c r="AF53">
        <v>0</v>
      </c>
    </row>
    <row r="54" spans="1:32" x14ac:dyDescent="0.3">
      <c r="A54" t="s">
        <v>212</v>
      </c>
      <c r="B54" t="s">
        <v>401</v>
      </c>
      <c r="C54" t="s">
        <v>297</v>
      </c>
      <c r="D54" t="s">
        <v>402</v>
      </c>
      <c r="E54" t="s">
        <v>298</v>
      </c>
      <c r="F54">
        <v>175421.491895329</v>
      </c>
      <c r="G54">
        <v>333724.75070049602</v>
      </c>
      <c r="H54">
        <v>474952.00702011399</v>
      </c>
      <c r="I54">
        <v>590880.62657790096</v>
      </c>
      <c r="J54">
        <v>682783.22611883096</v>
      </c>
      <c r="K54">
        <v>754967.80835888197</v>
      </c>
      <c r="L54">
        <v>819125.71461552102</v>
      </c>
      <c r="M54">
        <v>872595.54309201997</v>
      </c>
      <c r="N54">
        <v>916592.53777185304</v>
      </c>
      <c r="O54">
        <v>956193.57699036202</v>
      </c>
      <c r="P54">
        <v>986532.54553453997</v>
      </c>
      <c r="Q54">
        <v>1012060.93352819</v>
      </c>
      <c r="R54">
        <v>1034837.5243023901</v>
      </c>
      <c r="S54">
        <v>1058771.4864783899</v>
      </c>
      <c r="T54">
        <v>1072568.71349636</v>
      </c>
      <c r="U54">
        <v>1076272.3057292299</v>
      </c>
      <c r="V54">
        <v>1077928.36009923</v>
      </c>
      <c r="W54">
        <v>1083789.26066685</v>
      </c>
      <c r="X54">
        <v>1091062.2400911001</v>
      </c>
      <c r="Y54">
        <v>1098192.5473301001</v>
      </c>
      <c r="Z54">
        <v>1105507.76494285</v>
      </c>
      <c r="AA54">
        <v>1119668.65541661</v>
      </c>
      <c r="AB54">
        <v>1126269.5457541</v>
      </c>
      <c r="AC54">
        <v>1135604.23847559</v>
      </c>
      <c r="AD54">
        <v>1155713.5540962699</v>
      </c>
      <c r="AE54">
        <v>1179871.6759838299</v>
      </c>
      <c r="AF54">
        <v>0</v>
      </c>
    </row>
    <row r="55" spans="1:32" x14ac:dyDescent="0.3">
      <c r="A55" t="s">
        <v>212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212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212</v>
      </c>
      <c r="B57" t="s">
        <v>407</v>
      </c>
      <c r="C57" t="s">
        <v>297</v>
      </c>
      <c r="D57" t="s">
        <v>408</v>
      </c>
      <c r="E57" t="s">
        <v>298</v>
      </c>
      <c r="F57">
        <v>3064425.43527692</v>
      </c>
      <c r="G57">
        <v>3297997.6436288501</v>
      </c>
      <c r="H57">
        <v>3505533.2229161002</v>
      </c>
      <c r="I57">
        <v>3674705.5140661099</v>
      </c>
      <c r="J57">
        <v>3816530.5650126599</v>
      </c>
      <c r="K57">
        <v>3988096.6752895298</v>
      </c>
      <c r="L57">
        <v>4128451.5695285099</v>
      </c>
      <c r="M57">
        <v>4262524.5388509901</v>
      </c>
      <c r="N57">
        <v>4380829.25568901</v>
      </c>
      <c r="O57">
        <v>4490344.2973170299</v>
      </c>
      <c r="P57">
        <v>4599213.66225689</v>
      </c>
      <c r="Q57">
        <v>4702070.2526735496</v>
      </c>
      <c r="R57">
        <v>4778551.0497356001</v>
      </c>
      <c r="S57">
        <v>4858650.4636302404</v>
      </c>
      <c r="T57">
        <v>4915111.2634326704</v>
      </c>
      <c r="U57">
        <v>4972538.2267017895</v>
      </c>
      <c r="V57">
        <v>5000478.5678612404</v>
      </c>
      <c r="W57">
        <v>5021621.1436913004</v>
      </c>
      <c r="X57">
        <v>5032131.2198396502</v>
      </c>
      <c r="Y57">
        <v>5086611.9591568997</v>
      </c>
      <c r="Z57">
        <v>5121261.4912927002</v>
      </c>
      <c r="AA57">
        <v>5167072.2792662196</v>
      </c>
      <c r="AB57">
        <v>5174716.1524900803</v>
      </c>
      <c r="AC57">
        <v>5181648.1687137503</v>
      </c>
      <c r="AD57">
        <v>5207145.4464668697</v>
      </c>
      <c r="AE57">
        <v>5152145.2435298702</v>
      </c>
      <c r="AF57">
        <v>0</v>
      </c>
    </row>
    <row r="58" spans="1:32" x14ac:dyDescent="0.3">
      <c r="A58" t="s">
        <v>212</v>
      </c>
      <c r="B58" t="s">
        <v>409</v>
      </c>
      <c r="C58" t="s">
        <v>297</v>
      </c>
      <c r="D58" t="s">
        <v>410</v>
      </c>
      <c r="E58" t="s">
        <v>298</v>
      </c>
      <c r="F58">
        <v>3064425.43527692</v>
      </c>
      <c r="G58">
        <v>3297997.6436288501</v>
      </c>
      <c r="H58">
        <v>3505533.2229161002</v>
      </c>
      <c r="I58">
        <v>3674705.5140661099</v>
      </c>
      <c r="J58">
        <v>3816530.5650126599</v>
      </c>
      <c r="K58">
        <v>3988096.6752895298</v>
      </c>
      <c r="L58">
        <v>4128451.5695285099</v>
      </c>
      <c r="M58">
        <v>4262524.5388509901</v>
      </c>
      <c r="N58">
        <v>4380829.25568901</v>
      </c>
      <c r="O58">
        <v>4490344.2973170299</v>
      </c>
      <c r="P58">
        <v>4599213.66225689</v>
      </c>
      <c r="Q58">
        <v>4702070.2526735496</v>
      </c>
      <c r="R58">
        <v>4778551.0497356001</v>
      </c>
      <c r="S58">
        <v>4858650.4636302404</v>
      </c>
      <c r="T58">
        <v>4915111.2634326704</v>
      </c>
      <c r="U58">
        <v>4972538.2267017895</v>
      </c>
      <c r="V58">
        <v>5000478.5678612404</v>
      </c>
      <c r="W58">
        <v>5021621.1436913004</v>
      </c>
      <c r="X58">
        <v>5032131.2198396502</v>
      </c>
      <c r="Y58">
        <v>5086611.9591568997</v>
      </c>
      <c r="Z58">
        <v>5121261.4912927002</v>
      </c>
      <c r="AA58">
        <v>5167072.2792662196</v>
      </c>
      <c r="AB58">
        <v>5174716.1524900803</v>
      </c>
      <c r="AC58">
        <v>5181648.1687137503</v>
      </c>
      <c r="AD58">
        <v>5207145.4464668697</v>
      </c>
      <c r="AE58">
        <v>5152145.2435298702</v>
      </c>
      <c r="AF58">
        <v>0</v>
      </c>
    </row>
    <row r="59" spans="1:32" x14ac:dyDescent="0.3">
      <c r="A59" t="s">
        <v>212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214</v>
      </c>
      <c r="B2" t="s">
        <v>295</v>
      </c>
      <c r="C2" t="s">
        <v>297</v>
      </c>
      <c r="D2" t="s">
        <v>296</v>
      </c>
      <c r="E2" t="s">
        <v>298</v>
      </c>
      <c r="F2">
        <v>126190.11712203101</v>
      </c>
      <c r="G2">
        <v>130111.610877648</v>
      </c>
      <c r="H2">
        <v>132771.99539140801</v>
      </c>
      <c r="I2">
        <v>135328.34133403999</v>
      </c>
      <c r="J2">
        <v>137955.49717387999</v>
      </c>
      <c r="K2">
        <v>139045.248477769</v>
      </c>
      <c r="L2">
        <v>136896.23449390501</v>
      </c>
      <c r="M2">
        <v>133041.82163759301</v>
      </c>
      <c r="N2">
        <v>130028.40960380599</v>
      </c>
      <c r="O2">
        <v>127439.300833577</v>
      </c>
      <c r="P2">
        <v>125570.78515954901</v>
      </c>
      <c r="Q2">
        <v>124952.63373605</v>
      </c>
      <c r="R2">
        <v>126691.088875624</v>
      </c>
      <c r="S2">
        <v>124457.61648876</v>
      </c>
      <c r="T2">
        <v>122453.66783326201</v>
      </c>
      <c r="U2">
        <v>121878.48548203</v>
      </c>
      <c r="V2">
        <v>119559.736645856</v>
      </c>
      <c r="W2">
        <v>116208.61000277199</v>
      </c>
      <c r="X2">
        <v>113184.579792829</v>
      </c>
      <c r="Y2">
        <v>112246.653345071</v>
      </c>
      <c r="Z2">
        <v>111751.21711518901</v>
      </c>
      <c r="AA2">
        <v>111388.303202393</v>
      </c>
      <c r="AB2">
        <v>111293.98634595799</v>
      </c>
      <c r="AC2">
        <v>111369.21458025801</v>
      </c>
      <c r="AD2">
        <v>112152.80071799101</v>
      </c>
      <c r="AE2">
        <v>116852.44840169699</v>
      </c>
      <c r="AF2">
        <v>122827.131734134</v>
      </c>
    </row>
    <row r="3" spans="1:32" x14ac:dyDescent="0.3">
      <c r="A3" t="s">
        <v>214</v>
      </c>
      <c r="B3" t="s">
        <v>299</v>
      </c>
      <c r="C3" t="s">
        <v>297</v>
      </c>
      <c r="D3" t="s">
        <v>300</v>
      </c>
      <c r="E3" t="s">
        <v>298</v>
      </c>
      <c r="F3">
        <v>132345.995185129</v>
      </c>
      <c r="G3">
        <v>132080.36680278499</v>
      </c>
      <c r="H3">
        <v>131312.849522654</v>
      </c>
      <c r="I3">
        <v>133167.949151632</v>
      </c>
      <c r="J3">
        <v>136053.622208794</v>
      </c>
      <c r="K3">
        <v>137120.56786136</v>
      </c>
      <c r="L3">
        <v>138972.397081698</v>
      </c>
      <c r="M3">
        <v>132338.222434305</v>
      </c>
      <c r="N3">
        <v>123720.79864546499</v>
      </c>
      <c r="O3">
        <v>115615.684759504</v>
      </c>
      <c r="P3">
        <v>110469.504286321</v>
      </c>
      <c r="Q3">
        <v>101265.52901610199</v>
      </c>
      <c r="R3">
        <v>93804.768594034904</v>
      </c>
      <c r="S3">
        <v>85344.318793453305</v>
      </c>
      <c r="T3">
        <v>77582.427869840496</v>
      </c>
      <c r="U3">
        <v>69960.198224198204</v>
      </c>
      <c r="V3">
        <v>63118.637528398402</v>
      </c>
      <c r="W3">
        <v>57052.248665125902</v>
      </c>
      <c r="X3">
        <v>52554.871208593897</v>
      </c>
      <c r="Y3">
        <v>48812.7287432913</v>
      </c>
      <c r="Z3">
        <v>46171.029964605303</v>
      </c>
      <c r="AA3">
        <v>44203.099652287499</v>
      </c>
      <c r="AB3">
        <v>41886.120627211101</v>
      </c>
      <c r="AC3">
        <v>39865.344705097101</v>
      </c>
      <c r="AD3">
        <v>37665.415484545301</v>
      </c>
      <c r="AE3">
        <v>35254.139094528597</v>
      </c>
      <c r="AF3">
        <v>32936.103169941001</v>
      </c>
    </row>
    <row r="4" spans="1:32" x14ac:dyDescent="0.3">
      <c r="A4" t="s">
        <v>214</v>
      </c>
      <c r="B4" t="s">
        <v>301</v>
      </c>
      <c r="C4" t="s">
        <v>297</v>
      </c>
      <c r="D4" t="s">
        <v>302</v>
      </c>
      <c r="E4" t="s">
        <v>298</v>
      </c>
      <c r="F4">
        <v>53590491.380171701</v>
      </c>
      <c r="G4">
        <v>55520642.647978</v>
      </c>
      <c r="H4">
        <v>57563159.178548202</v>
      </c>
      <c r="I4">
        <v>59541716.153560497</v>
      </c>
      <c r="J4">
        <v>60810923.024950102</v>
      </c>
      <c r="K4">
        <v>62057462.727660298</v>
      </c>
      <c r="L4">
        <v>63375913.122733898</v>
      </c>
      <c r="M4">
        <v>64584844.599388704</v>
      </c>
      <c r="N4">
        <v>65633930.336464398</v>
      </c>
      <c r="O4">
        <v>66559567.777354799</v>
      </c>
      <c r="P4">
        <v>68124143.503586993</v>
      </c>
      <c r="Q4">
        <v>69947389.849791601</v>
      </c>
      <c r="R4">
        <v>72162660.279476702</v>
      </c>
      <c r="S4">
        <v>73879888.896128595</v>
      </c>
      <c r="T4">
        <v>74439422.003974199</v>
      </c>
      <c r="U4">
        <v>74442403.345697805</v>
      </c>
      <c r="V4">
        <v>74600063.194854602</v>
      </c>
      <c r="W4">
        <v>74718287.521484494</v>
      </c>
      <c r="X4">
        <v>75301395.133617893</v>
      </c>
      <c r="Y4">
        <v>76401985.931031197</v>
      </c>
      <c r="Z4">
        <v>77795130.962369606</v>
      </c>
      <c r="AA4">
        <v>78906855.925965995</v>
      </c>
      <c r="AB4">
        <v>79867647.712645799</v>
      </c>
      <c r="AC4">
        <v>81019143.229934603</v>
      </c>
      <c r="AD4">
        <v>81644599.292435005</v>
      </c>
      <c r="AE4">
        <v>82205202.241854504</v>
      </c>
      <c r="AF4">
        <v>82480907.434705094</v>
      </c>
    </row>
    <row r="5" spans="1:32" x14ac:dyDescent="0.3">
      <c r="A5" t="s">
        <v>214</v>
      </c>
      <c r="B5" t="s">
        <v>303</v>
      </c>
      <c r="C5" t="s">
        <v>297</v>
      </c>
      <c r="D5" t="s">
        <v>304</v>
      </c>
      <c r="E5" t="s">
        <v>298</v>
      </c>
      <c r="F5">
        <v>1451384.23334496</v>
      </c>
      <c r="G5">
        <v>1501944.5843233799</v>
      </c>
      <c r="H5">
        <v>1553728.9364678401</v>
      </c>
      <c r="I5">
        <v>1603683.49369625</v>
      </c>
      <c r="J5">
        <v>1656027.5162770499</v>
      </c>
      <c r="K5">
        <v>1689696.60283938</v>
      </c>
      <c r="L5">
        <v>1713788.5290685401</v>
      </c>
      <c r="M5">
        <v>1723207.99193491</v>
      </c>
      <c r="N5">
        <v>1790376.81518404</v>
      </c>
      <c r="O5">
        <v>1820337.8728265399</v>
      </c>
      <c r="P5">
        <v>1851957.7071837899</v>
      </c>
      <c r="Q5">
        <v>1902118.98822346</v>
      </c>
      <c r="R5">
        <v>1925141.1225306599</v>
      </c>
      <c r="S5">
        <v>1915982.34811726</v>
      </c>
      <c r="T5">
        <v>1894194.91465784</v>
      </c>
      <c r="U5">
        <v>1862501.3971565501</v>
      </c>
      <c r="V5">
        <v>1825496.23081193</v>
      </c>
      <c r="W5">
        <v>1784256.5646214599</v>
      </c>
      <c r="X5">
        <v>1750168.5778348099</v>
      </c>
      <c r="Y5">
        <v>1719119.35025088</v>
      </c>
      <c r="Z5">
        <v>1701967.02130109</v>
      </c>
      <c r="AA5">
        <v>1692904.50065589</v>
      </c>
      <c r="AB5">
        <v>1708424.5501898299</v>
      </c>
      <c r="AC5">
        <v>1734086.42148791</v>
      </c>
      <c r="AD5">
        <v>1761000.06854482</v>
      </c>
      <c r="AE5">
        <v>1781347.80088638</v>
      </c>
      <c r="AF5">
        <v>1792457.66126004</v>
      </c>
    </row>
    <row r="6" spans="1:32" x14ac:dyDescent="0.3">
      <c r="A6" t="s">
        <v>214</v>
      </c>
      <c r="B6" t="s">
        <v>305</v>
      </c>
      <c r="C6" t="s">
        <v>297</v>
      </c>
      <c r="D6" t="s">
        <v>306</v>
      </c>
      <c r="E6" t="s">
        <v>298</v>
      </c>
      <c r="F6">
        <v>919855.68183939601</v>
      </c>
      <c r="G6">
        <v>842269.17615910002</v>
      </c>
      <c r="H6">
        <v>775427.76791890804</v>
      </c>
      <c r="I6">
        <v>717661.67677539005</v>
      </c>
      <c r="J6">
        <v>666507.29859740695</v>
      </c>
      <c r="K6">
        <v>620993.05379341997</v>
      </c>
      <c r="L6">
        <v>579472.92972320504</v>
      </c>
      <c r="M6">
        <v>543206.696312143</v>
      </c>
      <c r="N6">
        <v>504682.053672379</v>
      </c>
      <c r="O6">
        <v>469146.639830673</v>
      </c>
      <c r="P6">
        <v>435479.10905969801</v>
      </c>
      <c r="Q6">
        <v>405470.599793937</v>
      </c>
      <c r="R6">
        <v>385565.91863592598</v>
      </c>
      <c r="S6">
        <v>371892.45497142698</v>
      </c>
      <c r="T6">
        <v>353808.11201115802</v>
      </c>
      <c r="U6">
        <v>335583.73612812901</v>
      </c>
      <c r="V6">
        <v>328672.25525959698</v>
      </c>
      <c r="W6">
        <v>321736.95783188101</v>
      </c>
      <c r="X6">
        <v>315386.08155217499</v>
      </c>
      <c r="Y6">
        <v>315380.69096334599</v>
      </c>
      <c r="Z6">
        <v>315736.48749332299</v>
      </c>
      <c r="AA6">
        <v>314900.24248496903</v>
      </c>
      <c r="AB6">
        <v>318079.11209701898</v>
      </c>
      <c r="AC6">
        <v>324806.29740980797</v>
      </c>
      <c r="AD6">
        <v>328985.07661061198</v>
      </c>
      <c r="AE6">
        <v>321724.615224868</v>
      </c>
      <c r="AF6">
        <v>310564.491695281</v>
      </c>
    </row>
    <row r="7" spans="1:32" x14ac:dyDescent="0.3">
      <c r="A7" t="s">
        <v>214</v>
      </c>
      <c r="B7" t="s">
        <v>307</v>
      </c>
      <c r="C7" t="s">
        <v>297</v>
      </c>
      <c r="D7" t="s">
        <v>308</v>
      </c>
      <c r="E7" t="s">
        <v>298</v>
      </c>
      <c r="F7">
        <v>480381.01902658201</v>
      </c>
      <c r="G7">
        <v>513158.97884361801</v>
      </c>
      <c r="H7">
        <v>543746.16768928804</v>
      </c>
      <c r="I7">
        <v>573558.94905241404</v>
      </c>
      <c r="J7">
        <v>598451.40077711805</v>
      </c>
      <c r="K7">
        <v>616521.77392888605</v>
      </c>
      <c r="L7">
        <v>633590.87871234503</v>
      </c>
      <c r="M7">
        <v>645276.64706244005</v>
      </c>
      <c r="N7">
        <v>659574.34154304001</v>
      </c>
      <c r="O7">
        <v>671486.94414004404</v>
      </c>
      <c r="P7">
        <v>679927.98350380699</v>
      </c>
      <c r="Q7">
        <v>686327.17312915402</v>
      </c>
      <c r="R7">
        <v>684541.48143880197</v>
      </c>
      <c r="S7">
        <v>683727.54604812397</v>
      </c>
      <c r="T7">
        <v>681216.99545750197</v>
      </c>
      <c r="U7">
        <v>677028.60938756005</v>
      </c>
      <c r="V7">
        <v>662919.05559260305</v>
      </c>
      <c r="W7">
        <v>639820.94414677098</v>
      </c>
      <c r="X7">
        <v>612946.14341728098</v>
      </c>
      <c r="Y7">
        <v>589445.86671828199</v>
      </c>
      <c r="Z7">
        <v>569604.76257003599</v>
      </c>
      <c r="AA7">
        <v>555983.67221324902</v>
      </c>
      <c r="AB7">
        <v>547342.55140618095</v>
      </c>
      <c r="AC7">
        <v>543623.10912967403</v>
      </c>
      <c r="AD7">
        <v>537904.31099352404</v>
      </c>
      <c r="AE7">
        <v>538875.19603852404</v>
      </c>
      <c r="AF7">
        <v>540275.60134623398</v>
      </c>
    </row>
    <row r="8" spans="1:32" x14ac:dyDescent="0.3">
      <c r="A8" t="s">
        <v>214</v>
      </c>
      <c r="B8" t="s">
        <v>309</v>
      </c>
      <c r="C8" t="s">
        <v>297</v>
      </c>
      <c r="D8" t="s">
        <v>310</v>
      </c>
      <c r="E8" t="s">
        <v>298</v>
      </c>
      <c r="F8">
        <v>575121.86225902801</v>
      </c>
      <c r="G8">
        <v>564457.23072848795</v>
      </c>
      <c r="H8">
        <v>553234.37804673996</v>
      </c>
      <c r="I8">
        <v>533130.33485042397</v>
      </c>
      <c r="J8">
        <v>501775.84434287401</v>
      </c>
      <c r="K8">
        <v>469007.50535018399</v>
      </c>
      <c r="L8">
        <v>443047.14750472998</v>
      </c>
      <c r="M8">
        <v>421157.37115393998</v>
      </c>
      <c r="N8">
        <v>402518.32460324198</v>
      </c>
      <c r="O8">
        <v>386989.18615608598</v>
      </c>
      <c r="P8">
        <v>378983.36054102599</v>
      </c>
      <c r="Q8">
        <v>377392.61228212802</v>
      </c>
      <c r="R8">
        <v>376737.816858985</v>
      </c>
      <c r="S8">
        <v>377800.48653644801</v>
      </c>
      <c r="T8">
        <v>378299.164544962</v>
      </c>
      <c r="U8">
        <v>378153.48069453298</v>
      </c>
      <c r="V8">
        <v>376014.20460877602</v>
      </c>
      <c r="W8">
        <v>370282.788090488</v>
      </c>
      <c r="X8">
        <v>365056.75472487998</v>
      </c>
      <c r="Y8">
        <v>358281.50941444299</v>
      </c>
      <c r="Z8">
        <v>353058.06202131201</v>
      </c>
      <c r="AA8">
        <v>350004.80057333497</v>
      </c>
      <c r="AB8">
        <v>347122.64280968398</v>
      </c>
      <c r="AC8">
        <v>345472.03432992799</v>
      </c>
      <c r="AD8">
        <v>343195.69898465299</v>
      </c>
      <c r="AE8">
        <v>339134.06611092499</v>
      </c>
      <c r="AF8">
        <v>333002.37132053601</v>
      </c>
    </row>
    <row r="9" spans="1:32" x14ac:dyDescent="0.3">
      <c r="A9" t="s">
        <v>214</v>
      </c>
      <c r="B9" t="s">
        <v>311</v>
      </c>
      <c r="C9" t="s">
        <v>297</v>
      </c>
      <c r="D9" t="s">
        <v>312</v>
      </c>
      <c r="E9" t="s">
        <v>298</v>
      </c>
      <c r="F9">
        <v>6927902.6178070204</v>
      </c>
      <c r="G9">
        <v>7146864.0426304899</v>
      </c>
      <c r="H9">
        <v>7295395.6776400497</v>
      </c>
      <c r="I9">
        <v>7371160.5534639601</v>
      </c>
      <c r="J9">
        <v>7433469.0660556396</v>
      </c>
      <c r="K9">
        <v>7358896.2962067099</v>
      </c>
      <c r="L9">
        <v>7398843.4412305104</v>
      </c>
      <c r="M9">
        <v>7440089.3875321802</v>
      </c>
      <c r="N9">
        <v>7439223.3647912899</v>
      </c>
      <c r="O9">
        <v>7406391.3335621096</v>
      </c>
      <c r="P9">
        <v>7462487.4655017499</v>
      </c>
      <c r="Q9">
        <v>7515730.9790725401</v>
      </c>
      <c r="R9">
        <v>7732963.8217286002</v>
      </c>
      <c r="S9">
        <v>7954442.7283965303</v>
      </c>
      <c r="T9">
        <v>8042404.6643549697</v>
      </c>
      <c r="U9">
        <v>8017126.7074702596</v>
      </c>
      <c r="V9">
        <v>8011801.5381386997</v>
      </c>
      <c r="W9">
        <v>8038536.1790261799</v>
      </c>
      <c r="X9">
        <v>8138163.9282921702</v>
      </c>
      <c r="Y9">
        <v>8306025.2277604798</v>
      </c>
      <c r="Z9">
        <v>8470477.0473168902</v>
      </c>
      <c r="AA9">
        <v>8636050.0646450296</v>
      </c>
      <c r="AB9">
        <v>8856314.2344816104</v>
      </c>
      <c r="AC9">
        <v>9041976.5767938308</v>
      </c>
      <c r="AD9">
        <v>9151703.4580745604</v>
      </c>
      <c r="AE9">
        <v>9258840.4211258609</v>
      </c>
      <c r="AF9">
        <v>9309815.8011966497</v>
      </c>
    </row>
    <row r="10" spans="1:32" x14ac:dyDescent="0.3">
      <c r="A10" t="s">
        <v>214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214</v>
      </c>
      <c r="B11" t="s">
        <v>315</v>
      </c>
      <c r="C11" t="s">
        <v>297</v>
      </c>
      <c r="D11" t="s">
        <v>316</v>
      </c>
      <c r="E11" t="s">
        <v>298</v>
      </c>
      <c r="F11">
        <v>4337439.28827566</v>
      </c>
      <c r="G11">
        <v>4159990.4389984799</v>
      </c>
      <c r="H11">
        <v>4052314.0187567901</v>
      </c>
      <c r="I11">
        <v>4054313.3447497701</v>
      </c>
      <c r="J11">
        <v>3996172.4589426299</v>
      </c>
      <c r="K11">
        <v>4103682.43843405</v>
      </c>
      <c r="L11">
        <v>4157382.7266335501</v>
      </c>
      <c r="M11">
        <v>4294275.2774128402</v>
      </c>
      <c r="N11">
        <v>4418112.4012612002</v>
      </c>
      <c r="O11">
        <v>4484785.4375555404</v>
      </c>
      <c r="P11">
        <v>4595542.7016370296</v>
      </c>
      <c r="Q11">
        <v>4809578.4576970804</v>
      </c>
      <c r="R11">
        <v>4980977.5784545597</v>
      </c>
      <c r="S11">
        <v>5151156.89979624</v>
      </c>
      <c r="T11">
        <v>5331188.2322496697</v>
      </c>
      <c r="U11">
        <v>5558538.8431617497</v>
      </c>
      <c r="V11">
        <v>5707166.4276667899</v>
      </c>
      <c r="W11">
        <v>5852908.05362623</v>
      </c>
      <c r="X11">
        <v>6034263.0845523505</v>
      </c>
      <c r="Y11">
        <v>6170336.2416449198</v>
      </c>
      <c r="Z11">
        <v>6336317.9640905904</v>
      </c>
      <c r="AA11">
        <v>6441905.5741075799</v>
      </c>
      <c r="AB11">
        <v>6539961.7881823201</v>
      </c>
      <c r="AC11">
        <v>6582070.1282897396</v>
      </c>
      <c r="AD11">
        <v>6564450.3731408203</v>
      </c>
      <c r="AE11">
        <v>6537664.9867426297</v>
      </c>
      <c r="AF11">
        <v>6498812.5982330199</v>
      </c>
    </row>
    <row r="12" spans="1:32" x14ac:dyDescent="0.3">
      <c r="A12" t="s">
        <v>214</v>
      </c>
      <c r="B12" t="s">
        <v>317</v>
      </c>
      <c r="C12" t="s">
        <v>297</v>
      </c>
      <c r="D12" t="s">
        <v>318</v>
      </c>
      <c r="E12" t="s">
        <v>298</v>
      </c>
      <c r="F12">
        <v>2642625.0624710899</v>
      </c>
      <c r="G12">
        <v>2732272.17660728</v>
      </c>
      <c r="H12">
        <v>2811259.4415181102</v>
      </c>
      <c r="I12">
        <v>2889566.3524534702</v>
      </c>
      <c r="J12">
        <v>2933332.03179185</v>
      </c>
      <c r="K12">
        <v>2956684.4178562099</v>
      </c>
      <c r="L12">
        <v>2976204.0871835598</v>
      </c>
      <c r="M12">
        <v>2947873.78280801</v>
      </c>
      <c r="N12">
        <v>2923932.46842829</v>
      </c>
      <c r="O12">
        <v>2926210.2893073298</v>
      </c>
      <c r="P12">
        <v>2934533.5527351298</v>
      </c>
      <c r="Q12">
        <v>2946334.6257693502</v>
      </c>
      <c r="R12">
        <v>2972705.09320278</v>
      </c>
      <c r="S12">
        <v>3000898.4557212899</v>
      </c>
      <c r="T12">
        <v>3010487.9894119198</v>
      </c>
      <c r="U12">
        <v>3005105.9147365</v>
      </c>
      <c r="V12">
        <v>2997239.8414850999</v>
      </c>
      <c r="W12">
        <v>2998712.8452765401</v>
      </c>
      <c r="X12">
        <v>3024728.57485501</v>
      </c>
      <c r="Y12">
        <v>3097208.0215158002</v>
      </c>
      <c r="Z12">
        <v>3170943.6956823398</v>
      </c>
      <c r="AA12">
        <v>3245502.3702523098</v>
      </c>
      <c r="AB12">
        <v>3302798.15492569</v>
      </c>
      <c r="AC12">
        <v>3373346.8293982302</v>
      </c>
      <c r="AD12">
        <v>3407705.55131023</v>
      </c>
      <c r="AE12">
        <v>3425152.1497084801</v>
      </c>
      <c r="AF12">
        <v>3427639.2735965298</v>
      </c>
    </row>
    <row r="13" spans="1:32" x14ac:dyDescent="0.3">
      <c r="A13" t="s">
        <v>214</v>
      </c>
      <c r="B13" t="s">
        <v>319</v>
      </c>
      <c r="C13" t="s">
        <v>297</v>
      </c>
      <c r="D13" t="s">
        <v>320</v>
      </c>
      <c r="E13" t="s">
        <v>298</v>
      </c>
      <c r="F13">
        <v>4373868.9404327199</v>
      </c>
      <c r="G13">
        <v>4317805.8690023003</v>
      </c>
      <c r="H13">
        <v>4262810.2604083996</v>
      </c>
      <c r="I13">
        <v>4194626.2321625696</v>
      </c>
      <c r="J13">
        <v>4071359.8187124901</v>
      </c>
      <c r="K13">
        <v>3969852.7688192301</v>
      </c>
      <c r="L13">
        <v>3825129.4903995199</v>
      </c>
      <c r="M13">
        <v>3708157.3194222501</v>
      </c>
      <c r="N13">
        <v>3546136.57365043</v>
      </c>
      <c r="O13">
        <v>3459264.12156267</v>
      </c>
      <c r="P13">
        <v>3408983.67937613</v>
      </c>
      <c r="Q13">
        <v>3383231.4745315001</v>
      </c>
      <c r="R13">
        <v>3383329.6437712102</v>
      </c>
      <c r="S13">
        <v>3391077.5401212098</v>
      </c>
      <c r="T13">
        <v>3402512.0508276601</v>
      </c>
      <c r="U13">
        <v>3384856.0474267201</v>
      </c>
      <c r="V13">
        <v>3363905.2245879802</v>
      </c>
      <c r="W13">
        <v>3331801.67600958</v>
      </c>
      <c r="X13">
        <v>3307805.15244075</v>
      </c>
      <c r="Y13">
        <v>3317517.6034603198</v>
      </c>
      <c r="Z13">
        <v>3329078.2768614599</v>
      </c>
      <c r="AA13">
        <v>3342967.7006790498</v>
      </c>
      <c r="AB13">
        <v>3344611.7427985799</v>
      </c>
      <c r="AC13">
        <v>3307741.1879537101</v>
      </c>
      <c r="AD13">
        <v>3293413.59958125</v>
      </c>
      <c r="AE13">
        <v>3244349.4124052199</v>
      </c>
      <c r="AF13">
        <v>3172633.4715661402</v>
      </c>
    </row>
    <row r="14" spans="1:32" x14ac:dyDescent="0.3">
      <c r="A14" t="s">
        <v>214</v>
      </c>
      <c r="B14" t="s">
        <v>321</v>
      </c>
      <c r="C14" t="s">
        <v>297</v>
      </c>
      <c r="D14" t="s">
        <v>322</v>
      </c>
      <c r="E14" t="s">
        <v>298</v>
      </c>
      <c r="F14">
        <v>14815923.3998146</v>
      </c>
      <c r="G14">
        <v>15589253.271467799</v>
      </c>
      <c r="H14">
        <v>16393851.096185699</v>
      </c>
      <c r="I14">
        <v>17193088.652703799</v>
      </c>
      <c r="J14">
        <v>17750565.496222898</v>
      </c>
      <c r="K14">
        <v>18368579.5980496</v>
      </c>
      <c r="L14">
        <v>18965484.485673301</v>
      </c>
      <c r="M14">
        <v>19484410.098331202</v>
      </c>
      <c r="N14">
        <v>19832679.5520791</v>
      </c>
      <c r="O14">
        <v>20103262.441948999</v>
      </c>
      <c r="P14">
        <v>20519792.057664499</v>
      </c>
      <c r="Q14">
        <v>21035827.077086698</v>
      </c>
      <c r="R14">
        <v>21665838.204711601</v>
      </c>
      <c r="S14">
        <v>22142889.942104101</v>
      </c>
      <c r="T14">
        <v>22132071.4107612</v>
      </c>
      <c r="U14">
        <v>21796438.2185045</v>
      </c>
      <c r="V14">
        <v>21586905.732875202</v>
      </c>
      <c r="W14">
        <v>21312025.322682701</v>
      </c>
      <c r="X14">
        <v>21057975.305891398</v>
      </c>
      <c r="Y14">
        <v>20819420.5493448</v>
      </c>
      <c r="Z14">
        <v>20660665.2018167</v>
      </c>
      <c r="AA14">
        <v>20433618.4444074</v>
      </c>
      <c r="AB14">
        <v>20154706.1340735</v>
      </c>
      <c r="AC14">
        <v>20004783.730023999</v>
      </c>
      <c r="AD14">
        <v>19712610.358855601</v>
      </c>
      <c r="AE14">
        <v>19618341.2992687</v>
      </c>
      <c r="AF14">
        <v>19516331.937739901</v>
      </c>
    </row>
    <row r="15" spans="1:32" x14ac:dyDescent="0.3">
      <c r="A15" t="s">
        <v>214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214</v>
      </c>
      <c r="B16" t="s">
        <v>325</v>
      </c>
      <c r="C16" t="s">
        <v>297</v>
      </c>
      <c r="D16" t="s">
        <v>326</v>
      </c>
      <c r="E16" t="s">
        <v>298</v>
      </c>
      <c r="F16">
        <v>4686289.8506640196</v>
      </c>
      <c r="G16">
        <v>5026024.2211576505</v>
      </c>
      <c r="H16">
        <v>5363440.4921472101</v>
      </c>
      <c r="I16">
        <v>5673089.98168875</v>
      </c>
      <c r="J16">
        <v>5893385.6857049502</v>
      </c>
      <c r="K16">
        <v>6118466.5437121103</v>
      </c>
      <c r="L16">
        <v>6346526.4239166901</v>
      </c>
      <c r="M16">
        <v>6521364.4016658301</v>
      </c>
      <c r="N16">
        <v>6622690.4120128397</v>
      </c>
      <c r="O16">
        <v>6710069.0962987999</v>
      </c>
      <c r="P16">
        <v>6851765.2286732905</v>
      </c>
      <c r="Q16">
        <v>7002729.01195601</v>
      </c>
      <c r="R16">
        <v>7113989.4389358005</v>
      </c>
      <c r="S16">
        <v>7146592.9329216098</v>
      </c>
      <c r="T16">
        <v>7096024.7320265602</v>
      </c>
      <c r="U16">
        <v>7068095.7898596404</v>
      </c>
      <c r="V16">
        <v>7037468.9971983004</v>
      </c>
      <c r="W16">
        <v>7039059.6794370301</v>
      </c>
      <c r="X16">
        <v>7099177.1056422899</v>
      </c>
      <c r="Y16">
        <v>7224257.4014243204</v>
      </c>
      <c r="Z16">
        <v>7398990.1775584202</v>
      </c>
      <c r="AA16">
        <v>7554307.7762841098</v>
      </c>
      <c r="AB16">
        <v>7654433.3616270097</v>
      </c>
      <c r="AC16">
        <v>7854784.9019927699</v>
      </c>
      <c r="AD16">
        <v>8057168.5469195498</v>
      </c>
      <c r="AE16">
        <v>7851700.5828143004</v>
      </c>
      <c r="AF16">
        <v>7507918.0850056997</v>
      </c>
    </row>
    <row r="17" spans="1:32" x14ac:dyDescent="0.3">
      <c r="A17" t="s">
        <v>214</v>
      </c>
      <c r="B17" t="s">
        <v>327</v>
      </c>
      <c r="C17" t="s">
        <v>297</v>
      </c>
      <c r="D17" t="s">
        <v>328</v>
      </c>
      <c r="E17" t="s">
        <v>298</v>
      </c>
      <c r="F17">
        <v>3171118.4619935998</v>
      </c>
      <c r="G17">
        <v>3522060.1689996701</v>
      </c>
      <c r="H17">
        <v>3877806.48312634</v>
      </c>
      <c r="I17">
        <v>4208554.78931027</v>
      </c>
      <c r="J17">
        <v>4525139.4591637403</v>
      </c>
      <c r="K17">
        <v>4800073.4305451801</v>
      </c>
      <c r="L17">
        <v>5055441.5273679299</v>
      </c>
      <c r="M17">
        <v>5281640.3318741601</v>
      </c>
      <c r="N17">
        <v>5569235.6811521398</v>
      </c>
      <c r="O17">
        <v>5854410.7676085699</v>
      </c>
      <c r="P17">
        <v>6218310.1247790102</v>
      </c>
      <c r="Q17">
        <v>6521003.02740392</v>
      </c>
      <c r="R17">
        <v>6871219.3135457998</v>
      </c>
      <c r="S17">
        <v>7138264.4722069399</v>
      </c>
      <c r="T17">
        <v>7308285.9169867104</v>
      </c>
      <c r="U17">
        <v>7397254.1272599502</v>
      </c>
      <c r="V17">
        <v>7505571.0887918603</v>
      </c>
      <c r="W17">
        <v>7588685.7702479502</v>
      </c>
      <c r="X17">
        <v>7727924.8594697798</v>
      </c>
      <c r="Y17">
        <v>7924267.5916020898</v>
      </c>
      <c r="Z17">
        <v>8113999.1217690697</v>
      </c>
      <c r="AA17">
        <v>8228469.3553888099</v>
      </c>
      <c r="AB17">
        <v>8301751.5595153496</v>
      </c>
      <c r="AC17">
        <v>8458448.2609129995</v>
      </c>
      <c r="AD17">
        <v>8525020.2241235301</v>
      </c>
      <c r="AE17">
        <v>8441727.3011983801</v>
      </c>
      <c r="AF17">
        <v>8292158.7684685104</v>
      </c>
    </row>
    <row r="18" spans="1:32" x14ac:dyDescent="0.3">
      <c r="A18" t="s">
        <v>214</v>
      </c>
      <c r="B18" t="s">
        <v>329</v>
      </c>
      <c r="C18" t="s">
        <v>297</v>
      </c>
      <c r="D18" t="s">
        <v>330</v>
      </c>
      <c r="E18" t="s">
        <v>298</v>
      </c>
      <c r="F18">
        <v>8487762.5362799894</v>
      </c>
      <c r="G18">
        <v>8828450.8303399198</v>
      </c>
      <c r="H18">
        <v>9254284.6371931899</v>
      </c>
      <c r="I18">
        <v>9650574.6250837091</v>
      </c>
      <c r="J18">
        <v>9864708.7232863903</v>
      </c>
      <c r="K18">
        <v>10035609.4480472</v>
      </c>
      <c r="L18">
        <v>10298180.818977199</v>
      </c>
      <c r="M18">
        <v>10582631.0092756</v>
      </c>
      <c r="N18">
        <v>10927003.743058501</v>
      </c>
      <c r="O18">
        <v>11273870.476217801</v>
      </c>
      <c r="P18">
        <v>11790107.7611119</v>
      </c>
      <c r="Q18">
        <v>12359733.248563699</v>
      </c>
      <c r="R18">
        <v>13061364.8467614</v>
      </c>
      <c r="S18">
        <v>13588711.913930099</v>
      </c>
      <c r="T18">
        <v>13796848.7194661</v>
      </c>
      <c r="U18">
        <v>13965210.521024499</v>
      </c>
      <c r="V18">
        <v>14215797.1571663</v>
      </c>
      <c r="W18">
        <v>14478195.389291801</v>
      </c>
      <c r="X18">
        <v>14911506.616248701</v>
      </c>
      <c r="Y18">
        <v>15624391.185190501</v>
      </c>
      <c r="Z18">
        <v>16470462.743219299</v>
      </c>
      <c r="AA18">
        <v>17244094.359366901</v>
      </c>
      <c r="AB18">
        <v>17951710.829929899</v>
      </c>
      <c r="AC18">
        <v>18593764.976357002</v>
      </c>
      <c r="AD18">
        <v>19090401.532357901</v>
      </c>
      <c r="AE18">
        <v>19957024.739284702</v>
      </c>
      <c r="AF18">
        <v>20875149.336387701</v>
      </c>
    </row>
    <row r="19" spans="1:32" x14ac:dyDescent="0.3">
      <c r="A19" t="s">
        <v>214</v>
      </c>
      <c r="B19" t="s">
        <v>331</v>
      </c>
      <c r="C19" t="s">
        <v>297</v>
      </c>
      <c r="D19" t="s">
        <v>332</v>
      </c>
      <c r="E19" t="s">
        <v>298</v>
      </c>
      <c r="F19">
        <v>720818.42596302205</v>
      </c>
      <c r="G19">
        <v>776091.65871985594</v>
      </c>
      <c r="H19">
        <v>825859.82144960796</v>
      </c>
      <c r="I19">
        <v>878707.16756967502</v>
      </c>
      <c r="J19">
        <v>920028.22507503396</v>
      </c>
      <c r="K19">
        <v>949398.85007820604</v>
      </c>
      <c r="L19">
        <v>982820.63634273305</v>
      </c>
      <c r="M19">
        <v>991554.28460318001</v>
      </c>
      <c r="N19">
        <v>997764.60502784001</v>
      </c>
      <c r="O19">
        <v>993343.170339567</v>
      </c>
      <c r="P19">
        <v>996272.77181993204</v>
      </c>
      <c r="Q19">
        <v>1001912.57428202</v>
      </c>
      <c r="R19">
        <v>1008285.9989006</v>
      </c>
      <c r="S19">
        <v>1016451.17525728</v>
      </c>
      <c r="T19">
        <v>1012079.10121794</v>
      </c>
      <c r="U19">
        <v>996509.95288717898</v>
      </c>
      <c r="V19">
        <v>981105.44067148399</v>
      </c>
      <c r="W19">
        <v>962265.35119586799</v>
      </c>
      <c r="X19">
        <v>956292.94869627699</v>
      </c>
      <c r="Y19">
        <v>936334.69174099097</v>
      </c>
      <c r="Z19">
        <v>903830.40066909697</v>
      </c>
      <c r="AA19">
        <v>866147.06490728597</v>
      </c>
      <c r="AB19">
        <v>840391.05060914997</v>
      </c>
      <c r="AC19">
        <v>854238.77585500095</v>
      </c>
      <c r="AD19">
        <v>871040.49293792399</v>
      </c>
      <c r="AE19">
        <v>889319.67104546702</v>
      </c>
      <c r="AF19">
        <v>904148.03688890405</v>
      </c>
    </row>
    <row r="20" spans="1:32" x14ac:dyDescent="0.3">
      <c r="A20" t="s">
        <v>214</v>
      </c>
      <c r="B20" t="s">
        <v>333</v>
      </c>
      <c r="C20" t="s">
        <v>297</v>
      </c>
      <c r="D20" t="s">
        <v>334</v>
      </c>
      <c r="E20" t="s">
        <v>298</v>
      </c>
      <c r="F20">
        <v>583997.99538710294</v>
      </c>
      <c r="G20">
        <v>612455.68422740104</v>
      </c>
      <c r="H20">
        <v>637714.51395584398</v>
      </c>
      <c r="I20">
        <v>654029.81513795804</v>
      </c>
      <c r="J20">
        <v>677146.52930193394</v>
      </c>
      <c r="K20">
        <v>686936.68551990401</v>
      </c>
      <c r="L20">
        <v>681375.285198814</v>
      </c>
      <c r="M20">
        <v>673864.52317721106</v>
      </c>
      <c r="N20">
        <v>661053.28605007695</v>
      </c>
      <c r="O20">
        <v>637950.39269604604</v>
      </c>
      <c r="P20">
        <v>619769.93819963105</v>
      </c>
      <c r="Q20">
        <v>604639.30709708505</v>
      </c>
      <c r="R20">
        <v>596343.02894940402</v>
      </c>
      <c r="S20">
        <v>589527.65528274304</v>
      </c>
      <c r="T20">
        <v>576242.00902647898</v>
      </c>
      <c r="U20">
        <v>559563.94087865297</v>
      </c>
      <c r="V20">
        <v>539490.86012802098</v>
      </c>
      <c r="W20">
        <v>520372.66537880898</v>
      </c>
      <c r="X20">
        <v>501253.68191554397</v>
      </c>
      <c r="Y20">
        <v>484160.55595803697</v>
      </c>
      <c r="Z20">
        <v>470972.69178309198</v>
      </c>
      <c r="AA20">
        <v>453158.49093343702</v>
      </c>
      <c r="AB20">
        <v>448676.44394287898</v>
      </c>
      <c r="AC20">
        <v>445643.15154135699</v>
      </c>
      <c r="AD20">
        <v>439131.87999686098</v>
      </c>
      <c r="AE20">
        <v>430013.88837983599</v>
      </c>
      <c r="AF20">
        <v>419159.79370262899</v>
      </c>
    </row>
    <row r="21" spans="1:32" x14ac:dyDescent="0.3">
      <c r="A21" t="s">
        <v>214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214</v>
      </c>
      <c r="B22" t="s">
        <v>337</v>
      </c>
      <c r="C22" t="s">
        <v>297</v>
      </c>
      <c r="D22" t="s">
        <v>338</v>
      </c>
      <c r="E22" t="s">
        <v>298</v>
      </c>
      <c r="F22">
        <v>2399.8255508535599</v>
      </c>
      <c r="G22">
        <v>2019.21321848818</v>
      </c>
      <c r="H22">
        <v>1698.9660020359599</v>
      </c>
      <c r="I22">
        <v>1429.50999411306</v>
      </c>
      <c r="J22">
        <v>1202.78970904673</v>
      </c>
      <c r="K22">
        <v>1012.02726119191</v>
      </c>
      <c r="L22">
        <v>851.51973756687698</v>
      </c>
      <c r="M22">
        <v>716.46870718877005</v>
      </c>
      <c r="N22">
        <v>602.83677022863105</v>
      </c>
      <c r="O22">
        <v>507.22685847037002</v>
      </c>
      <c r="P22">
        <v>426.78067871696999</v>
      </c>
      <c r="Q22">
        <v>359.093263072458</v>
      </c>
      <c r="R22">
        <v>302.14107154916599</v>
      </c>
      <c r="S22">
        <v>254.221497601469</v>
      </c>
      <c r="T22">
        <v>213.90196808187599</v>
      </c>
      <c r="U22">
        <v>179.97711594409</v>
      </c>
      <c r="V22">
        <v>151.43274535535801</v>
      </c>
      <c r="W22">
        <v>127.41551194199801</v>
      </c>
      <c r="X22">
        <v>107.207411747997</v>
      </c>
      <c r="Y22">
        <v>90.204316244764698</v>
      </c>
      <c r="Z22">
        <v>75.897911688345005</v>
      </c>
      <c r="AA22">
        <v>63.8605028945735</v>
      </c>
      <c r="AB22">
        <v>73.395563078047203</v>
      </c>
      <c r="AC22">
        <v>90.227820820594104</v>
      </c>
      <c r="AD22">
        <v>104.738972011054</v>
      </c>
      <c r="AE22">
        <v>121.597419718734</v>
      </c>
      <c r="AF22">
        <v>134.71108851663101</v>
      </c>
    </row>
    <row r="23" spans="1:32" x14ac:dyDescent="0.3">
      <c r="A23" t="s">
        <v>214</v>
      </c>
      <c r="B23" t="s">
        <v>339</v>
      </c>
      <c r="C23" t="s">
        <v>297</v>
      </c>
      <c r="D23" t="s">
        <v>340</v>
      </c>
      <c r="E23" t="s">
        <v>298</v>
      </c>
      <c r="F23">
        <v>1239077.1844932099</v>
      </c>
      <c r="G23">
        <v>1298399.2613270101</v>
      </c>
      <c r="H23">
        <v>1349369.99831124</v>
      </c>
      <c r="I23">
        <v>1354173.87753545</v>
      </c>
      <c r="J23">
        <v>1354948.2846708</v>
      </c>
      <c r="K23">
        <v>1347514.64109673</v>
      </c>
      <c r="L23">
        <v>1313601.8764142101</v>
      </c>
      <c r="M23">
        <v>1267447.3671448999</v>
      </c>
      <c r="N23">
        <v>1228076.5974867099</v>
      </c>
      <c r="O23">
        <v>1180374.7809518699</v>
      </c>
      <c r="P23">
        <v>1138059.5488557799</v>
      </c>
      <c r="Q23">
        <v>1097941.61575108</v>
      </c>
      <c r="R23">
        <v>1063007.3063302001</v>
      </c>
      <c r="S23">
        <v>1031046.7985282399</v>
      </c>
      <c r="T23">
        <v>999390.37216308399</v>
      </c>
      <c r="U23">
        <v>967412.121404137</v>
      </c>
      <c r="V23">
        <v>941401.78376224905</v>
      </c>
      <c r="W23">
        <v>918411.86044385599</v>
      </c>
      <c r="X23">
        <v>895631.68728489894</v>
      </c>
      <c r="Y23">
        <v>865814.92693845998</v>
      </c>
      <c r="Z23">
        <v>851996.67952601996</v>
      </c>
      <c r="AA23">
        <v>859125.69325539295</v>
      </c>
      <c r="AB23">
        <v>866373.67781867599</v>
      </c>
      <c r="AC23">
        <v>885143.66658613295</v>
      </c>
      <c r="AD23">
        <v>907214.46235639998</v>
      </c>
      <c r="AE23">
        <v>934921.99999092205</v>
      </c>
      <c r="AF23">
        <v>960030.43652719399</v>
      </c>
    </row>
    <row r="24" spans="1:32" x14ac:dyDescent="0.3">
      <c r="A24" t="s">
        <v>214</v>
      </c>
      <c r="B24" t="s">
        <v>341</v>
      </c>
      <c r="C24" t="s">
        <v>297</v>
      </c>
      <c r="D24" t="s">
        <v>342</v>
      </c>
      <c r="E24" t="s">
        <v>298</v>
      </c>
      <c r="F24">
        <v>243875.13188877</v>
      </c>
      <c r="G24">
        <v>253281.33537930099</v>
      </c>
      <c r="H24">
        <v>263360.18353617401</v>
      </c>
      <c r="I24">
        <v>272927.99059063301</v>
      </c>
      <c r="J24">
        <v>279586.52614809503</v>
      </c>
      <c r="K24">
        <v>286017.75811195001</v>
      </c>
      <c r="L24">
        <v>292348.720676578</v>
      </c>
      <c r="M24">
        <v>300008.892248313</v>
      </c>
      <c r="N24">
        <v>309888.11895056698</v>
      </c>
      <c r="O24">
        <v>302221.46456941997</v>
      </c>
      <c r="P24">
        <v>300658.70550610201</v>
      </c>
      <c r="Q24">
        <v>287642.968378119</v>
      </c>
      <c r="R24">
        <v>277622.59688218299</v>
      </c>
      <c r="S24">
        <v>278708.00424410898</v>
      </c>
      <c r="T24">
        <v>284097.028624759</v>
      </c>
      <c r="U24">
        <v>285557.30380733102</v>
      </c>
      <c r="V24">
        <v>280378.25328189199</v>
      </c>
      <c r="W24">
        <v>283847.79105750599</v>
      </c>
      <c r="X24">
        <v>292633.75550011202</v>
      </c>
      <c r="Y24">
        <v>305532.426755575</v>
      </c>
      <c r="Z24">
        <v>326774.98387214099</v>
      </c>
      <c r="AA24">
        <v>365641.37878327299</v>
      </c>
      <c r="AB24">
        <v>400293.53947060002</v>
      </c>
      <c r="AC24">
        <v>443592.71579742501</v>
      </c>
      <c r="AD24">
        <v>477178.64791922201</v>
      </c>
      <c r="AE24">
        <v>558118.29429533205</v>
      </c>
      <c r="AF24">
        <v>664483.55001463403</v>
      </c>
    </row>
    <row r="25" spans="1:32" x14ac:dyDescent="0.3">
      <c r="A25" t="s">
        <v>214</v>
      </c>
      <c r="B25" t="s">
        <v>343</v>
      </c>
      <c r="C25" t="s">
        <v>297</v>
      </c>
      <c r="D25" t="s">
        <v>344</v>
      </c>
      <c r="E25" t="s">
        <v>298</v>
      </c>
      <c r="F25">
        <v>6226.36</v>
      </c>
      <c r="G25">
        <v>5238.8593039999996</v>
      </c>
      <c r="H25">
        <v>4407.9762183856001</v>
      </c>
      <c r="I25">
        <v>3708.8711901496399</v>
      </c>
      <c r="J25">
        <v>3120.6442193919102</v>
      </c>
      <c r="K25">
        <v>2625.71004619635</v>
      </c>
      <c r="L25">
        <v>2209.2724328696099</v>
      </c>
      <c r="M25">
        <v>1858.88182501649</v>
      </c>
      <c r="N25">
        <v>1564.0631675688801</v>
      </c>
      <c r="O25">
        <v>1316.00274919245</v>
      </c>
      <c r="P25">
        <v>1107.28471317053</v>
      </c>
      <c r="Q25">
        <v>931.66935766168399</v>
      </c>
      <c r="R25">
        <v>783.90659753654097</v>
      </c>
      <c r="S25">
        <v>659.57901116724599</v>
      </c>
      <c r="T25">
        <v>554.96977999612102</v>
      </c>
      <c r="U25">
        <v>466.951572888736</v>
      </c>
      <c r="V25">
        <v>392.89305342858199</v>
      </c>
      <c r="W25">
        <v>330.58021515480903</v>
      </c>
      <c r="X25">
        <v>278.15019303125598</v>
      </c>
      <c r="Y25">
        <v>234.03557241649901</v>
      </c>
      <c r="Z25">
        <v>196.91753063124199</v>
      </c>
      <c r="AA25">
        <v>6394.2795465959798</v>
      </c>
      <c r="AB25">
        <v>11540.3532774054</v>
      </c>
      <c r="AC25">
        <v>16180.677156833</v>
      </c>
      <c r="AD25">
        <v>20474.049303928899</v>
      </c>
      <c r="AE25">
        <v>24223.787775475299</v>
      </c>
      <c r="AF25">
        <v>27340.474408508799</v>
      </c>
    </row>
    <row r="26" spans="1:32" x14ac:dyDescent="0.3">
      <c r="A26" t="s">
        <v>214</v>
      </c>
      <c r="B26" t="s">
        <v>345</v>
      </c>
      <c r="C26" t="s">
        <v>297</v>
      </c>
      <c r="D26" t="s">
        <v>346</v>
      </c>
      <c r="E26" t="s">
        <v>298</v>
      </c>
      <c r="F26">
        <v>206280.874271418</v>
      </c>
      <c r="G26">
        <v>221649.52702005999</v>
      </c>
      <c r="H26">
        <v>236745.179982709</v>
      </c>
      <c r="I26">
        <v>250534.12660074799</v>
      </c>
      <c r="J26">
        <v>260744.32898700499</v>
      </c>
      <c r="K26">
        <v>270163.93342060898</v>
      </c>
      <c r="L26">
        <v>279009.31258128397</v>
      </c>
      <c r="M26">
        <v>288785.11427693302</v>
      </c>
      <c r="N26">
        <v>300444.43216544797</v>
      </c>
      <c r="O26">
        <v>294275.54650842102</v>
      </c>
      <c r="P26">
        <v>293973.01004957699</v>
      </c>
      <c r="Q26">
        <v>282017.62422099902</v>
      </c>
      <c r="R26">
        <v>272889.43230838201</v>
      </c>
      <c r="S26">
        <v>274725.519571713</v>
      </c>
      <c r="T26">
        <v>280746.16602140502</v>
      </c>
      <c r="U26">
        <v>282737.88801286899</v>
      </c>
      <c r="V26">
        <v>278005.99683243199</v>
      </c>
      <c r="W26">
        <v>281851.77448093001</v>
      </c>
      <c r="X26">
        <v>290954.30715258099</v>
      </c>
      <c r="Y26">
        <v>304119.33891596302</v>
      </c>
      <c r="Z26">
        <v>325586.01176389097</v>
      </c>
      <c r="AA26">
        <v>358412.38451506902</v>
      </c>
      <c r="AB26">
        <v>388050.857226433</v>
      </c>
      <c r="AC26">
        <v>426821.09904795903</v>
      </c>
      <c r="AD26">
        <v>456207.382042051</v>
      </c>
      <c r="AE26">
        <v>533476.14849513106</v>
      </c>
      <c r="AF26">
        <v>636791.06916412106</v>
      </c>
    </row>
    <row r="27" spans="1:32" x14ac:dyDescent="0.3">
      <c r="A27" t="s">
        <v>214</v>
      </c>
      <c r="B27" t="s">
        <v>347</v>
      </c>
      <c r="C27" t="s">
        <v>297</v>
      </c>
      <c r="D27" t="s">
        <v>348</v>
      </c>
      <c r="E27" t="s">
        <v>298</v>
      </c>
      <c r="F27">
        <v>31367.897617352301</v>
      </c>
      <c r="G27">
        <v>26392.949055240199</v>
      </c>
      <c r="H27">
        <v>22207.027335079099</v>
      </c>
      <c r="I27">
        <v>18684.992799735599</v>
      </c>
      <c r="J27">
        <v>15721.552941697501</v>
      </c>
      <c r="K27">
        <v>13228.1146451443</v>
      </c>
      <c r="L27">
        <v>11130.1356624244</v>
      </c>
      <c r="M27">
        <v>9364.8961463639007</v>
      </c>
      <c r="N27">
        <v>7879.6236175505801</v>
      </c>
      <c r="O27">
        <v>6629.9153118070599</v>
      </c>
      <c r="P27">
        <v>5578.4107433544596</v>
      </c>
      <c r="Q27">
        <v>4693.6747994584402</v>
      </c>
      <c r="R27">
        <v>3949.25797626434</v>
      </c>
      <c r="S27">
        <v>3322.90566122881</v>
      </c>
      <c r="T27">
        <v>2795.89282335792</v>
      </c>
      <c r="U27">
        <v>2352.4642215733602</v>
      </c>
      <c r="V27">
        <v>1979.36339603182</v>
      </c>
      <c r="W27">
        <v>1665.43636142117</v>
      </c>
      <c r="X27">
        <v>1401.2981544997799</v>
      </c>
      <c r="Y27">
        <v>1179.0522671961101</v>
      </c>
      <c r="Z27">
        <v>992.05457761880905</v>
      </c>
      <c r="AA27">
        <v>834.71472160846599</v>
      </c>
      <c r="AB27">
        <v>702.32896676136295</v>
      </c>
      <c r="AC27">
        <v>590.93959263301099</v>
      </c>
      <c r="AD27">
        <v>497.21657324141501</v>
      </c>
      <c r="AE27">
        <v>418.35802472532703</v>
      </c>
      <c r="AF27">
        <v>352.00644200389002</v>
      </c>
    </row>
    <row r="28" spans="1:32" x14ac:dyDescent="0.3">
      <c r="A28" t="s">
        <v>214</v>
      </c>
      <c r="B28" t="s">
        <v>349</v>
      </c>
      <c r="C28" t="s">
        <v>297</v>
      </c>
      <c r="D28" t="s">
        <v>350</v>
      </c>
      <c r="E28" t="s">
        <v>298</v>
      </c>
      <c r="F28">
        <v>75018.0126789723</v>
      </c>
      <c r="G28">
        <v>77412.877560513007</v>
      </c>
      <c r="H28">
        <v>81985.853306566307</v>
      </c>
      <c r="I28">
        <v>86398.908672513702</v>
      </c>
      <c r="J28">
        <v>92531.598577219003</v>
      </c>
      <c r="K28">
        <v>100196.49524768699</v>
      </c>
      <c r="L28">
        <v>106780.71327583199</v>
      </c>
      <c r="M28">
        <v>119837.288674893</v>
      </c>
      <c r="N28">
        <v>130583.844461047</v>
      </c>
      <c r="O28">
        <v>138410.95768686</v>
      </c>
      <c r="P28">
        <v>143854.565374739</v>
      </c>
      <c r="Q28">
        <v>148493.66193315</v>
      </c>
      <c r="R28">
        <v>160342.371544505</v>
      </c>
      <c r="S28">
        <v>177165.459437994</v>
      </c>
      <c r="T28">
        <v>192576.10706445199</v>
      </c>
      <c r="U28">
        <v>201120.92498780301</v>
      </c>
      <c r="V28">
        <v>208118.019359553</v>
      </c>
      <c r="W28">
        <v>221632.153858782</v>
      </c>
      <c r="X28">
        <v>243016.18387015999</v>
      </c>
      <c r="Y28">
        <v>268077.71469614102</v>
      </c>
      <c r="Z28">
        <v>281560.58914533298</v>
      </c>
      <c r="AA28">
        <v>290250.962370208</v>
      </c>
      <c r="AB28">
        <v>304135.87352267298</v>
      </c>
      <c r="AC28">
        <v>319629.52186424099</v>
      </c>
      <c r="AD28">
        <v>335881.30956989201</v>
      </c>
      <c r="AE28">
        <v>341885.88512192498</v>
      </c>
      <c r="AF28">
        <v>343693.47350153897</v>
      </c>
    </row>
    <row r="29" spans="1:32" x14ac:dyDescent="0.3">
      <c r="A29" t="s">
        <v>214</v>
      </c>
      <c r="B29" t="s">
        <v>351</v>
      </c>
      <c r="C29" t="s">
        <v>297</v>
      </c>
      <c r="D29" t="s">
        <v>352</v>
      </c>
      <c r="E29" t="s">
        <v>298</v>
      </c>
      <c r="F29">
        <v>16606.719941399399</v>
      </c>
      <c r="G29">
        <v>26102.483431048498</v>
      </c>
      <c r="H29">
        <v>36730.016163973603</v>
      </c>
      <c r="I29">
        <v>46119.681533938703</v>
      </c>
      <c r="J29">
        <v>56083.035178716302</v>
      </c>
      <c r="K29">
        <v>66887.695788348195</v>
      </c>
      <c r="L29">
        <v>75935.802537715004</v>
      </c>
      <c r="M29">
        <v>90674.869730680803</v>
      </c>
      <c r="N29">
        <v>102657.42769666</v>
      </c>
      <c r="O29">
        <v>111917.26315786999</v>
      </c>
      <c r="P29">
        <v>118770.86357981899</v>
      </c>
      <c r="Q29">
        <v>125078.600928442</v>
      </c>
      <c r="R29">
        <v>139107.73732999101</v>
      </c>
      <c r="S29">
        <v>157858.02540993699</v>
      </c>
      <c r="T29">
        <v>174845.563056238</v>
      </c>
      <c r="U29">
        <v>184861.81696585999</v>
      </c>
      <c r="V29">
        <v>193123.80404148099</v>
      </c>
      <c r="W29">
        <v>207283.750500494</v>
      </c>
      <c r="X29">
        <v>229102.44322115101</v>
      </c>
      <c r="Y29">
        <v>254320.13469483101</v>
      </c>
      <c r="Z29">
        <v>267845.47570581001</v>
      </c>
      <c r="AA29">
        <v>276659.94098960701</v>
      </c>
      <c r="AB29">
        <v>290625.49193950999</v>
      </c>
      <c r="AC29">
        <v>305472.308525979</v>
      </c>
      <c r="AD29">
        <v>320779.33209447499</v>
      </c>
      <c r="AE29">
        <v>325813.21739107597</v>
      </c>
      <c r="AF29">
        <v>326846.356366903</v>
      </c>
    </row>
    <row r="30" spans="1:32" x14ac:dyDescent="0.3">
      <c r="A30" t="s">
        <v>214</v>
      </c>
      <c r="B30" t="s">
        <v>353</v>
      </c>
      <c r="C30" t="s">
        <v>297</v>
      </c>
      <c r="D30" t="s">
        <v>354</v>
      </c>
      <c r="E30" t="s">
        <v>298</v>
      </c>
      <c r="F30">
        <v>187.07553956785199</v>
      </c>
      <c r="G30">
        <v>331.490742542953</v>
      </c>
      <c r="H30">
        <v>516.40010022304295</v>
      </c>
      <c r="I30">
        <v>684.103512977386</v>
      </c>
      <c r="J30">
        <v>888.99870145863599</v>
      </c>
      <c r="K30">
        <v>1094.2032158489601</v>
      </c>
      <c r="L30">
        <v>1259.2638249250499</v>
      </c>
      <c r="M30">
        <v>1568.11958288453</v>
      </c>
      <c r="N30">
        <v>1855.8411221666099</v>
      </c>
      <c r="O30">
        <v>2034.5622691082499</v>
      </c>
      <c r="P30">
        <v>2221.1588286127999</v>
      </c>
      <c r="Q30">
        <v>2332.6785373008101</v>
      </c>
      <c r="R30">
        <v>2409.28494455804</v>
      </c>
      <c r="S30">
        <v>2491.0077814533902</v>
      </c>
      <c r="T30">
        <v>2665.4549230138</v>
      </c>
      <c r="U30">
        <v>2856.26647204135</v>
      </c>
      <c r="V30">
        <v>2991.6905723658601</v>
      </c>
      <c r="W30">
        <v>3328.71639230242</v>
      </c>
      <c r="X30">
        <v>3633.5129114030201</v>
      </c>
      <c r="Y30">
        <v>3904.0964944474299</v>
      </c>
      <c r="Z30">
        <v>4158.20981461875</v>
      </c>
      <c r="AA30">
        <v>4287.3575876212399</v>
      </c>
      <c r="AB30">
        <v>4389.3360953768197</v>
      </c>
      <c r="AC30">
        <v>4962.4893297948001</v>
      </c>
      <c r="AD30">
        <v>5745.2847994935501</v>
      </c>
      <c r="AE30">
        <v>6428.9260511792199</v>
      </c>
      <c r="AF30">
        <v>6954.7703744673499</v>
      </c>
    </row>
    <row r="31" spans="1:32" x14ac:dyDescent="0.3">
      <c r="A31" t="s">
        <v>214</v>
      </c>
      <c r="B31" t="s">
        <v>355</v>
      </c>
      <c r="C31" t="s">
        <v>297</v>
      </c>
      <c r="D31" t="s">
        <v>356</v>
      </c>
      <c r="E31" t="s">
        <v>298</v>
      </c>
      <c r="F31">
        <v>109.524548311136</v>
      </c>
      <c r="G31">
        <v>197.71915212505999</v>
      </c>
      <c r="H31">
        <v>297.48312213368001</v>
      </c>
      <c r="I31">
        <v>386.72196228075597</v>
      </c>
      <c r="J31">
        <v>481.66970657025303</v>
      </c>
      <c r="K31">
        <v>593.76279271612202</v>
      </c>
      <c r="L31">
        <v>671.46120987691199</v>
      </c>
      <c r="M31">
        <v>819.31842606609996</v>
      </c>
      <c r="N31">
        <v>954.14794988720905</v>
      </c>
      <c r="O31">
        <v>1036.84854034058</v>
      </c>
      <c r="P31">
        <v>1094.54744397895</v>
      </c>
      <c r="Q31">
        <v>1159.76434817566</v>
      </c>
      <c r="R31">
        <v>1285.88318905397</v>
      </c>
      <c r="S31">
        <v>1514.0871965528199</v>
      </c>
      <c r="T31">
        <v>1757.8011979313801</v>
      </c>
      <c r="U31">
        <v>1824.9262245959001</v>
      </c>
      <c r="V31">
        <v>1875.0552973787801</v>
      </c>
      <c r="W31">
        <v>2072.3331157535599</v>
      </c>
      <c r="X31">
        <v>2398.6424683688901</v>
      </c>
      <c r="Y31">
        <v>2688.1267376121</v>
      </c>
      <c r="Z31">
        <v>2928.4987753784999</v>
      </c>
      <c r="AA31">
        <v>3117.1493384329801</v>
      </c>
      <c r="AB31">
        <v>3272.4714238053498</v>
      </c>
      <c r="AC31">
        <v>3761.4953891758601</v>
      </c>
      <c r="AD31">
        <v>4421.82678993636</v>
      </c>
      <c r="AE31">
        <v>4982.6894206058696</v>
      </c>
      <c r="AF31">
        <v>5412.0978732208596</v>
      </c>
    </row>
    <row r="32" spans="1:32" x14ac:dyDescent="0.3">
      <c r="A32" t="s">
        <v>214</v>
      </c>
      <c r="B32" t="s">
        <v>357</v>
      </c>
      <c r="C32" t="s">
        <v>297</v>
      </c>
      <c r="D32" t="s">
        <v>358</v>
      </c>
      <c r="E32" t="s">
        <v>298</v>
      </c>
      <c r="F32">
        <v>2281.5822674957999</v>
      </c>
      <c r="G32">
        <v>3803.2051592150301</v>
      </c>
      <c r="H32">
        <v>4914.6823260417896</v>
      </c>
      <c r="I32">
        <v>5950.1553439618301</v>
      </c>
      <c r="J32">
        <v>7094.4065373684898</v>
      </c>
      <c r="K32">
        <v>8075.5262663309404</v>
      </c>
      <c r="L32">
        <v>9103.1642383243598</v>
      </c>
      <c r="M32">
        <v>10105.9874746184</v>
      </c>
      <c r="N32">
        <v>11091.136594548099</v>
      </c>
      <c r="O32">
        <v>11621.403789865</v>
      </c>
      <c r="P32">
        <v>11838.7351494987</v>
      </c>
      <c r="Q32">
        <v>11568.138441532399</v>
      </c>
      <c r="R32">
        <v>10510.006880085901</v>
      </c>
      <c r="S32">
        <v>9387.7520784837398</v>
      </c>
      <c r="T32">
        <v>8330.7544093933102</v>
      </c>
      <c r="U32">
        <v>7390.6600570206401</v>
      </c>
      <c r="V32">
        <v>6604.3128655923001</v>
      </c>
      <c r="W32">
        <v>5982.9699015193</v>
      </c>
      <c r="X32">
        <v>5387.35261478966</v>
      </c>
      <c r="Y32">
        <v>5066.7094137986896</v>
      </c>
      <c r="Z32">
        <v>4862.6029646491497</v>
      </c>
      <c r="AA32">
        <v>4700.76874861139</v>
      </c>
      <c r="AB32">
        <v>4598.4676270063801</v>
      </c>
      <c r="AC32">
        <v>4381.3890632205903</v>
      </c>
      <c r="AD32">
        <v>4049.8480835094902</v>
      </c>
      <c r="AE32">
        <v>3916.3982800600002</v>
      </c>
      <c r="AF32">
        <v>3853.6970290136801</v>
      </c>
    </row>
    <row r="33" spans="1:32" x14ac:dyDescent="0.3">
      <c r="A33" t="s">
        <v>214</v>
      </c>
      <c r="B33" t="s">
        <v>359</v>
      </c>
      <c r="C33" t="s">
        <v>297</v>
      </c>
      <c r="D33" t="s">
        <v>360</v>
      </c>
      <c r="E33" t="s">
        <v>298</v>
      </c>
      <c r="F33">
        <v>55833.110382198101</v>
      </c>
      <c r="G33">
        <v>46977.979075581497</v>
      </c>
      <c r="H33">
        <v>39527.271594194302</v>
      </c>
      <c r="I33">
        <v>33258.246319354999</v>
      </c>
      <c r="J33">
        <v>27983.488453105299</v>
      </c>
      <c r="K33">
        <v>23545.307184442801</v>
      </c>
      <c r="L33">
        <v>19811.021464990201</v>
      </c>
      <c r="M33">
        <v>16668.9934606428</v>
      </c>
      <c r="N33">
        <v>14025.291097784801</v>
      </c>
      <c r="O33">
        <v>11800.879929676101</v>
      </c>
      <c r="P33">
        <v>9929.2603728295107</v>
      </c>
      <c r="Q33">
        <v>8354.4796776987496</v>
      </c>
      <c r="R33">
        <v>7029.4592008157297</v>
      </c>
      <c r="S33">
        <v>5914.5869715663503</v>
      </c>
      <c r="T33">
        <v>4976.5334778759297</v>
      </c>
      <c r="U33">
        <v>4187.25526828481</v>
      </c>
      <c r="V33">
        <v>3523.15658273484</v>
      </c>
      <c r="W33">
        <v>2964.3839487130899</v>
      </c>
      <c r="X33">
        <v>2494.2326544471998</v>
      </c>
      <c r="Y33">
        <v>2098.6473554518702</v>
      </c>
      <c r="Z33">
        <v>1765.8018848772001</v>
      </c>
      <c r="AA33">
        <v>1485.74570593568</v>
      </c>
      <c r="AB33">
        <v>1250.1064369742801</v>
      </c>
      <c r="AC33">
        <v>1051.8395560701599</v>
      </c>
      <c r="AD33">
        <v>885.01780247743295</v>
      </c>
      <c r="AE33">
        <v>744.65397900451205</v>
      </c>
      <c r="AF33">
        <v>626.55185793439603</v>
      </c>
    </row>
    <row r="34" spans="1:32" x14ac:dyDescent="0.3">
      <c r="A34" t="s">
        <v>214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214</v>
      </c>
      <c r="B35" t="s">
        <v>363</v>
      </c>
      <c r="C35" t="s">
        <v>297</v>
      </c>
      <c r="D35" t="s">
        <v>364</v>
      </c>
      <c r="E35" t="s">
        <v>298</v>
      </c>
      <c r="F35">
        <v>1973775.2568631601</v>
      </c>
      <c r="G35">
        <v>2076244.33889733</v>
      </c>
      <c r="H35">
        <v>2177804.1436520098</v>
      </c>
      <c r="I35">
        <v>2403791.34847567</v>
      </c>
      <c r="J35">
        <v>2677632.0196939302</v>
      </c>
      <c r="K35">
        <v>2893520.0129885301</v>
      </c>
      <c r="L35">
        <v>3045529.4907607199</v>
      </c>
      <c r="M35">
        <v>3171387.1279023602</v>
      </c>
      <c r="N35">
        <v>3313661.49985835</v>
      </c>
      <c r="O35">
        <v>3461502.8441776601</v>
      </c>
      <c r="P35">
        <v>3542911.35675772</v>
      </c>
      <c r="Q35">
        <v>3574081.4363069301</v>
      </c>
      <c r="R35">
        <v>3579628.95765833</v>
      </c>
      <c r="S35">
        <v>3635828.3383597699</v>
      </c>
      <c r="T35">
        <v>3681510.2866013702</v>
      </c>
      <c r="U35">
        <v>3705411.2883652099</v>
      </c>
      <c r="V35">
        <v>3738025.2525882302</v>
      </c>
      <c r="W35">
        <v>3761384.07337187</v>
      </c>
      <c r="X35">
        <v>3717535.4855195801</v>
      </c>
      <c r="Y35">
        <v>3841855.6569709401</v>
      </c>
      <c r="Z35">
        <v>3982937.3497753502</v>
      </c>
      <c r="AA35">
        <v>4044133.7575121201</v>
      </c>
      <c r="AB35">
        <v>4084109.7838220699</v>
      </c>
      <c r="AC35">
        <v>4105727.4461614201</v>
      </c>
      <c r="AD35">
        <v>4035272.8513975199</v>
      </c>
      <c r="AE35">
        <v>3925392.1942698401</v>
      </c>
      <c r="AF35">
        <v>3808834.1080289199</v>
      </c>
    </row>
    <row r="36" spans="1:32" x14ac:dyDescent="0.3">
      <c r="A36" t="s">
        <v>214</v>
      </c>
      <c r="B36" t="s">
        <v>365</v>
      </c>
      <c r="C36" t="s">
        <v>297</v>
      </c>
      <c r="D36" t="s">
        <v>366</v>
      </c>
      <c r="E36" t="s">
        <v>298</v>
      </c>
      <c r="F36">
        <v>123859.230355764</v>
      </c>
      <c r="G36">
        <v>121618.34308929701</v>
      </c>
      <c r="H36">
        <v>120500.30861558599</v>
      </c>
      <c r="I36">
        <v>121153.75112484601</v>
      </c>
      <c r="J36">
        <v>122171.438015944</v>
      </c>
      <c r="K36">
        <v>123580.031679861</v>
      </c>
      <c r="L36">
        <v>125672.48726140799</v>
      </c>
      <c r="M36">
        <v>129021.875700255</v>
      </c>
      <c r="N36">
        <v>130109.723079178</v>
      </c>
      <c r="O36">
        <v>129183.445901851</v>
      </c>
      <c r="P36">
        <v>125622.251437985</v>
      </c>
      <c r="Q36">
        <v>121287.79899576399</v>
      </c>
      <c r="R36">
        <v>117160.100379393</v>
      </c>
      <c r="S36">
        <v>113896.40759218299</v>
      </c>
      <c r="T36">
        <v>110477.839885678</v>
      </c>
      <c r="U36">
        <v>106255.53226963599</v>
      </c>
      <c r="V36">
        <v>103206.899539313</v>
      </c>
      <c r="W36">
        <v>100853.42199713099</v>
      </c>
      <c r="X36">
        <v>99540.3915319066</v>
      </c>
      <c r="Y36">
        <v>98476.270144413007</v>
      </c>
      <c r="Z36">
        <v>98011.172520335502</v>
      </c>
      <c r="AA36">
        <v>98893.816179280504</v>
      </c>
      <c r="AB36">
        <v>100088.036861897</v>
      </c>
      <c r="AC36">
        <v>100057.018546008</v>
      </c>
      <c r="AD36">
        <v>99468.137680048603</v>
      </c>
      <c r="AE36">
        <v>98964.395819999496</v>
      </c>
      <c r="AF36">
        <v>98052.3937796463</v>
      </c>
    </row>
    <row r="37" spans="1:32" x14ac:dyDescent="0.3">
      <c r="A37" t="s">
        <v>214</v>
      </c>
      <c r="B37" t="s">
        <v>367</v>
      </c>
      <c r="C37" t="s">
        <v>297</v>
      </c>
      <c r="D37" t="s">
        <v>368</v>
      </c>
      <c r="E37" t="s">
        <v>298</v>
      </c>
      <c r="F37">
        <v>1670003.36472064</v>
      </c>
      <c r="G37">
        <v>1611104.8710095901</v>
      </c>
      <c r="H37">
        <v>1578603.0444795601</v>
      </c>
      <c r="I37">
        <v>1564428.7927105201</v>
      </c>
      <c r="J37">
        <v>1639812.05847094</v>
      </c>
      <c r="K37">
        <v>1767204.3742695199</v>
      </c>
      <c r="L37">
        <v>1873185.8688995701</v>
      </c>
      <c r="M37">
        <v>1956176.22138115</v>
      </c>
      <c r="N37">
        <v>2012897.4191536701</v>
      </c>
      <c r="O37">
        <v>2039897.8419244001</v>
      </c>
      <c r="P37">
        <v>2038406.81451142</v>
      </c>
      <c r="Q37">
        <v>2013202.5013938299</v>
      </c>
      <c r="R37">
        <v>1993756.2132387799</v>
      </c>
      <c r="S37">
        <v>2020173.0614547699</v>
      </c>
      <c r="T37">
        <v>2028853.4462868001</v>
      </c>
      <c r="U37">
        <v>2009720.1188437999</v>
      </c>
      <c r="V37">
        <v>2010314.9952405</v>
      </c>
      <c r="W37">
        <v>2026947.0839608901</v>
      </c>
      <c r="X37">
        <v>2028727.5516399001</v>
      </c>
      <c r="Y37">
        <v>2104795.7824121998</v>
      </c>
      <c r="Z37">
        <v>2197538.16323992</v>
      </c>
      <c r="AA37">
        <v>2243175.6856527599</v>
      </c>
      <c r="AB37">
        <v>2226600.5752217998</v>
      </c>
      <c r="AC37">
        <v>2179871.6809990401</v>
      </c>
      <c r="AD37">
        <v>2117348.2313607601</v>
      </c>
      <c r="AE37">
        <v>2019880.9378418201</v>
      </c>
      <c r="AF37">
        <v>1912551.0576999199</v>
      </c>
    </row>
    <row r="38" spans="1:32" x14ac:dyDescent="0.3">
      <c r="A38" t="s">
        <v>214</v>
      </c>
      <c r="B38" t="s">
        <v>369</v>
      </c>
      <c r="C38" t="s">
        <v>297</v>
      </c>
      <c r="D38" t="s">
        <v>370</v>
      </c>
      <c r="E38" t="s">
        <v>298</v>
      </c>
      <c r="F38">
        <v>179912.661786763</v>
      </c>
      <c r="G38">
        <v>343521.12479843898</v>
      </c>
      <c r="H38">
        <v>478700.79055685602</v>
      </c>
      <c r="I38">
        <v>718208.80464030197</v>
      </c>
      <c r="J38">
        <v>915648.52320704202</v>
      </c>
      <c r="K38">
        <v>1002735.60703915</v>
      </c>
      <c r="L38">
        <v>1046671.13459975</v>
      </c>
      <c r="M38">
        <v>1086189.0308209499</v>
      </c>
      <c r="N38">
        <v>1170654.3576255001</v>
      </c>
      <c r="O38">
        <v>1292421.55635141</v>
      </c>
      <c r="P38">
        <v>1378882.29080831</v>
      </c>
      <c r="Q38">
        <v>1439591.1359173399</v>
      </c>
      <c r="R38">
        <v>1468712.6440401601</v>
      </c>
      <c r="S38">
        <v>1501758.86931281</v>
      </c>
      <c r="T38">
        <v>1542179.0004288901</v>
      </c>
      <c r="U38">
        <v>1589435.6372517799</v>
      </c>
      <c r="V38">
        <v>1624503.35780842</v>
      </c>
      <c r="W38">
        <v>1633583.56741385</v>
      </c>
      <c r="X38">
        <v>1589267.54234777</v>
      </c>
      <c r="Y38">
        <v>1638583.6044143301</v>
      </c>
      <c r="Z38">
        <v>1687388.0140151</v>
      </c>
      <c r="AA38">
        <v>1702064.25568008</v>
      </c>
      <c r="AB38">
        <v>1757421.1717383701</v>
      </c>
      <c r="AC38">
        <v>1825798.74661637</v>
      </c>
      <c r="AD38">
        <v>1818456.4823567099</v>
      </c>
      <c r="AE38">
        <v>1806546.8606080201</v>
      </c>
      <c r="AF38">
        <v>1798230.6565493599</v>
      </c>
    </row>
    <row r="39" spans="1:32" x14ac:dyDescent="0.3">
      <c r="A39" t="s">
        <v>214</v>
      </c>
      <c r="B39" t="s">
        <v>371</v>
      </c>
      <c r="C39" t="s">
        <v>297</v>
      </c>
      <c r="D39" t="s">
        <v>372</v>
      </c>
      <c r="E39" t="s">
        <v>298</v>
      </c>
      <c r="F39">
        <v>5568.9702469108897</v>
      </c>
      <c r="G39">
        <v>5808.7311272985598</v>
      </c>
      <c r="H39">
        <v>6098.2921041964801</v>
      </c>
      <c r="I39">
        <v>6346.1735602175804</v>
      </c>
      <c r="J39">
        <v>6458.5992798328498</v>
      </c>
      <c r="K39">
        <v>6652.8331543139902</v>
      </c>
      <c r="L39">
        <v>7538.7495492858197</v>
      </c>
      <c r="M39">
        <v>9424.4733767219604</v>
      </c>
      <c r="N39">
        <v>11610.504448038801</v>
      </c>
      <c r="O39">
        <v>13438.212708523</v>
      </c>
      <c r="P39">
        <v>13336.2148082857</v>
      </c>
      <c r="Q39">
        <v>12724.0709185334</v>
      </c>
      <c r="R39">
        <v>12506.0233247838</v>
      </c>
      <c r="S39">
        <v>12891.9168864328</v>
      </c>
      <c r="T39">
        <v>13321.709455542599</v>
      </c>
      <c r="U39">
        <v>13855.428265836499</v>
      </c>
      <c r="V39">
        <v>14899.1967657761</v>
      </c>
      <c r="W39">
        <v>14862.2667772067</v>
      </c>
      <c r="X39">
        <v>14730.0979774229</v>
      </c>
      <c r="Y39">
        <v>15589.076687511701</v>
      </c>
      <c r="Z39">
        <v>16916.649124872401</v>
      </c>
      <c r="AA39">
        <v>17668.820108806001</v>
      </c>
      <c r="AB39">
        <v>19060.8552044559</v>
      </c>
      <c r="AC39">
        <v>21250.255247671099</v>
      </c>
      <c r="AD39">
        <v>22886.118025712101</v>
      </c>
      <c r="AE39">
        <v>26282.339537780801</v>
      </c>
      <c r="AF39">
        <v>30489.682152236201</v>
      </c>
    </row>
    <row r="40" spans="1:32" x14ac:dyDescent="0.3">
      <c r="A40" t="s">
        <v>214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214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214</v>
      </c>
      <c r="B43" t="s">
        <v>379</v>
      </c>
      <c r="C43" t="s">
        <v>297</v>
      </c>
      <c r="D43" t="s">
        <v>380</v>
      </c>
      <c r="E43" t="s">
        <v>298</v>
      </c>
      <c r="F43">
        <v>9268540.6958982106</v>
      </c>
      <c r="G43">
        <v>9572333.0114970505</v>
      </c>
      <c r="H43">
        <v>9875154.3065696396</v>
      </c>
      <c r="I43">
        <v>10205962.418511501</v>
      </c>
      <c r="J43">
        <v>10544524.3724842</v>
      </c>
      <c r="K43">
        <v>10869375.499428</v>
      </c>
      <c r="L43">
        <v>11184640.4724558</v>
      </c>
      <c r="M43">
        <v>11427116.599103101</v>
      </c>
      <c r="N43">
        <v>11601063.134717099</v>
      </c>
      <c r="O43">
        <v>11781407.1296857</v>
      </c>
      <c r="P43">
        <v>11858390.2268243</v>
      </c>
      <c r="Q43">
        <v>11901504.618485801</v>
      </c>
      <c r="R43">
        <v>11931359.329016</v>
      </c>
      <c r="S43">
        <v>11947861.5205623</v>
      </c>
      <c r="T43">
        <v>11978154.875649501</v>
      </c>
      <c r="U43">
        <v>11926098.1341337</v>
      </c>
      <c r="V43">
        <v>11782969.100528499</v>
      </c>
      <c r="W43">
        <v>11655985.1388728</v>
      </c>
      <c r="X43">
        <v>11597111.4135151</v>
      </c>
      <c r="Y43">
        <v>11621155.264141999</v>
      </c>
      <c r="Z43">
        <v>11669533.156258401</v>
      </c>
      <c r="AA43">
        <v>11613022.6678649</v>
      </c>
      <c r="AB43">
        <v>11542698.3337887</v>
      </c>
      <c r="AC43">
        <v>11492104.0119881</v>
      </c>
      <c r="AD43">
        <v>11461960.974071</v>
      </c>
      <c r="AE43">
        <v>11448158.5233905</v>
      </c>
      <c r="AF43">
        <v>11392098.087270999</v>
      </c>
    </row>
    <row r="44" spans="1:32" x14ac:dyDescent="0.3">
      <c r="A44" t="s">
        <v>214</v>
      </c>
      <c r="B44" t="s">
        <v>381</v>
      </c>
      <c r="C44" t="s">
        <v>297</v>
      </c>
      <c r="D44" t="s">
        <v>382</v>
      </c>
      <c r="E44" t="s">
        <v>298</v>
      </c>
      <c r="F44">
        <v>67242613.598807096</v>
      </c>
      <c r="G44">
        <v>69683339.965298399</v>
      </c>
      <c r="H44">
        <v>72224191.031033203</v>
      </c>
      <c r="I44">
        <v>74800056.875798002</v>
      </c>
      <c r="J44">
        <v>76724615.982199997</v>
      </c>
      <c r="K44">
        <v>78533977.5646258</v>
      </c>
      <c r="L44">
        <v>80297947.898839995</v>
      </c>
      <c r="M44">
        <v>81837856.584628701</v>
      </c>
      <c r="N44">
        <v>83165968.903376594</v>
      </c>
      <c r="O44">
        <v>84344379.861526996</v>
      </c>
      <c r="P44">
        <v>86007537.697269797</v>
      </c>
      <c r="Q44">
        <v>87835109.5063674</v>
      </c>
      <c r="R44">
        <v>90045071.951693505</v>
      </c>
      <c r="S44">
        <v>91809943.809527293</v>
      </c>
      <c r="T44">
        <v>92417371.923581302</v>
      </c>
      <c r="U44">
        <v>92352296.407687098</v>
      </c>
      <c r="V44">
        <v>92352484.438250899</v>
      </c>
      <c r="W44">
        <v>92336136.674519897</v>
      </c>
      <c r="X44">
        <v>92799689.709220603</v>
      </c>
      <c r="Y44">
        <v>94038748.530913904</v>
      </c>
      <c r="Z44">
        <v>95630803.013910905</v>
      </c>
      <c r="AA44">
        <v>96778807.804306895</v>
      </c>
      <c r="AB44">
        <v>97756140.289465502</v>
      </c>
      <c r="AC44">
        <v>98950449.610592902</v>
      </c>
      <c r="AD44">
        <v>99538587.422672093</v>
      </c>
      <c r="AE44">
        <v>100084551.177689</v>
      </c>
      <c r="AF44">
        <v>100315632.397066</v>
      </c>
    </row>
    <row r="45" spans="1:32" x14ac:dyDescent="0.3">
      <c r="A45" t="s">
        <v>214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214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214</v>
      </c>
      <c r="B47" t="s">
        <v>387</v>
      </c>
      <c r="C47" t="s">
        <v>297</v>
      </c>
      <c r="D47" t="s">
        <v>388</v>
      </c>
      <c r="E47" t="s">
        <v>298</v>
      </c>
      <c r="F47">
        <v>41183.491197506897</v>
      </c>
      <c r="G47">
        <v>45881.785109059703</v>
      </c>
      <c r="H47">
        <v>49502.365593950097</v>
      </c>
      <c r="I47">
        <v>53194.460956342897</v>
      </c>
      <c r="J47">
        <v>59507.336058533903</v>
      </c>
      <c r="K47">
        <v>78807.361295844195</v>
      </c>
      <c r="L47">
        <v>82347.763800619505</v>
      </c>
      <c r="M47">
        <v>78531.516979699794</v>
      </c>
      <c r="N47">
        <v>84071.208625614905</v>
      </c>
      <c r="O47">
        <v>90713.912607727296</v>
      </c>
      <c r="P47">
        <v>103925.20190869</v>
      </c>
      <c r="Q47">
        <v>119506.233501264</v>
      </c>
      <c r="R47">
        <v>127752.394571792</v>
      </c>
      <c r="S47">
        <v>132171.58209436899</v>
      </c>
      <c r="T47">
        <v>136262.98137059499</v>
      </c>
      <c r="U47">
        <v>139183.080414305</v>
      </c>
      <c r="V47">
        <v>142937.27051184099</v>
      </c>
      <c r="W47">
        <v>138977.214383415</v>
      </c>
      <c r="X47">
        <v>126745.596862882</v>
      </c>
      <c r="Y47">
        <v>113832.88276137201</v>
      </c>
      <c r="Z47">
        <v>103978.987555418</v>
      </c>
      <c r="AA47">
        <v>95166.494148850004</v>
      </c>
      <c r="AB47">
        <v>87363.198353941902</v>
      </c>
      <c r="AC47">
        <v>80588.4615263694</v>
      </c>
      <c r="AD47">
        <v>74580.162409898694</v>
      </c>
      <c r="AE47">
        <v>69678.751301917902</v>
      </c>
      <c r="AF47">
        <v>65366.787742678702</v>
      </c>
    </row>
    <row r="48" spans="1:32" x14ac:dyDescent="0.3">
      <c r="A48" t="s">
        <v>214</v>
      </c>
      <c r="B48" t="s">
        <v>389</v>
      </c>
      <c r="C48" t="s">
        <v>297</v>
      </c>
      <c r="D48" t="s">
        <v>390</v>
      </c>
      <c r="E48" t="s">
        <v>298</v>
      </c>
      <c r="F48">
        <v>9765767.1622176208</v>
      </c>
      <c r="G48">
        <v>10013613.697897101</v>
      </c>
      <c r="H48">
        <v>10256525.781179501</v>
      </c>
      <c r="I48">
        <v>10522920.761761701</v>
      </c>
      <c r="J48">
        <v>10795835.6812384</v>
      </c>
      <c r="K48">
        <v>11066428.9176814</v>
      </c>
      <c r="L48">
        <v>11317731.954545099</v>
      </c>
      <c r="M48">
        <v>11561271.019375799</v>
      </c>
      <c r="N48">
        <v>11756054.8195065</v>
      </c>
      <c r="O48">
        <v>11901414.739699399</v>
      </c>
      <c r="P48">
        <v>12037572.415070301</v>
      </c>
      <c r="Q48">
        <v>12112046.142155601</v>
      </c>
      <c r="R48">
        <v>12147864.8115263</v>
      </c>
      <c r="S48">
        <v>12154898.291569</v>
      </c>
      <c r="T48">
        <v>12271336.9139577</v>
      </c>
      <c r="U48">
        <v>12325684.9982924</v>
      </c>
      <c r="V48">
        <v>12362370.4054722</v>
      </c>
      <c r="W48">
        <v>12394342.1909889</v>
      </c>
      <c r="X48">
        <v>12444235.208218399</v>
      </c>
      <c r="Y48">
        <v>12515389.894619299</v>
      </c>
      <c r="Z48">
        <v>12601549.0573327</v>
      </c>
      <c r="AA48">
        <v>12669692.1945689</v>
      </c>
      <c r="AB48">
        <v>12688327.745065499</v>
      </c>
      <c r="AC48">
        <v>12702225.793661499</v>
      </c>
      <c r="AD48">
        <v>12708273.662467601</v>
      </c>
      <c r="AE48">
        <v>12693457.739347801</v>
      </c>
      <c r="AF48">
        <v>12635380.5783909</v>
      </c>
    </row>
    <row r="49" spans="1:32" x14ac:dyDescent="0.3">
      <c r="A49" t="s">
        <v>214</v>
      </c>
      <c r="B49" t="s">
        <v>391</v>
      </c>
      <c r="C49" t="s">
        <v>297</v>
      </c>
      <c r="D49" t="s">
        <v>392</v>
      </c>
      <c r="E49" t="s">
        <v>298</v>
      </c>
      <c r="F49">
        <v>9712996.5352300201</v>
      </c>
      <c r="G49">
        <v>9945527.4106879495</v>
      </c>
      <c r="H49">
        <v>10175021.464447999</v>
      </c>
      <c r="I49">
        <v>10428927.8032871</v>
      </c>
      <c r="J49">
        <v>10688573.343212901</v>
      </c>
      <c r="K49">
        <v>10933934.7054976</v>
      </c>
      <c r="L49">
        <v>11175909.558478201</v>
      </c>
      <c r="M49">
        <v>11415647.3022076</v>
      </c>
      <c r="N49">
        <v>11597230.7140243</v>
      </c>
      <c r="O49">
        <v>11724667.8097219</v>
      </c>
      <c r="P49">
        <v>11833660.5165061</v>
      </c>
      <c r="Q49">
        <v>11881157.0687654</v>
      </c>
      <c r="R49">
        <v>11897595.054609099</v>
      </c>
      <c r="S49">
        <v>11890714.800119599</v>
      </c>
      <c r="T49">
        <v>11992037.458636601</v>
      </c>
      <c r="U49">
        <v>12032967.4644976</v>
      </c>
      <c r="V49">
        <v>12053886.5911103</v>
      </c>
      <c r="W49">
        <v>12079665.8649294</v>
      </c>
      <c r="X49">
        <v>12129303.2107131</v>
      </c>
      <c r="Y49">
        <v>12194091.201024299</v>
      </c>
      <c r="Z49">
        <v>12271908.3365418</v>
      </c>
      <c r="AA49">
        <v>12330903.8999376</v>
      </c>
      <c r="AB49">
        <v>12342154.1859028</v>
      </c>
      <c r="AC49">
        <v>12347717.5038241</v>
      </c>
      <c r="AD49">
        <v>12344321.4358071</v>
      </c>
      <c r="AE49">
        <v>12315880.2085384</v>
      </c>
      <c r="AF49">
        <v>12242690.439632701</v>
      </c>
    </row>
    <row r="50" spans="1:32" x14ac:dyDescent="0.3">
      <c r="A50" t="s">
        <v>214</v>
      </c>
      <c r="B50" t="s">
        <v>393</v>
      </c>
      <c r="C50" t="s">
        <v>297</v>
      </c>
      <c r="D50" t="s">
        <v>394</v>
      </c>
      <c r="E50" t="s">
        <v>298</v>
      </c>
      <c r="F50">
        <v>11587.1357900931</v>
      </c>
      <c r="G50">
        <v>22204.502100041002</v>
      </c>
      <c r="H50">
        <v>32001.9511375367</v>
      </c>
      <c r="I50">
        <v>40798.497518231103</v>
      </c>
      <c r="J50">
        <v>47755.001967028897</v>
      </c>
      <c r="K50">
        <v>53686.850887968998</v>
      </c>
      <c r="L50">
        <v>59474.632266318396</v>
      </c>
      <c r="M50">
        <v>67092.200188486197</v>
      </c>
      <c r="N50">
        <v>74752.896856559804</v>
      </c>
      <c r="O50">
        <v>86033.017369806505</v>
      </c>
      <c r="P50">
        <v>99986.696655503198</v>
      </c>
      <c r="Q50">
        <v>111382.83988893899</v>
      </c>
      <c r="R50">
        <v>122517.36234543</v>
      </c>
      <c r="S50">
        <v>132011.90935499399</v>
      </c>
      <c r="T50">
        <v>143036.47395055901</v>
      </c>
      <c r="U50">
        <v>153534.453380516</v>
      </c>
      <c r="V50">
        <v>165546.54385004001</v>
      </c>
      <c r="W50">
        <v>175699.111676022</v>
      </c>
      <c r="X50">
        <v>188186.40064245</v>
      </c>
      <c r="Y50">
        <v>207465.81083366901</v>
      </c>
      <c r="Z50">
        <v>225661.73323544901</v>
      </c>
      <c r="AA50">
        <v>243621.80048235401</v>
      </c>
      <c r="AB50">
        <v>258810.36080882</v>
      </c>
      <c r="AC50">
        <v>273919.82831104298</v>
      </c>
      <c r="AD50">
        <v>289372.06425057701</v>
      </c>
      <c r="AE50">
        <v>307898.77950756601</v>
      </c>
      <c r="AF50">
        <v>327323.35101547599</v>
      </c>
    </row>
    <row r="51" spans="1:32" x14ac:dyDescent="0.3">
      <c r="A51" t="s">
        <v>214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214</v>
      </c>
      <c r="B53" t="s">
        <v>399</v>
      </c>
      <c r="C53" t="s">
        <v>297</v>
      </c>
      <c r="D53" t="s">
        <v>400</v>
      </c>
      <c r="E53" t="s">
        <v>298</v>
      </c>
      <c r="F53">
        <v>1333.0333209841599</v>
      </c>
      <c r="G53">
        <v>2550.88640551864</v>
      </c>
      <c r="H53">
        <v>3760.7501331866902</v>
      </c>
      <c r="I53">
        <v>4784.3892737254901</v>
      </c>
      <c r="J53">
        <v>5653.1180022082999</v>
      </c>
      <c r="K53">
        <v>9123.0678179991701</v>
      </c>
      <c r="L53">
        <v>13499.3164618026</v>
      </c>
      <c r="M53">
        <v>17829.200833461698</v>
      </c>
      <c r="N53">
        <v>21749.5359208605</v>
      </c>
      <c r="O53">
        <v>25944.089244526898</v>
      </c>
      <c r="P53">
        <v>29946.567231682599</v>
      </c>
      <c r="Q53">
        <v>34114.721689865997</v>
      </c>
      <c r="R53">
        <v>40804.0599701592</v>
      </c>
      <c r="S53">
        <v>46969.063317343403</v>
      </c>
      <c r="T53">
        <v>52407.533350723599</v>
      </c>
      <c r="U53">
        <v>58855.259324442202</v>
      </c>
      <c r="V53">
        <v>64308.970062572902</v>
      </c>
      <c r="W53">
        <v>67964.929094654406</v>
      </c>
      <c r="X53">
        <v>70535.611606729406</v>
      </c>
      <c r="Y53">
        <v>73427.391329415797</v>
      </c>
      <c r="Z53">
        <v>76981.807064570399</v>
      </c>
      <c r="AA53">
        <v>73294.844155165498</v>
      </c>
      <c r="AB53">
        <v>69890.566713507695</v>
      </c>
      <c r="AC53">
        <v>66890.824365766806</v>
      </c>
      <c r="AD53">
        <v>64538.931726000803</v>
      </c>
      <c r="AE53">
        <v>62347.625932176401</v>
      </c>
      <c r="AF53">
        <v>60037.885170595</v>
      </c>
    </row>
    <row r="54" spans="1:32" x14ac:dyDescent="0.3">
      <c r="A54" t="s">
        <v>214</v>
      </c>
      <c r="B54" t="s">
        <v>401</v>
      </c>
      <c r="C54" t="s">
        <v>297</v>
      </c>
      <c r="D54" t="s">
        <v>402</v>
      </c>
      <c r="E54" t="s">
        <v>298</v>
      </c>
      <c r="F54">
        <v>1333.0333209841599</v>
      </c>
      <c r="G54">
        <v>2550.88640551864</v>
      </c>
      <c r="H54">
        <v>3760.7501331866902</v>
      </c>
      <c r="I54">
        <v>4784.3892737254901</v>
      </c>
      <c r="J54">
        <v>5653.1180022082999</v>
      </c>
      <c r="K54">
        <v>9123.0678179991701</v>
      </c>
      <c r="L54">
        <v>13499.3164618026</v>
      </c>
      <c r="M54">
        <v>17829.200833461698</v>
      </c>
      <c r="N54">
        <v>21749.5359208605</v>
      </c>
      <c r="O54">
        <v>25944.089244526898</v>
      </c>
      <c r="P54">
        <v>29946.567231682599</v>
      </c>
      <c r="Q54">
        <v>34114.721689865997</v>
      </c>
      <c r="R54">
        <v>40804.0599701592</v>
      </c>
      <c r="S54">
        <v>46969.063317343403</v>
      </c>
      <c r="T54">
        <v>52407.533350723599</v>
      </c>
      <c r="U54">
        <v>58855.259324442202</v>
      </c>
      <c r="V54">
        <v>64308.970062572902</v>
      </c>
      <c r="W54">
        <v>67964.929094654406</v>
      </c>
      <c r="X54">
        <v>70535.611606729406</v>
      </c>
      <c r="Y54">
        <v>73427.391329415797</v>
      </c>
      <c r="Z54">
        <v>76981.807064570399</v>
      </c>
      <c r="AA54">
        <v>73294.844155165498</v>
      </c>
      <c r="AB54">
        <v>69890.566713507695</v>
      </c>
      <c r="AC54">
        <v>66890.824365766806</v>
      </c>
      <c r="AD54">
        <v>64538.931726000803</v>
      </c>
      <c r="AE54">
        <v>62347.625932176401</v>
      </c>
      <c r="AF54">
        <v>60037.885170595</v>
      </c>
    </row>
    <row r="55" spans="1:32" x14ac:dyDescent="0.3">
      <c r="A55" t="s">
        <v>214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214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214</v>
      </c>
      <c r="B57" t="s">
        <v>407</v>
      </c>
      <c r="C57" t="s">
        <v>297</v>
      </c>
      <c r="D57" t="s">
        <v>408</v>
      </c>
      <c r="E57" t="s">
        <v>298</v>
      </c>
      <c r="F57">
        <v>77008380.761024699</v>
      </c>
      <c r="G57">
        <v>79696953.663195401</v>
      </c>
      <c r="H57">
        <v>82480716.812212601</v>
      </c>
      <c r="I57">
        <v>85322977.637559697</v>
      </c>
      <c r="J57">
        <v>87520451.663438499</v>
      </c>
      <c r="K57">
        <v>89600406.482307196</v>
      </c>
      <c r="L57">
        <v>91615679.853385106</v>
      </c>
      <c r="M57">
        <v>93399127.604004502</v>
      </c>
      <c r="N57">
        <v>94922023.722883001</v>
      </c>
      <c r="O57">
        <v>96245794.601226404</v>
      </c>
      <c r="P57">
        <v>98045110.112340093</v>
      </c>
      <c r="Q57">
        <v>99947155.648523003</v>
      </c>
      <c r="R57">
        <v>102192936.76322</v>
      </c>
      <c r="S57">
        <v>103964842.101096</v>
      </c>
      <c r="T57">
        <v>104688708.837539</v>
      </c>
      <c r="U57">
        <v>104677981.40598001</v>
      </c>
      <c r="V57">
        <v>104714854.843723</v>
      </c>
      <c r="W57">
        <v>104730478.865509</v>
      </c>
      <c r="X57">
        <v>105243924.917439</v>
      </c>
      <c r="Y57">
        <v>106554138.425533</v>
      </c>
      <c r="Z57">
        <v>108232352.071244</v>
      </c>
      <c r="AA57">
        <v>109448499.99887601</v>
      </c>
      <c r="AB57">
        <v>110444468.034531</v>
      </c>
      <c r="AC57">
        <v>111652675.404254</v>
      </c>
      <c r="AD57">
        <v>112246861.08514</v>
      </c>
      <c r="AE57">
        <v>112778008.917037</v>
      </c>
      <c r="AF57">
        <v>112951012.975457</v>
      </c>
    </row>
    <row r="58" spans="1:32" x14ac:dyDescent="0.3">
      <c r="A58" t="s">
        <v>214</v>
      </c>
      <c r="B58" t="s">
        <v>409</v>
      </c>
      <c r="C58" t="s">
        <v>297</v>
      </c>
      <c r="D58" t="s">
        <v>410</v>
      </c>
      <c r="E58" t="s">
        <v>298</v>
      </c>
      <c r="F58">
        <v>77008380.761024699</v>
      </c>
      <c r="G58">
        <v>79696953.663195401</v>
      </c>
      <c r="H58">
        <v>82480716.812212601</v>
      </c>
      <c r="I58">
        <v>85322977.637559697</v>
      </c>
      <c r="J58">
        <v>87520451.663438499</v>
      </c>
      <c r="K58">
        <v>89600406.482307196</v>
      </c>
      <c r="L58">
        <v>91615679.853385106</v>
      </c>
      <c r="M58">
        <v>93399127.604004502</v>
      </c>
      <c r="N58">
        <v>94922023.722883001</v>
      </c>
      <c r="O58">
        <v>96245794.601226404</v>
      </c>
      <c r="P58">
        <v>98045110.112340093</v>
      </c>
      <c r="Q58">
        <v>99947155.648523003</v>
      </c>
      <c r="R58">
        <v>102192936.76322</v>
      </c>
      <c r="S58">
        <v>103964842.101096</v>
      </c>
      <c r="T58">
        <v>104688708.837539</v>
      </c>
      <c r="U58">
        <v>104677981.40598001</v>
      </c>
      <c r="V58">
        <v>104714854.843723</v>
      </c>
      <c r="W58">
        <v>104730478.865509</v>
      </c>
      <c r="X58">
        <v>105243924.917439</v>
      </c>
      <c r="Y58">
        <v>106554138.425533</v>
      </c>
      <c r="Z58">
        <v>108232352.071244</v>
      </c>
      <c r="AA58">
        <v>109448499.99887601</v>
      </c>
      <c r="AB58">
        <v>110444468.034531</v>
      </c>
      <c r="AC58">
        <v>111652675.404254</v>
      </c>
      <c r="AD58">
        <v>112246861.08514</v>
      </c>
      <c r="AE58">
        <v>112778008.917037</v>
      </c>
      <c r="AF58">
        <v>112951012.975457</v>
      </c>
    </row>
    <row r="59" spans="1:32" x14ac:dyDescent="0.3">
      <c r="A59" t="s">
        <v>214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216</v>
      </c>
      <c r="B2" t="s">
        <v>295</v>
      </c>
      <c r="C2" t="s">
        <v>297</v>
      </c>
      <c r="D2" t="s">
        <v>296</v>
      </c>
      <c r="E2" t="s">
        <v>298</v>
      </c>
      <c r="F2">
        <v>24477.948865672999</v>
      </c>
      <c r="G2">
        <v>19970.1440786735</v>
      </c>
      <c r="H2">
        <v>16438.511355809998</v>
      </c>
      <c r="I2">
        <v>13675.91853769</v>
      </c>
      <c r="J2">
        <v>11525.3278647389</v>
      </c>
      <c r="K2">
        <v>9881.1525233903703</v>
      </c>
      <c r="L2">
        <v>8485.67243668218</v>
      </c>
      <c r="M2">
        <v>7240.3268705246401</v>
      </c>
      <c r="N2">
        <v>6132.3100354076196</v>
      </c>
      <c r="O2">
        <v>5159.9939957281304</v>
      </c>
      <c r="P2">
        <v>4271.39911268176</v>
      </c>
      <c r="Q2">
        <v>3550.9726852140898</v>
      </c>
      <c r="R2">
        <v>2971.3851732088101</v>
      </c>
      <c r="S2">
        <v>2497.2182366529901</v>
      </c>
      <c r="T2">
        <v>2112.43842228023</v>
      </c>
      <c r="U2">
        <v>1779.22952813651</v>
      </c>
      <c r="V2">
        <v>1519.65369446421</v>
      </c>
      <c r="W2">
        <v>1507.0664253069201</v>
      </c>
      <c r="X2">
        <v>1667.09969907395</v>
      </c>
      <c r="Y2">
        <v>2032.90369812788</v>
      </c>
      <c r="Z2">
        <v>2529.5121251466799</v>
      </c>
      <c r="AA2">
        <v>2986.6292185171601</v>
      </c>
      <c r="AB2">
        <v>3388.8091096763701</v>
      </c>
      <c r="AC2">
        <v>3891.68946004913</v>
      </c>
      <c r="AD2">
        <v>4598.32690321889</v>
      </c>
      <c r="AE2">
        <v>5331.6314367143696</v>
      </c>
      <c r="AF2">
        <v>6060.4407329057804</v>
      </c>
    </row>
    <row r="3" spans="1:32" x14ac:dyDescent="0.3">
      <c r="A3" t="s">
        <v>216</v>
      </c>
      <c r="B3" t="s">
        <v>299</v>
      </c>
      <c r="C3" t="s">
        <v>297</v>
      </c>
      <c r="D3" t="s">
        <v>300</v>
      </c>
      <c r="E3" t="s">
        <v>298</v>
      </c>
      <c r="F3">
        <v>13641.3489016156</v>
      </c>
      <c r="G3">
        <v>12273.7190041908</v>
      </c>
      <c r="H3">
        <v>11184.977975522201</v>
      </c>
      <c r="I3">
        <v>10160.660421272099</v>
      </c>
      <c r="J3">
        <v>9329.47832312014</v>
      </c>
      <c r="K3">
        <v>8729.81383738767</v>
      </c>
      <c r="L3">
        <v>8743.6417107058696</v>
      </c>
      <c r="M3">
        <v>9320.4265700166397</v>
      </c>
      <c r="N3">
        <v>10044.1632521868</v>
      </c>
      <c r="O3">
        <v>11073.404746657399</v>
      </c>
      <c r="P3">
        <v>12203.5067186124</v>
      </c>
      <c r="Q3">
        <v>12820.247436518201</v>
      </c>
      <c r="R3">
        <v>13604.383756241799</v>
      </c>
      <c r="S3">
        <v>14320.9136395855</v>
      </c>
      <c r="T3">
        <v>14790.278890412101</v>
      </c>
      <c r="U3">
        <v>14575.5905893159</v>
      </c>
      <c r="V3">
        <v>14003.617435710699</v>
      </c>
      <c r="W3">
        <v>13910.4754584859</v>
      </c>
      <c r="X3">
        <v>13709.959237081501</v>
      </c>
      <c r="Y3">
        <v>13671.8748134691</v>
      </c>
      <c r="Z3">
        <v>13759.9735201926</v>
      </c>
      <c r="AA3">
        <v>13661.8488072457</v>
      </c>
      <c r="AB3">
        <v>13218.8238435854</v>
      </c>
      <c r="AC3">
        <v>13072.9985447573</v>
      </c>
      <c r="AD3">
        <v>13362.124044132899</v>
      </c>
      <c r="AE3">
        <v>13920.345023677</v>
      </c>
      <c r="AF3">
        <v>14325.6997576986</v>
      </c>
    </row>
    <row r="4" spans="1:32" x14ac:dyDescent="0.3">
      <c r="A4" t="s">
        <v>216</v>
      </c>
      <c r="B4" t="s">
        <v>301</v>
      </c>
      <c r="C4" t="s">
        <v>297</v>
      </c>
      <c r="D4" t="s">
        <v>302</v>
      </c>
      <c r="E4" t="s">
        <v>298</v>
      </c>
      <c r="F4">
        <v>10874134.328456501</v>
      </c>
      <c r="G4">
        <v>10792642.088349801</v>
      </c>
      <c r="H4">
        <v>10670964.0028132</v>
      </c>
      <c r="I4">
        <v>10515410.7291824</v>
      </c>
      <c r="J4">
        <v>10322627.5913506</v>
      </c>
      <c r="K4">
        <v>10273245.1399382</v>
      </c>
      <c r="L4">
        <v>10418677.729548899</v>
      </c>
      <c r="M4">
        <v>10610661.1911064</v>
      </c>
      <c r="N4">
        <v>10804420.423793299</v>
      </c>
      <c r="O4">
        <v>10623992.769752</v>
      </c>
      <c r="P4">
        <v>10291396.676109601</v>
      </c>
      <c r="Q4">
        <v>9893448.4019669406</v>
      </c>
      <c r="R4">
        <v>9466162.2852505706</v>
      </c>
      <c r="S4">
        <v>9160666.0114184599</v>
      </c>
      <c r="T4">
        <v>8663551.0604711697</v>
      </c>
      <c r="U4">
        <v>8126918.2333763596</v>
      </c>
      <c r="V4">
        <v>7649085.1055360604</v>
      </c>
      <c r="W4">
        <v>7296701.0435662596</v>
      </c>
      <c r="X4">
        <v>7104006.0806906503</v>
      </c>
      <c r="Y4">
        <v>7005395.4644311201</v>
      </c>
      <c r="Z4">
        <v>6977918.2433660198</v>
      </c>
      <c r="AA4">
        <v>6919876.9278768599</v>
      </c>
      <c r="AB4">
        <v>6801729.0319227297</v>
      </c>
      <c r="AC4">
        <v>6741278.9494253797</v>
      </c>
      <c r="AD4">
        <v>6717226.9836499402</v>
      </c>
      <c r="AE4">
        <v>6600136.2868857002</v>
      </c>
      <c r="AF4">
        <v>6549515.3343928801</v>
      </c>
    </row>
    <row r="5" spans="1:32" x14ac:dyDescent="0.3">
      <c r="A5" t="s">
        <v>216</v>
      </c>
      <c r="B5" t="s">
        <v>303</v>
      </c>
      <c r="C5" t="s">
        <v>297</v>
      </c>
      <c r="D5" t="s">
        <v>304</v>
      </c>
      <c r="E5" t="s">
        <v>298</v>
      </c>
      <c r="F5">
        <v>1127342.98369422</v>
      </c>
      <c r="G5">
        <v>1082073.8497258699</v>
      </c>
      <c r="H5">
        <v>1030986.51600174</v>
      </c>
      <c r="I5">
        <v>997123.44700348005</v>
      </c>
      <c r="J5">
        <v>973443.136724354</v>
      </c>
      <c r="K5">
        <v>953680.50466012198</v>
      </c>
      <c r="L5">
        <v>960584.864673084</v>
      </c>
      <c r="M5">
        <v>971867.83545346803</v>
      </c>
      <c r="N5">
        <v>986324.24442291097</v>
      </c>
      <c r="O5">
        <v>966712.63059038797</v>
      </c>
      <c r="P5">
        <v>934963.46691186004</v>
      </c>
      <c r="Q5">
        <v>892742.70407686499</v>
      </c>
      <c r="R5">
        <v>852946.06721769797</v>
      </c>
      <c r="S5">
        <v>831400.77778549003</v>
      </c>
      <c r="T5">
        <v>826535.74049150897</v>
      </c>
      <c r="U5">
        <v>799621.82979317103</v>
      </c>
      <c r="V5">
        <v>769420.50753660605</v>
      </c>
      <c r="W5">
        <v>749611.13531807601</v>
      </c>
      <c r="X5">
        <v>746652.51299511699</v>
      </c>
      <c r="Y5">
        <v>744452.92530660098</v>
      </c>
      <c r="Z5">
        <v>746312.26378190797</v>
      </c>
      <c r="AA5">
        <v>744685.11850511003</v>
      </c>
      <c r="AB5">
        <v>727491.22963483306</v>
      </c>
      <c r="AC5">
        <v>721270.08843558701</v>
      </c>
      <c r="AD5">
        <v>717112.89776682202</v>
      </c>
      <c r="AE5">
        <v>705866.12671024201</v>
      </c>
      <c r="AF5">
        <v>693070.77221669303</v>
      </c>
    </row>
    <row r="6" spans="1:32" x14ac:dyDescent="0.3">
      <c r="A6" t="s">
        <v>216</v>
      </c>
      <c r="B6" t="s">
        <v>305</v>
      </c>
      <c r="C6" t="s">
        <v>297</v>
      </c>
      <c r="D6" t="s">
        <v>306</v>
      </c>
      <c r="E6" t="s">
        <v>298</v>
      </c>
      <c r="F6">
        <v>704890.18912897399</v>
      </c>
      <c r="G6">
        <v>731954.155092097</v>
      </c>
      <c r="H6">
        <v>737991.20683495596</v>
      </c>
      <c r="I6">
        <v>724790.95801598497</v>
      </c>
      <c r="J6">
        <v>709401.28874280304</v>
      </c>
      <c r="K6">
        <v>684449.15528870805</v>
      </c>
      <c r="L6">
        <v>657102.16787001095</v>
      </c>
      <c r="M6">
        <v>629874.82068071002</v>
      </c>
      <c r="N6">
        <v>600038.09124825196</v>
      </c>
      <c r="O6">
        <v>550139.29258350201</v>
      </c>
      <c r="P6">
        <v>505997.02469891601</v>
      </c>
      <c r="Q6">
        <v>463450.95464219898</v>
      </c>
      <c r="R6">
        <v>422680.20039261202</v>
      </c>
      <c r="S6">
        <v>390269.07579707401</v>
      </c>
      <c r="T6">
        <v>357664.65917064901</v>
      </c>
      <c r="U6">
        <v>326497.93786972802</v>
      </c>
      <c r="V6">
        <v>302132.99269454199</v>
      </c>
      <c r="W6">
        <v>279478.19059075601</v>
      </c>
      <c r="X6">
        <v>261427.88937106499</v>
      </c>
      <c r="Y6">
        <v>246752.48628096099</v>
      </c>
      <c r="Z6">
        <v>238601.937057356</v>
      </c>
      <c r="AA6">
        <v>229617.48235121</v>
      </c>
      <c r="AB6">
        <v>221679.954926134</v>
      </c>
      <c r="AC6">
        <v>213482.68382276301</v>
      </c>
      <c r="AD6">
        <v>206885.179484511</v>
      </c>
      <c r="AE6">
        <v>201523.533331399</v>
      </c>
      <c r="AF6">
        <v>192588.75666716401</v>
      </c>
    </row>
    <row r="7" spans="1:32" x14ac:dyDescent="0.3">
      <c r="A7" t="s">
        <v>216</v>
      </c>
      <c r="B7" t="s">
        <v>307</v>
      </c>
      <c r="C7" t="s">
        <v>297</v>
      </c>
      <c r="D7" t="s">
        <v>308</v>
      </c>
      <c r="E7" t="s">
        <v>298</v>
      </c>
      <c r="F7">
        <v>1032402.57743747</v>
      </c>
      <c r="G7">
        <v>1087172.5624049201</v>
      </c>
      <c r="H7">
        <v>1119747.89172378</v>
      </c>
      <c r="I7">
        <v>1150249.8315294599</v>
      </c>
      <c r="J7">
        <v>1180548.0782917701</v>
      </c>
      <c r="K7">
        <v>1205479.2399427099</v>
      </c>
      <c r="L7">
        <v>1257939.6364072601</v>
      </c>
      <c r="M7">
        <v>1324305.3687309199</v>
      </c>
      <c r="N7">
        <v>1384475.47080393</v>
      </c>
      <c r="O7">
        <v>1387906.3512270299</v>
      </c>
      <c r="P7">
        <v>1360110.10572326</v>
      </c>
      <c r="Q7">
        <v>1306405.29141888</v>
      </c>
      <c r="R7">
        <v>1233981.8733139101</v>
      </c>
      <c r="S7">
        <v>1174268.20190124</v>
      </c>
      <c r="T7">
        <v>1103013.4298568501</v>
      </c>
      <c r="U7">
        <v>1026048.41008442</v>
      </c>
      <c r="V7">
        <v>952028.66202102206</v>
      </c>
      <c r="W7">
        <v>887030.04497815995</v>
      </c>
      <c r="X7">
        <v>832930.28935070999</v>
      </c>
      <c r="Y7">
        <v>785312.24144739495</v>
      </c>
      <c r="Z7">
        <v>745383.73081810505</v>
      </c>
      <c r="AA7">
        <v>706667.81565676501</v>
      </c>
      <c r="AB7">
        <v>674312.09979417198</v>
      </c>
      <c r="AC7">
        <v>644232.82069370698</v>
      </c>
      <c r="AD7">
        <v>623127.67503411695</v>
      </c>
      <c r="AE7">
        <v>601908.63773871202</v>
      </c>
      <c r="AF7">
        <v>586371.61230033601</v>
      </c>
    </row>
    <row r="8" spans="1:32" x14ac:dyDescent="0.3">
      <c r="A8" t="s">
        <v>216</v>
      </c>
      <c r="B8" t="s">
        <v>309</v>
      </c>
      <c r="C8" t="s">
        <v>297</v>
      </c>
      <c r="D8" t="s">
        <v>310</v>
      </c>
      <c r="E8" t="s">
        <v>298</v>
      </c>
      <c r="F8">
        <v>77046.892947586894</v>
      </c>
      <c r="G8">
        <v>69570.6090262535</v>
      </c>
      <c r="H8">
        <v>62857.004151927598</v>
      </c>
      <c r="I8">
        <v>59115.610734763701</v>
      </c>
      <c r="J8">
        <v>55157.045770116398</v>
      </c>
      <c r="K8">
        <v>51666.892374253803</v>
      </c>
      <c r="L8">
        <v>51171.8064216602</v>
      </c>
      <c r="M8">
        <v>51712.766283363599</v>
      </c>
      <c r="N8">
        <v>52828.1853323182</v>
      </c>
      <c r="O8">
        <v>51217.032004405199</v>
      </c>
      <c r="P8">
        <v>49513.9209416261</v>
      </c>
      <c r="Q8">
        <v>48248.407081701902</v>
      </c>
      <c r="R8">
        <v>50166.939996743597</v>
      </c>
      <c r="S8">
        <v>48758.35618386</v>
      </c>
      <c r="T8">
        <v>64776.525717393401</v>
      </c>
      <c r="U8">
        <v>68447.044600737398</v>
      </c>
      <c r="V8">
        <v>67665.179494796801</v>
      </c>
      <c r="W8">
        <v>67961.349791823901</v>
      </c>
      <c r="X8">
        <v>62758.5954526598</v>
      </c>
      <c r="Y8">
        <v>61295.242730710001</v>
      </c>
      <c r="Z8">
        <v>61821.857781106897</v>
      </c>
      <c r="AA8">
        <v>62784.819838547402</v>
      </c>
      <c r="AB8">
        <v>61341.3629662167</v>
      </c>
      <c r="AC8">
        <v>59402.562047033098</v>
      </c>
      <c r="AD8">
        <v>58807.5503630077</v>
      </c>
      <c r="AE8">
        <v>55292.725669188701</v>
      </c>
      <c r="AF8">
        <v>50793.892484470998</v>
      </c>
    </row>
    <row r="9" spans="1:32" x14ac:dyDescent="0.3">
      <c r="A9" t="s">
        <v>216</v>
      </c>
      <c r="B9" t="s">
        <v>311</v>
      </c>
      <c r="C9" t="s">
        <v>297</v>
      </c>
      <c r="D9" t="s">
        <v>312</v>
      </c>
      <c r="E9" t="s">
        <v>298</v>
      </c>
      <c r="F9">
        <v>679007.44099109899</v>
      </c>
      <c r="G9">
        <v>677934.90386795497</v>
      </c>
      <c r="H9">
        <v>675236.47989983996</v>
      </c>
      <c r="I9">
        <v>677505.31619567599</v>
      </c>
      <c r="J9">
        <v>675112.85749388905</v>
      </c>
      <c r="K9">
        <v>683875.22150012001</v>
      </c>
      <c r="L9">
        <v>703963.59970592905</v>
      </c>
      <c r="M9">
        <v>728192.393628811</v>
      </c>
      <c r="N9">
        <v>751533.09508273797</v>
      </c>
      <c r="O9">
        <v>749758.78434258304</v>
      </c>
      <c r="P9">
        <v>739567.06612917001</v>
      </c>
      <c r="Q9">
        <v>722183.00110725698</v>
      </c>
      <c r="R9">
        <v>711480.92461164296</v>
      </c>
      <c r="S9">
        <v>703109.14105058298</v>
      </c>
      <c r="T9">
        <v>680159.38398077898</v>
      </c>
      <c r="U9">
        <v>641545.94792355201</v>
      </c>
      <c r="V9">
        <v>607268.32553774503</v>
      </c>
      <c r="W9">
        <v>578372.864998832</v>
      </c>
      <c r="X9">
        <v>561114.91325767594</v>
      </c>
      <c r="Y9">
        <v>555108.59452606004</v>
      </c>
      <c r="Z9">
        <v>556171.82536186394</v>
      </c>
      <c r="AA9">
        <v>551534.380189655</v>
      </c>
      <c r="AB9">
        <v>543029.08638652705</v>
      </c>
      <c r="AC9">
        <v>537381.79847133602</v>
      </c>
      <c r="AD9">
        <v>536891.22529955395</v>
      </c>
      <c r="AE9">
        <v>528127.22549214598</v>
      </c>
      <c r="AF9">
        <v>530778.12405487301</v>
      </c>
    </row>
    <row r="10" spans="1:32" x14ac:dyDescent="0.3">
      <c r="A10" t="s">
        <v>216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216</v>
      </c>
      <c r="B11" t="s">
        <v>315</v>
      </c>
      <c r="C11" t="s">
        <v>297</v>
      </c>
      <c r="D11" t="s">
        <v>316</v>
      </c>
      <c r="E11" t="s">
        <v>298</v>
      </c>
      <c r="F11">
        <v>389666.34377302602</v>
      </c>
      <c r="G11">
        <v>379482.64013301098</v>
      </c>
      <c r="H11">
        <v>370183.31076410302</v>
      </c>
      <c r="I11">
        <v>366601.67281953798</v>
      </c>
      <c r="J11">
        <v>368057.66342801502</v>
      </c>
      <c r="K11">
        <v>379617.04948218202</v>
      </c>
      <c r="L11">
        <v>399423.169834506</v>
      </c>
      <c r="M11">
        <v>427486.55444040499</v>
      </c>
      <c r="N11">
        <v>454470.82973909902</v>
      </c>
      <c r="O11">
        <v>460713.92278177</v>
      </c>
      <c r="P11">
        <v>457325.38124030398</v>
      </c>
      <c r="Q11">
        <v>446008.38630350801</v>
      </c>
      <c r="R11">
        <v>427467.16670091299</v>
      </c>
      <c r="S11">
        <v>413742.94279244199</v>
      </c>
      <c r="T11">
        <v>404057.03615987598</v>
      </c>
      <c r="U11">
        <v>386783.29548664403</v>
      </c>
      <c r="V11">
        <v>366044.68992943899</v>
      </c>
      <c r="W11">
        <v>350137.84571746201</v>
      </c>
      <c r="X11">
        <v>341192.33694533497</v>
      </c>
      <c r="Y11">
        <v>336393.621945252</v>
      </c>
      <c r="Z11">
        <v>335228.39686538401</v>
      </c>
      <c r="AA11">
        <v>334358.38018479402</v>
      </c>
      <c r="AB11">
        <v>328559.358872602</v>
      </c>
      <c r="AC11">
        <v>325080.45443125302</v>
      </c>
      <c r="AD11">
        <v>320237.18369579798</v>
      </c>
      <c r="AE11">
        <v>318606.16833463399</v>
      </c>
      <c r="AF11">
        <v>320406.99634879897</v>
      </c>
    </row>
    <row r="12" spans="1:32" x14ac:dyDescent="0.3">
      <c r="A12" t="s">
        <v>216</v>
      </c>
      <c r="B12" t="s">
        <v>317</v>
      </c>
      <c r="C12" t="s">
        <v>297</v>
      </c>
      <c r="D12" t="s">
        <v>318</v>
      </c>
      <c r="E12" t="s">
        <v>298</v>
      </c>
      <c r="F12">
        <v>760500.86433762603</v>
      </c>
      <c r="G12">
        <v>768909.64505798998</v>
      </c>
      <c r="H12">
        <v>769527.93188514304</v>
      </c>
      <c r="I12">
        <v>766426.66107829101</v>
      </c>
      <c r="J12">
        <v>766369.60199217906</v>
      </c>
      <c r="K12">
        <v>772731.81020833796</v>
      </c>
      <c r="L12">
        <v>815711.59277772997</v>
      </c>
      <c r="M12">
        <v>880547.29315133695</v>
      </c>
      <c r="N12">
        <v>955532.68498318596</v>
      </c>
      <c r="O12">
        <v>989436.85175929696</v>
      </c>
      <c r="P12">
        <v>1012679.92160744</v>
      </c>
      <c r="Q12">
        <v>1010622.46957768</v>
      </c>
      <c r="R12">
        <v>984665.30663016695</v>
      </c>
      <c r="S12">
        <v>964591.84677802504</v>
      </c>
      <c r="T12">
        <v>921609.04010826605</v>
      </c>
      <c r="U12">
        <v>867819.45402935205</v>
      </c>
      <c r="V12">
        <v>820694.65058127104</v>
      </c>
      <c r="W12">
        <v>780764.21398493799</v>
      </c>
      <c r="X12">
        <v>755263.69259417104</v>
      </c>
      <c r="Y12">
        <v>736678.34130414005</v>
      </c>
      <c r="Z12">
        <v>722886.718134669</v>
      </c>
      <c r="AA12">
        <v>708706.42993245297</v>
      </c>
      <c r="AB12">
        <v>686473.82314032095</v>
      </c>
      <c r="AC12">
        <v>672048.86490599695</v>
      </c>
      <c r="AD12">
        <v>661293.24049942999</v>
      </c>
      <c r="AE12">
        <v>647172.78567069001</v>
      </c>
      <c r="AF12">
        <v>646275.51804324205</v>
      </c>
    </row>
    <row r="13" spans="1:32" x14ac:dyDescent="0.3">
      <c r="A13" t="s">
        <v>216</v>
      </c>
      <c r="B13" t="s">
        <v>319</v>
      </c>
      <c r="C13" t="s">
        <v>297</v>
      </c>
      <c r="D13" t="s">
        <v>320</v>
      </c>
      <c r="E13" t="s">
        <v>298</v>
      </c>
      <c r="F13">
        <v>969278.27870580601</v>
      </c>
      <c r="G13">
        <v>975802.45811567397</v>
      </c>
      <c r="H13">
        <v>975492.57388796797</v>
      </c>
      <c r="I13">
        <v>975069.25445912301</v>
      </c>
      <c r="J13">
        <v>954916.62893175404</v>
      </c>
      <c r="K13">
        <v>943423.10989732796</v>
      </c>
      <c r="L13">
        <v>941430.62638614594</v>
      </c>
      <c r="M13">
        <v>953537.59285875503</v>
      </c>
      <c r="N13">
        <v>944519.299629802</v>
      </c>
      <c r="O13">
        <v>909844.79184742295</v>
      </c>
      <c r="P13">
        <v>867620.59781809396</v>
      </c>
      <c r="Q13">
        <v>820998.95689738903</v>
      </c>
      <c r="R13">
        <v>775318.99801177997</v>
      </c>
      <c r="S13">
        <v>741474.46107997396</v>
      </c>
      <c r="T13">
        <v>689215.17150516203</v>
      </c>
      <c r="U13">
        <v>629410.62776984996</v>
      </c>
      <c r="V13">
        <v>581608.06842541997</v>
      </c>
      <c r="W13">
        <v>547407.66573506501</v>
      </c>
      <c r="X13">
        <v>524022.57417215197</v>
      </c>
      <c r="Y13">
        <v>506468.32106949599</v>
      </c>
      <c r="Z13">
        <v>493644.15028461098</v>
      </c>
      <c r="AA13">
        <v>480980.89970675699</v>
      </c>
      <c r="AB13">
        <v>466262.58247813903</v>
      </c>
      <c r="AC13">
        <v>458458.61220690497</v>
      </c>
      <c r="AD13">
        <v>453981.90584041597</v>
      </c>
      <c r="AE13">
        <v>441528.40850852302</v>
      </c>
      <c r="AF13">
        <v>440132.04772658501</v>
      </c>
    </row>
    <row r="14" spans="1:32" x14ac:dyDescent="0.3">
      <c r="A14" t="s">
        <v>216</v>
      </c>
      <c r="B14" t="s">
        <v>321</v>
      </c>
      <c r="C14" t="s">
        <v>297</v>
      </c>
      <c r="D14" t="s">
        <v>322</v>
      </c>
      <c r="E14" t="s">
        <v>298</v>
      </c>
      <c r="F14">
        <v>1341442.45386394</v>
      </c>
      <c r="G14">
        <v>1302069.22647766</v>
      </c>
      <c r="H14">
        <v>1273365.02003871</v>
      </c>
      <c r="I14">
        <v>1242949.12011735</v>
      </c>
      <c r="J14">
        <v>1216007.68419763</v>
      </c>
      <c r="K14">
        <v>1215837.4645762299</v>
      </c>
      <c r="L14">
        <v>1220258.2944294601</v>
      </c>
      <c r="M14">
        <v>1203009.9851565801</v>
      </c>
      <c r="N14">
        <v>1187353.5898086401</v>
      </c>
      <c r="O14">
        <v>1128796.2775822899</v>
      </c>
      <c r="P14">
        <v>1050467.2139870699</v>
      </c>
      <c r="Q14">
        <v>987809.05610592803</v>
      </c>
      <c r="R14">
        <v>942346.96786918002</v>
      </c>
      <c r="S14">
        <v>919837.85301517101</v>
      </c>
      <c r="T14">
        <v>872055.88675177202</v>
      </c>
      <c r="U14">
        <v>821928.40665388305</v>
      </c>
      <c r="V14">
        <v>775630.74638474395</v>
      </c>
      <c r="W14">
        <v>735744.44043501199</v>
      </c>
      <c r="X14">
        <v>712633.90581905795</v>
      </c>
      <c r="Y14">
        <v>706757.55384360405</v>
      </c>
      <c r="Z14">
        <v>707654.09034663194</v>
      </c>
      <c r="AA14">
        <v>699075.36659681599</v>
      </c>
      <c r="AB14">
        <v>688250.01343211404</v>
      </c>
      <c r="AC14">
        <v>680873.55360781401</v>
      </c>
      <c r="AD14">
        <v>675956.73550772201</v>
      </c>
      <c r="AE14">
        <v>666720.52639302798</v>
      </c>
      <c r="AF14">
        <v>663829.16151422204</v>
      </c>
    </row>
    <row r="15" spans="1:32" x14ac:dyDescent="0.3">
      <c r="A15" t="s">
        <v>216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216</v>
      </c>
      <c r="B16" t="s">
        <v>325</v>
      </c>
      <c r="C16" t="s">
        <v>297</v>
      </c>
      <c r="D16" t="s">
        <v>326</v>
      </c>
      <c r="E16" t="s">
        <v>298</v>
      </c>
      <c r="F16">
        <v>693756.00798803999</v>
      </c>
      <c r="G16">
        <v>673167.36010384804</v>
      </c>
      <c r="H16">
        <v>654616.10340829403</v>
      </c>
      <c r="I16">
        <v>634397.77305492305</v>
      </c>
      <c r="J16">
        <v>611744.77924648498</v>
      </c>
      <c r="K16">
        <v>605669.63258831599</v>
      </c>
      <c r="L16">
        <v>614061.98489281803</v>
      </c>
      <c r="M16">
        <v>613980.65340493305</v>
      </c>
      <c r="N16">
        <v>612389.35569613997</v>
      </c>
      <c r="O16">
        <v>592251.56912034599</v>
      </c>
      <c r="P16">
        <v>567191.10309214401</v>
      </c>
      <c r="Q16">
        <v>540458.527549361</v>
      </c>
      <c r="R16">
        <v>512146.518158247</v>
      </c>
      <c r="S16">
        <v>486241.30730308499</v>
      </c>
      <c r="T16">
        <v>454124.54800214898</v>
      </c>
      <c r="U16">
        <v>423546.88759396598</v>
      </c>
      <c r="V16">
        <v>395998.60620774201</v>
      </c>
      <c r="W16">
        <v>380493.11057525798</v>
      </c>
      <c r="X16">
        <v>376250.52179193503</v>
      </c>
      <c r="Y16">
        <v>377394.93985310302</v>
      </c>
      <c r="Z16">
        <v>381620.61029013299</v>
      </c>
      <c r="AA16">
        <v>382039.70966597402</v>
      </c>
      <c r="AB16">
        <v>376992.30888249498</v>
      </c>
      <c r="AC16">
        <v>378221.18836171902</v>
      </c>
      <c r="AD16">
        <v>380925.00993731502</v>
      </c>
      <c r="AE16">
        <v>379451.626434392</v>
      </c>
      <c r="AF16">
        <v>379155.237495329</v>
      </c>
    </row>
    <row r="17" spans="1:32" x14ac:dyDescent="0.3">
      <c r="A17" t="s">
        <v>216</v>
      </c>
      <c r="B17" t="s">
        <v>327</v>
      </c>
      <c r="C17" t="s">
        <v>297</v>
      </c>
      <c r="D17" t="s">
        <v>328</v>
      </c>
      <c r="E17" t="s">
        <v>298</v>
      </c>
      <c r="F17">
        <v>1149004.44279815</v>
      </c>
      <c r="G17">
        <v>1119925.59973584</v>
      </c>
      <c r="H17">
        <v>1092999.9027622701</v>
      </c>
      <c r="I17">
        <v>1063587.2693215299</v>
      </c>
      <c r="J17">
        <v>1029127.94387904</v>
      </c>
      <c r="K17">
        <v>1013563.7053063801</v>
      </c>
      <c r="L17">
        <v>1014375.06967508</v>
      </c>
      <c r="M17">
        <v>1011163.7294824</v>
      </c>
      <c r="N17">
        <v>1019977.08218691</v>
      </c>
      <c r="O17">
        <v>1009320.4433119301</v>
      </c>
      <c r="P17">
        <v>989905.17974632198</v>
      </c>
      <c r="Q17">
        <v>964693.94689058105</v>
      </c>
      <c r="R17">
        <v>936204.75789787294</v>
      </c>
      <c r="S17">
        <v>910634.46975290799</v>
      </c>
      <c r="T17">
        <v>843423.95854979602</v>
      </c>
      <c r="U17">
        <v>785009.26091599301</v>
      </c>
      <c r="V17">
        <v>745986.59847019694</v>
      </c>
      <c r="W17">
        <v>719664.65495533205</v>
      </c>
      <c r="X17">
        <v>709262.66772159899</v>
      </c>
      <c r="Y17">
        <v>709907.45447499095</v>
      </c>
      <c r="Z17">
        <v>722221.35322457505</v>
      </c>
      <c r="AA17">
        <v>731640.52234935202</v>
      </c>
      <c r="AB17">
        <v>734227.73733431695</v>
      </c>
      <c r="AC17">
        <v>743697.01959798299</v>
      </c>
      <c r="AD17">
        <v>749553.91399382998</v>
      </c>
      <c r="AE17">
        <v>743520.81566581398</v>
      </c>
      <c r="AF17">
        <v>751958.56104975205</v>
      </c>
    </row>
    <row r="18" spans="1:32" x14ac:dyDescent="0.3">
      <c r="A18" t="s">
        <v>216</v>
      </c>
      <c r="B18" t="s">
        <v>329</v>
      </c>
      <c r="C18" t="s">
        <v>297</v>
      </c>
      <c r="D18" t="s">
        <v>330</v>
      </c>
      <c r="E18" t="s">
        <v>298</v>
      </c>
      <c r="F18">
        <v>1590618.55964411</v>
      </c>
      <c r="G18">
        <v>1580223.1828999701</v>
      </c>
      <c r="H18">
        <v>1578169.8775364</v>
      </c>
      <c r="I18">
        <v>1539463.6291531399</v>
      </c>
      <c r="J18">
        <v>1475466.17167831</v>
      </c>
      <c r="K18">
        <v>1464131.8021732001</v>
      </c>
      <c r="L18">
        <v>1486148.4668453999</v>
      </c>
      <c r="M18">
        <v>1521103.73779245</v>
      </c>
      <c r="N18">
        <v>1564994.0441803599</v>
      </c>
      <c r="O18">
        <v>1552217.99036027</v>
      </c>
      <c r="P18">
        <v>1494473.5007394201</v>
      </c>
      <c r="Q18">
        <v>1442536.8514137</v>
      </c>
      <c r="R18">
        <v>1385790.80225386</v>
      </c>
      <c r="S18">
        <v>1357347.8774172601</v>
      </c>
      <c r="T18">
        <v>1241929.3727947599</v>
      </c>
      <c r="U18">
        <v>1159323.6831611099</v>
      </c>
      <c r="V18">
        <v>1083287.99752576</v>
      </c>
      <c r="W18">
        <v>1046710.29045718</v>
      </c>
      <c r="X18">
        <v>1051488.2211488199</v>
      </c>
      <c r="Y18">
        <v>1072512.4205152199</v>
      </c>
      <c r="Z18">
        <v>1099752.0850800001</v>
      </c>
      <c r="AA18">
        <v>1122348.0116800701</v>
      </c>
      <c r="AB18">
        <v>1129657.4439337801</v>
      </c>
      <c r="AC18">
        <v>1146037.39171267</v>
      </c>
      <c r="AD18">
        <v>1172398.6210157101</v>
      </c>
      <c r="AE18">
        <v>1151919.9085691101</v>
      </c>
      <c r="AF18">
        <v>1134204.0653343301</v>
      </c>
    </row>
    <row r="19" spans="1:32" x14ac:dyDescent="0.3">
      <c r="A19" t="s">
        <v>216</v>
      </c>
      <c r="B19" t="s">
        <v>331</v>
      </c>
      <c r="C19" t="s">
        <v>297</v>
      </c>
      <c r="D19" t="s">
        <v>332</v>
      </c>
      <c r="E19" t="s">
        <v>298</v>
      </c>
      <c r="F19">
        <v>359177.29314649699</v>
      </c>
      <c r="G19">
        <v>344355.89570870099</v>
      </c>
      <c r="H19">
        <v>329790.18391811202</v>
      </c>
      <c r="I19">
        <v>318130.18569915602</v>
      </c>
      <c r="J19">
        <v>307274.71097430401</v>
      </c>
      <c r="K19">
        <v>299119.55194030702</v>
      </c>
      <c r="L19">
        <v>296506.44962979702</v>
      </c>
      <c r="M19">
        <v>293878.460042255</v>
      </c>
      <c r="N19">
        <v>289984.45067900099</v>
      </c>
      <c r="O19">
        <v>275676.83224074298</v>
      </c>
      <c r="P19">
        <v>261582.19347392899</v>
      </c>
      <c r="Q19">
        <v>247289.84890187901</v>
      </c>
      <c r="R19">
        <v>230965.76219595101</v>
      </c>
      <c r="S19">
        <v>218989.70056134401</v>
      </c>
      <c r="T19">
        <v>204986.30738220501</v>
      </c>
      <c r="U19">
        <v>190935.44749394801</v>
      </c>
      <c r="V19">
        <v>181318.08072677601</v>
      </c>
      <c r="W19">
        <v>173325.23602837301</v>
      </c>
      <c r="X19">
        <v>169007.960070356</v>
      </c>
      <c r="Y19">
        <v>166361.32113358699</v>
      </c>
      <c r="Z19">
        <v>166619.22433968101</v>
      </c>
      <c r="AA19">
        <v>165437.99121935401</v>
      </c>
      <c r="AB19">
        <v>163452.03014108201</v>
      </c>
      <c r="AC19">
        <v>161091.91113060599</v>
      </c>
      <c r="AD19">
        <v>160055.84521170901</v>
      </c>
      <c r="AE19">
        <v>158497.79836782301</v>
      </c>
      <c r="AF19">
        <v>159950.58915707999</v>
      </c>
    </row>
    <row r="20" spans="1:32" x14ac:dyDescent="0.3">
      <c r="A20" t="s">
        <v>216</v>
      </c>
      <c r="B20" t="s">
        <v>333</v>
      </c>
      <c r="C20" t="s">
        <v>297</v>
      </c>
      <c r="D20" t="s">
        <v>334</v>
      </c>
      <c r="E20" t="s">
        <v>298</v>
      </c>
      <c r="F20">
        <v>280703.66147496301</v>
      </c>
      <c r="G20">
        <v>247959.50401981999</v>
      </c>
      <c r="H20">
        <v>220658.69772856601</v>
      </c>
      <c r="I20">
        <v>197965.43533479201</v>
      </c>
      <c r="J20">
        <v>182499.800248363</v>
      </c>
      <c r="K20">
        <v>175520.20506146201</v>
      </c>
      <c r="L20">
        <v>168700.36142582801</v>
      </c>
      <c r="M20">
        <v>161528.276950637</v>
      </c>
      <c r="N20">
        <v>154575.55748504301</v>
      </c>
      <c r="O20">
        <v>151862.50247794599</v>
      </c>
      <c r="P20">
        <v>153720.122253579</v>
      </c>
      <c r="Q20">
        <v>160370.31952456399</v>
      </c>
      <c r="R20">
        <v>183821.260996631</v>
      </c>
      <c r="S20">
        <v>202772.174450855</v>
      </c>
      <c r="T20">
        <v>228661.59523565401</v>
      </c>
      <c r="U20">
        <v>237891.97176774099</v>
      </c>
      <c r="V20">
        <v>250968.559820189</v>
      </c>
      <c r="W20">
        <v>263441.039535038</v>
      </c>
      <c r="X20">
        <v>261471.064547413</v>
      </c>
      <c r="Y20">
        <v>259205.55424296399</v>
      </c>
      <c r="Z20">
        <v>262404.36690611503</v>
      </c>
      <c r="AA20">
        <v>260999.691597075</v>
      </c>
      <c r="AB20">
        <v>250668.71685880501</v>
      </c>
      <c r="AC20">
        <v>244447.32579390399</v>
      </c>
      <c r="AD20">
        <v>247223.82178997301</v>
      </c>
      <c r="AE20">
        <v>249163.882480389</v>
      </c>
      <c r="AF20">
        <v>256046.62697585</v>
      </c>
    </row>
    <row r="21" spans="1:32" x14ac:dyDescent="0.3">
      <c r="A21" t="s">
        <v>216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216</v>
      </c>
      <c r="B22" t="s">
        <v>337</v>
      </c>
      <c r="C22" t="s">
        <v>297</v>
      </c>
      <c r="D22" t="s">
        <v>338</v>
      </c>
      <c r="E22" t="s">
        <v>298</v>
      </c>
      <c r="F22">
        <v>321547.31109304802</v>
      </c>
      <c r="G22">
        <v>280501.89946938702</v>
      </c>
      <c r="H22">
        <v>252498.220434685</v>
      </c>
      <c r="I22">
        <v>235689.29684401001</v>
      </c>
      <c r="J22">
        <v>230763.25764183199</v>
      </c>
      <c r="K22">
        <v>237326.044254693</v>
      </c>
      <c r="L22">
        <v>246484.00586509801</v>
      </c>
      <c r="M22">
        <v>254086.00454698599</v>
      </c>
      <c r="N22">
        <v>261489.30795011399</v>
      </c>
      <c r="O22">
        <v>270950.69026266399</v>
      </c>
      <c r="P22">
        <v>284540.913221961</v>
      </c>
      <c r="Q22">
        <v>295865.32810206502</v>
      </c>
      <c r="R22">
        <v>302021.88916548801</v>
      </c>
      <c r="S22">
        <v>308385.32980731898</v>
      </c>
      <c r="T22">
        <v>309615.87951954099</v>
      </c>
      <c r="U22">
        <v>303652.442138288</v>
      </c>
      <c r="V22">
        <v>297014.15118326602</v>
      </c>
      <c r="W22">
        <v>286397.65075765603</v>
      </c>
      <c r="X22">
        <v>274297.19743377599</v>
      </c>
      <c r="Y22">
        <v>263444.50207089301</v>
      </c>
      <c r="Z22">
        <v>257437.21324846</v>
      </c>
      <c r="AA22">
        <v>252601.03632494301</v>
      </c>
      <c r="AB22">
        <v>248172.91390481099</v>
      </c>
      <c r="AC22">
        <v>244177.161308337</v>
      </c>
      <c r="AD22">
        <v>244963.702508213</v>
      </c>
      <c r="AE22">
        <v>246286.674119203</v>
      </c>
      <c r="AF22">
        <v>248899.83816686299</v>
      </c>
    </row>
    <row r="23" spans="1:32" x14ac:dyDescent="0.3">
      <c r="A23" t="s">
        <v>216</v>
      </c>
      <c r="B23" t="s">
        <v>339</v>
      </c>
      <c r="C23" t="s">
        <v>297</v>
      </c>
      <c r="D23" t="s">
        <v>340</v>
      </c>
      <c r="E23" t="s">
        <v>298</v>
      </c>
      <c r="F23">
        <v>7084073.0533952303</v>
      </c>
      <c r="G23">
        <v>9601349.4667258896</v>
      </c>
      <c r="H23">
        <v>11437005.5275933</v>
      </c>
      <c r="I23">
        <v>12685184.337122099</v>
      </c>
      <c r="J23">
        <v>13403939.162442001</v>
      </c>
      <c r="K23">
        <v>13927362.3266498</v>
      </c>
      <c r="L23">
        <v>14311890.7791228</v>
      </c>
      <c r="M23">
        <v>14594628.738548299</v>
      </c>
      <c r="N23">
        <v>14772762.6281018</v>
      </c>
      <c r="O23">
        <v>14920800.8176546</v>
      </c>
      <c r="P23">
        <v>15097243.1123046</v>
      </c>
      <c r="Q23">
        <v>15198799.576517001</v>
      </c>
      <c r="R23">
        <v>15383768.322781401</v>
      </c>
      <c r="S23">
        <v>15610650.041195599</v>
      </c>
      <c r="T23">
        <v>15625268.876509899</v>
      </c>
      <c r="U23">
        <v>15234588.783112001</v>
      </c>
      <c r="V23">
        <v>15163064.596640101</v>
      </c>
      <c r="W23">
        <v>15242736.326528801</v>
      </c>
      <c r="X23">
        <v>15450925.687571</v>
      </c>
      <c r="Y23">
        <v>15456411.7289447</v>
      </c>
      <c r="Z23">
        <v>15594832.6385637</v>
      </c>
      <c r="AA23">
        <v>15738818.3377632</v>
      </c>
      <c r="AB23">
        <v>15572226.3794303</v>
      </c>
      <c r="AC23">
        <v>15660923.436251501</v>
      </c>
      <c r="AD23">
        <v>16345816.235173101</v>
      </c>
      <c r="AE23">
        <v>16978774.075089801</v>
      </c>
      <c r="AF23">
        <v>17599727.497896999</v>
      </c>
    </row>
    <row r="24" spans="1:32" x14ac:dyDescent="0.3">
      <c r="A24" t="s">
        <v>216</v>
      </c>
      <c r="B24" t="s">
        <v>341</v>
      </c>
      <c r="C24" t="s">
        <v>297</v>
      </c>
      <c r="D24" t="s">
        <v>342</v>
      </c>
      <c r="E24" t="s">
        <v>298</v>
      </c>
      <c r="F24">
        <v>9507825.7214074694</v>
      </c>
      <c r="G24">
        <v>8677876.0706765503</v>
      </c>
      <c r="H24">
        <v>7995008.9678812502</v>
      </c>
      <c r="I24">
        <v>7442697.8801557701</v>
      </c>
      <c r="J24">
        <v>7002731.2452995498</v>
      </c>
      <c r="K24">
        <v>6736644.5368290003</v>
      </c>
      <c r="L24">
        <v>6518259.0091782697</v>
      </c>
      <c r="M24">
        <v>6275173.7171402099</v>
      </c>
      <c r="N24">
        <v>6018814.3979856996</v>
      </c>
      <c r="O24">
        <v>5858249.68691241</v>
      </c>
      <c r="P24">
        <v>5808630.6361561297</v>
      </c>
      <c r="Q24">
        <v>5703676.4327671602</v>
      </c>
      <c r="R24">
        <v>5682782.9521502703</v>
      </c>
      <c r="S24">
        <v>5634576.7636099597</v>
      </c>
      <c r="T24">
        <v>5452333.2013494903</v>
      </c>
      <c r="U24">
        <v>5327674.4600684401</v>
      </c>
      <c r="V24">
        <v>5214781.3755404903</v>
      </c>
      <c r="W24">
        <v>5143462.0912807202</v>
      </c>
      <c r="X24">
        <v>5090794.7212180402</v>
      </c>
      <c r="Y24">
        <v>5027631.9285662901</v>
      </c>
      <c r="Z24">
        <v>5029073.4837107304</v>
      </c>
      <c r="AA24">
        <v>5025753.8908179402</v>
      </c>
      <c r="AB24">
        <v>4965666.80413373</v>
      </c>
      <c r="AC24">
        <v>4876718.2001397302</v>
      </c>
      <c r="AD24">
        <v>4788616.8777943002</v>
      </c>
      <c r="AE24">
        <v>4541248.9748729104</v>
      </c>
      <c r="AF24">
        <v>4383844.1070511797</v>
      </c>
    </row>
    <row r="25" spans="1:32" x14ac:dyDescent="0.3">
      <c r="A25" t="s">
        <v>216</v>
      </c>
      <c r="B25" t="s">
        <v>343</v>
      </c>
      <c r="C25" t="s">
        <v>297</v>
      </c>
      <c r="D25" t="s">
        <v>344</v>
      </c>
      <c r="E25" t="s">
        <v>298</v>
      </c>
      <c r="F25">
        <v>151243.013974136</v>
      </c>
      <c r="G25">
        <v>136170.53932438101</v>
      </c>
      <c r="H25">
        <v>123941.307995162</v>
      </c>
      <c r="I25">
        <v>112160.876894708</v>
      </c>
      <c r="J25">
        <v>101217.412327646</v>
      </c>
      <c r="K25">
        <v>94018.856028444396</v>
      </c>
      <c r="L25">
        <v>87160.793549775699</v>
      </c>
      <c r="M25">
        <v>81466.738066081307</v>
      </c>
      <c r="N25">
        <v>76613.547426696794</v>
      </c>
      <c r="O25">
        <v>72760.665577657797</v>
      </c>
      <c r="P25">
        <v>70884.158369133904</v>
      </c>
      <c r="Q25">
        <v>67851.730641536997</v>
      </c>
      <c r="R25">
        <v>64979.283044725998</v>
      </c>
      <c r="S25">
        <v>60982.4440051536</v>
      </c>
      <c r="T25">
        <v>56033.850229269403</v>
      </c>
      <c r="U25">
        <v>51579.640658642398</v>
      </c>
      <c r="V25">
        <v>47073.431891507702</v>
      </c>
      <c r="W25">
        <v>46153.802417027102</v>
      </c>
      <c r="X25">
        <v>48388.782315892298</v>
      </c>
      <c r="Y25">
        <v>52519.919262746</v>
      </c>
      <c r="Z25">
        <v>58146.0102605063</v>
      </c>
      <c r="AA25">
        <v>63072.6314180482</v>
      </c>
      <c r="AB25">
        <v>66703.259226444003</v>
      </c>
      <c r="AC25">
        <v>69265.285082520495</v>
      </c>
      <c r="AD25">
        <v>71760.565030921702</v>
      </c>
      <c r="AE25">
        <v>72269.762903724404</v>
      </c>
      <c r="AF25">
        <v>71798.641719828694</v>
      </c>
    </row>
    <row r="26" spans="1:32" x14ac:dyDescent="0.3">
      <c r="A26" t="s">
        <v>216</v>
      </c>
      <c r="B26" t="s">
        <v>345</v>
      </c>
      <c r="C26" t="s">
        <v>297</v>
      </c>
      <c r="D26" t="s">
        <v>346</v>
      </c>
      <c r="E26" t="s">
        <v>298</v>
      </c>
      <c r="F26">
        <v>4258689.7158517595</v>
      </c>
      <c r="G26">
        <v>4056066.1819905699</v>
      </c>
      <c r="H26">
        <v>3900917.54039875</v>
      </c>
      <c r="I26">
        <v>3762461.8600953599</v>
      </c>
      <c r="J26">
        <v>3673370.5940820398</v>
      </c>
      <c r="K26">
        <v>3654416.1655625599</v>
      </c>
      <c r="L26">
        <v>3639584.10725728</v>
      </c>
      <c r="M26">
        <v>3610226.7223259001</v>
      </c>
      <c r="N26">
        <v>3559901.7421703702</v>
      </c>
      <c r="O26">
        <v>3563031.1709825401</v>
      </c>
      <c r="P26">
        <v>3663683.9596776702</v>
      </c>
      <c r="Q26">
        <v>3662057.7227191399</v>
      </c>
      <c r="R26">
        <v>3653902.3273476898</v>
      </c>
      <c r="S26">
        <v>3602387.13941309</v>
      </c>
      <c r="T26">
        <v>3385164.48956032</v>
      </c>
      <c r="U26">
        <v>3207195.3041236699</v>
      </c>
      <c r="V26">
        <v>3040104.74165496</v>
      </c>
      <c r="W26">
        <v>2893138.6313887201</v>
      </c>
      <c r="X26">
        <v>2757678.5960907401</v>
      </c>
      <c r="Y26">
        <v>2609495.7332097501</v>
      </c>
      <c r="Z26">
        <v>2491339.0413214802</v>
      </c>
      <c r="AA26">
        <v>2399453.0744370599</v>
      </c>
      <c r="AB26">
        <v>2310586.7757483702</v>
      </c>
      <c r="AC26">
        <v>2220170.04397958</v>
      </c>
      <c r="AD26">
        <v>2131901.5341931302</v>
      </c>
      <c r="AE26">
        <v>1983730.67390312</v>
      </c>
      <c r="AF26">
        <v>1897835.8281761501</v>
      </c>
    </row>
    <row r="27" spans="1:32" x14ac:dyDescent="0.3">
      <c r="A27" t="s">
        <v>216</v>
      </c>
      <c r="B27" t="s">
        <v>347</v>
      </c>
      <c r="C27" t="s">
        <v>297</v>
      </c>
      <c r="D27" t="s">
        <v>348</v>
      </c>
      <c r="E27" t="s">
        <v>298</v>
      </c>
      <c r="F27">
        <v>5097892.9915815797</v>
      </c>
      <c r="G27">
        <v>4485639.3493616004</v>
      </c>
      <c r="H27">
        <v>3970150.1194873401</v>
      </c>
      <c r="I27">
        <v>3568075.1431657001</v>
      </c>
      <c r="J27">
        <v>3228143.23888986</v>
      </c>
      <c r="K27">
        <v>2988209.5152380001</v>
      </c>
      <c r="L27">
        <v>2791514.1083712098</v>
      </c>
      <c r="M27">
        <v>2583480.2567482302</v>
      </c>
      <c r="N27">
        <v>2382299.1083886302</v>
      </c>
      <c r="O27">
        <v>2222457.85035221</v>
      </c>
      <c r="P27">
        <v>2074062.51810932</v>
      </c>
      <c r="Q27">
        <v>1973766.97940649</v>
      </c>
      <c r="R27">
        <v>1963901.34175786</v>
      </c>
      <c r="S27">
        <v>1971207.1801917199</v>
      </c>
      <c r="T27">
        <v>2011134.8615599</v>
      </c>
      <c r="U27">
        <v>2068899.5152861199</v>
      </c>
      <c r="V27">
        <v>2127603.20199402</v>
      </c>
      <c r="W27">
        <v>2204169.6574749802</v>
      </c>
      <c r="X27">
        <v>2284727.3428114098</v>
      </c>
      <c r="Y27">
        <v>2365616.2760937898</v>
      </c>
      <c r="Z27">
        <v>2479588.43212874</v>
      </c>
      <c r="AA27">
        <v>2563228.18496283</v>
      </c>
      <c r="AB27">
        <v>2588376.7691589198</v>
      </c>
      <c r="AC27">
        <v>2587282.8710776302</v>
      </c>
      <c r="AD27">
        <v>2584954.7785702501</v>
      </c>
      <c r="AE27">
        <v>2485248.5380660598</v>
      </c>
      <c r="AF27">
        <v>2414209.6371551999</v>
      </c>
    </row>
    <row r="28" spans="1:32" x14ac:dyDescent="0.3">
      <c r="A28" t="s">
        <v>216</v>
      </c>
      <c r="B28" t="s">
        <v>349</v>
      </c>
      <c r="C28" t="s">
        <v>297</v>
      </c>
      <c r="D28" t="s">
        <v>350</v>
      </c>
      <c r="E28" t="s">
        <v>298</v>
      </c>
      <c r="F28">
        <v>709204.50756464701</v>
      </c>
      <c r="G28">
        <v>602030.85152513301</v>
      </c>
      <c r="H28">
        <v>513439.45315349603</v>
      </c>
      <c r="I28">
        <v>441446.18449444202</v>
      </c>
      <c r="J28">
        <v>389695.00619609602</v>
      </c>
      <c r="K28">
        <v>363764.19348411501</v>
      </c>
      <c r="L28">
        <v>342230.670516301</v>
      </c>
      <c r="M28">
        <v>316950.439079965</v>
      </c>
      <c r="N28">
        <v>294793.58531769703</v>
      </c>
      <c r="O28">
        <v>283059.54127533</v>
      </c>
      <c r="P28">
        <v>278149.81200688798</v>
      </c>
      <c r="Q28">
        <v>274346.094290521</v>
      </c>
      <c r="R28">
        <v>275417.21516199101</v>
      </c>
      <c r="S28">
        <v>281216.58688262198</v>
      </c>
      <c r="T28">
        <v>278912.902786155</v>
      </c>
      <c r="U28">
        <v>268878.303160107</v>
      </c>
      <c r="V28">
        <v>254521.02739022201</v>
      </c>
      <c r="W28">
        <v>242746.84911606601</v>
      </c>
      <c r="X28">
        <v>232349.500497726</v>
      </c>
      <c r="Y28">
        <v>226471.933348853</v>
      </c>
      <c r="Z28">
        <v>228617.18344160001</v>
      </c>
      <c r="AA28">
        <v>234202.119612863</v>
      </c>
      <c r="AB28">
        <v>234995.21789438801</v>
      </c>
      <c r="AC28">
        <v>235413.81051867001</v>
      </c>
      <c r="AD28">
        <v>237681.592913776</v>
      </c>
      <c r="AE28">
        <v>234233.61834361401</v>
      </c>
      <c r="AF28">
        <v>230965.043012685</v>
      </c>
    </row>
    <row r="29" spans="1:32" x14ac:dyDescent="0.3">
      <c r="A29" t="s">
        <v>216</v>
      </c>
      <c r="B29" t="s">
        <v>351</v>
      </c>
      <c r="C29" t="s">
        <v>297</v>
      </c>
      <c r="D29" t="s">
        <v>352</v>
      </c>
      <c r="E29" t="s">
        <v>298</v>
      </c>
      <c r="F29">
        <v>275587.47495688399</v>
      </c>
      <c r="G29">
        <v>247079.135744467</v>
      </c>
      <c r="H29">
        <v>222223.456390195</v>
      </c>
      <c r="I29">
        <v>200516.84081942699</v>
      </c>
      <c r="J29">
        <v>185033.33094897799</v>
      </c>
      <c r="K29">
        <v>182477.39817353201</v>
      </c>
      <c r="L29">
        <v>179799.07543671099</v>
      </c>
      <c r="M29">
        <v>172795.77696264401</v>
      </c>
      <c r="N29">
        <v>166315.70570955801</v>
      </c>
      <c r="O29">
        <v>164849.319707922</v>
      </c>
      <c r="P29">
        <v>165230.86437243401</v>
      </c>
      <c r="Q29">
        <v>164863.83057084499</v>
      </c>
      <c r="R29">
        <v>167429.10044261601</v>
      </c>
      <c r="S29">
        <v>174129.73107674799</v>
      </c>
      <c r="T29">
        <v>174971.73740807499</v>
      </c>
      <c r="U29">
        <v>169358.918419486</v>
      </c>
      <c r="V29">
        <v>160958.43532896601</v>
      </c>
      <c r="W29">
        <v>153772.83701978999</v>
      </c>
      <c r="X29">
        <v>147226.546004</v>
      </c>
      <c r="Y29">
        <v>142651.53720885399</v>
      </c>
      <c r="Z29">
        <v>142145.344570274</v>
      </c>
      <c r="AA29">
        <v>143886.066529309</v>
      </c>
      <c r="AB29">
        <v>142568.989667238</v>
      </c>
      <c r="AC29">
        <v>141726.44174655699</v>
      </c>
      <c r="AD29">
        <v>143862.07336225899</v>
      </c>
      <c r="AE29">
        <v>144739.39226338299</v>
      </c>
      <c r="AF29">
        <v>144755.26880881301</v>
      </c>
    </row>
    <row r="30" spans="1:32" x14ac:dyDescent="0.3">
      <c r="A30" t="s">
        <v>216</v>
      </c>
      <c r="B30" t="s">
        <v>353</v>
      </c>
      <c r="C30" t="s">
        <v>297</v>
      </c>
      <c r="D30" t="s">
        <v>354</v>
      </c>
      <c r="E30" t="s">
        <v>298</v>
      </c>
      <c r="F30">
        <v>55509.202735627601</v>
      </c>
      <c r="G30">
        <v>44623.1945971163</v>
      </c>
      <c r="H30">
        <v>35905.195878010098</v>
      </c>
      <c r="I30">
        <v>28933.254421035199</v>
      </c>
      <c r="J30">
        <v>23400.212531793899</v>
      </c>
      <c r="K30">
        <v>19172.3221719664</v>
      </c>
      <c r="L30">
        <v>15844.8459983088</v>
      </c>
      <c r="M30">
        <v>13115.7168847833</v>
      </c>
      <c r="N30">
        <v>10915.6979015825</v>
      </c>
      <c r="O30">
        <v>9230.0111918270595</v>
      </c>
      <c r="P30">
        <v>8076.1569042020101</v>
      </c>
      <c r="Q30">
        <v>7210.1569711436796</v>
      </c>
      <c r="R30">
        <v>6626.2609873621996</v>
      </c>
      <c r="S30">
        <v>6206.7438573395802</v>
      </c>
      <c r="T30">
        <v>5614.7587874308301</v>
      </c>
      <c r="U30">
        <v>5182.2446399923401</v>
      </c>
      <c r="V30">
        <v>4711.75901471202</v>
      </c>
      <c r="W30">
        <v>4212.65566479872</v>
      </c>
      <c r="X30">
        <v>3806.7373732247702</v>
      </c>
      <c r="Y30">
        <v>3530.49342116874</v>
      </c>
      <c r="Z30">
        <v>3368.84647738581</v>
      </c>
      <c r="AA30">
        <v>3155.2617365128999</v>
      </c>
      <c r="AB30">
        <v>2992.2447712960302</v>
      </c>
      <c r="AC30">
        <v>2758.1506337118199</v>
      </c>
      <c r="AD30">
        <v>2521.00615460466</v>
      </c>
      <c r="AE30">
        <v>2266.9298809905299</v>
      </c>
      <c r="AF30">
        <v>2128.08542703478</v>
      </c>
    </row>
    <row r="31" spans="1:32" x14ac:dyDescent="0.3">
      <c r="A31" t="s">
        <v>216</v>
      </c>
      <c r="B31" t="s">
        <v>355</v>
      </c>
      <c r="C31" t="s">
        <v>297</v>
      </c>
      <c r="D31" t="s">
        <v>356</v>
      </c>
      <c r="E31" t="s">
        <v>298</v>
      </c>
      <c r="F31">
        <v>53586.174713900902</v>
      </c>
      <c r="G31">
        <v>43876.629265661199</v>
      </c>
      <c r="H31">
        <v>36029.8842512435</v>
      </c>
      <c r="I31">
        <v>29785.1247646019</v>
      </c>
      <c r="J31">
        <v>25226.886037643599</v>
      </c>
      <c r="K31">
        <v>22497.1933511836</v>
      </c>
      <c r="L31">
        <v>20397.920590476399</v>
      </c>
      <c r="M31">
        <v>18443.740286572702</v>
      </c>
      <c r="N31">
        <v>16773.490591847702</v>
      </c>
      <c r="O31">
        <v>15861.281874758501</v>
      </c>
      <c r="P31">
        <v>15818.659971815499</v>
      </c>
      <c r="Q31">
        <v>15727.1196245262</v>
      </c>
      <c r="R31">
        <v>15799.406052182299</v>
      </c>
      <c r="S31">
        <v>15576.4705968504</v>
      </c>
      <c r="T31">
        <v>15100.8471882749</v>
      </c>
      <c r="U31">
        <v>13970.605308836701</v>
      </c>
      <c r="V31">
        <v>12523.927436186201</v>
      </c>
      <c r="W31">
        <v>11293.4319670682</v>
      </c>
      <c r="X31">
        <v>10061.538692079001</v>
      </c>
      <c r="Y31">
        <v>9099.3162004741898</v>
      </c>
      <c r="Z31">
        <v>8749.0253470590105</v>
      </c>
      <c r="AA31">
        <v>8656.5461138011506</v>
      </c>
      <c r="AB31">
        <v>8422.9267481291008</v>
      </c>
      <c r="AC31">
        <v>8191.5622695181601</v>
      </c>
      <c r="AD31">
        <v>7850.47186690739</v>
      </c>
      <c r="AE31">
        <v>6918.8484307301096</v>
      </c>
      <c r="AF31">
        <v>6543.5921628167198</v>
      </c>
    </row>
    <row r="32" spans="1:32" x14ac:dyDescent="0.3">
      <c r="A32" t="s">
        <v>216</v>
      </c>
      <c r="B32" t="s">
        <v>357</v>
      </c>
      <c r="C32" t="s">
        <v>297</v>
      </c>
      <c r="D32" t="s">
        <v>358</v>
      </c>
      <c r="E32" t="s">
        <v>298</v>
      </c>
      <c r="F32">
        <v>296087.47782433301</v>
      </c>
      <c r="G32">
        <v>243322.11045998201</v>
      </c>
      <c r="H32">
        <v>200264.86840023601</v>
      </c>
      <c r="I32">
        <v>166341.24702240599</v>
      </c>
      <c r="J32">
        <v>142466.575729031</v>
      </c>
      <c r="K32">
        <v>127638.413586561</v>
      </c>
      <c r="L32">
        <v>115547.58113042801</v>
      </c>
      <c r="M32">
        <v>103152.583901137</v>
      </c>
      <c r="N32">
        <v>92428.510649052201</v>
      </c>
      <c r="O32">
        <v>85700.591511974897</v>
      </c>
      <c r="P32">
        <v>82411.044360053696</v>
      </c>
      <c r="Q32">
        <v>80376.173213584494</v>
      </c>
      <c r="R32">
        <v>79574.589787342498</v>
      </c>
      <c r="S32">
        <v>79096.422260683103</v>
      </c>
      <c r="T32">
        <v>76757.048083115806</v>
      </c>
      <c r="U32">
        <v>73431.100571622505</v>
      </c>
      <c r="V32">
        <v>69165.573929033693</v>
      </c>
      <c r="W32">
        <v>66394.199963437</v>
      </c>
      <c r="X32">
        <v>64339.555811570201</v>
      </c>
      <c r="Y32">
        <v>64458.237216771398</v>
      </c>
      <c r="Z32">
        <v>67716.809922316796</v>
      </c>
      <c r="AA32">
        <v>71849.8943232905</v>
      </c>
      <c r="AB32">
        <v>74181.135065673094</v>
      </c>
      <c r="AC32">
        <v>75720.580030764497</v>
      </c>
      <c r="AD32">
        <v>76166.186580280497</v>
      </c>
      <c r="AE32">
        <v>72775.225826279202</v>
      </c>
      <c r="AF32">
        <v>69791.888315534306</v>
      </c>
    </row>
    <row r="33" spans="1:32" x14ac:dyDescent="0.3">
      <c r="A33" t="s">
        <v>216</v>
      </c>
      <c r="B33" t="s">
        <v>359</v>
      </c>
      <c r="C33" t="s">
        <v>297</v>
      </c>
      <c r="D33" t="s">
        <v>360</v>
      </c>
      <c r="E33" t="s">
        <v>298</v>
      </c>
      <c r="F33">
        <v>28434.1773339016</v>
      </c>
      <c r="G33">
        <v>23129.7814579066</v>
      </c>
      <c r="H33">
        <v>19016.0482338121</v>
      </c>
      <c r="I33">
        <v>15869.717466971801</v>
      </c>
      <c r="J33">
        <v>13568.0009486489</v>
      </c>
      <c r="K33">
        <v>11978.8662008725</v>
      </c>
      <c r="L33">
        <v>10641.247360376699</v>
      </c>
      <c r="M33">
        <v>9442.6210448273796</v>
      </c>
      <c r="N33">
        <v>8360.1804656570694</v>
      </c>
      <c r="O33">
        <v>7418.3369888472698</v>
      </c>
      <c r="P33">
        <v>6613.0863983826202</v>
      </c>
      <c r="Q33">
        <v>6168.8139104207103</v>
      </c>
      <c r="R33">
        <v>5987.8578924888798</v>
      </c>
      <c r="S33">
        <v>6207.2190910007002</v>
      </c>
      <c r="T33">
        <v>6468.5113192590898</v>
      </c>
      <c r="U33">
        <v>6935.4342201698601</v>
      </c>
      <c r="V33">
        <v>7161.3316813245401</v>
      </c>
      <c r="W33">
        <v>7073.7245009725402</v>
      </c>
      <c r="X33">
        <v>6915.1226168519497</v>
      </c>
      <c r="Y33">
        <v>6732.3493015847498</v>
      </c>
      <c r="Z33">
        <v>6637.1571245650402</v>
      </c>
      <c r="AA33">
        <v>6654.3509099491303</v>
      </c>
      <c r="AB33">
        <v>6829.9216420520897</v>
      </c>
      <c r="AC33">
        <v>7017.0758381187397</v>
      </c>
      <c r="AD33">
        <v>7281.8549497250297</v>
      </c>
      <c r="AE33">
        <v>7533.2219422314101</v>
      </c>
      <c r="AF33">
        <v>7746.2082984852595</v>
      </c>
    </row>
    <row r="34" spans="1:32" x14ac:dyDescent="0.3">
      <c r="A34" t="s">
        <v>216</v>
      </c>
      <c r="B34" t="s">
        <v>361</v>
      </c>
      <c r="C34" t="s">
        <v>297</v>
      </c>
      <c r="D34" t="s">
        <v>362</v>
      </c>
      <c r="E34" t="s">
        <v>298</v>
      </c>
      <c r="F34">
        <v>573289.08443169901</v>
      </c>
      <c r="G34">
        <v>597278.29832772503</v>
      </c>
      <c r="H34">
        <v>610532.21850214701</v>
      </c>
      <c r="I34">
        <v>622860.15072609996</v>
      </c>
      <c r="J34">
        <v>630956.19744279899</v>
      </c>
      <c r="K34">
        <v>652153.70542884199</v>
      </c>
      <c r="L34">
        <v>659261.74965088302</v>
      </c>
      <c r="M34">
        <v>645402.36980245402</v>
      </c>
      <c r="N34">
        <v>617770.88869444001</v>
      </c>
      <c r="O34">
        <v>593160.65126981796</v>
      </c>
      <c r="P34">
        <v>570022.53321975295</v>
      </c>
      <c r="Q34">
        <v>543441.14970003802</v>
      </c>
      <c r="R34">
        <v>527761.00852610602</v>
      </c>
      <c r="S34">
        <v>511691.52969598398</v>
      </c>
      <c r="T34">
        <v>494475.261707681</v>
      </c>
      <c r="U34">
        <v>472998.05531105999</v>
      </c>
      <c r="V34">
        <v>448838.62719398498</v>
      </c>
      <c r="W34">
        <v>430216.92119488597</v>
      </c>
      <c r="X34">
        <v>405241.41249726398</v>
      </c>
      <c r="Y34">
        <v>380466.527058393</v>
      </c>
      <c r="Z34">
        <v>363823.91303481697</v>
      </c>
      <c r="AA34">
        <v>348184.24295301898</v>
      </c>
      <c r="AB34">
        <v>329652.615074848</v>
      </c>
      <c r="AC34">
        <v>310611.11800147197</v>
      </c>
      <c r="AD34">
        <v>297164.73179376899</v>
      </c>
      <c r="AE34">
        <v>268963.08407587599</v>
      </c>
      <c r="AF34">
        <v>242037.149166391</v>
      </c>
    </row>
    <row r="35" spans="1:32" x14ac:dyDescent="0.3">
      <c r="A35" t="s">
        <v>216</v>
      </c>
      <c r="B35" t="s">
        <v>363</v>
      </c>
      <c r="C35" t="s">
        <v>297</v>
      </c>
      <c r="D35" t="s">
        <v>364</v>
      </c>
      <c r="E35" t="s">
        <v>298</v>
      </c>
      <c r="F35">
        <v>2259833.6652947799</v>
      </c>
      <c r="G35">
        <v>2085380.5380212101</v>
      </c>
      <c r="H35">
        <v>1940265.18135841</v>
      </c>
      <c r="I35">
        <v>1827516.63729597</v>
      </c>
      <c r="J35">
        <v>1742437.1667742799</v>
      </c>
      <c r="K35">
        <v>1711407.26426427</v>
      </c>
      <c r="L35">
        <v>1711021.8985126601</v>
      </c>
      <c r="M35">
        <v>1728350.84863984</v>
      </c>
      <c r="N35">
        <v>1735010.26579731</v>
      </c>
      <c r="O35">
        <v>1751456.0153772</v>
      </c>
      <c r="P35">
        <v>1779500.7722327299</v>
      </c>
      <c r="Q35">
        <v>1817709.2180340199</v>
      </c>
      <c r="R35">
        <v>1880524.3049744701</v>
      </c>
      <c r="S35">
        <v>1980486.3684262601</v>
      </c>
      <c r="T35">
        <v>2078587.34999935</v>
      </c>
      <c r="U35">
        <v>2184342.7668054998</v>
      </c>
      <c r="V35">
        <v>2268373.3978761402</v>
      </c>
      <c r="W35">
        <v>2315340.25244126</v>
      </c>
      <c r="X35">
        <v>2364597.2988694501</v>
      </c>
      <c r="Y35">
        <v>2400078.19439534</v>
      </c>
      <c r="Z35">
        <v>2455709.1498777899</v>
      </c>
      <c r="AA35">
        <v>2480250.71758006</v>
      </c>
      <c r="AB35">
        <v>2494698.0879456699</v>
      </c>
      <c r="AC35">
        <v>2489359.0947656399</v>
      </c>
      <c r="AD35">
        <v>2492520.8994891602</v>
      </c>
      <c r="AE35">
        <v>2466178.34780626</v>
      </c>
      <c r="AF35">
        <v>2460048.35900203</v>
      </c>
    </row>
    <row r="36" spans="1:32" x14ac:dyDescent="0.3">
      <c r="A36" t="s">
        <v>216</v>
      </c>
      <c r="B36" t="s">
        <v>365</v>
      </c>
      <c r="C36" t="s">
        <v>297</v>
      </c>
      <c r="D36" t="s">
        <v>366</v>
      </c>
      <c r="E36" t="s">
        <v>298</v>
      </c>
      <c r="F36">
        <v>493983.33427631098</v>
      </c>
      <c r="G36">
        <v>459831.79744023102</v>
      </c>
      <c r="H36">
        <v>431878.98069117602</v>
      </c>
      <c r="I36">
        <v>405973.82348342403</v>
      </c>
      <c r="J36">
        <v>382236.11149206699</v>
      </c>
      <c r="K36">
        <v>367681.753726947</v>
      </c>
      <c r="L36">
        <v>355990.64794775803</v>
      </c>
      <c r="M36">
        <v>348666.78811893199</v>
      </c>
      <c r="N36">
        <v>340631.18732170202</v>
      </c>
      <c r="O36">
        <v>335352.466123819</v>
      </c>
      <c r="P36">
        <v>331326.70823256002</v>
      </c>
      <c r="Q36">
        <v>335608.48758480902</v>
      </c>
      <c r="R36">
        <v>347091.07188768999</v>
      </c>
      <c r="S36">
        <v>371588.779781744</v>
      </c>
      <c r="T36">
        <v>398088.17796132702</v>
      </c>
      <c r="U36">
        <v>423319.07545352099</v>
      </c>
      <c r="V36">
        <v>448056.46680596401</v>
      </c>
      <c r="W36">
        <v>458511.98224475503</v>
      </c>
      <c r="X36">
        <v>465360.70230546198</v>
      </c>
      <c r="Y36">
        <v>467474.42230802297</v>
      </c>
      <c r="Z36">
        <v>471276.35565752297</v>
      </c>
      <c r="AA36">
        <v>467560.14510888298</v>
      </c>
      <c r="AB36">
        <v>463971.520671951</v>
      </c>
      <c r="AC36">
        <v>459007.52303005703</v>
      </c>
      <c r="AD36">
        <v>458981.60065535398</v>
      </c>
      <c r="AE36">
        <v>452837.78367398801</v>
      </c>
      <c r="AF36">
        <v>450184.83560211997</v>
      </c>
    </row>
    <row r="37" spans="1:32" x14ac:dyDescent="0.3">
      <c r="A37" t="s">
        <v>216</v>
      </c>
      <c r="B37" t="s">
        <v>367</v>
      </c>
      <c r="C37" t="s">
        <v>297</v>
      </c>
      <c r="D37" t="s">
        <v>368</v>
      </c>
      <c r="E37" t="s">
        <v>298</v>
      </c>
      <c r="F37">
        <v>377289.80605362402</v>
      </c>
      <c r="G37">
        <v>316392.08199990098</v>
      </c>
      <c r="H37">
        <v>266111.99442637799</v>
      </c>
      <c r="I37">
        <v>226206.18684363301</v>
      </c>
      <c r="J37">
        <v>207864.50816865699</v>
      </c>
      <c r="K37">
        <v>209925.95125689101</v>
      </c>
      <c r="L37">
        <v>210848.46486672701</v>
      </c>
      <c r="M37">
        <v>202478.803643447</v>
      </c>
      <c r="N37">
        <v>192580.48323613501</v>
      </c>
      <c r="O37">
        <v>188175.98752046601</v>
      </c>
      <c r="P37">
        <v>187882.808768168</v>
      </c>
      <c r="Q37">
        <v>195627.53417867201</v>
      </c>
      <c r="R37">
        <v>209167.04008155601</v>
      </c>
      <c r="S37">
        <v>222018.28930682599</v>
      </c>
      <c r="T37">
        <v>228963.013089874</v>
      </c>
      <c r="U37">
        <v>232130.34941341201</v>
      </c>
      <c r="V37">
        <v>230870.65951149</v>
      </c>
      <c r="W37">
        <v>226818.26908352599</v>
      </c>
      <c r="X37">
        <v>223277.27607597099</v>
      </c>
      <c r="Y37">
        <v>222719.464461272</v>
      </c>
      <c r="Z37">
        <v>228276.51768681899</v>
      </c>
      <c r="AA37">
        <v>238492.100812655</v>
      </c>
      <c r="AB37">
        <v>243475.50651668099</v>
      </c>
      <c r="AC37">
        <v>251109.63697444199</v>
      </c>
      <c r="AD37">
        <v>258283.37268639999</v>
      </c>
      <c r="AE37">
        <v>260177.37714381699</v>
      </c>
      <c r="AF37">
        <v>263905.88545492402</v>
      </c>
    </row>
    <row r="38" spans="1:32" x14ac:dyDescent="0.3">
      <c r="A38" t="s">
        <v>216</v>
      </c>
      <c r="B38" t="s">
        <v>369</v>
      </c>
      <c r="C38" t="s">
        <v>297</v>
      </c>
      <c r="D38" t="s">
        <v>370</v>
      </c>
      <c r="E38" t="s">
        <v>298</v>
      </c>
      <c r="F38">
        <v>1388560.5249648499</v>
      </c>
      <c r="G38">
        <v>1309156.6585810799</v>
      </c>
      <c r="H38">
        <v>1242274.20624085</v>
      </c>
      <c r="I38">
        <v>1195336.62696891</v>
      </c>
      <c r="J38">
        <v>1152336.5471135599</v>
      </c>
      <c r="K38">
        <v>1133799.55928043</v>
      </c>
      <c r="L38">
        <v>1144182.7856981701</v>
      </c>
      <c r="M38">
        <v>1177205.2568774601</v>
      </c>
      <c r="N38">
        <v>1201798.59523947</v>
      </c>
      <c r="O38">
        <v>1227927.5617329199</v>
      </c>
      <c r="P38">
        <v>1260291.25523201</v>
      </c>
      <c r="Q38">
        <v>1286473.1962705399</v>
      </c>
      <c r="R38">
        <v>1324266.19300523</v>
      </c>
      <c r="S38">
        <v>1386879.29933769</v>
      </c>
      <c r="T38">
        <v>1451536.15894815</v>
      </c>
      <c r="U38">
        <v>1528893.3419385699</v>
      </c>
      <c r="V38">
        <v>1589446.2715586801</v>
      </c>
      <c r="W38">
        <v>1630010.0011129801</v>
      </c>
      <c r="X38">
        <v>1675959.3204880201</v>
      </c>
      <c r="Y38">
        <v>1709884.30762604</v>
      </c>
      <c r="Z38">
        <v>1756156.27653345</v>
      </c>
      <c r="AA38">
        <v>1774198.4716585299</v>
      </c>
      <c r="AB38">
        <v>1787251.06075704</v>
      </c>
      <c r="AC38">
        <v>1779241.93476114</v>
      </c>
      <c r="AD38">
        <v>1775255.9261474099</v>
      </c>
      <c r="AE38">
        <v>1753163.1869884599</v>
      </c>
      <c r="AF38">
        <v>1745957.6379449801</v>
      </c>
    </row>
    <row r="39" spans="1:32" x14ac:dyDescent="0.3">
      <c r="A39" t="s">
        <v>216</v>
      </c>
      <c r="B39" t="s">
        <v>371</v>
      </c>
      <c r="C39" t="s">
        <v>297</v>
      </c>
      <c r="D39" t="s">
        <v>372</v>
      </c>
      <c r="E39" t="s">
        <v>298</v>
      </c>
      <c r="F39">
        <v>1355348.2358512201</v>
      </c>
      <c r="G39">
        <v>1145832.10420995</v>
      </c>
      <c r="H39">
        <v>972861.88992638199</v>
      </c>
      <c r="I39">
        <v>835353.72195385897</v>
      </c>
      <c r="J39">
        <v>742592.94246282696</v>
      </c>
      <c r="K39">
        <v>691959.56997943996</v>
      </c>
      <c r="L39">
        <v>645277.48147389095</v>
      </c>
      <c r="M39">
        <v>593145.27097489301</v>
      </c>
      <c r="N39">
        <v>543218.34988412994</v>
      </c>
      <c r="O39">
        <v>510808.55186714802</v>
      </c>
      <c r="P39">
        <v>499040.97676313203</v>
      </c>
      <c r="Q39">
        <v>502970.15297738102</v>
      </c>
      <c r="R39">
        <v>522461.42475640698</v>
      </c>
      <c r="S39">
        <v>545990.91987593402</v>
      </c>
      <c r="T39">
        <v>551240.56327157596</v>
      </c>
      <c r="U39">
        <v>537424.28503957996</v>
      </c>
      <c r="V39">
        <v>514186.24206242902</v>
      </c>
      <c r="W39">
        <v>490504.06947008899</v>
      </c>
      <c r="X39">
        <v>468069.506662792</v>
      </c>
      <c r="Y39">
        <v>449402.32282176398</v>
      </c>
      <c r="Z39">
        <v>444471.44393358199</v>
      </c>
      <c r="AA39">
        <v>445066.73946419801</v>
      </c>
      <c r="AB39">
        <v>438872.72709008999</v>
      </c>
      <c r="AC39">
        <v>436218.59808378498</v>
      </c>
      <c r="AD39">
        <v>437738.30599608301</v>
      </c>
      <c r="AE39">
        <v>437291.049457488</v>
      </c>
      <c r="AF39">
        <v>437526.14427649003</v>
      </c>
    </row>
    <row r="40" spans="1:32" x14ac:dyDescent="0.3">
      <c r="A40" t="s">
        <v>216</v>
      </c>
      <c r="B40" t="s">
        <v>373</v>
      </c>
      <c r="C40" t="s">
        <v>297</v>
      </c>
      <c r="D40" t="s">
        <v>374</v>
      </c>
      <c r="E40" t="s">
        <v>298</v>
      </c>
      <c r="F40">
        <v>961752.60263273795</v>
      </c>
      <c r="G40">
        <v>994217.21815711004</v>
      </c>
      <c r="H40">
        <v>1011365.21149291</v>
      </c>
      <c r="I40">
        <v>1031196.51480115</v>
      </c>
      <c r="J40">
        <v>1039871.62658444</v>
      </c>
      <c r="K40">
        <v>1053696.8946702401</v>
      </c>
      <c r="L40">
        <v>1086356.14628176</v>
      </c>
      <c r="M40">
        <v>1120191.63863003</v>
      </c>
      <c r="N40">
        <v>1153753.88436061</v>
      </c>
      <c r="O40">
        <v>1199773.423799</v>
      </c>
      <c r="P40">
        <v>1251188.4055666199</v>
      </c>
      <c r="Q40">
        <v>1274885.20521497</v>
      </c>
      <c r="R40">
        <v>1323614.62094649</v>
      </c>
      <c r="S40">
        <v>1375095.9530865301</v>
      </c>
      <c r="T40">
        <v>1354537.07698086</v>
      </c>
      <c r="U40">
        <v>1310993.8673813001</v>
      </c>
      <c r="V40">
        <v>1253949.1560341499</v>
      </c>
      <c r="W40">
        <v>1211890.1572231301</v>
      </c>
      <c r="X40">
        <v>1159190.4209968401</v>
      </c>
      <c r="Y40">
        <v>1103893.3627770999</v>
      </c>
      <c r="Z40">
        <v>1059692.60515936</v>
      </c>
      <c r="AA40">
        <v>1019690.5225458</v>
      </c>
      <c r="AB40">
        <v>963362.90907794202</v>
      </c>
      <c r="AC40">
        <v>921959.71340788598</v>
      </c>
      <c r="AD40">
        <v>906584.33016160701</v>
      </c>
      <c r="AE40">
        <v>881178.51608493796</v>
      </c>
      <c r="AF40">
        <v>870525.80324487202</v>
      </c>
    </row>
    <row r="41" spans="1:32" x14ac:dyDescent="0.3">
      <c r="A41" t="s">
        <v>216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216</v>
      </c>
      <c r="B43" t="s">
        <v>379</v>
      </c>
      <c r="C43" t="s">
        <v>297</v>
      </c>
      <c r="D43" t="s">
        <v>380</v>
      </c>
      <c r="E43" t="s">
        <v>298</v>
      </c>
      <c r="F43">
        <v>4935366.0791714303</v>
      </c>
      <c r="G43">
        <v>4928042.0895435</v>
      </c>
      <c r="H43">
        <v>4892791.39461092</v>
      </c>
      <c r="I43">
        <v>4808842.78874519</v>
      </c>
      <c r="J43">
        <v>4661408.0393716302</v>
      </c>
      <c r="K43">
        <v>4584481.2703004899</v>
      </c>
      <c r="L43">
        <v>4521483.7645279998</v>
      </c>
      <c r="M43">
        <v>4480457.7618626198</v>
      </c>
      <c r="N43">
        <v>4413494.0437661698</v>
      </c>
      <c r="O43">
        <v>4330780.6935208105</v>
      </c>
      <c r="P43">
        <v>4248924.2344757104</v>
      </c>
      <c r="Q43">
        <v>4354694.6051564496</v>
      </c>
      <c r="R43">
        <v>4615416.6395126795</v>
      </c>
      <c r="S43">
        <v>5042064.5014754403</v>
      </c>
      <c r="T43">
        <v>5442496.5760675604</v>
      </c>
      <c r="U43">
        <v>5837193.3863321701</v>
      </c>
      <c r="V43">
        <v>6231738.4135606699</v>
      </c>
      <c r="W43">
        <v>6569405.9497293402</v>
      </c>
      <c r="X43">
        <v>6833934.0215418003</v>
      </c>
      <c r="Y43">
        <v>7023850.7989168102</v>
      </c>
      <c r="Z43">
        <v>7276288.6258080602</v>
      </c>
      <c r="AA43">
        <v>7390936.5576742897</v>
      </c>
      <c r="AB43">
        <v>7504158.3064431502</v>
      </c>
      <c r="AC43">
        <v>7559840.69512886</v>
      </c>
      <c r="AD43">
        <v>7694558.44599084</v>
      </c>
      <c r="AE43">
        <v>7695128.6473684805</v>
      </c>
      <c r="AF43">
        <v>7770459.7687549898</v>
      </c>
    </row>
    <row r="44" spans="1:32" x14ac:dyDescent="0.3">
      <c r="A44" t="s">
        <v>216</v>
      </c>
      <c r="B44" t="s">
        <v>381</v>
      </c>
      <c r="C44" t="s">
        <v>297</v>
      </c>
      <c r="D44" t="s">
        <v>382</v>
      </c>
      <c r="E44" t="s">
        <v>298</v>
      </c>
      <c r="F44">
        <v>38836058.631627098</v>
      </c>
      <c r="G44">
        <v>39879977.656741597</v>
      </c>
      <c r="H44">
        <v>40427075.331297301</v>
      </c>
      <c r="I44">
        <v>40539404.554611303</v>
      </c>
      <c r="J44">
        <v>40250907.712072499</v>
      </c>
      <c r="K44">
        <v>40335133.950447202</v>
      </c>
      <c r="L44">
        <v>40565741.515917398</v>
      </c>
      <c r="M44">
        <v>40733026.363437802</v>
      </c>
      <c r="N44">
        <v>40729468.742485397</v>
      </c>
      <c r="O44">
        <v>40458286.662273496</v>
      </c>
      <c r="P44">
        <v>40218234.827713102</v>
      </c>
      <c r="Q44">
        <v>39974858.690391101</v>
      </c>
      <c r="R44">
        <v>40081345.097034998</v>
      </c>
      <c r="S44">
        <v>40527480.747742496</v>
      </c>
      <c r="T44">
        <v>40361430.988574304</v>
      </c>
      <c r="U44">
        <v>39742718.081796102</v>
      </c>
      <c r="V44">
        <v>39488915.156824097</v>
      </c>
      <c r="W44">
        <v>39452531.190911897</v>
      </c>
      <c r="X44">
        <v>39616906.983811803</v>
      </c>
      <c r="Y44">
        <v>39564939.508506797</v>
      </c>
      <c r="Z44">
        <v>39903313.262710802</v>
      </c>
      <c r="AA44">
        <v>40050518.496505298</v>
      </c>
      <c r="AB44">
        <v>39747030.429392301</v>
      </c>
      <c r="AC44">
        <v>39667174.413772903</v>
      </c>
      <c r="AD44">
        <v>40357109.2330826</v>
      </c>
      <c r="AE44">
        <v>40550888.845908202</v>
      </c>
      <c r="AF44">
        <v>40999779.023225397</v>
      </c>
    </row>
    <row r="45" spans="1:32" x14ac:dyDescent="0.3">
      <c r="A45" t="s">
        <v>216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216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216</v>
      </c>
      <c r="B47" t="s">
        <v>387</v>
      </c>
      <c r="C47" t="s">
        <v>297</v>
      </c>
      <c r="D47" t="s">
        <v>388</v>
      </c>
      <c r="E47" t="s">
        <v>298</v>
      </c>
      <c r="F47">
        <v>788964.33238155697</v>
      </c>
      <c r="G47">
        <v>828485.21532939305</v>
      </c>
      <c r="H47">
        <v>867025.763642887</v>
      </c>
      <c r="I47">
        <v>892474.02992979705</v>
      </c>
      <c r="J47">
        <v>910548.74398061004</v>
      </c>
      <c r="K47">
        <v>925618.79369816999</v>
      </c>
      <c r="L47">
        <v>945291.30233630503</v>
      </c>
      <c r="M47">
        <v>967660.83716098196</v>
      </c>
      <c r="N47">
        <v>988759.02024538699</v>
      </c>
      <c r="O47">
        <v>1004292.26629045</v>
      </c>
      <c r="P47">
        <v>1009223.10430821</v>
      </c>
      <c r="Q47">
        <v>1002339.8047352399</v>
      </c>
      <c r="R47">
        <v>1021652.10810136</v>
      </c>
      <c r="S47">
        <v>1026761.82291716</v>
      </c>
      <c r="T47">
        <v>1043577.48265653</v>
      </c>
      <c r="U47">
        <v>1043842.50032395</v>
      </c>
      <c r="V47">
        <v>1031293.17432317</v>
      </c>
      <c r="W47">
        <v>1006287.78823941</v>
      </c>
      <c r="X47">
        <v>954524.87197021802</v>
      </c>
      <c r="Y47">
        <v>885411.63392355002</v>
      </c>
      <c r="Z47">
        <v>814699.14870708203</v>
      </c>
      <c r="AA47">
        <v>755943.01734661101</v>
      </c>
      <c r="AB47">
        <v>689733.22714581597</v>
      </c>
      <c r="AC47">
        <v>642403.70948629198</v>
      </c>
      <c r="AD47">
        <v>628380.99913723103</v>
      </c>
      <c r="AE47">
        <v>640964.59135894198</v>
      </c>
      <c r="AF47">
        <v>669259.84366229305</v>
      </c>
    </row>
    <row r="48" spans="1:32" x14ac:dyDescent="0.3">
      <c r="A48" t="s">
        <v>216</v>
      </c>
      <c r="B48" t="s">
        <v>389</v>
      </c>
      <c r="C48" t="s">
        <v>297</v>
      </c>
      <c r="D48" t="s">
        <v>390</v>
      </c>
      <c r="E48" t="s">
        <v>298</v>
      </c>
      <c r="F48">
        <v>1868578.6991900399</v>
      </c>
      <c r="G48">
        <v>1796025.1307389999</v>
      </c>
      <c r="H48">
        <v>1743567.7528127199</v>
      </c>
      <c r="I48">
        <v>1691739.74173032</v>
      </c>
      <c r="J48">
        <v>1645274.61538569</v>
      </c>
      <c r="K48">
        <v>1610516.93475353</v>
      </c>
      <c r="L48">
        <v>1592007.2270549899</v>
      </c>
      <c r="M48">
        <v>1590449.18811938</v>
      </c>
      <c r="N48">
        <v>1592500.32691631</v>
      </c>
      <c r="O48">
        <v>1592960.5388048701</v>
      </c>
      <c r="P48">
        <v>1590717.95159782</v>
      </c>
      <c r="Q48">
        <v>1570772.4526690899</v>
      </c>
      <c r="R48">
        <v>1583739.40363233</v>
      </c>
      <c r="S48">
        <v>1581485.9781911899</v>
      </c>
      <c r="T48">
        <v>1595517.34909981</v>
      </c>
      <c r="U48">
        <v>1577999.48854071</v>
      </c>
      <c r="V48">
        <v>1548452.3546449901</v>
      </c>
      <c r="W48">
        <v>1511181.9060792299</v>
      </c>
      <c r="X48">
        <v>1444260.19832478</v>
      </c>
      <c r="Y48">
        <v>1357785.6711925301</v>
      </c>
      <c r="Z48">
        <v>1271883.2687867</v>
      </c>
      <c r="AA48">
        <v>1199879.1323615201</v>
      </c>
      <c r="AB48">
        <v>1116748.5357317899</v>
      </c>
      <c r="AC48">
        <v>1057928.9906983101</v>
      </c>
      <c r="AD48">
        <v>1043121.48405201</v>
      </c>
      <c r="AE48">
        <v>1059962.5818705</v>
      </c>
      <c r="AF48">
        <v>1100950.1015375401</v>
      </c>
    </row>
    <row r="49" spans="1:32" x14ac:dyDescent="0.3">
      <c r="A49" t="s">
        <v>216</v>
      </c>
      <c r="B49" t="s">
        <v>391</v>
      </c>
      <c r="C49" t="s">
        <v>297</v>
      </c>
      <c r="D49" t="s">
        <v>392</v>
      </c>
      <c r="E49" t="s">
        <v>298</v>
      </c>
      <c r="F49">
        <v>638311.93299352797</v>
      </c>
      <c r="G49">
        <v>582550.58434299403</v>
      </c>
      <c r="H49">
        <v>535184.79311983194</v>
      </c>
      <c r="I49">
        <v>492237.54161331599</v>
      </c>
      <c r="J49">
        <v>456362.14372372901</v>
      </c>
      <c r="K49">
        <v>430450.86430605</v>
      </c>
      <c r="L49">
        <v>411111.76184711698</v>
      </c>
      <c r="M49">
        <v>398899.28451842797</v>
      </c>
      <c r="N49">
        <v>389191.60320442898</v>
      </c>
      <c r="O49">
        <v>380455.183240271</v>
      </c>
      <c r="P49">
        <v>376256.77397224598</v>
      </c>
      <c r="Q49">
        <v>366771.88351082703</v>
      </c>
      <c r="R49">
        <v>360849.85138280102</v>
      </c>
      <c r="S49">
        <v>354900.44035333698</v>
      </c>
      <c r="T49">
        <v>354881.35225160199</v>
      </c>
      <c r="U49">
        <v>345136.25341723702</v>
      </c>
      <c r="V49">
        <v>336076.99873999401</v>
      </c>
      <c r="W49">
        <v>327989.54099401803</v>
      </c>
      <c r="X49">
        <v>318708.04408455</v>
      </c>
      <c r="Y49">
        <v>304976.20272979402</v>
      </c>
      <c r="Z49">
        <v>293085.98065540299</v>
      </c>
      <c r="AA49">
        <v>283510.804258883</v>
      </c>
      <c r="AB49">
        <v>271830.27409550099</v>
      </c>
      <c r="AC49">
        <v>262348.69010084</v>
      </c>
      <c r="AD49">
        <v>255776.79519010099</v>
      </c>
      <c r="AE49">
        <v>251017.21712876699</v>
      </c>
      <c r="AF49">
        <v>248621.06378290601</v>
      </c>
    </row>
    <row r="50" spans="1:32" x14ac:dyDescent="0.3">
      <c r="A50" t="s">
        <v>216</v>
      </c>
      <c r="B50" t="s">
        <v>393</v>
      </c>
      <c r="C50" t="s">
        <v>297</v>
      </c>
      <c r="D50" t="s">
        <v>394</v>
      </c>
      <c r="E50" t="s">
        <v>298</v>
      </c>
      <c r="F50">
        <v>441302.43381495698</v>
      </c>
      <c r="G50">
        <v>384989.33106661402</v>
      </c>
      <c r="H50">
        <v>341357.19605000003</v>
      </c>
      <c r="I50">
        <v>307028.17018720601</v>
      </c>
      <c r="J50">
        <v>278363.727681352</v>
      </c>
      <c r="K50">
        <v>254447.27674930499</v>
      </c>
      <c r="L50">
        <v>235604.16287156701</v>
      </c>
      <c r="M50">
        <v>223889.06643996501</v>
      </c>
      <c r="N50">
        <v>214549.703466495</v>
      </c>
      <c r="O50">
        <v>208213.08927414799</v>
      </c>
      <c r="P50">
        <v>205238.07331736301</v>
      </c>
      <c r="Q50">
        <v>201660.76442302499</v>
      </c>
      <c r="R50">
        <v>201237.44414816701</v>
      </c>
      <c r="S50">
        <v>199823.71492069701</v>
      </c>
      <c r="T50">
        <v>197058.51419166999</v>
      </c>
      <c r="U50">
        <v>189020.734799522</v>
      </c>
      <c r="V50">
        <v>181082.18158182301</v>
      </c>
      <c r="W50">
        <v>176904.57684579401</v>
      </c>
      <c r="X50">
        <v>171027.28227001301</v>
      </c>
      <c r="Y50">
        <v>167397.83453918499</v>
      </c>
      <c r="Z50">
        <v>164098.13942421801</v>
      </c>
      <c r="AA50">
        <v>160425.310756024</v>
      </c>
      <c r="AB50">
        <v>155185.03449047299</v>
      </c>
      <c r="AC50">
        <v>153176.591111179</v>
      </c>
      <c r="AD50">
        <v>158963.68972467401</v>
      </c>
      <c r="AE50">
        <v>167980.77338279501</v>
      </c>
      <c r="AF50">
        <v>183069.194092338</v>
      </c>
    </row>
    <row r="51" spans="1:32" x14ac:dyDescent="0.3">
      <c r="A51" t="s">
        <v>216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216</v>
      </c>
      <c r="B53" t="s">
        <v>399</v>
      </c>
      <c r="C53" t="s">
        <v>297</v>
      </c>
      <c r="D53" t="s">
        <v>400</v>
      </c>
      <c r="E53" t="s">
        <v>298</v>
      </c>
      <c r="F53">
        <v>325029.97367024398</v>
      </c>
      <c r="G53">
        <v>322652.42015919799</v>
      </c>
      <c r="H53">
        <v>314752.05296929501</v>
      </c>
      <c r="I53">
        <v>299249.33097708703</v>
      </c>
      <c r="J53">
        <v>284346.78818714101</v>
      </c>
      <c r="K53">
        <v>276042.241954959</v>
      </c>
      <c r="L53">
        <v>270676.45119722799</v>
      </c>
      <c r="M53">
        <v>264731.76180847199</v>
      </c>
      <c r="N53">
        <v>255715.41170578101</v>
      </c>
      <c r="O53">
        <v>247400.10809812101</v>
      </c>
      <c r="P53">
        <v>237621.28175148999</v>
      </c>
      <c r="Q53">
        <v>227167.41381117501</v>
      </c>
      <c r="R53">
        <v>218561.639535094</v>
      </c>
      <c r="S53">
        <v>211545.139716203</v>
      </c>
      <c r="T53">
        <v>207337.72662137501</v>
      </c>
      <c r="U53">
        <v>201621.47933069299</v>
      </c>
      <c r="V53">
        <v>194956.08943646401</v>
      </c>
      <c r="W53">
        <v>190569.06641454401</v>
      </c>
      <c r="X53">
        <v>186519.352999578</v>
      </c>
      <c r="Y53">
        <v>181966.02027782201</v>
      </c>
      <c r="Z53">
        <v>179344.352268127</v>
      </c>
      <c r="AA53">
        <v>174853.74508602801</v>
      </c>
      <c r="AB53">
        <v>168638.26808679299</v>
      </c>
      <c r="AC53">
        <v>163247.75077612</v>
      </c>
      <c r="AD53">
        <v>160408.09062192499</v>
      </c>
      <c r="AE53">
        <v>151577.70074633</v>
      </c>
      <c r="AF53">
        <v>145503.66483345401</v>
      </c>
    </row>
    <row r="54" spans="1:32" x14ac:dyDescent="0.3">
      <c r="A54" t="s">
        <v>216</v>
      </c>
      <c r="B54" t="s">
        <v>401</v>
      </c>
      <c r="C54" t="s">
        <v>297</v>
      </c>
      <c r="D54" t="s">
        <v>402</v>
      </c>
      <c r="E54" t="s">
        <v>298</v>
      </c>
      <c r="F54">
        <v>898858.07158045005</v>
      </c>
      <c r="G54">
        <v>894008.11821696698</v>
      </c>
      <c r="H54">
        <v>911914.79565781204</v>
      </c>
      <c r="I54">
        <v>936534.71396253898</v>
      </c>
      <c r="J54">
        <v>971654.333471469</v>
      </c>
      <c r="K54">
        <v>1027152.6985471901</v>
      </c>
      <c r="L54">
        <v>1084049.46919015</v>
      </c>
      <c r="M54">
        <v>1155875.6577473001</v>
      </c>
      <c r="N54">
        <v>1207329.12027427</v>
      </c>
      <c r="O54">
        <v>1267570.92127231</v>
      </c>
      <c r="P54">
        <v>1317960.3516675199</v>
      </c>
      <c r="Q54">
        <v>1353653.7963138099</v>
      </c>
      <c r="R54">
        <v>1388123.3064456701</v>
      </c>
      <c r="S54">
        <v>1419733.7216020101</v>
      </c>
      <c r="T54">
        <v>1421372.3489115699</v>
      </c>
      <c r="U54">
        <v>1407477.9802190301</v>
      </c>
      <c r="V54">
        <v>1409423.8460283</v>
      </c>
      <c r="W54">
        <v>1390375.83921192</v>
      </c>
      <c r="X54">
        <v>1342469.1863502201</v>
      </c>
      <c r="Y54">
        <v>1269517.03238814</v>
      </c>
      <c r="Z54">
        <v>1189950.8407090199</v>
      </c>
      <c r="AA54">
        <v>1113100.82120225</v>
      </c>
      <c r="AB54">
        <v>1049753.3859334399</v>
      </c>
      <c r="AC54">
        <v>1000924.7180124</v>
      </c>
      <c r="AD54">
        <v>981387.84647380502</v>
      </c>
      <c r="AE54">
        <v>954363.86937507498</v>
      </c>
      <c r="AF54">
        <v>936712.45244800998</v>
      </c>
    </row>
    <row r="55" spans="1:32" x14ac:dyDescent="0.3">
      <c r="A55" t="s">
        <v>216</v>
      </c>
      <c r="B55" t="s">
        <v>403</v>
      </c>
      <c r="C55" t="s">
        <v>297</v>
      </c>
      <c r="D55" t="s">
        <v>404</v>
      </c>
      <c r="E55" t="s">
        <v>298</v>
      </c>
      <c r="F55">
        <v>573828.09791020595</v>
      </c>
      <c r="G55">
        <v>571355.69805776898</v>
      </c>
      <c r="H55">
        <v>597162.74268851802</v>
      </c>
      <c r="I55">
        <v>637285.38298545196</v>
      </c>
      <c r="J55">
        <v>687307.54528432805</v>
      </c>
      <c r="K55">
        <v>751110.45659223001</v>
      </c>
      <c r="L55">
        <v>813373.01799291896</v>
      </c>
      <c r="M55">
        <v>891143.89593883103</v>
      </c>
      <c r="N55">
        <v>951613.70856849395</v>
      </c>
      <c r="O55">
        <v>1020170.81317419</v>
      </c>
      <c r="P55">
        <v>1080339.0699160299</v>
      </c>
      <c r="Q55">
        <v>1126486.3825026299</v>
      </c>
      <c r="R55">
        <v>1169561.6669105701</v>
      </c>
      <c r="S55">
        <v>1208188.58188581</v>
      </c>
      <c r="T55">
        <v>1214034.6222901901</v>
      </c>
      <c r="U55">
        <v>1205856.5008883399</v>
      </c>
      <c r="V55">
        <v>1214467.7565918299</v>
      </c>
      <c r="W55">
        <v>1199806.7727973701</v>
      </c>
      <c r="X55">
        <v>1155949.83335064</v>
      </c>
      <c r="Y55">
        <v>1087551.0121103199</v>
      </c>
      <c r="Z55">
        <v>1010606.4884409</v>
      </c>
      <c r="AA55">
        <v>938247.07611622498</v>
      </c>
      <c r="AB55">
        <v>881115.11784664204</v>
      </c>
      <c r="AC55">
        <v>837676.96723628195</v>
      </c>
      <c r="AD55">
        <v>820979.755851881</v>
      </c>
      <c r="AE55">
        <v>802786.16862874397</v>
      </c>
      <c r="AF55">
        <v>791208.78761455603</v>
      </c>
    </row>
    <row r="56" spans="1:32" x14ac:dyDescent="0.3">
      <c r="A56" t="s">
        <v>216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216</v>
      </c>
      <c r="B57" t="s">
        <v>407</v>
      </c>
      <c r="C57" t="s">
        <v>297</v>
      </c>
      <c r="D57" t="s">
        <v>408</v>
      </c>
      <c r="E57" t="s">
        <v>298</v>
      </c>
      <c r="F57">
        <v>41668634.319311596</v>
      </c>
      <c r="G57">
        <v>42675387.241064899</v>
      </c>
      <c r="H57">
        <v>43200496.803297199</v>
      </c>
      <c r="I57">
        <v>43296274.7113076</v>
      </c>
      <c r="J57">
        <v>42987305.790859498</v>
      </c>
      <c r="K57">
        <v>43063841.750522099</v>
      </c>
      <c r="L57">
        <v>43322929.6064969</v>
      </c>
      <c r="M57">
        <v>43543461.8565896</v>
      </c>
      <c r="N57">
        <v>43586109.2536145</v>
      </c>
      <c r="O57">
        <v>43371660.202988401</v>
      </c>
      <c r="P57">
        <v>43187511.403407298</v>
      </c>
      <c r="Q57">
        <v>42961003.953355797</v>
      </c>
      <c r="R57">
        <v>43152190.403229997</v>
      </c>
      <c r="S57">
        <v>43671634.0115944</v>
      </c>
      <c r="T57">
        <v>43513472.759222902</v>
      </c>
      <c r="U57">
        <v>42844388.8433697</v>
      </c>
      <c r="V57">
        <v>42519920.124641202</v>
      </c>
      <c r="W57">
        <v>42409817.638018198</v>
      </c>
      <c r="X57">
        <v>42446983.356137902</v>
      </c>
      <c r="Y57">
        <v>42239259.799666397</v>
      </c>
      <c r="Z57">
        <v>42428392.462191299</v>
      </c>
      <c r="AA57">
        <v>42446009.215799697</v>
      </c>
      <c r="AB57">
        <v>41987313.264394902</v>
      </c>
      <c r="AC57">
        <v>41796766.499540702</v>
      </c>
      <c r="AD57">
        <v>42452565.708733901</v>
      </c>
      <c r="AE57">
        <v>42632161.584290698</v>
      </c>
      <c r="AF57">
        <v>43107644.366417401</v>
      </c>
    </row>
    <row r="58" spans="1:32" x14ac:dyDescent="0.3">
      <c r="A58" t="s">
        <v>216</v>
      </c>
      <c r="B58" t="s">
        <v>409</v>
      </c>
      <c r="C58" t="s">
        <v>297</v>
      </c>
      <c r="D58" t="s">
        <v>410</v>
      </c>
      <c r="E58" t="s">
        <v>298</v>
      </c>
      <c r="F58">
        <v>41666389.933449902</v>
      </c>
      <c r="G58">
        <v>42670220.005637698</v>
      </c>
      <c r="H58">
        <v>43182008.295603</v>
      </c>
      <c r="I58">
        <v>43262340.811142698</v>
      </c>
      <c r="J58">
        <v>42936053.954042703</v>
      </c>
      <c r="K58">
        <v>42999347.779871002</v>
      </c>
      <c r="L58">
        <v>43244104.889254101</v>
      </c>
      <c r="M58">
        <v>43443667.190187298</v>
      </c>
      <c r="N58">
        <v>43475722.953762397</v>
      </c>
      <c r="O58">
        <v>43251020.624877401</v>
      </c>
      <c r="P58">
        <v>43060141.1848775</v>
      </c>
      <c r="Q58">
        <v>42820516.348275103</v>
      </c>
      <c r="R58">
        <v>42988699.121613801</v>
      </c>
      <c r="S58">
        <v>43484062.679020204</v>
      </c>
      <c r="T58">
        <v>43311485.414654903</v>
      </c>
      <c r="U58">
        <v>42631711.437718101</v>
      </c>
      <c r="V58">
        <v>42291316.6675032</v>
      </c>
      <c r="W58">
        <v>42175603.254214302</v>
      </c>
      <c r="X58">
        <v>42220357.603133403</v>
      </c>
      <c r="Y58">
        <v>42026618.542476498</v>
      </c>
      <c r="Z58">
        <v>42234889.136656798</v>
      </c>
      <c r="AA58">
        <v>42270088.151412599</v>
      </c>
      <c r="AB58">
        <v>41827141.874201998</v>
      </c>
      <c r="AC58">
        <v>41647063.1178791</v>
      </c>
      <c r="AD58">
        <v>42306815.047296204</v>
      </c>
      <c r="AE58">
        <v>42492029.9438636</v>
      </c>
      <c r="AF58">
        <v>42971254.928007796</v>
      </c>
    </row>
    <row r="59" spans="1:32" x14ac:dyDescent="0.3">
      <c r="A59" t="s">
        <v>216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218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218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218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218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218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218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218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218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218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218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218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218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218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218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218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218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218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218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218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218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218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218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218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218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218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218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218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218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218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218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218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218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218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218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218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218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218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218</v>
      </c>
      <c r="B39" t="s">
        <v>371</v>
      </c>
      <c r="C39" t="s">
        <v>297</v>
      </c>
      <c r="D39" t="s">
        <v>372</v>
      </c>
      <c r="E39" t="s">
        <v>298</v>
      </c>
      <c r="F39">
        <v>1940461.31085121</v>
      </c>
      <c r="G39">
        <v>2009138.67282634</v>
      </c>
      <c r="H39">
        <v>2073565.2134091901</v>
      </c>
      <c r="I39">
        <v>2139969.5366465002</v>
      </c>
      <c r="J39">
        <v>2180568.5896018199</v>
      </c>
      <c r="K39">
        <v>2231967.1555071799</v>
      </c>
      <c r="L39">
        <v>2209028.2889072401</v>
      </c>
      <c r="M39">
        <v>2183518.3775116098</v>
      </c>
      <c r="N39">
        <v>2156081.3914920101</v>
      </c>
      <c r="O39">
        <v>2147138.7765734899</v>
      </c>
      <c r="P39">
        <v>2168247.4551649401</v>
      </c>
      <c r="Q39">
        <v>2231560.1659340099</v>
      </c>
      <c r="R39">
        <v>2285233.0182782402</v>
      </c>
      <c r="S39">
        <v>2324119.6876305998</v>
      </c>
      <c r="T39">
        <v>2361465.7959388802</v>
      </c>
      <c r="U39">
        <v>2400838.91031921</v>
      </c>
      <c r="V39">
        <v>2392260.0608041701</v>
      </c>
      <c r="W39">
        <v>2420260.28351859</v>
      </c>
      <c r="X39">
        <v>2438463.0414458499</v>
      </c>
      <c r="Y39">
        <v>2450296.4514384302</v>
      </c>
      <c r="Z39">
        <v>2475287.2611507401</v>
      </c>
      <c r="AA39">
        <v>2527183.3148694499</v>
      </c>
      <c r="AB39">
        <v>2605249.46843463</v>
      </c>
      <c r="AC39">
        <v>2634037.7538663498</v>
      </c>
      <c r="AD39">
        <v>2642524.5264511099</v>
      </c>
      <c r="AE39">
        <v>2659043.3124079602</v>
      </c>
      <c r="AF39">
        <v>2673707.1868291101</v>
      </c>
    </row>
    <row r="40" spans="1:32" x14ac:dyDescent="0.3">
      <c r="A40" t="s">
        <v>218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218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218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218</v>
      </c>
      <c r="B44" t="s">
        <v>381</v>
      </c>
      <c r="C44" t="s">
        <v>297</v>
      </c>
      <c r="D44" t="s">
        <v>382</v>
      </c>
      <c r="E44" t="s">
        <v>298</v>
      </c>
      <c r="F44">
        <v>1940461.31085121</v>
      </c>
      <c r="G44">
        <v>2009138.67282634</v>
      </c>
      <c r="H44">
        <v>2073565.2134091901</v>
      </c>
      <c r="I44">
        <v>2139969.5366465002</v>
      </c>
      <c r="J44">
        <v>2180568.5896018199</v>
      </c>
      <c r="K44">
        <v>2231967.1555071799</v>
      </c>
      <c r="L44">
        <v>2209028.2889072401</v>
      </c>
      <c r="M44">
        <v>2183518.3775116098</v>
      </c>
      <c r="N44">
        <v>2156081.3914920101</v>
      </c>
      <c r="O44">
        <v>2147138.7765734899</v>
      </c>
      <c r="P44">
        <v>2168247.4551649401</v>
      </c>
      <c r="Q44">
        <v>2231560.1659340099</v>
      </c>
      <c r="R44">
        <v>2285233.0182782402</v>
      </c>
      <c r="S44">
        <v>2324119.6876305998</v>
      </c>
      <c r="T44">
        <v>2361465.7959388802</v>
      </c>
      <c r="U44">
        <v>2400838.91031921</v>
      </c>
      <c r="V44">
        <v>2392260.0608041701</v>
      </c>
      <c r="W44">
        <v>2420260.28351859</v>
      </c>
      <c r="X44">
        <v>2438463.0414458499</v>
      </c>
      <c r="Y44">
        <v>2450296.4514384302</v>
      </c>
      <c r="Z44">
        <v>2475287.2611507401</v>
      </c>
      <c r="AA44">
        <v>2527183.3148694499</v>
      </c>
      <c r="AB44">
        <v>2605249.46843463</v>
      </c>
      <c r="AC44">
        <v>2634037.7538663498</v>
      </c>
      <c r="AD44">
        <v>2642524.5264511099</v>
      </c>
      <c r="AE44">
        <v>2659043.3124079602</v>
      </c>
      <c r="AF44">
        <v>2673707.1868291101</v>
      </c>
    </row>
    <row r="45" spans="1:32" x14ac:dyDescent="0.3">
      <c r="A45" t="s">
        <v>218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218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218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218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218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218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218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218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218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218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218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218</v>
      </c>
      <c r="B57" t="s">
        <v>407</v>
      </c>
      <c r="C57" t="s">
        <v>297</v>
      </c>
      <c r="D57" t="s">
        <v>408</v>
      </c>
      <c r="E57" t="s">
        <v>298</v>
      </c>
      <c r="F57">
        <v>1940461.31085121</v>
      </c>
      <c r="G57">
        <v>2009138.67282634</v>
      </c>
      <c r="H57">
        <v>2073565.2134091901</v>
      </c>
      <c r="I57">
        <v>2139969.5366465002</v>
      </c>
      <c r="J57">
        <v>2180568.5896018199</v>
      </c>
      <c r="K57">
        <v>2231967.1555071799</v>
      </c>
      <c r="L57">
        <v>2209028.2889072401</v>
      </c>
      <c r="M57">
        <v>2183518.3775116098</v>
      </c>
      <c r="N57">
        <v>2156081.3914920101</v>
      </c>
      <c r="O57">
        <v>2147138.7765734899</v>
      </c>
      <c r="P57">
        <v>2168247.4551649401</v>
      </c>
      <c r="Q57">
        <v>2231560.1659340099</v>
      </c>
      <c r="R57">
        <v>2285233.0182782402</v>
      </c>
      <c r="S57">
        <v>2324119.6876305998</v>
      </c>
      <c r="T57">
        <v>2361465.7959388802</v>
      </c>
      <c r="U57">
        <v>2400838.91031921</v>
      </c>
      <c r="V57">
        <v>2392260.0608041701</v>
      </c>
      <c r="W57">
        <v>2420260.28351859</v>
      </c>
      <c r="X57">
        <v>2438463.0414458499</v>
      </c>
      <c r="Y57">
        <v>2450296.4514384302</v>
      </c>
      <c r="Z57">
        <v>2475287.2611507401</v>
      </c>
      <c r="AA57">
        <v>2527183.3148694499</v>
      </c>
      <c r="AB57">
        <v>2605249.46843463</v>
      </c>
      <c r="AC57">
        <v>2634037.7538663498</v>
      </c>
      <c r="AD57">
        <v>2642524.5264511099</v>
      </c>
      <c r="AE57">
        <v>2659043.3124079602</v>
      </c>
      <c r="AF57">
        <v>2673707.1868291101</v>
      </c>
    </row>
    <row r="58" spans="1:32" x14ac:dyDescent="0.3">
      <c r="A58" t="s">
        <v>218</v>
      </c>
      <c r="B58" t="s">
        <v>409</v>
      </c>
      <c r="C58" t="s">
        <v>297</v>
      </c>
      <c r="D58" t="s">
        <v>410</v>
      </c>
      <c r="E58" t="s">
        <v>298</v>
      </c>
      <c r="F58">
        <v>1940461.31085121</v>
      </c>
      <c r="G58">
        <v>2009138.67282634</v>
      </c>
      <c r="H58">
        <v>2073565.2134091901</v>
      </c>
      <c r="I58">
        <v>2139969.5366465002</v>
      </c>
      <c r="J58">
        <v>2180568.5896018199</v>
      </c>
      <c r="K58">
        <v>2231967.1555071799</v>
      </c>
      <c r="L58">
        <v>2209028.2889072401</v>
      </c>
      <c r="M58">
        <v>2183518.3775116098</v>
      </c>
      <c r="N58">
        <v>2156081.3914920101</v>
      </c>
      <c r="O58">
        <v>2147138.7765734899</v>
      </c>
      <c r="P58">
        <v>2168247.4551649401</v>
      </c>
      <c r="Q58">
        <v>2231560.1659340099</v>
      </c>
      <c r="R58">
        <v>2285233.0182782402</v>
      </c>
      <c r="S58">
        <v>2324119.6876305998</v>
      </c>
      <c r="T58">
        <v>2361465.7959388802</v>
      </c>
      <c r="U58">
        <v>2400838.91031921</v>
      </c>
      <c r="V58">
        <v>2392260.0608041701</v>
      </c>
      <c r="W58">
        <v>2420260.28351859</v>
      </c>
      <c r="X58">
        <v>2438463.0414458499</v>
      </c>
      <c r="Y58">
        <v>2450296.4514384302</v>
      </c>
      <c r="Z58">
        <v>2475287.2611507401</v>
      </c>
      <c r="AA58">
        <v>2527183.3148694499</v>
      </c>
      <c r="AB58">
        <v>2605249.46843463</v>
      </c>
      <c r="AC58">
        <v>2634037.7538663498</v>
      </c>
      <c r="AD58">
        <v>2642524.5264511099</v>
      </c>
      <c r="AE58">
        <v>2659043.3124079602</v>
      </c>
      <c r="AF58">
        <v>2673707.1868291101</v>
      </c>
    </row>
    <row r="59" spans="1:32" x14ac:dyDescent="0.3">
      <c r="A59" t="s">
        <v>218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220</v>
      </c>
      <c r="B2" t="s">
        <v>295</v>
      </c>
      <c r="C2" t="s">
        <v>297</v>
      </c>
      <c r="D2" t="s">
        <v>296</v>
      </c>
      <c r="E2" t="s">
        <v>298</v>
      </c>
      <c r="F2">
        <v>127519.91943080899</v>
      </c>
      <c r="G2">
        <v>131482.73822493901</v>
      </c>
      <c r="H2">
        <v>134171.15809954499</v>
      </c>
      <c r="I2">
        <v>136754.44303560999</v>
      </c>
      <c r="J2">
        <v>139409.28406967199</v>
      </c>
      <c r="K2">
        <v>140510.519266538</v>
      </c>
      <c r="L2">
        <v>138338.85878846</v>
      </c>
      <c r="M2">
        <v>134443.827797921</v>
      </c>
      <c r="N2">
        <v>131398.66016891599</v>
      </c>
      <c r="O2">
        <v>128782.267147759</v>
      </c>
      <c r="P2">
        <v>126894.060894833</v>
      </c>
      <c r="Q2">
        <v>126269.39533846101</v>
      </c>
      <c r="R2">
        <v>128026.170467833</v>
      </c>
      <c r="S2">
        <v>125769.161556839</v>
      </c>
      <c r="T2">
        <v>123744.09511803499</v>
      </c>
      <c r="U2">
        <v>123162.85144571</v>
      </c>
      <c r="V2">
        <v>120819.667434847</v>
      </c>
      <c r="W2">
        <v>117433.226330944</v>
      </c>
      <c r="X2">
        <v>114377.32863052899</v>
      </c>
      <c r="Y2">
        <v>113429.518233187</v>
      </c>
      <c r="Z2">
        <v>112928.861053698</v>
      </c>
      <c r="AA2">
        <v>112562.12272287199</v>
      </c>
      <c r="AB2">
        <v>112466.811947291</v>
      </c>
      <c r="AC2">
        <v>112542.832943195</v>
      </c>
      <c r="AD2">
        <v>113334.676579049</v>
      </c>
      <c r="AE2">
        <v>118083.84955429799</v>
      </c>
      <c r="AF2">
        <v>124121.494613619</v>
      </c>
    </row>
    <row r="3" spans="1:32" x14ac:dyDescent="0.3">
      <c r="A3" t="s">
        <v>220</v>
      </c>
      <c r="B3" t="s">
        <v>299</v>
      </c>
      <c r="C3" t="s">
        <v>297</v>
      </c>
      <c r="D3" t="s">
        <v>300</v>
      </c>
      <c r="E3" t="s">
        <v>298</v>
      </c>
      <c r="F3">
        <v>133740.66866644801</v>
      </c>
      <c r="G3">
        <v>133472.241069362</v>
      </c>
      <c r="H3">
        <v>132696.635626114</v>
      </c>
      <c r="I3">
        <v>134571.28445455301</v>
      </c>
      <c r="J3">
        <v>137487.36698260999</v>
      </c>
      <c r="K3">
        <v>138565.556200238</v>
      </c>
      <c r="L3">
        <v>140436.90015618899</v>
      </c>
      <c r="M3">
        <v>133732.81400570701</v>
      </c>
      <c r="N3">
        <v>125024.579063732</v>
      </c>
      <c r="O3">
        <v>116834.05279046101</v>
      </c>
      <c r="P3">
        <v>111633.64142478901</v>
      </c>
      <c r="Q3">
        <v>102332.67387147099</v>
      </c>
      <c r="R3">
        <v>94793.291314321104</v>
      </c>
      <c r="S3">
        <v>86243.684565995194</v>
      </c>
      <c r="T3">
        <v>78399.998168171602</v>
      </c>
      <c r="U3">
        <v>70697.444810879198</v>
      </c>
      <c r="V3">
        <v>63783.787159973697</v>
      </c>
      <c r="W3">
        <v>57653.470169045097</v>
      </c>
      <c r="X3">
        <v>53108.698962023402</v>
      </c>
      <c r="Y3">
        <v>49327.121477532099</v>
      </c>
      <c r="Z3">
        <v>46657.584249884203</v>
      </c>
      <c r="AA3">
        <v>44668.915718659002</v>
      </c>
      <c r="AB3">
        <v>42327.520169315801</v>
      </c>
      <c r="AC3">
        <v>40285.449136712698</v>
      </c>
      <c r="AD3">
        <v>38062.336872802603</v>
      </c>
      <c r="AE3">
        <v>35625.650244776101</v>
      </c>
      <c r="AF3">
        <v>33283.1866582238</v>
      </c>
    </row>
    <row r="4" spans="1:32" x14ac:dyDescent="0.3">
      <c r="A4" t="s">
        <v>220</v>
      </c>
      <c r="B4" t="s">
        <v>301</v>
      </c>
      <c r="C4" t="s">
        <v>297</v>
      </c>
      <c r="D4" t="s">
        <v>302</v>
      </c>
      <c r="E4" t="s">
        <v>298</v>
      </c>
      <c r="F4">
        <v>54155232.588050701</v>
      </c>
      <c r="G4">
        <v>56105723.955943704</v>
      </c>
      <c r="H4">
        <v>58169764.701405004</v>
      </c>
      <c r="I4">
        <v>60169171.880010299</v>
      </c>
      <c r="J4">
        <v>61451753.7625845</v>
      </c>
      <c r="K4">
        <v>62711429.607905999</v>
      </c>
      <c r="L4">
        <v>64043773.946652502</v>
      </c>
      <c r="M4">
        <v>65265445.247197501</v>
      </c>
      <c r="N4">
        <v>66325586.340010099</v>
      </c>
      <c r="O4">
        <v>67260978.227873594</v>
      </c>
      <c r="P4">
        <v>68842041.587689504</v>
      </c>
      <c r="Q4">
        <v>70684501.460721299</v>
      </c>
      <c r="R4">
        <v>72923116.600746304</v>
      </c>
      <c r="S4">
        <v>74658441.520272002</v>
      </c>
      <c r="T4">
        <v>75223871.036137596</v>
      </c>
      <c r="U4">
        <v>75226883.795496702</v>
      </c>
      <c r="V4">
        <v>75386205.077705503</v>
      </c>
      <c r="W4">
        <v>75505675.262458697</v>
      </c>
      <c r="X4">
        <v>76094927.7127662</v>
      </c>
      <c r="Y4">
        <v>77207116.630672604</v>
      </c>
      <c r="Z4">
        <v>78614942.744185999</v>
      </c>
      <c r="AA4">
        <v>79738383.161076397</v>
      </c>
      <c r="AB4">
        <v>80709299.854249001</v>
      </c>
      <c r="AC4">
        <v>81872929.930347696</v>
      </c>
      <c r="AD4">
        <v>82504977.102634698</v>
      </c>
      <c r="AE4">
        <v>83071487.734156907</v>
      </c>
      <c r="AF4">
        <v>83350098.332045197</v>
      </c>
    </row>
    <row r="5" spans="1:32" x14ac:dyDescent="0.3">
      <c r="A5" t="s">
        <v>220</v>
      </c>
      <c r="B5" t="s">
        <v>303</v>
      </c>
      <c r="C5" t="s">
        <v>297</v>
      </c>
      <c r="D5" t="s">
        <v>304</v>
      </c>
      <c r="E5" t="s">
        <v>298</v>
      </c>
      <c r="F5">
        <v>1466679.0452402399</v>
      </c>
      <c r="G5">
        <v>1517772.20554635</v>
      </c>
      <c r="H5">
        <v>1570102.26564806</v>
      </c>
      <c r="I5">
        <v>1620583.2482975</v>
      </c>
      <c r="J5">
        <v>1673478.87669076</v>
      </c>
      <c r="K5">
        <v>1707502.7709834001</v>
      </c>
      <c r="L5">
        <v>1731848.5800035</v>
      </c>
      <c r="M5">
        <v>1741367.3059797899</v>
      </c>
      <c r="N5">
        <v>1809243.96006601</v>
      </c>
      <c r="O5">
        <v>1839520.7499111199</v>
      </c>
      <c r="P5">
        <v>1871473.79680268</v>
      </c>
      <c r="Q5">
        <v>1922163.68173668</v>
      </c>
      <c r="R5">
        <v>1945428.42527552</v>
      </c>
      <c r="S5">
        <v>1936173.1349095399</v>
      </c>
      <c r="T5">
        <v>1914156.1036022301</v>
      </c>
      <c r="U5">
        <v>1882128.5970873099</v>
      </c>
      <c r="V5">
        <v>1844733.46711667</v>
      </c>
      <c r="W5">
        <v>1803059.21377656</v>
      </c>
      <c r="X5">
        <v>1768612.0048529799</v>
      </c>
      <c r="Y5">
        <v>1737235.5778379999</v>
      </c>
      <c r="Z5">
        <v>1719902.4961703401</v>
      </c>
      <c r="AA5">
        <v>1710744.4739030499</v>
      </c>
      <c r="AB5">
        <v>1726428.0750539601</v>
      </c>
      <c r="AC5">
        <v>1752360.37335916</v>
      </c>
      <c r="AD5">
        <v>1779557.6387437901</v>
      </c>
      <c r="AE5">
        <v>1800119.79723902</v>
      </c>
      <c r="AF5">
        <v>1811346.7342769499</v>
      </c>
    </row>
    <row r="6" spans="1:32" x14ac:dyDescent="0.3">
      <c r="A6" t="s">
        <v>220</v>
      </c>
      <c r="B6" t="s">
        <v>305</v>
      </c>
      <c r="C6" t="s">
        <v>297</v>
      </c>
      <c r="D6" t="s">
        <v>306</v>
      </c>
      <c r="E6" t="s">
        <v>298</v>
      </c>
      <c r="F6">
        <v>929549.200138213</v>
      </c>
      <c r="G6">
        <v>851145.08118726895</v>
      </c>
      <c r="H6">
        <v>783599.29243751802</v>
      </c>
      <c r="I6">
        <v>725224.45725663996</v>
      </c>
      <c r="J6">
        <v>673531.00984125095</v>
      </c>
      <c r="K6">
        <v>627537.13201050297</v>
      </c>
      <c r="L6">
        <v>585579.46530138305</v>
      </c>
      <c r="M6">
        <v>548931.055203108</v>
      </c>
      <c r="N6">
        <v>510000.43656541599</v>
      </c>
      <c r="O6">
        <v>474090.54747598298</v>
      </c>
      <c r="P6">
        <v>440068.22536974901</v>
      </c>
      <c r="Q6">
        <v>409743.483852092</v>
      </c>
      <c r="R6">
        <v>389629.04545188899</v>
      </c>
      <c r="S6">
        <v>375811.48965113697</v>
      </c>
      <c r="T6">
        <v>357536.57232918497</v>
      </c>
      <c r="U6">
        <v>339120.14640548802</v>
      </c>
      <c r="V6">
        <v>332135.83175705501</v>
      </c>
      <c r="W6">
        <v>325127.44956848997</v>
      </c>
      <c r="X6">
        <v>318709.647208262</v>
      </c>
      <c r="Y6">
        <v>318704.19981294498</v>
      </c>
      <c r="Z6">
        <v>319063.74575736001</v>
      </c>
      <c r="AA6">
        <v>318218.68832717498</v>
      </c>
      <c r="AB6">
        <v>321431.05714063498</v>
      </c>
      <c r="AC6">
        <v>328229.134110905</v>
      </c>
      <c r="AD6">
        <v>332451.94964637602</v>
      </c>
      <c r="AE6">
        <v>325114.97689402202</v>
      </c>
      <c r="AF6">
        <v>313837.24702271598</v>
      </c>
    </row>
    <row r="7" spans="1:32" x14ac:dyDescent="0.3">
      <c r="A7" t="s">
        <v>220</v>
      </c>
      <c r="B7" t="s">
        <v>307</v>
      </c>
      <c r="C7" t="s">
        <v>297</v>
      </c>
      <c r="D7" t="s">
        <v>308</v>
      </c>
      <c r="E7" t="s">
        <v>298</v>
      </c>
      <c r="F7">
        <v>485443.31552621</v>
      </c>
      <c r="G7">
        <v>518566.692303274</v>
      </c>
      <c r="H7">
        <v>549476.21157602896</v>
      </c>
      <c r="I7">
        <v>579603.16259357799</v>
      </c>
      <c r="J7">
        <v>604757.93311574101</v>
      </c>
      <c r="K7">
        <v>623018.73341414903</v>
      </c>
      <c r="L7">
        <v>640267.71389205602</v>
      </c>
      <c r="M7">
        <v>652076.62787420303</v>
      </c>
      <c r="N7">
        <v>666524.99268909101</v>
      </c>
      <c r="O7">
        <v>678563.13131695299</v>
      </c>
      <c r="P7">
        <v>687093.12307960703</v>
      </c>
      <c r="Q7">
        <v>693559.74791566702</v>
      </c>
      <c r="R7">
        <v>691755.23845268204</v>
      </c>
      <c r="S7">
        <v>690932.72574084497</v>
      </c>
      <c r="T7">
        <v>688395.71875214798</v>
      </c>
      <c r="U7">
        <v>684163.19510952604</v>
      </c>
      <c r="V7">
        <v>669904.95362301101</v>
      </c>
      <c r="W7">
        <v>646563.43229192402</v>
      </c>
      <c r="X7">
        <v>619405.42260064604</v>
      </c>
      <c r="Y7">
        <v>595657.49796436005</v>
      </c>
      <c r="Z7">
        <v>575607.30655391898</v>
      </c>
      <c r="AA7">
        <v>561842.675975302</v>
      </c>
      <c r="AB7">
        <v>553110.49429388205</v>
      </c>
      <c r="AC7">
        <v>549351.85621472902</v>
      </c>
      <c r="AD7">
        <v>543572.79289190401</v>
      </c>
      <c r="AE7">
        <v>544553.909207021</v>
      </c>
      <c r="AF7">
        <v>545969.07210632297</v>
      </c>
    </row>
    <row r="8" spans="1:32" x14ac:dyDescent="0.3">
      <c r="A8" t="s">
        <v>220</v>
      </c>
      <c r="B8" t="s">
        <v>309</v>
      </c>
      <c r="C8" t="s">
        <v>297</v>
      </c>
      <c r="D8" t="s">
        <v>310</v>
      </c>
      <c r="E8" t="s">
        <v>298</v>
      </c>
      <c r="F8">
        <v>581182.54591400095</v>
      </c>
      <c r="G8">
        <v>570405.52957904804</v>
      </c>
      <c r="H8">
        <v>559064.40951038001</v>
      </c>
      <c r="I8">
        <v>538748.50817756401</v>
      </c>
      <c r="J8">
        <v>507063.60135201301</v>
      </c>
      <c r="K8">
        <v>473949.94678437099</v>
      </c>
      <c r="L8">
        <v>447716.01645489899</v>
      </c>
      <c r="M8">
        <v>425595.56375802198</v>
      </c>
      <c r="N8">
        <v>406760.09733149101</v>
      </c>
      <c r="O8">
        <v>391067.31148760201</v>
      </c>
      <c r="P8">
        <v>382977.11979357002</v>
      </c>
      <c r="Q8">
        <v>381369.60809268901</v>
      </c>
      <c r="R8">
        <v>380707.91237905301</v>
      </c>
      <c r="S8">
        <v>381781.78056098497</v>
      </c>
      <c r="T8">
        <v>382285.71368124703</v>
      </c>
      <c r="U8">
        <v>382138.494601871</v>
      </c>
      <c r="V8">
        <v>379976.67464070697</v>
      </c>
      <c r="W8">
        <v>374184.85996214801</v>
      </c>
      <c r="X8">
        <v>368903.75420740299</v>
      </c>
      <c r="Y8">
        <v>362057.11077909602</v>
      </c>
      <c r="Z8">
        <v>356778.61824802897</v>
      </c>
      <c r="AA8">
        <v>353693.18126828002</v>
      </c>
      <c r="AB8">
        <v>350780.65107819898</v>
      </c>
      <c r="AC8">
        <v>349112.64834430302</v>
      </c>
      <c r="AD8">
        <v>346812.32478135498</v>
      </c>
      <c r="AE8">
        <v>342707.89007103199</v>
      </c>
      <c r="AF8">
        <v>336511.57895350998</v>
      </c>
    </row>
    <row r="9" spans="1:32" x14ac:dyDescent="0.3">
      <c r="A9" t="s">
        <v>220</v>
      </c>
      <c r="B9" t="s">
        <v>311</v>
      </c>
      <c r="C9" t="s">
        <v>297</v>
      </c>
      <c r="D9" t="s">
        <v>312</v>
      </c>
      <c r="E9" t="s">
        <v>298</v>
      </c>
      <c r="F9">
        <v>7000909.4515136397</v>
      </c>
      <c r="G9">
        <v>7222178.3106664</v>
      </c>
      <c r="H9">
        <v>7372275.1848219903</v>
      </c>
      <c r="I9">
        <v>7448838.4774244297</v>
      </c>
      <c r="J9">
        <v>7511803.6024814202</v>
      </c>
      <c r="K9">
        <v>7436444.9783692705</v>
      </c>
      <c r="L9">
        <v>7476813.0898434697</v>
      </c>
      <c r="M9">
        <v>7518493.6894751396</v>
      </c>
      <c r="N9">
        <v>7517618.5405121101</v>
      </c>
      <c r="O9">
        <v>7484440.52251371</v>
      </c>
      <c r="P9">
        <v>7541127.8003169699</v>
      </c>
      <c r="Q9">
        <v>7594932.3986136401</v>
      </c>
      <c r="R9">
        <v>7814454.4596514199</v>
      </c>
      <c r="S9">
        <v>8038267.3300888501</v>
      </c>
      <c r="T9">
        <v>8127156.2164946804</v>
      </c>
      <c r="U9">
        <v>8101611.8783259699</v>
      </c>
      <c r="V9">
        <v>8096230.5919019403</v>
      </c>
      <c r="W9">
        <v>8123246.9647347396</v>
      </c>
      <c r="X9">
        <v>8223924.5997922197</v>
      </c>
      <c r="Y9">
        <v>8393554.8360733092</v>
      </c>
      <c r="Z9">
        <v>8559739.6630499195</v>
      </c>
      <c r="AA9">
        <v>8727057.5030768309</v>
      </c>
      <c r="AB9">
        <v>8949642.8356816992</v>
      </c>
      <c r="AC9">
        <v>9137261.7037273999</v>
      </c>
      <c r="AD9">
        <v>9248144.8963214904</v>
      </c>
      <c r="AE9">
        <v>9356410.8779050596</v>
      </c>
      <c r="AF9">
        <v>9407923.4409158099</v>
      </c>
    </row>
    <row r="10" spans="1:32" x14ac:dyDescent="0.3">
      <c r="A10" t="s">
        <v>220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220</v>
      </c>
      <c r="B11" t="s">
        <v>315</v>
      </c>
      <c r="C11" t="s">
        <v>297</v>
      </c>
      <c r="D11" t="s">
        <v>316</v>
      </c>
      <c r="E11" t="s">
        <v>298</v>
      </c>
      <c r="F11">
        <v>4383147.5965907602</v>
      </c>
      <c r="G11">
        <v>4203828.7760762097</v>
      </c>
      <c r="H11">
        <v>4095017.6524559702</v>
      </c>
      <c r="I11">
        <v>4097038.04751823</v>
      </c>
      <c r="J11">
        <v>4038284.46805534</v>
      </c>
      <c r="K11">
        <v>4146927.39695836</v>
      </c>
      <c r="L11">
        <v>4201193.5834140703</v>
      </c>
      <c r="M11">
        <v>4339528.71966861</v>
      </c>
      <c r="N11">
        <v>4464670.8497802401</v>
      </c>
      <c r="O11">
        <v>4532046.4922660803</v>
      </c>
      <c r="P11">
        <v>4643970.9259235198</v>
      </c>
      <c r="Q11">
        <v>4860262.20919172</v>
      </c>
      <c r="R11">
        <v>5033467.5486270497</v>
      </c>
      <c r="S11">
        <v>5205440.2342954203</v>
      </c>
      <c r="T11">
        <v>5387368.7524160696</v>
      </c>
      <c r="U11">
        <v>5617115.2036220497</v>
      </c>
      <c r="V11">
        <v>5767309.0383971604</v>
      </c>
      <c r="W11">
        <v>5914586.5021472797</v>
      </c>
      <c r="X11">
        <v>6097852.6679889802</v>
      </c>
      <c r="Y11">
        <v>6235359.7757156501</v>
      </c>
      <c r="Z11">
        <v>6403090.6278297696</v>
      </c>
      <c r="AA11">
        <v>6509790.9291634904</v>
      </c>
      <c r="AB11">
        <v>6608880.4680566899</v>
      </c>
      <c r="AC11">
        <v>6651432.5494742198</v>
      </c>
      <c r="AD11">
        <v>6633627.1158299297</v>
      </c>
      <c r="AE11">
        <v>6606559.4627258703</v>
      </c>
      <c r="AF11">
        <v>6567297.6444041599</v>
      </c>
    </row>
    <row r="12" spans="1:32" x14ac:dyDescent="0.3">
      <c r="A12" t="s">
        <v>220</v>
      </c>
      <c r="B12" t="s">
        <v>317</v>
      </c>
      <c r="C12" t="s">
        <v>297</v>
      </c>
      <c r="D12" t="s">
        <v>318</v>
      </c>
      <c r="E12" t="s">
        <v>298</v>
      </c>
      <c r="F12">
        <v>2670473.2726911502</v>
      </c>
      <c r="G12">
        <v>2761065.0958273201</v>
      </c>
      <c r="H12">
        <v>2840884.7353300601</v>
      </c>
      <c r="I12">
        <v>2920016.8512286101</v>
      </c>
      <c r="J12">
        <v>2964243.73706047</v>
      </c>
      <c r="K12">
        <v>2987842.2125778901</v>
      </c>
      <c r="L12">
        <v>3007567.5818596398</v>
      </c>
      <c r="M12">
        <v>2978938.73029968</v>
      </c>
      <c r="N12">
        <v>2954745.1202896498</v>
      </c>
      <c r="O12">
        <v>2957046.9450410502</v>
      </c>
      <c r="P12">
        <v>2965457.91973479</v>
      </c>
      <c r="Q12">
        <v>2977383.3534917501</v>
      </c>
      <c r="R12">
        <v>3004031.7151793102</v>
      </c>
      <c r="S12">
        <v>3032522.1817771601</v>
      </c>
      <c r="T12">
        <v>3042212.7707986902</v>
      </c>
      <c r="U12">
        <v>3036773.9793573902</v>
      </c>
      <c r="V12">
        <v>3028825.0127494498</v>
      </c>
      <c r="W12">
        <v>3030313.5391815398</v>
      </c>
      <c r="X12">
        <v>3056603.42475612</v>
      </c>
      <c r="Y12">
        <v>3129846.6660603201</v>
      </c>
      <c r="Z12">
        <v>3204359.37310377</v>
      </c>
      <c r="AA12">
        <v>3279703.7533996999</v>
      </c>
      <c r="AB12">
        <v>3337603.3259804002</v>
      </c>
      <c r="AC12">
        <v>3408895.44845295</v>
      </c>
      <c r="AD12">
        <v>3443616.2455319101</v>
      </c>
      <c r="AE12">
        <v>3461246.69768479</v>
      </c>
      <c r="AF12">
        <v>3463760.0310983001</v>
      </c>
    </row>
    <row r="13" spans="1:32" x14ac:dyDescent="0.3">
      <c r="A13" t="s">
        <v>220</v>
      </c>
      <c r="B13" t="s">
        <v>319</v>
      </c>
      <c r="C13" t="s">
        <v>297</v>
      </c>
      <c r="D13" t="s">
        <v>320</v>
      </c>
      <c r="E13" t="s">
        <v>298</v>
      </c>
      <c r="F13">
        <v>4419961.14755583</v>
      </c>
      <c r="G13">
        <v>4363307.2786562797</v>
      </c>
      <c r="H13">
        <v>4307732.1216084296</v>
      </c>
      <c r="I13">
        <v>4238829.5642079404</v>
      </c>
      <c r="J13">
        <v>4114264.15868987</v>
      </c>
      <c r="K13">
        <v>4011687.4187734602</v>
      </c>
      <c r="L13">
        <v>3865439.0339970398</v>
      </c>
      <c r="M13">
        <v>3747234.2002203702</v>
      </c>
      <c r="N13">
        <v>3583506.065893</v>
      </c>
      <c r="O13">
        <v>3495718.1444326001</v>
      </c>
      <c r="P13">
        <v>3444907.8426213101</v>
      </c>
      <c r="Q13">
        <v>3418884.25882689</v>
      </c>
      <c r="R13">
        <v>3418983.4625824899</v>
      </c>
      <c r="S13">
        <v>3426813.00693068</v>
      </c>
      <c r="T13">
        <v>3438368.0154945301</v>
      </c>
      <c r="U13">
        <v>3420525.9516110201</v>
      </c>
      <c r="V13">
        <v>3399354.3471990698</v>
      </c>
      <c r="W13">
        <v>3366912.4886642802</v>
      </c>
      <c r="X13">
        <v>3342663.08766597</v>
      </c>
      <c r="Y13">
        <v>3352477.8893298199</v>
      </c>
      <c r="Z13">
        <v>3364160.3901016801</v>
      </c>
      <c r="AA13">
        <v>3378196.1818621899</v>
      </c>
      <c r="AB13">
        <v>3379857.5490390002</v>
      </c>
      <c r="AC13">
        <v>3342598.44911566</v>
      </c>
      <c r="AD13">
        <v>3328119.8753845198</v>
      </c>
      <c r="AE13">
        <v>3278538.6455836501</v>
      </c>
      <c r="AF13">
        <v>3206066.9559911899</v>
      </c>
    </row>
    <row r="14" spans="1:32" x14ac:dyDescent="0.3">
      <c r="A14" t="s">
        <v>220</v>
      </c>
      <c r="B14" t="s">
        <v>321</v>
      </c>
      <c r="C14" t="s">
        <v>297</v>
      </c>
      <c r="D14" t="s">
        <v>322</v>
      </c>
      <c r="E14" t="s">
        <v>298</v>
      </c>
      <c r="F14">
        <v>14972054.8750291</v>
      </c>
      <c r="G14">
        <v>15753534.1633895</v>
      </c>
      <c r="H14">
        <v>16566610.909193801</v>
      </c>
      <c r="I14">
        <v>17374270.8998308</v>
      </c>
      <c r="J14">
        <v>17937622.482279599</v>
      </c>
      <c r="K14">
        <v>18562149.269871298</v>
      </c>
      <c r="L14">
        <v>19165344.392545</v>
      </c>
      <c r="M14">
        <v>19689738.487945698</v>
      </c>
      <c r="N14">
        <v>20041678.035154399</v>
      </c>
      <c r="O14">
        <v>20315112.350792699</v>
      </c>
      <c r="P14">
        <v>20736031.391427301</v>
      </c>
      <c r="Q14">
        <v>21257504.4322722</v>
      </c>
      <c r="R14">
        <v>21894154.671351898</v>
      </c>
      <c r="S14">
        <v>22376233.620987799</v>
      </c>
      <c r="T14">
        <v>22365301.083031099</v>
      </c>
      <c r="U14">
        <v>22026130.959324099</v>
      </c>
      <c r="V14">
        <v>21814390.402337801</v>
      </c>
      <c r="W14">
        <v>21536613.278738201</v>
      </c>
      <c r="X14">
        <v>21279886.0610172</v>
      </c>
      <c r="Y14">
        <v>21038817.3939262</v>
      </c>
      <c r="Z14">
        <v>20878389.068890199</v>
      </c>
      <c r="AA14">
        <v>20648949.673221301</v>
      </c>
      <c r="AB14">
        <v>20367098.160969701</v>
      </c>
      <c r="AC14">
        <v>20215595.861730501</v>
      </c>
      <c r="AD14">
        <v>19920343.542444699</v>
      </c>
      <c r="AE14">
        <v>19825081.067399099</v>
      </c>
      <c r="AF14">
        <v>19721996.722443901</v>
      </c>
    </row>
    <row r="15" spans="1:32" x14ac:dyDescent="0.3">
      <c r="A15" t="s">
        <v>220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220</v>
      </c>
      <c r="B16" t="s">
        <v>325</v>
      </c>
      <c r="C16" t="s">
        <v>297</v>
      </c>
      <c r="D16" t="s">
        <v>326</v>
      </c>
      <c r="E16" t="s">
        <v>298</v>
      </c>
      <c r="F16">
        <v>4735674.3762127897</v>
      </c>
      <c r="G16">
        <v>5078988.8967257403</v>
      </c>
      <c r="H16">
        <v>5419960.8894026596</v>
      </c>
      <c r="I16">
        <v>5732873.4919002298</v>
      </c>
      <c r="J16">
        <v>5955490.6909946203</v>
      </c>
      <c r="K16">
        <v>6182943.47044433</v>
      </c>
      <c r="L16">
        <v>6413406.6652836204</v>
      </c>
      <c r="M16">
        <v>6590087.1006813897</v>
      </c>
      <c r="N16">
        <v>6692480.8932412304</v>
      </c>
      <c r="O16">
        <v>6780780.3816183005</v>
      </c>
      <c r="P16">
        <v>6923969.7200240698</v>
      </c>
      <c r="Q16">
        <v>7076524.3726405399</v>
      </c>
      <c r="R16">
        <v>7188957.2715701796</v>
      </c>
      <c r="S16">
        <v>7221904.3439800702</v>
      </c>
      <c r="T16">
        <v>7170803.2510342496</v>
      </c>
      <c r="U16">
        <v>7142579.9912724001</v>
      </c>
      <c r="V16">
        <v>7111630.4508355604</v>
      </c>
      <c r="W16">
        <v>7113237.8958205404</v>
      </c>
      <c r="X16">
        <v>7173988.8446343001</v>
      </c>
      <c r="Y16">
        <v>7300387.2473323699</v>
      </c>
      <c r="Z16">
        <v>7476961.3724914296</v>
      </c>
      <c r="AA16">
        <v>7633915.7214324996</v>
      </c>
      <c r="AB16">
        <v>7735096.4388062796</v>
      </c>
      <c r="AC16">
        <v>7937559.3009381397</v>
      </c>
      <c r="AD16">
        <v>8142075.6821236704</v>
      </c>
      <c r="AE16">
        <v>7934442.4789388599</v>
      </c>
      <c r="AF16">
        <v>7587037.1715970803</v>
      </c>
    </row>
    <row r="17" spans="1:32" x14ac:dyDescent="0.3">
      <c r="A17" t="s">
        <v>220</v>
      </c>
      <c r="B17" t="s">
        <v>327</v>
      </c>
      <c r="C17" t="s">
        <v>297</v>
      </c>
      <c r="D17" t="s">
        <v>328</v>
      </c>
      <c r="E17" t="s">
        <v>298</v>
      </c>
      <c r="F17">
        <v>3204535.9811174502</v>
      </c>
      <c r="G17">
        <v>3559175.94201905</v>
      </c>
      <c r="H17">
        <v>3918671.1414043601</v>
      </c>
      <c r="I17">
        <v>4252904.9016889697</v>
      </c>
      <c r="J17">
        <v>4572825.7680251403</v>
      </c>
      <c r="K17">
        <v>4850657.0172461001</v>
      </c>
      <c r="L17">
        <v>5108716.2050392702</v>
      </c>
      <c r="M17">
        <v>5337298.7120044203</v>
      </c>
      <c r="N17">
        <v>5627924.7658112897</v>
      </c>
      <c r="O17">
        <v>5916105.05185882</v>
      </c>
      <c r="P17">
        <v>6283839.2117568003</v>
      </c>
      <c r="Q17">
        <v>6589721.9182264199</v>
      </c>
      <c r="R17">
        <v>6943628.8137163697</v>
      </c>
      <c r="S17">
        <v>7213488.1172300102</v>
      </c>
      <c r="T17">
        <v>7385301.2626196695</v>
      </c>
      <c r="U17">
        <v>7475207.0275455797</v>
      </c>
      <c r="V17">
        <v>7584665.4425352598</v>
      </c>
      <c r="W17">
        <v>7668655.9936538404</v>
      </c>
      <c r="X17">
        <v>7809362.3963748803</v>
      </c>
      <c r="Y17">
        <v>8007774.2051072801</v>
      </c>
      <c r="Z17">
        <v>8199505.1424593898</v>
      </c>
      <c r="AA17">
        <v>8315181.6732474398</v>
      </c>
      <c r="AB17">
        <v>8389236.1315446105</v>
      </c>
      <c r="AC17">
        <v>8547584.1162602305</v>
      </c>
      <c r="AD17">
        <v>8614857.6205454096</v>
      </c>
      <c r="AE17">
        <v>8530686.9496338405</v>
      </c>
      <c r="AF17">
        <v>8379542.2508405698</v>
      </c>
    </row>
    <row r="18" spans="1:32" x14ac:dyDescent="0.3">
      <c r="A18" t="s">
        <v>220</v>
      </c>
      <c r="B18" t="s">
        <v>329</v>
      </c>
      <c r="C18" t="s">
        <v>297</v>
      </c>
      <c r="D18" t="s">
        <v>330</v>
      </c>
      <c r="E18" t="s">
        <v>298</v>
      </c>
      <c r="F18">
        <v>8577207.3079825696</v>
      </c>
      <c r="G18">
        <v>8921485.8045904208</v>
      </c>
      <c r="H18">
        <v>9351807.0847294293</v>
      </c>
      <c r="I18">
        <v>9752273.2106001694</v>
      </c>
      <c r="J18">
        <v>9968663.8723489698</v>
      </c>
      <c r="K18">
        <v>10141365.5636477</v>
      </c>
      <c r="L18">
        <v>10406703.9342703</v>
      </c>
      <c r="M18">
        <v>10694151.6851418</v>
      </c>
      <c r="N18">
        <v>11042153.4484153</v>
      </c>
      <c r="O18">
        <v>11392675.4930452</v>
      </c>
      <c r="P18">
        <v>11914352.930852899</v>
      </c>
      <c r="Q18">
        <v>12489981.180689201</v>
      </c>
      <c r="R18">
        <v>13199006.6330212</v>
      </c>
      <c r="S18">
        <v>13731910.9289448</v>
      </c>
      <c r="T18">
        <v>13942241.098040899</v>
      </c>
      <c r="U18">
        <v>14112377.110746199</v>
      </c>
      <c r="V18">
        <v>14365604.450414401</v>
      </c>
      <c r="W18">
        <v>14630767.8576809</v>
      </c>
      <c r="X18">
        <v>15068645.355619799</v>
      </c>
      <c r="Y18">
        <v>15789042.3634695</v>
      </c>
      <c r="Z18">
        <v>16644029.896353699</v>
      </c>
      <c r="AA18">
        <v>17425814.109018099</v>
      </c>
      <c r="AB18">
        <v>18140887.502815198</v>
      </c>
      <c r="AC18">
        <v>18789707.6710651</v>
      </c>
      <c r="AD18">
        <v>19291577.825812601</v>
      </c>
      <c r="AE18">
        <v>20167333.5826387</v>
      </c>
      <c r="AF18">
        <v>21095133.4557207</v>
      </c>
    </row>
    <row r="19" spans="1:32" x14ac:dyDescent="0.3">
      <c r="A19" t="s">
        <v>220</v>
      </c>
      <c r="B19" t="s">
        <v>331</v>
      </c>
      <c r="C19" t="s">
        <v>297</v>
      </c>
      <c r="D19" t="s">
        <v>332</v>
      </c>
      <c r="E19" t="s">
        <v>298</v>
      </c>
      <c r="F19">
        <v>728414.47253874701</v>
      </c>
      <c r="G19">
        <v>784270.17937683198</v>
      </c>
      <c r="H19">
        <v>834562.80328635802</v>
      </c>
      <c r="I19">
        <v>887967.05928563001</v>
      </c>
      <c r="J19">
        <v>929723.56164931005</v>
      </c>
      <c r="K19">
        <v>959403.69682515005</v>
      </c>
      <c r="L19">
        <v>993177.68474818801</v>
      </c>
      <c r="M19">
        <v>1002003.3689452501</v>
      </c>
      <c r="N19">
        <v>1008279.13426074</v>
      </c>
      <c r="O19">
        <v>1003811.1061134</v>
      </c>
      <c r="P19">
        <v>1006771.57998616</v>
      </c>
      <c r="Q19">
        <v>1012470.81517172</v>
      </c>
      <c r="R19">
        <v>1018911.40348716</v>
      </c>
      <c r="S19">
        <v>1027162.62517463</v>
      </c>
      <c r="T19">
        <v>1022744.4778429799</v>
      </c>
      <c r="U19">
        <v>1007011.2604879</v>
      </c>
      <c r="V19">
        <v>991444.41419741802</v>
      </c>
      <c r="W19">
        <v>972405.78623833298</v>
      </c>
      <c r="X19">
        <v>966370.44604746997</v>
      </c>
      <c r="Y19">
        <v>946201.86726363201</v>
      </c>
      <c r="Z19">
        <v>913355.04317648802</v>
      </c>
      <c r="AA19">
        <v>875274.59718099702</v>
      </c>
      <c r="AB19">
        <v>849247.16378872097</v>
      </c>
      <c r="AC19">
        <v>863240.81755435898</v>
      </c>
      <c r="AD19">
        <v>880219.59257714101</v>
      </c>
      <c r="AE19">
        <v>898691.39823590999</v>
      </c>
      <c r="AF19">
        <v>913676.02667410194</v>
      </c>
    </row>
    <row r="20" spans="1:32" x14ac:dyDescent="0.3">
      <c r="A20" t="s">
        <v>220</v>
      </c>
      <c r="B20" t="s">
        <v>333</v>
      </c>
      <c r="C20" t="s">
        <v>297</v>
      </c>
      <c r="D20" t="s">
        <v>334</v>
      </c>
      <c r="E20" t="s">
        <v>298</v>
      </c>
      <c r="F20">
        <v>590152.21649648098</v>
      </c>
      <c r="G20">
        <v>618909.79490963405</v>
      </c>
      <c r="H20">
        <v>644434.804358455</v>
      </c>
      <c r="I20">
        <v>660922.03758782498</v>
      </c>
      <c r="J20">
        <v>684282.35767410102</v>
      </c>
      <c r="K20">
        <v>694175.68340042001</v>
      </c>
      <c r="L20">
        <v>688555.67656437005</v>
      </c>
      <c r="M20">
        <v>680965.76548652595</v>
      </c>
      <c r="N20">
        <v>668019.52244055702</v>
      </c>
      <c r="O20">
        <v>644673.168809111</v>
      </c>
      <c r="P20">
        <v>626301.12711937702</v>
      </c>
      <c r="Q20">
        <v>611011.04812477506</v>
      </c>
      <c r="R20">
        <v>602627.34308435</v>
      </c>
      <c r="S20">
        <v>595740.14842374797</v>
      </c>
      <c r="T20">
        <v>582314.49688443902</v>
      </c>
      <c r="U20">
        <v>565460.67381986801</v>
      </c>
      <c r="V20">
        <v>545176.061217651</v>
      </c>
      <c r="W20">
        <v>525856.39728767495</v>
      </c>
      <c r="X20">
        <v>506535.93633210799</v>
      </c>
      <c r="Y20">
        <v>489262.68154295499</v>
      </c>
      <c r="Z20">
        <v>475935.84252094902</v>
      </c>
      <c r="AA20">
        <v>457933.914090409</v>
      </c>
      <c r="AB20">
        <v>453404.63490313001</v>
      </c>
      <c r="AC20">
        <v>450339.377405365</v>
      </c>
      <c r="AD20">
        <v>443759.48952125001</v>
      </c>
      <c r="AE20">
        <v>434545.41172425897</v>
      </c>
      <c r="AF20">
        <v>423576.93566370301</v>
      </c>
    </row>
    <row r="21" spans="1:32" x14ac:dyDescent="0.3">
      <c r="A21" t="s">
        <v>220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220</v>
      </c>
      <c r="B22" t="s">
        <v>337</v>
      </c>
      <c r="C22" t="s">
        <v>297</v>
      </c>
      <c r="D22" t="s">
        <v>338</v>
      </c>
      <c r="E22" t="s">
        <v>298</v>
      </c>
      <c r="AB22">
        <v>58.840390268275698</v>
      </c>
      <c r="AC22">
        <v>72.334620343389105</v>
      </c>
      <c r="AD22">
        <v>83.968045627975201</v>
      </c>
      <c r="AE22">
        <v>97.483271901018199</v>
      </c>
      <c r="AF22">
        <v>107.99635140552</v>
      </c>
    </row>
    <row r="23" spans="1:32" x14ac:dyDescent="0.3">
      <c r="A23" t="s">
        <v>220</v>
      </c>
      <c r="B23" t="s">
        <v>339</v>
      </c>
      <c r="C23" t="s">
        <v>297</v>
      </c>
      <c r="D23" t="s">
        <v>340</v>
      </c>
      <c r="E23" t="s">
        <v>298</v>
      </c>
      <c r="F23">
        <v>1252134.6864455999</v>
      </c>
      <c r="G23">
        <v>1312081.9044278001</v>
      </c>
      <c r="H23">
        <v>1363589.77542274</v>
      </c>
      <c r="I23">
        <v>1368444.27833944</v>
      </c>
      <c r="J23">
        <v>1369226.8462437899</v>
      </c>
      <c r="K23">
        <v>1361714.86629431</v>
      </c>
      <c r="L23">
        <v>1327444.72598048</v>
      </c>
      <c r="M23">
        <v>1280803.8365223999</v>
      </c>
      <c r="N23">
        <v>1241018.1743069801</v>
      </c>
      <c r="O23">
        <v>1192813.6719263101</v>
      </c>
      <c r="P23">
        <v>1150052.5182745401</v>
      </c>
      <c r="Q23">
        <v>1109511.8189399501</v>
      </c>
      <c r="R23">
        <v>1074209.36876143</v>
      </c>
      <c r="S23">
        <v>1041912.05837909</v>
      </c>
      <c r="T23">
        <v>1009922.0338699</v>
      </c>
      <c r="U23">
        <v>977606.79355377005</v>
      </c>
      <c r="V23">
        <v>951322.35673647001</v>
      </c>
      <c r="W23">
        <v>928090.16362861404</v>
      </c>
      <c r="X23">
        <v>905069.93104541604</v>
      </c>
      <c r="Y23">
        <v>874938.959113686</v>
      </c>
      <c r="Z23">
        <v>860975.09382140404</v>
      </c>
      <c r="AA23">
        <v>868179.23371067597</v>
      </c>
      <c r="AB23">
        <v>875503.59815873997</v>
      </c>
      <c r="AC23">
        <v>894471.38668237405</v>
      </c>
      <c r="AD23">
        <v>916774.76639694104</v>
      </c>
      <c r="AE23">
        <v>944774.288446386</v>
      </c>
      <c r="AF23">
        <v>970147.31984663999</v>
      </c>
    </row>
    <row r="24" spans="1:32" x14ac:dyDescent="0.3">
      <c r="A24" t="s">
        <v>220</v>
      </c>
      <c r="B24" t="s">
        <v>341</v>
      </c>
      <c r="C24" t="s">
        <v>297</v>
      </c>
      <c r="D24" t="s">
        <v>342</v>
      </c>
      <c r="E24" t="s">
        <v>298</v>
      </c>
      <c r="F24">
        <v>246260.377041478</v>
      </c>
      <c r="G24">
        <v>255758.57884732401</v>
      </c>
      <c r="H24">
        <v>265936.00418804103</v>
      </c>
      <c r="I24">
        <v>275597.39013765799</v>
      </c>
      <c r="J24">
        <v>282321.05016902398</v>
      </c>
      <c r="K24">
        <v>288815.18344122102</v>
      </c>
      <c r="L24">
        <v>295208.06661928899</v>
      </c>
      <c r="M24">
        <v>302943.15926628403</v>
      </c>
      <c r="N24">
        <v>312919.010734752</v>
      </c>
      <c r="O24">
        <v>305177.37187257799</v>
      </c>
      <c r="P24">
        <v>303599.32808772201</v>
      </c>
      <c r="Q24">
        <v>290456.28923917102</v>
      </c>
      <c r="R24">
        <v>280337.91249623097</v>
      </c>
      <c r="S24">
        <v>281433.93579356902</v>
      </c>
      <c r="T24">
        <v>286875.66806691</v>
      </c>
      <c r="U24">
        <v>288350.22561715898</v>
      </c>
      <c r="V24">
        <v>283120.52086934901</v>
      </c>
      <c r="W24">
        <v>286623.99280666799</v>
      </c>
      <c r="X24">
        <v>295495.88925446197</v>
      </c>
      <c r="Y24">
        <v>308520.717256003</v>
      </c>
      <c r="Z24">
        <v>329971.03932999203</v>
      </c>
      <c r="AA24">
        <v>369217.57090921002</v>
      </c>
      <c r="AB24">
        <v>404208.65052472003</v>
      </c>
      <c r="AC24">
        <v>447931.31878223002</v>
      </c>
      <c r="AD24">
        <v>481845.74147693702</v>
      </c>
      <c r="AE24">
        <v>563577.026170925</v>
      </c>
      <c r="AF24">
        <v>670982.59792678303</v>
      </c>
    </row>
    <row r="25" spans="1:32" x14ac:dyDescent="0.3">
      <c r="A25" t="s">
        <v>220</v>
      </c>
      <c r="B25" t="s">
        <v>343</v>
      </c>
      <c r="C25" t="s">
        <v>297</v>
      </c>
      <c r="D25" t="s">
        <v>344</v>
      </c>
      <c r="E25" t="s">
        <v>298</v>
      </c>
      <c r="AA25">
        <v>6461.6630144773098</v>
      </c>
      <c r="AB25">
        <v>11661.966512913899</v>
      </c>
      <c r="AC25">
        <v>16351.190524531499</v>
      </c>
      <c r="AD25">
        <v>20689.8065966182</v>
      </c>
      <c r="AE25">
        <v>24479.060134720501</v>
      </c>
      <c r="AF25">
        <v>27628.590679582201</v>
      </c>
    </row>
    <row r="26" spans="1:32" x14ac:dyDescent="0.3">
      <c r="A26" t="s">
        <v>220</v>
      </c>
      <c r="B26" t="s">
        <v>345</v>
      </c>
      <c r="C26" t="s">
        <v>297</v>
      </c>
      <c r="D26" t="s">
        <v>346</v>
      </c>
      <c r="E26" t="s">
        <v>298</v>
      </c>
      <c r="F26">
        <v>208454.679868234</v>
      </c>
      <c r="G26">
        <v>223985.28880151399</v>
      </c>
      <c r="H26">
        <v>239240.02105357201</v>
      </c>
      <c r="I26">
        <v>253174.27677716099</v>
      </c>
      <c r="J26">
        <v>263492.075154419</v>
      </c>
      <c r="K26">
        <v>273010.944189795</v>
      </c>
      <c r="L26">
        <v>281949.53671692102</v>
      </c>
      <c r="M26">
        <v>291828.35665172798</v>
      </c>
      <c r="N26">
        <v>303610.54143505602</v>
      </c>
      <c r="O26">
        <v>297376.64753034402</v>
      </c>
      <c r="P26">
        <v>297070.922916273</v>
      </c>
      <c r="Q26">
        <v>284989.55020346201</v>
      </c>
      <c r="R26">
        <v>275765.16461928701</v>
      </c>
      <c r="S26">
        <v>277620.60072813497</v>
      </c>
      <c r="T26">
        <v>283704.69326799398</v>
      </c>
      <c r="U26">
        <v>285717.40419712599</v>
      </c>
      <c r="V26">
        <v>280935.647940405</v>
      </c>
      <c r="W26">
        <v>284821.95272456598</v>
      </c>
      <c r="X26">
        <v>294020.40866848797</v>
      </c>
      <c r="Y26">
        <v>307324.174669014</v>
      </c>
      <c r="Z26">
        <v>329017.06516192103</v>
      </c>
      <c r="AA26">
        <v>362189.36505278997</v>
      </c>
      <c r="AB26">
        <v>392140.17053901101</v>
      </c>
      <c r="AC26">
        <v>431318.97650376701</v>
      </c>
      <c r="AD26">
        <v>461014.93467578298</v>
      </c>
      <c r="AE26">
        <v>539097.96603620402</v>
      </c>
      <c r="AF26">
        <v>643501.62822608498</v>
      </c>
    </row>
    <row r="27" spans="1:32" x14ac:dyDescent="0.3">
      <c r="A27" t="s">
        <v>220</v>
      </c>
      <c r="B27" t="s">
        <v>347</v>
      </c>
      <c r="C27" t="s">
        <v>297</v>
      </c>
      <c r="D27" t="s">
        <v>348</v>
      </c>
      <c r="E27" t="s">
        <v>298</v>
      </c>
      <c r="AE27">
        <v>0</v>
      </c>
    </row>
    <row r="28" spans="1:32" x14ac:dyDescent="0.3">
      <c r="A28" t="s">
        <v>220</v>
      </c>
      <c r="B28" t="s">
        <v>349</v>
      </c>
      <c r="C28" t="s">
        <v>297</v>
      </c>
      <c r="D28" t="s">
        <v>350</v>
      </c>
      <c r="E28" t="s">
        <v>298</v>
      </c>
      <c r="F28">
        <v>75643.442027327299</v>
      </c>
      <c r="G28">
        <v>78058.273030720302</v>
      </c>
      <c r="H28">
        <v>82669.373930170303</v>
      </c>
      <c r="I28">
        <v>87119.221184401802</v>
      </c>
      <c r="J28">
        <v>93303.039666281897</v>
      </c>
      <c r="K28">
        <v>101031.83900703699</v>
      </c>
      <c r="L28">
        <v>107670.950027461</v>
      </c>
      <c r="M28">
        <v>120836.378822552</v>
      </c>
      <c r="N28">
        <v>131672.529242613</v>
      </c>
      <c r="O28">
        <v>139564.897547167</v>
      </c>
      <c r="P28">
        <v>145053.88889541401</v>
      </c>
      <c r="Q28">
        <v>149731.661860116</v>
      </c>
      <c r="R28">
        <v>161679.15482318099</v>
      </c>
      <c r="S28">
        <v>178642.497737069</v>
      </c>
      <c r="T28">
        <v>194181.624790781</v>
      </c>
      <c r="U28">
        <v>202797.68133689399</v>
      </c>
      <c r="V28">
        <v>209853.110873987</v>
      </c>
      <c r="W28">
        <v>223479.91346494001</v>
      </c>
      <c r="X28">
        <v>245042.22332508501</v>
      </c>
      <c r="Y28">
        <v>270312.69352887099</v>
      </c>
      <c r="Z28">
        <v>283907.97545300901</v>
      </c>
      <c r="AA28">
        <v>292670.800803299</v>
      </c>
      <c r="AB28">
        <v>306671.471233088</v>
      </c>
      <c r="AC28">
        <v>322294.29098349297</v>
      </c>
      <c r="AD28">
        <v>338681.57074807002</v>
      </c>
      <c r="AE28">
        <v>344736.20678078599</v>
      </c>
      <c r="AF28">
        <v>346558.86512535898</v>
      </c>
    </row>
    <row r="29" spans="1:32" x14ac:dyDescent="0.3">
      <c r="A29" t="s">
        <v>220</v>
      </c>
      <c r="B29" t="s">
        <v>351</v>
      </c>
      <c r="C29" t="s">
        <v>297</v>
      </c>
      <c r="D29" t="s">
        <v>352</v>
      </c>
      <c r="E29" t="s">
        <v>298</v>
      </c>
      <c r="F29">
        <v>16781.722984608699</v>
      </c>
      <c r="G29">
        <v>26377.5536467126</v>
      </c>
      <c r="H29">
        <v>37117.080233729997</v>
      </c>
      <c r="I29">
        <v>46605.694705038397</v>
      </c>
      <c r="J29">
        <v>56674.043027546402</v>
      </c>
      <c r="K29">
        <v>67592.564080071505</v>
      </c>
      <c r="L29">
        <v>76736.020556657793</v>
      </c>
      <c r="M29">
        <v>91630.409307519294</v>
      </c>
      <c r="N29">
        <v>103739.24050005199</v>
      </c>
      <c r="O29">
        <v>113096.65690386</v>
      </c>
      <c r="P29">
        <v>120022.48115658401</v>
      </c>
      <c r="Q29">
        <v>126396.689983962</v>
      </c>
      <c r="R29">
        <v>140573.66663166101</v>
      </c>
      <c r="S29">
        <v>159521.54686024401</v>
      </c>
      <c r="T29">
        <v>176688.100639485</v>
      </c>
      <c r="U29">
        <v>186809.90669437899</v>
      </c>
      <c r="V29">
        <v>195158.95930047799</v>
      </c>
      <c r="W29">
        <v>209468.12449327699</v>
      </c>
      <c r="X29">
        <v>231516.744474612</v>
      </c>
      <c r="Y29">
        <v>257000.18215020199</v>
      </c>
      <c r="Z29">
        <v>270668.05436816899</v>
      </c>
      <c r="AA29">
        <v>279575.40724532399</v>
      </c>
      <c r="AB29">
        <v>293688.128372418</v>
      </c>
      <c r="AC29">
        <v>308691.40198915999</v>
      </c>
      <c r="AD29">
        <v>324159.73228869098</v>
      </c>
      <c r="AE29">
        <v>329246.66510154802</v>
      </c>
      <c r="AF29">
        <v>330290.69138477102</v>
      </c>
    </row>
    <row r="30" spans="1:32" x14ac:dyDescent="0.3">
      <c r="A30" t="s">
        <v>220</v>
      </c>
      <c r="B30" t="s">
        <v>353</v>
      </c>
      <c r="C30" t="s">
        <v>297</v>
      </c>
      <c r="D30" t="s">
        <v>354</v>
      </c>
      <c r="E30" t="s">
        <v>298</v>
      </c>
      <c r="F30">
        <v>189.04695769556901</v>
      </c>
      <c r="G30">
        <v>334.98402050184302</v>
      </c>
      <c r="H30">
        <v>521.84196889858799</v>
      </c>
      <c r="I30">
        <v>691.31265464194803</v>
      </c>
      <c r="J30">
        <v>898.36704624396498</v>
      </c>
      <c r="K30">
        <v>1105.73402345809</v>
      </c>
      <c r="L30">
        <v>1272.5340554307099</v>
      </c>
      <c r="M30">
        <v>1584.64456193454</v>
      </c>
      <c r="N30">
        <v>1875.3981355466301</v>
      </c>
      <c r="O30">
        <v>2056.0026613078699</v>
      </c>
      <c r="P30">
        <v>2244.5655914070298</v>
      </c>
      <c r="Q30">
        <v>2357.2605043778299</v>
      </c>
      <c r="R30">
        <v>2434.6741965442202</v>
      </c>
      <c r="S30">
        <v>2517.25823572436</v>
      </c>
      <c r="T30">
        <v>2693.54371626802</v>
      </c>
      <c r="U30">
        <v>2886.3660538123399</v>
      </c>
      <c r="V30">
        <v>3023.2172649549002</v>
      </c>
      <c r="W30">
        <v>3363.7946919720298</v>
      </c>
      <c r="X30">
        <v>3671.8031830087202</v>
      </c>
      <c r="Y30">
        <v>3945.23819912615</v>
      </c>
      <c r="Z30">
        <v>4202.0293873235996</v>
      </c>
      <c r="AA30">
        <v>4332.5381306669497</v>
      </c>
      <c r="AB30">
        <v>4435.5912967091799</v>
      </c>
      <c r="AC30">
        <v>5014.78446921261</v>
      </c>
      <c r="AD30">
        <v>5805.8291049050704</v>
      </c>
      <c r="AE30">
        <v>6496.6746269060504</v>
      </c>
      <c r="AF30">
        <v>7028.0603429047596</v>
      </c>
    </row>
    <row r="31" spans="1:32" x14ac:dyDescent="0.3">
      <c r="A31" t="s">
        <v>220</v>
      </c>
      <c r="B31" t="s">
        <v>355</v>
      </c>
      <c r="C31" t="s">
        <v>297</v>
      </c>
      <c r="D31" t="s">
        <v>356</v>
      </c>
      <c r="E31" t="s">
        <v>298</v>
      </c>
      <c r="F31">
        <v>110.67872742225499</v>
      </c>
      <c r="G31">
        <v>199.802733557441</v>
      </c>
      <c r="H31">
        <v>300.61802486344999</v>
      </c>
      <c r="I31">
        <v>390.79727158408798</v>
      </c>
      <c r="J31">
        <v>486.74558337006602</v>
      </c>
      <c r="K31">
        <v>600.01991609969605</v>
      </c>
      <c r="L31">
        <v>678.53712586394295</v>
      </c>
      <c r="M31">
        <v>827.95247411562502</v>
      </c>
      <c r="N31">
        <v>964.202843056446</v>
      </c>
      <c r="O31">
        <v>1047.7749394457001</v>
      </c>
      <c r="P31">
        <v>1106.0818790937201</v>
      </c>
      <c r="Q31">
        <v>1171.9860446366499</v>
      </c>
      <c r="R31">
        <v>1299.4339367085499</v>
      </c>
      <c r="S31">
        <v>1530.0427776679301</v>
      </c>
      <c r="T31">
        <v>1776.3250581566699</v>
      </c>
      <c r="U31">
        <v>1844.1574541261</v>
      </c>
      <c r="V31">
        <v>1894.81479138994</v>
      </c>
      <c r="W31">
        <v>2094.1715403840699</v>
      </c>
      <c r="X31">
        <v>2423.9195690255501</v>
      </c>
      <c r="Y31">
        <v>2716.4544483987202</v>
      </c>
      <c r="Z31">
        <v>2959.3595473752898</v>
      </c>
      <c r="AA31">
        <v>3149.9981262904598</v>
      </c>
      <c r="AB31">
        <v>3306.9570091588898</v>
      </c>
      <c r="AC31">
        <v>3801.13435114105</v>
      </c>
      <c r="AD31">
        <v>4468.4243810027501</v>
      </c>
      <c r="AE31">
        <v>5035.1974303181996</v>
      </c>
      <c r="AF31">
        <v>5469.1310261434501</v>
      </c>
    </row>
    <row r="32" spans="1:32" x14ac:dyDescent="0.3">
      <c r="A32" t="s">
        <v>220</v>
      </c>
      <c r="B32" t="s">
        <v>357</v>
      </c>
      <c r="C32" t="s">
        <v>297</v>
      </c>
      <c r="D32" t="s">
        <v>358</v>
      </c>
      <c r="E32" t="s">
        <v>298</v>
      </c>
      <c r="F32">
        <v>2305.62577768644</v>
      </c>
      <c r="G32">
        <v>3843.2836623246599</v>
      </c>
      <c r="H32">
        <v>4966.47367114181</v>
      </c>
      <c r="I32">
        <v>6012.85859279339</v>
      </c>
      <c r="J32">
        <v>7169.1680037016804</v>
      </c>
      <c r="K32">
        <v>8160.6268567612997</v>
      </c>
      <c r="L32">
        <v>9199.0941660983408</v>
      </c>
      <c r="M32">
        <v>10212.485239916699</v>
      </c>
      <c r="N32">
        <v>11208.015946012199</v>
      </c>
      <c r="O32">
        <v>11743.871142645499</v>
      </c>
      <c r="P32">
        <v>11963.492758841299</v>
      </c>
      <c r="Q32">
        <v>11690.0444794904</v>
      </c>
      <c r="R32">
        <v>10620.762236631699</v>
      </c>
      <c r="S32">
        <v>9486.6810173968206</v>
      </c>
      <c r="T32">
        <v>8418.5446159493204</v>
      </c>
      <c r="U32">
        <v>7468.5434684268803</v>
      </c>
      <c r="V32">
        <v>6673.9096826557297</v>
      </c>
      <c r="W32">
        <v>6046.0189529810204</v>
      </c>
      <c r="X32">
        <v>5444.1250000503796</v>
      </c>
      <c r="Y32">
        <v>5120.1028334264602</v>
      </c>
      <c r="Z32">
        <v>4913.8454929590798</v>
      </c>
      <c r="AA32">
        <v>4750.3058540321599</v>
      </c>
      <c r="AB32">
        <v>4646.9266744080096</v>
      </c>
      <c r="AC32">
        <v>4427.5605180445</v>
      </c>
      <c r="AD32">
        <v>4092.52573097092</v>
      </c>
      <c r="AE32">
        <v>3957.6696220136701</v>
      </c>
      <c r="AF32">
        <v>3894.3076197904202</v>
      </c>
    </row>
    <row r="33" spans="1:32" x14ac:dyDescent="0.3">
      <c r="A33" t="s">
        <v>220</v>
      </c>
      <c r="B33" t="s">
        <v>359</v>
      </c>
      <c r="C33" t="s">
        <v>297</v>
      </c>
      <c r="D33" t="s">
        <v>360</v>
      </c>
      <c r="E33" t="s">
        <v>298</v>
      </c>
      <c r="AE33">
        <v>0</v>
      </c>
    </row>
    <row r="34" spans="1:32" x14ac:dyDescent="0.3">
      <c r="A34" t="s">
        <v>220</v>
      </c>
      <c r="B34" t="s">
        <v>361</v>
      </c>
      <c r="C34" t="s">
        <v>297</v>
      </c>
      <c r="D34" t="s">
        <v>362</v>
      </c>
      <c r="E34" t="s">
        <v>298</v>
      </c>
      <c r="AE34">
        <v>0</v>
      </c>
    </row>
    <row r="35" spans="1:32" x14ac:dyDescent="0.3">
      <c r="A35" t="s">
        <v>220</v>
      </c>
      <c r="B35" t="s">
        <v>363</v>
      </c>
      <c r="C35" t="s">
        <v>297</v>
      </c>
      <c r="D35" t="s">
        <v>364</v>
      </c>
      <c r="E35" t="s">
        <v>298</v>
      </c>
      <c r="F35">
        <v>4807709.3758791201</v>
      </c>
      <c r="G35">
        <v>4982162.4083866999</v>
      </c>
      <c r="H35">
        <v>5148011.2042063698</v>
      </c>
      <c r="I35">
        <v>5430417.9434898896</v>
      </c>
      <c r="J35">
        <v>5755428.5637572203</v>
      </c>
      <c r="K35">
        <v>6074944.94170943</v>
      </c>
      <c r="L35">
        <v>6307627.2894248199</v>
      </c>
      <c r="M35">
        <v>6518103.9294784302</v>
      </c>
      <c r="N35">
        <v>6740380.1989662098</v>
      </c>
      <c r="O35">
        <v>6960452.8430655496</v>
      </c>
      <c r="P35">
        <v>7123474.0114557501</v>
      </c>
      <c r="Q35">
        <v>7234353.2202358702</v>
      </c>
      <c r="R35">
        <v>7293393.1426578499</v>
      </c>
      <c r="S35">
        <v>7396414.3202788197</v>
      </c>
      <c r="T35">
        <v>7472334.4602627102</v>
      </c>
      <c r="U35">
        <v>7543592.62619125</v>
      </c>
      <c r="V35">
        <v>7597812.6923953602</v>
      </c>
      <c r="W35">
        <v>7631514.3984901803</v>
      </c>
      <c r="X35">
        <v>7581014.7927499702</v>
      </c>
      <c r="Y35">
        <v>7747480.3183417805</v>
      </c>
      <c r="Z35">
        <v>7918042.8641606402</v>
      </c>
      <c r="AA35">
        <v>8008072.5415934101</v>
      </c>
      <c r="AB35">
        <v>8035623.9307627203</v>
      </c>
      <c r="AC35">
        <v>8042016.0367298797</v>
      </c>
      <c r="AD35">
        <v>7968461.6407614602</v>
      </c>
      <c r="AE35">
        <v>7778859.8849655204</v>
      </c>
      <c r="AF35">
        <v>3848971.9294853401</v>
      </c>
    </row>
    <row r="36" spans="1:32" x14ac:dyDescent="0.3">
      <c r="A36" t="s">
        <v>220</v>
      </c>
      <c r="B36" t="s">
        <v>365</v>
      </c>
      <c r="C36" t="s">
        <v>297</v>
      </c>
      <c r="D36" t="s">
        <v>366</v>
      </c>
      <c r="E36" t="s">
        <v>298</v>
      </c>
      <c r="F36">
        <v>2931855.6381747299</v>
      </c>
      <c r="G36">
        <v>3000984.49687206</v>
      </c>
      <c r="H36">
        <v>3063495.6051024399</v>
      </c>
      <c r="I36">
        <v>3118722.4495300702</v>
      </c>
      <c r="J36">
        <v>3169843.3993122499</v>
      </c>
      <c r="K36">
        <v>3273619.4105591802</v>
      </c>
      <c r="L36">
        <v>3355189.55500599</v>
      </c>
      <c r="M36">
        <v>3442188.84379547</v>
      </c>
      <c r="N36">
        <v>3522484.1795486398</v>
      </c>
      <c r="O36">
        <v>3592833.7758907001</v>
      </c>
      <c r="P36">
        <v>3670060.1632944299</v>
      </c>
      <c r="Q36">
        <v>3744934.18808056</v>
      </c>
      <c r="R36">
        <v>3794305.05712651</v>
      </c>
      <c r="S36">
        <v>3837141.5512250899</v>
      </c>
      <c r="T36">
        <v>3863137.6651395499</v>
      </c>
      <c r="U36">
        <v>3905865.7148059802</v>
      </c>
      <c r="V36">
        <v>3924085.11359959</v>
      </c>
      <c r="W36">
        <v>3931838.24593675</v>
      </c>
      <c r="X36">
        <v>3924311.5384299601</v>
      </c>
      <c r="Y36">
        <v>3964062.108577</v>
      </c>
      <c r="Z36">
        <v>3991381.6058878098</v>
      </c>
      <c r="AA36">
        <v>4020428.3749416801</v>
      </c>
      <c r="AB36">
        <v>4008994.2232706002</v>
      </c>
      <c r="AC36">
        <v>3993491.6813920802</v>
      </c>
      <c r="AD36">
        <v>3990944.5219702399</v>
      </c>
      <c r="AE36">
        <v>3912108.86123625</v>
      </c>
      <c r="AF36">
        <v>99085.678339508202</v>
      </c>
    </row>
    <row r="37" spans="1:32" x14ac:dyDescent="0.3">
      <c r="A37" t="s">
        <v>220</v>
      </c>
      <c r="B37" t="s">
        <v>367</v>
      </c>
      <c r="C37" t="s">
        <v>297</v>
      </c>
      <c r="D37" t="s">
        <v>368</v>
      </c>
      <c r="E37" t="s">
        <v>298</v>
      </c>
      <c r="F37">
        <v>1687602.0038274101</v>
      </c>
      <c r="G37">
        <v>1628082.83272334</v>
      </c>
      <c r="H37">
        <v>1595238.4991496201</v>
      </c>
      <c r="I37">
        <v>1580914.8778961999</v>
      </c>
      <c r="J37">
        <v>1657092.5389954799</v>
      </c>
      <c r="K37">
        <v>1785827.3259759001</v>
      </c>
      <c r="L37">
        <v>1892925.6627126101</v>
      </c>
      <c r="M37">
        <v>1976790.5746672601</v>
      </c>
      <c r="N37">
        <v>2034109.50530091</v>
      </c>
      <c r="O37">
        <v>2061394.4608493</v>
      </c>
      <c r="P37">
        <v>2059887.72086119</v>
      </c>
      <c r="Q37">
        <v>2034417.8025239699</v>
      </c>
      <c r="R37">
        <v>2014766.5877116199</v>
      </c>
      <c r="S37">
        <v>2041461.81894642</v>
      </c>
      <c r="T37">
        <v>2050233.6784204701</v>
      </c>
      <c r="U37">
        <v>2030898.7223270701</v>
      </c>
      <c r="V37">
        <v>2031499.8675824101</v>
      </c>
      <c r="W37">
        <v>2048307.2266843901</v>
      </c>
      <c r="X37">
        <v>2050106.4570849501</v>
      </c>
      <c r="Y37">
        <v>2126976.3014163198</v>
      </c>
      <c r="Z37">
        <v>2220696.0094306599</v>
      </c>
      <c r="AA37">
        <v>2266814.4639803101</v>
      </c>
      <c r="AB37">
        <v>2250064.68360988</v>
      </c>
      <c r="AC37">
        <v>2202843.3562803101</v>
      </c>
      <c r="AD37">
        <v>2139661.0291516301</v>
      </c>
      <c r="AE37">
        <v>2041166.6169097</v>
      </c>
      <c r="AF37">
        <v>1932705.68525863</v>
      </c>
    </row>
    <row r="38" spans="1:32" x14ac:dyDescent="0.3">
      <c r="A38" t="s">
        <v>220</v>
      </c>
      <c r="B38" t="s">
        <v>369</v>
      </c>
      <c r="C38" t="s">
        <v>297</v>
      </c>
      <c r="D38" t="s">
        <v>370</v>
      </c>
      <c r="E38" t="s">
        <v>298</v>
      </c>
      <c r="F38">
        <v>181808.59689229101</v>
      </c>
      <c r="G38">
        <v>347141.179960359</v>
      </c>
      <c r="H38">
        <v>483745.38066434098</v>
      </c>
      <c r="I38">
        <v>725777.35080205498</v>
      </c>
      <c r="J38">
        <v>925297.70610630198</v>
      </c>
      <c r="K38">
        <v>1013302.52111884</v>
      </c>
      <c r="L38">
        <v>1057701.0450480899</v>
      </c>
      <c r="M38">
        <v>1097635.3842589001</v>
      </c>
      <c r="N38">
        <v>1182990.8139428</v>
      </c>
      <c r="O38">
        <v>1306041.20588298</v>
      </c>
      <c r="P38">
        <v>1393413.0709967201</v>
      </c>
      <c r="Q38">
        <v>1454761.6711375201</v>
      </c>
      <c r="R38">
        <v>1484190.0642178899</v>
      </c>
      <c r="S38">
        <v>1517584.53345502</v>
      </c>
      <c r="T38">
        <v>1558430.61538964</v>
      </c>
      <c r="U38">
        <v>1606185.24671626</v>
      </c>
      <c r="V38">
        <v>1641622.5139285601</v>
      </c>
      <c r="W38">
        <v>1650798.41156386</v>
      </c>
      <c r="X38">
        <v>1606015.3804136999</v>
      </c>
      <c r="Y38">
        <v>1655851.13938435</v>
      </c>
      <c r="Z38">
        <v>1705169.8540515199</v>
      </c>
      <c r="AA38">
        <v>1720000.7552135801</v>
      </c>
      <c r="AB38">
        <v>1775941.0272149399</v>
      </c>
      <c r="AC38">
        <v>1845039.17085867</v>
      </c>
      <c r="AD38">
        <v>1837619.5331866799</v>
      </c>
      <c r="AE38">
        <v>1825584.4068195701</v>
      </c>
      <c r="AF38">
        <v>1817180.5658871999</v>
      </c>
    </row>
    <row r="39" spans="1:32" x14ac:dyDescent="0.3">
      <c r="A39" t="s">
        <v>220</v>
      </c>
      <c r="B39" t="s">
        <v>371</v>
      </c>
      <c r="C39" t="s">
        <v>297</v>
      </c>
      <c r="D39" t="s">
        <v>372</v>
      </c>
      <c r="E39" t="s">
        <v>298</v>
      </c>
      <c r="F39">
        <v>5627.6565344011797</v>
      </c>
      <c r="G39">
        <v>5869.9440355699799</v>
      </c>
      <c r="H39">
        <v>6162.5564309497404</v>
      </c>
      <c r="I39">
        <v>6413.0500830765004</v>
      </c>
      <c r="J39">
        <v>6526.66055459564</v>
      </c>
      <c r="K39">
        <v>6722.9412823535604</v>
      </c>
      <c r="L39">
        <v>7618.1935404998303</v>
      </c>
      <c r="M39">
        <v>9523.7892878345501</v>
      </c>
      <c r="N39">
        <v>11732.8569426177</v>
      </c>
      <c r="O39">
        <v>13579.825749965599</v>
      </c>
      <c r="P39">
        <v>13476.7529870819</v>
      </c>
      <c r="Q39">
        <v>12858.158272364401</v>
      </c>
      <c r="R39">
        <v>12637.812874316</v>
      </c>
      <c r="S39">
        <v>13027.7730155112</v>
      </c>
      <c r="T39">
        <v>13462.0947756839</v>
      </c>
      <c r="U39">
        <v>14001.4379607098</v>
      </c>
      <c r="V39">
        <v>15056.205782884101</v>
      </c>
      <c r="W39">
        <v>15018.886622918501</v>
      </c>
      <c r="X39">
        <v>14885.325016953801</v>
      </c>
      <c r="Y39">
        <v>15753.3557185766</v>
      </c>
      <c r="Z39">
        <v>17094.918228476399</v>
      </c>
      <c r="AA39">
        <v>17855.015654938499</v>
      </c>
      <c r="AB39">
        <v>19261.720136165601</v>
      </c>
      <c r="AC39">
        <v>21474.192265362799</v>
      </c>
      <c r="AD39">
        <v>23127.293906071402</v>
      </c>
      <c r="AE39">
        <v>26559.305092568498</v>
      </c>
      <c r="AF39">
        <v>30810.9850453996</v>
      </c>
    </row>
    <row r="40" spans="1:32" x14ac:dyDescent="0.3">
      <c r="A40" t="s">
        <v>220</v>
      </c>
      <c r="B40" t="s">
        <v>373</v>
      </c>
      <c r="C40" t="s">
        <v>297</v>
      </c>
      <c r="D40" t="s">
        <v>374</v>
      </c>
      <c r="E40" t="s">
        <v>298</v>
      </c>
      <c r="AE40">
        <v>0</v>
      </c>
    </row>
    <row r="41" spans="1:32" x14ac:dyDescent="0.3">
      <c r="A41" t="s">
        <v>220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220</v>
      </c>
      <c r="B43" t="s">
        <v>379</v>
      </c>
      <c r="C43" t="s">
        <v>297</v>
      </c>
      <c r="D43" t="s">
        <v>380</v>
      </c>
      <c r="E43" t="s">
        <v>298</v>
      </c>
      <c r="F43">
        <v>9366096.0542177204</v>
      </c>
      <c r="G43">
        <v>9673085.9139796998</v>
      </c>
      <c r="H43">
        <v>9979094.5328087304</v>
      </c>
      <c r="I43">
        <v>10313384.541734699</v>
      </c>
      <c r="J43">
        <v>10655510.005197899</v>
      </c>
      <c r="K43">
        <v>10983780.329308599</v>
      </c>
      <c r="L43">
        <v>11302363.601129999</v>
      </c>
      <c r="M43">
        <v>11547391.892804701</v>
      </c>
      <c r="N43">
        <v>11723169.2901657</v>
      </c>
      <c r="O43">
        <v>11905411.482879501</v>
      </c>
      <c r="P43">
        <v>11983204.8600688</v>
      </c>
      <c r="Q43">
        <v>12026773.0491581</v>
      </c>
      <c r="R43">
        <v>12056941.993296299</v>
      </c>
      <c r="S43">
        <v>12073617.877472499</v>
      </c>
      <c r="T43">
        <v>12104230.0830894</v>
      </c>
      <c r="U43">
        <v>12051625.422085799</v>
      </c>
      <c r="V43">
        <v>11906989.894133899</v>
      </c>
      <c r="W43">
        <v>11778669.371925</v>
      </c>
      <c r="X43">
        <v>11719175.975406401</v>
      </c>
      <c r="Y43">
        <v>11743472.897853401</v>
      </c>
      <c r="Z43">
        <v>11792359.987993</v>
      </c>
      <c r="AA43">
        <v>11735254.702519299</v>
      </c>
      <c r="AB43">
        <v>11664190.1747238</v>
      </c>
      <c r="AC43">
        <v>11613063.3260288</v>
      </c>
      <c r="AD43">
        <v>11582603.019734601</v>
      </c>
      <c r="AE43">
        <v>11568655.292352401</v>
      </c>
      <c r="AF43">
        <v>11512004.796145501</v>
      </c>
    </row>
    <row r="44" spans="1:32" x14ac:dyDescent="0.3">
      <c r="A44" t="s">
        <v>220</v>
      </c>
      <c r="B44" t="s">
        <v>381</v>
      </c>
      <c r="C44" t="s">
        <v>297</v>
      </c>
      <c r="D44" t="s">
        <v>382</v>
      </c>
      <c r="E44" t="s">
        <v>298</v>
      </c>
      <c r="F44">
        <v>70922035.669662401</v>
      </c>
      <c r="G44">
        <v>73620168.287298098</v>
      </c>
      <c r="H44">
        <v>76393797.256427601</v>
      </c>
      <c r="I44">
        <v>79167392.710288405</v>
      </c>
      <c r="J44">
        <v>81254802.165017202</v>
      </c>
      <c r="K44">
        <v>83258993.213323295</v>
      </c>
      <c r="L44">
        <v>85185630.528445303</v>
      </c>
      <c r="M44">
        <v>86879663.480266199</v>
      </c>
      <c r="N44">
        <v>88345955.426490605</v>
      </c>
      <c r="O44">
        <v>89648277.213866398</v>
      </c>
      <c r="P44">
        <v>91440247.279507503</v>
      </c>
      <c r="Q44">
        <v>93391800.567225605</v>
      </c>
      <c r="R44">
        <v>95701547.357091501</v>
      </c>
      <c r="S44">
        <v>97555252.135432005</v>
      </c>
      <c r="T44">
        <v>98212150.815888494</v>
      </c>
      <c r="U44">
        <v>98197939.360625297</v>
      </c>
      <c r="V44">
        <v>98221167.470536694</v>
      </c>
      <c r="W44">
        <v>98220694.321749493</v>
      </c>
      <c r="X44">
        <v>98690174.380181402</v>
      </c>
      <c r="Y44">
        <v>99990215.050115794</v>
      </c>
      <c r="Z44">
        <v>101634268.50382</v>
      </c>
      <c r="AA44">
        <v>102836686.409117</v>
      </c>
      <c r="AB44">
        <v>103817812.131699</v>
      </c>
      <c r="AC44">
        <v>105018599.914399</v>
      </c>
      <c r="AD44">
        <v>105631218.632928</v>
      </c>
      <c r="AE44">
        <v>106129878.45932201</v>
      </c>
      <c r="AF44">
        <v>101371418.47964101</v>
      </c>
    </row>
    <row r="45" spans="1:32" x14ac:dyDescent="0.3">
      <c r="A45" t="s">
        <v>220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220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220</v>
      </c>
      <c r="B47" t="s">
        <v>387</v>
      </c>
      <c r="C47" t="s">
        <v>297</v>
      </c>
      <c r="D47" t="s">
        <v>388</v>
      </c>
      <c r="E47" t="s">
        <v>298</v>
      </c>
      <c r="F47">
        <v>120630.364166898</v>
      </c>
      <c r="G47">
        <v>128998.581472815</v>
      </c>
      <c r="H47">
        <v>134917.260030201</v>
      </c>
      <c r="I47">
        <v>136670.71070522201</v>
      </c>
      <c r="J47">
        <v>142741.518860565</v>
      </c>
      <c r="K47">
        <v>160102.890199485</v>
      </c>
      <c r="L47">
        <v>159553.26675176999</v>
      </c>
      <c r="M47">
        <v>150715.99435242801</v>
      </c>
      <c r="N47">
        <v>150546.385998746</v>
      </c>
      <c r="O47">
        <v>155944.10392098801</v>
      </c>
      <c r="P47">
        <v>168196.03170773201</v>
      </c>
      <c r="Q47">
        <v>183869.64081313199</v>
      </c>
      <c r="R47">
        <v>193362.57148023299</v>
      </c>
      <c r="S47">
        <v>209949.588423243</v>
      </c>
      <c r="T47">
        <v>229854.260374384</v>
      </c>
      <c r="U47">
        <v>241105.766100596</v>
      </c>
      <c r="V47">
        <v>251391.79921678401</v>
      </c>
      <c r="W47">
        <v>252612.660755274</v>
      </c>
      <c r="X47">
        <v>249051.04603804601</v>
      </c>
      <c r="Y47">
        <v>240891.700481229</v>
      </c>
      <c r="Z47">
        <v>228591.95413935301</v>
      </c>
      <c r="AA47">
        <v>222201.43667862099</v>
      </c>
      <c r="AB47">
        <v>228631.33007408399</v>
      </c>
      <c r="AC47">
        <v>235273.79059945201</v>
      </c>
      <c r="AD47">
        <v>236458.75625614999</v>
      </c>
      <c r="AE47">
        <v>230585.02942231999</v>
      </c>
      <c r="AF47">
        <v>66055.628574592207</v>
      </c>
    </row>
    <row r="48" spans="1:32" x14ac:dyDescent="0.3">
      <c r="A48" t="s">
        <v>220</v>
      </c>
      <c r="B48" t="s">
        <v>389</v>
      </c>
      <c r="C48" t="s">
        <v>297</v>
      </c>
      <c r="D48" t="s">
        <v>390</v>
      </c>
      <c r="E48" t="s">
        <v>298</v>
      </c>
      <c r="F48">
        <v>9956696.6146708392</v>
      </c>
      <c r="G48">
        <v>10210493.030293999</v>
      </c>
      <c r="H48">
        <v>10458168.3695892</v>
      </c>
      <c r="I48">
        <v>10725771.5525118</v>
      </c>
      <c r="J48">
        <v>11001240.0140754</v>
      </c>
      <c r="K48">
        <v>11271355.700399701</v>
      </c>
      <c r="L48">
        <v>11521801.650062</v>
      </c>
      <c r="M48">
        <v>11764604.568273099</v>
      </c>
      <c r="N48">
        <v>11956191.7227131</v>
      </c>
      <c r="O48">
        <v>12101369.726221999</v>
      </c>
      <c r="P48">
        <v>12236298.348950099</v>
      </c>
      <c r="Q48">
        <v>12309108.147151399</v>
      </c>
      <c r="R48">
        <v>12344965.908899801</v>
      </c>
      <c r="S48">
        <v>12361422.984179201</v>
      </c>
      <c r="T48">
        <v>12491881.455610801</v>
      </c>
      <c r="U48">
        <v>12553499.3855433</v>
      </c>
      <c r="V48">
        <v>12595508.087514199</v>
      </c>
      <c r="W48">
        <v>12632950.424286701</v>
      </c>
      <c r="X48">
        <v>12692911.0844841</v>
      </c>
      <c r="Y48">
        <v>12771179.6776128</v>
      </c>
      <c r="Z48">
        <v>12857791.3566521</v>
      </c>
      <c r="AA48">
        <v>12930056.664654201</v>
      </c>
      <c r="AB48">
        <v>12962694.7875534</v>
      </c>
      <c r="AC48">
        <v>12989807.980333401</v>
      </c>
      <c r="AD48">
        <v>13003126.2332092</v>
      </c>
      <c r="AE48">
        <v>12987394.486308901</v>
      </c>
      <c r="AF48">
        <v>12768533.3057885</v>
      </c>
    </row>
    <row r="49" spans="1:32" x14ac:dyDescent="0.3">
      <c r="A49" t="s">
        <v>220</v>
      </c>
      <c r="B49" t="s">
        <v>391</v>
      </c>
      <c r="C49" t="s">
        <v>297</v>
      </c>
      <c r="D49" t="s">
        <v>392</v>
      </c>
      <c r="E49" t="s">
        <v>298</v>
      </c>
      <c r="F49">
        <v>9815352.9282049797</v>
      </c>
      <c r="G49">
        <v>10050334.2340302</v>
      </c>
      <c r="H49">
        <v>10282246.715869199</v>
      </c>
      <c r="I49">
        <v>10538828.7415474</v>
      </c>
      <c r="J49">
        <v>10801210.448506899</v>
      </c>
      <c r="K49">
        <v>11049157.4499327</v>
      </c>
      <c r="L49">
        <v>11293682.254728099</v>
      </c>
      <c r="M49">
        <v>11535946.375422601</v>
      </c>
      <c r="N49">
        <v>11719443.3288523</v>
      </c>
      <c r="O49">
        <v>11848223.367626101</v>
      </c>
      <c r="P49">
        <v>11958364.648929801</v>
      </c>
      <c r="Q49">
        <v>12006361.7239423</v>
      </c>
      <c r="R49">
        <v>12022972.934694801</v>
      </c>
      <c r="S49">
        <v>12016020.175491599</v>
      </c>
      <c r="T49">
        <v>12118410.5808996</v>
      </c>
      <c r="U49">
        <v>12159771.910683099</v>
      </c>
      <c r="V49">
        <v>12180911.484851399</v>
      </c>
      <c r="W49">
        <v>12206962.422875499</v>
      </c>
      <c r="X49">
        <v>12257122.8512787</v>
      </c>
      <c r="Y49">
        <v>12322593.5830047</v>
      </c>
      <c r="Z49">
        <v>12401230.762189999</v>
      </c>
      <c r="AA49">
        <v>12460848.0259075</v>
      </c>
      <c r="AB49">
        <v>12472216.868353801</v>
      </c>
      <c r="AC49">
        <v>12477838.812998001</v>
      </c>
      <c r="AD49">
        <v>12474406.956924099</v>
      </c>
      <c r="AE49">
        <v>12445666.013555899</v>
      </c>
      <c r="AF49">
        <v>12371704.964570001</v>
      </c>
    </row>
    <row r="50" spans="1:32" x14ac:dyDescent="0.3">
      <c r="A50" t="s">
        <v>220</v>
      </c>
      <c r="B50" t="s">
        <v>393</v>
      </c>
      <c r="C50" t="s">
        <v>297</v>
      </c>
      <c r="D50" t="s">
        <v>394</v>
      </c>
      <c r="E50" t="s">
        <v>298</v>
      </c>
      <c r="F50">
        <v>11709.2420237444</v>
      </c>
      <c r="G50">
        <v>22438.495053144801</v>
      </c>
      <c r="H50">
        <v>32339.190451348699</v>
      </c>
      <c r="I50">
        <v>41228.435594458897</v>
      </c>
      <c r="J50">
        <v>48258.248285518603</v>
      </c>
      <c r="K50">
        <v>54252.607540629797</v>
      </c>
      <c r="L50">
        <v>60101.381056994098</v>
      </c>
      <c r="M50">
        <v>67799.223565169101</v>
      </c>
      <c r="N50">
        <v>75540.649313684102</v>
      </c>
      <c r="O50">
        <v>86939.640707186001</v>
      </c>
      <c r="P50">
        <v>101040.365065455</v>
      </c>
      <c r="Q50">
        <v>112556.601836551</v>
      </c>
      <c r="R50">
        <v>123808.460848451</v>
      </c>
      <c r="S50">
        <v>133403.062211098</v>
      </c>
      <c r="T50">
        <v>144543.80461667501</v>
      </c>
      <c r="U50">
        <v>155152.41265687399</v>
      </c>
      <c r="V50">
        <v>167291.08756901501</v>
      </c>
      <c r="W50">
        <v>177550.644028045</v>
      </c>
      <c r="X50">
        <v>190169.525119725</v>
      </c>
      <c r="Y50">
        <v>209652.10339390399</v>
      </c>
      <c r="Z50">
        <v>228039.77599112</v>
      </c>
      <c r="AA50">
        <v>246189.10797155101</v>
      </c>
      <c r="AB50">
        <v>261537.72665321801</v>
      </c>
      <c r="AC50">
        <v>276806.419023656</v>
      </c>
      <c r="AD50">
        <v>292421.49195468199</v>
      </c>
      <c r="AE50">
        <v>311143.44333066902</v>
      </c>
      <c r="AF50">
        <v>330772.71264398098</v>
      </c>
    </row>
    <row r="51" spans="1:32" x14ac:dyDescent="0.3">
      <c r="A51" t="s">
        <v>220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220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220</v>
      </c>
      <c r="B53" t="s">
        <v>399</v>
      </c>
      <c r="C53" t="s">
        <v>297</v>
      </c>
      <c r="D53" t="s">
        <v>400</v>
      </c>
      <c r="E53" t="s">
        <v>298</v>
      </c>
      <c r="F53">
        <v>176831.10323830199</v>
      </c>
      <c r="G53">
        <v>336421.18758290098</v>
      </c>
      <c r="H53">
        <v>478919.110207538</v>
      </c>
      <c r="I53">
        <v>595922.087435366</v>
      </c>
      <c r="J53">
        <v>688732.77411398804</v>
      </c>
      <c r="K53">
        <v>764402.07126239501</v>
      </c>
      <c r="L53">
        <v>832962.25562042498</v>
      </c>
      <c r="M53">
        <v>890767.54634970299</v>
      </c>
      <c r="N53">
        <v>938673.51585215097</v>
      </c>
      <c r="O53">
        <v>982471.18351292599</v>
      </c>
      <c r="P53">
        <v>1016822.35516949</v>
      </c>
      <c r="Q53">
        <v>1046539.57771693</v>
      </c>
      <c r="R53">
        <v>1076111.26142864</v>
      </c>
      <c r="S53">
        <v>1106322.0103537601</v>
      </c>
      <c r="T53">
        <v>1125728.23639483</v>
      </c>
      <c r="U53">
        <v>1135840.21107019</v>
      </c>
      <c r="V53">
        <v>1142985.4560584</v>
      </c>
      <c r="W53">
        <v>1152528.9554965999</v>
      </c>
      <c r="X53">
        <v>1162398.57332777</v>
      </c>
      <c r="Y53">
        <v>1172451.45688122</v>
      </c>
      <c r="Z53">
        <v>1183368.6272620801</v>
      </c>
      <c r="AA53">
        <v>1193797.49691119</v>
      </c>
      <c r="AB53">
        <v>1196988.82446557</v>
      </c>
      <c r="AC53">
        <v>1203289.3933785399</v>
      </c>
      <c r="AD53">
        <v>1220982.1876340599</v>
      </c>
      <c r="AE53">
        <v>1242876.32656106</v>
      </c>
      <c r="AF53">
        <v>60670.569568825602</v>
      </c>
    </row>
    <row r="54" spans="1:32" x14ac:dyDescent="0.3">
      <c r="A54" t="s">
        <v>220</v>
      </c>
      <c r="B54" t="s">
        <v>401</v>
      </c>
      <c r="C54" t="s">
        <v>297</v>
      </c>
      <c r="D54" t="s">
        <v>402</v>
      </c>
      <c r="E54" t="s">
        <v>298</v>
      </c>
      <c r="F54">
        <v>176831.10323830199</v>
      </c>
      <c r="G54">
        <v>336421.18758290098</v>
      </c>
      <c r="H54">
        <v>478919.110207538</v>
      </c>
      <c r="I54">
        <v>595922.087435366</v>
      </c>
      <c r="J54">
        <v>688732.77411398804</v>
      </c>
      <c r="K54">
        <v>764402.07126239501</v>
      </c>
      <c r="L54">
        <v>832962.25562042498</v>
      </c>
      <c r="M54">
        <v>890767.54634970299</v>
      </c>
      <c r="N54">
        <v>938673.51585215097</v>
      </c>
      <c r="O54">
        <v>982471.18351292599</v>
      </c>
      <c r="P54">
        <v>1016822.35516949</v>
      </c>
      <c r="Q54">
        <v>1046539.57771693</v>
      </c>
      <c r="R54">
        <v>1076111.26142864</v>
      </c>
      <c r="S54">
        <v>1106322.0103537601</v>
      </c>
      <c r="T54">
        <v>1125728.23639483</v>
      </c>
      <c r="U54">
        <v>1135840.21107019</v>
      </c>
      <c r="V54">
        <v>1142985.4560584</v>
      </c>
      <c r="W54">
        <v>1152528.9554965999</v>
      </c>
      <c r="X54">
        <v>1162398.57332777</v>
      </c>
      <c r="Y54">
        <v>1172451.45688122</v>
      </c>
      <c r="Z54">
        <v>1183368.6272620801</v>
      </c>
      <c r="AA54">
        <v>1193797.49691119</v>
      </c>
      <c r="AB54">
        <v>1196988.82446557</v>
      </c>
      <c r="AC54">
        <v>1203289.3933785399</v>
      </c>
      <c r="AD54">
        <v>1220982.1876340599</v>
      </c>
      <c r="AE54">
        <v>1242876.32656106</v>
      </c>
      <c r="AF54">
        <v>60670.569568825602</v>
      </c>
    </row>
    <row r="55" spans="1:32" x14ac:dyDescent="0.3">
      <c r="A55" t="s">
        <v>220</v>
      </c>
      <c r="B55" t="s">
        <v>403</v>
      </c>
      <c r="C55" t="s">
        <v>297</v>
      </c>
      <c r="D55" t="s">
        <v>404</v>
      </c>
      <c r="E55" t="s">
        <v>298</v>
      </c>
      <c r="AE55">
        <v>0</v>
      </c>
    </row>
    <row r="56" spans="1:32" x14ac:dyDescent="0.3">
      <c r="A56" t="s">
        <v>220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220</v>
      </c>
      <c r="B57" t="s">
        <v>407</v>
      </c>
      <c r="C57" t="s">
        <v>297</v>
      </c>
      <c r="D57" t="s">
        <v>408</v>
      </c>
      <c r="E57" t="s">
        <v>298</v>
      </c>
      <c r="F57">
        <v>80875970.148442104</v>
      </c>
      <c r="G57">
        <v>83828119.6436086</v>
      </c>
      <c r="H57">
        <v>86849678.229037896</v>
      </c>
      <c r="I57">
        <v>89891033.837113202</v>
      </c>
      <c r="J57">
        <v>92253867.651854694</v>
      </c>
      <c r="K57">
        <v>94528113.463633493</v>
      </c>
      <c r="L57">
        <v>96705164.838964894</v>
      </c>
      <c r="M57">
        <v>98641910.364385605</v>
      </c>
      <c r="N57">
        <v>100299767.48526999</v>
      </c>
      <c r="O57">
        <v>101747327.026521</v>
      </c>
      <c r="P57">
        <v>103674510.670937</v>
      </c>
      <c r="Q57">
        <v>105699396.67422099</v>
      </c>
      <c r="R57">
        <v>108045629.88505401</v>
      </c>
      <c r="S57">
        <v>109916302.025738</v>
      </c>
      <c r="T57">
        <v>110703576.44967499</v>
      </c>
      <c r="U57">
        <v>110750770.365613</v>
      </c>
      <c r="V57">
        <v>110815896.83846299</v>
      </c>
      <c r="W57">
        <v>110852761.564634</v>
      </c>
      <c r="X57">
        <v>111382199.817569</v>
      </c>
      <c r="Y57">
        <v>112760718.009343</v>
      </c>
      <c r="Z57">
        <v>114491622.479509</v>
      </c>
      <c r="AA57">
        <v>115766442.91941801</v>
      </c>
      <c r="AB57">
        <v>116780365.431136</v>
      </c>
      <c r="AC57">
        <v>118008397.141628</v>
      </c>
      <c r="AD57">
        <v>118634356.18197</v>
      </c>
      <c r="AE57">
        <v>119117272.945631</v>
      </c>
      <c r="AF57">
        <v>114139952.82803001</v>
      </c>
    </row>
    <row r="58" spans="1:32" x14ac:dyDescent="0.3">
      <c r="A58" t="s">
        <v>220</v>
      </c>
      <c r="B58" t="s">
        <v>409</v>
      </c>
      <c r="C58" t="s">
        <v>297</v>
      </c>
      <c r="D58" t="s">
        <v>410</v>
      </c>
      <c r="E58" t="s">
        <v>298</v>
      </c>
      <c r="F58">
        <v>80875970.148442104</v>
      </c>
      <c r="G58">
        <v>83828119.6436086</v>
      </c>
      <c r="H58">
        <v>86849678.229037896</v>
      </c>
      <c r="I58">
        <v>89891033.837113202</v>
      </c>
      <c r="J58">
        <v>92253867.651854694</v>
      </c>
      <c r="K58">
        <v>94528113.463633493</v>
      </c>
      <c r="L58">
        <v>96705164.838964894</v>
      </c>
      <c r="M58">
        <v>98641910.364385605</v>
      </c>
      <c r="N58">
        <v>100299767.48526999</v>
      </c>
      <c r="O58">
        <v>101747327.026521</v>
      </c>
      <c r="P58">
        <v>103674510.670937</v>
      </c>
      <c r="Q58">
        <v>105699396.67422099</v>
      </c>
      <c r="R58">
        <v>108045629.88505401</v>
      </c>
      <c r="S58">
        <v>109916302.025738</v>
      </c>
      <c r="T58">
        <v>110703576.44967499</v>
      </c>
      <c r="U58">
        <v>110750770.365613</v>
      </c>
      <c r="V58">
        <v>110815896.83846299</v>
      </c>
      <c r="W58">
        <v>110852761.564634</v>
      </c>
      <c r="X58">
        <v>111382199.817569</v>
      </c>
      <c r="Y58">
        <v>112760718.009343</v>
      </c>
      <c r="Z58">
        <v>114491622.479509</v>
      </c>
      <c r="AA58">
        <v>115766442.91941801</v>
      </c>
      <c r="AB58">
        <v>116780365.431136</v>
      </c>
      <c r="AC58">
        <v>118008397.141628</v>
      </c>
      <c r="AD58">
        <v>118634356.18197</v>
      </c>
      <c r="AE58">
        <v>119117272.945631</v>
      </c>
      <c r="AF58">
        <v>114139952.82803001</v>
      </c>
    </row>
    <row r="59" spans="1:32" x14ac:dyDescent="0.3">
      <c r="A59" t="s">
        <v>220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222</v>
      </c>
      <c r="B2" t="s">
        <v>295</v>
      </c>
      <c r="C2" t="s">
        <v>297</v>
      </c>
      <c r="D2" t="s">
        <v>296</v>
      </c>
      <c r="E2" t="s">
        <v>298</v>
      </c>
      <c r="F2">
        <v>12387.1004697101</v>
      </c>
      <c r="G2">
        <v>14291.169290771</v>
      </c>
      <c r="H2">
        <v>16276.1607031572</v>
      </c>
      <c r="I2">
        <v>18966.3780734131</v>
      </c>
      <c r="J2">
        <v>20454.6194501594</v>
      </c>
      <c r="K2">
        <v>22304.2248440558</v>
      </c>
      <c r="L2">
        <v>22401.340535266601</v>
      </c>
      <c r="M2">
        <v>20175.488442910399</v>
      </c>
      <c r="N2">
        <v>17555.317854014302</v>
      </c>
      <c r="O2">
        <v>15878.1832676016</v>
      </c>
      <c r="P2">
        <v>13768.0330602301</v>
      </c>
      <c r="Q2">
        <v>12851.463580511199</v>
      </c>
      <c r="R2">
        <v>12189.2744407351</v>
      </c>
      <c r="S2">
        <v>11856.9127425977</v>
      </c>
      <c r="T2">
        <v>11560.865401765401</v>
      </c>
      <c r="U2">
        <v>11237.802509752701</v>
      </c>
      <c r="V2">
        <v>10989.8718662746</v>
      </c>
      <c r="W2">
        <v>11172.0075212212</v>
      </c>
      <c r="X2">
        <v>11889.206748730499</v>
      </c>
      <c r="Y2">
        <v>12820.1985045044</v>
      </c>
      <c r="Z2">
        <v>13236.8482740946</v>
      </c>
      <c r="AA2">
        <v>14152.133793286601</v>
      </c>
      <c r="AB2">
        <v>14446.7644515139</v>
      </c>
      <c r="AC2">
        <v>14099.2660140062</v>
      </c>
      <c r="AD2">
        <v>14425.716384703501</v>
      </c>
      <c r="AE2">
        <v>14619.7901047663</v>
      </c>
      <c r="AF2">
        <v>14960.5701280627</v>
      </c>
    </row>
    <row r="3" spans="1:32" x14ac:dyDescent="0.3">
      <c r="A3" t="s">
        <v>222</v>
      </c>
      <c r="B3" t="s">
        <v>299</v>
      </c>
      <c r="C3" t="s">
        <v>297</v>
      </c>
      <c r="D3" t="s">
        <v>300</v>
      </c>
      <c r="E3" t="s">
        <v>298</v>
      </c>
      <c r="F3">
        <v>4543.4219849559904</v>
      </c>
      <c r="G3">
        <v>5807.9047246279497</v>
      </c>
      <c r="H3">
        <v>6471.61739125034</v>
      </c>
      <c r="I3">
        <v>6888.0136705043897</v>
      </c>
      <c r="J3">
        <v>7041.6261029367397</v>
      </c>
      <c r="K3">
        <v>7387.1955771806497</v>
      </c>
      <c r="L3">
        <v>7473.5822290054002</v>
      </c>
      <c r="M3">
        <v>7195.4109538238599</v>
      </c>
      <c r="N3">
        <v>6860.5597323142301</v>
      </c>
      <c r="O3">
        <v>6776.03956793001</v>
      </c>
      <c r="P3">
        <v>6880.4491866189901</v>
      </c>
      <c r="Q3">
        <v>6563.22008821705</v>
      </c>
      <c r="R3">
        <v>6010.6185444765997</v>
      </c>
      <c r="S3">
        <v>5682.8318352299002</v>
      </c>
      <c r="T3">
        <v>5049.6837271695604</v>
      </c>
      <c r="U3">
        <v>4577.4653043623903</v>
      </c>
      <c r="V3">
        <v>4047.04049663256</v>
      </c>
      <c r="W3">
        <v>3820.7111061239002</v>
      </c>
      <c r="X3">
        <v>3745.1275214889001</v>
      </c>
      <c r="Y3">
        <v>3684.05641362606</v>
      </c>
      <c r="Z3">
        <v>3601.6027402254999</v>
      </c>
      <c r="AA3">
        <v>3629.4725207002298</v>
      </c>
      <c r="AB3">
        <v>3574.9278622347201</v>
      </c>
      <c r="AC3">
        <v>3401.5391168749002</v>
      </c>
      <c r="AD3">
        <v>3351.5121287141701</v>
      </c>
      <c r="AE3">
        <v>3260.20580926721</v>
      </c>
      <c r="AF3">
        <v>3124.2332858648701</v>
      </c>
    </row>
    <row r="4" spans="1:32" x14ac:dyDescent="0.3">
      <c r="A4" t="s">
        <v>222</v>
      </c>
      <c r="B4" t="s">
        <v>301</v>
      </c>
      <c r="C4" t="s">
        <v>297</v>
      </c>
      <c r="D4" t="s">
        <v>302</v>
      </c>
      <c r="E4" t="s">
        <v>298</v>
      </c>
      <c r="F4">
        <v>2254101.9362009601</v>
      </c>
      <c r="G4">
        <v>2575058.8503139699</v>
      </c>
      <c r="H4">
        <v>2802995.1903093001</v>
      </c>
      <c r="I4">
        <v>2970880.3318381598</v>
      </c>
      <c r="J4">
        <v>2848366.5623352602</v>
      </c>
      <c r="K4">
        <v>2909643.1784613798</v>
      </c>
      <c r="L4">
        <v>2928418.0678729401</v>
      </c>
      <c r="M4">
        <v>2783220.9333054102</v>
      </c>
      <c r="N4">
        <v>2705425.6919385102</v>
      </c>
      <c r="O4">
        <v>2697180.9111373401</v>
      </c>
      <c r="P4">
        <v>2673782.6472252798</v>
      </c>
      <c r="Q4">
        <v>2640057.2075968399</v>
      </c>
      <c r="R4">
        <v>2542328.32082554</v>
      </c>
      <c r="S4">
        <v>2465673.1827142802</v>
      </c>
      <c r="T4">
        <v>2152089.3778616101</v>
      </c>
      <c r="U4">
        <v>1981759.9317659</v>
      </c>
      <c r="V4">
        <v>1837303.19939718</v>
      </c>
      <c r="W4">
        <v>1795900.8369384999</v>
      </c>
      <c r="X4">
        <v>1774773.5572277401</v>
      </c>
      <c r="Y4">
        <v>1806936.3873685</v>
      </c>
      <c r="Z4">
        <v>1922161.5739944701</v>
      </c>
      <c r="AA4">
        <v>1996365.3799698299</v>
      </c>
      <c r="AB4">
        <v>2047096.74869077</v>
      </c>
      <c r="AC4">
        <v>1937198.84135686</v>
      </c>
      <c r="AD4">
        <v>1931377.9376962299</v>
      </c>
      <c r="AE4">
        <v>1821775.91466754</v>
      </c>
      <c r="AF4">
        <v>1791823.0015432001</v>
      </c>
    </row>
    <row r="5" spans="1:32" x14ac:dyDescent="0.3">
      <c r="A5" t="s">
        <v>222</v>
      </c>
      <c r="B5" t="s">
        <v>303</v>
      </c>
      <c r="C5" t="s">
        <v>297</v>
      </c>
      <c r="D5" t="s">
        <v>304</v>
      </c>
      <c r="E5" t="s">
        <v>298</v>
      </c>
      <c r="F5">
        <v>381177.13477505097</v>
      </c>
      <c r="G5">
        <v>374933.12512549298</v>
      </c>
      <c r="H5">
        <v>383261.97475419001</v>
      </c>
      <c r="I5">
        <v>410779.006237817</v>
      </c>
      <c r="J5">
        <v>408859.723036209</v>
      </c>
      <c r="K5">
        <v>417082.99576971697</v>
      </c>
      <c r="L5">
        <v>425962.10794931301</v>
      </c>
      <c r="M5">
        <v>409226.87737115199</v>
      </c>
      <c r="N5">
        <v>403301.65684637299</v>
      </c>
      <c r="O5">
        <v>406735.62204872799</v>
      </c>
      <c r="P5">
        <v>393765.03868452198</v>
      </c>
      <c r="Q5">
        <v>377529.94097901002</v>
      </c>
      <c r="R5">
        <v>361458.58824052499</v>
      </c>
      <c r="S5">
        <v>355086.66799319797</v>
      </c>
      <c r="T5">
        <v>356451.70453163103</v>
      </c>
      <c r="U5">
        <v>347859.45925803803</v>
      </c>
      <c r="V5">
        <v>331897.69338708097</v>
      </c>
      <c r="W5">
        <v>330003.49881977</v>
      </c>
      <c r="X5">
        <v>328720.51331961399</v>
      </c>
      <c r="Y5">
        <v>324849.97499971301</v>
      </c>
      <c r="Z5">
        <v>320080.902212093</v>
      </c>
      <c r="AA5">
        <v>315225.24917642598</v>
      </c>
      <c r="AB5">
        <v>306071.47189246601</v>
      </c>
      <c r="AC5">
        <v>294542.66050632502</v>
      </c>
      <c r="AD5">
        <v>297197.095601156</v>
      </c>
      <c r="AE5">
        <v>280764.06220977998</v>
      </c>
      <c r="AF5">
        <v>266811.01821923599</v>
      </c>
    </row>
    <row r="6" spans="1:32" x14ac:dyDescent="0.3">
      <c r="A6" t="s">
        <v>222</v>
      </c>
      <c r="B6" t="s">
        <v>305</v>
      </c>
      <c r="C6" t="s">
        <v>297</v>
      </c>
      <c r="D6" t="s">
        <v>306</v>
      </c>
      <c r="E6" t="s">
        <v>298</v>
      </c>
      <c r="F6">
        <v>54835.550206739201</v>
      </c>
      <c r="G6">
        <v>58894.903711227598</v>
      </c>
      <c r="H6">
        <v>59743.980280031603</v>
      </c>
      <c r="I6">
        <v>57723.116923852598</v>
      </c>
      <c r="J6">
        <v>53129.424141294898</v>
      </c>
      <c r="K6">
        <v>48736.7153313901</v>
      </c>
      <c r="L6">
        <v>42937.573326576297</v>
      </c>
      <c r="M6">
        <v>36666.184981383798</v>
      </c>
      <c r="N6">
        <v>32063.982538274999</v>
      </c>
      <c r="O6">
        <v>27119.620573016698</v>
      </c>
      <c r="P6">
        <v>25165.7145896166</v>
      </c>
      <c r="Q6">
        <v>23264.906178676902</v>
      </c>
      <c r="R6">
        <v>21353.9899936201</v>
      </c>
      <c r="S6">
        <v>19796.479209666199</v>
      </c>
      <c r="T6">
        <v>16565.143319365001</v>
      </c>
      <c r="U6">
        <v>13915.435407742099</v>
      </c>
      <c r="V6">
        <v>13029.3892596573</v>
      </c>
      <c r="W6">
        <v>12794.2199984376</v>
      </c>
      <c r="X6">
        <v>12843.403728404601</v>
      </c>
      <c r="Y6">
        <v>13337.0295243528</v>
      </c>
      <c r="Z6">
        <v>15081.038100555401</v>
      </c>
      <c r="AA6">
        <v>15639.4756114148</v>
      </c>
      <c r="AB6">
        <v>16023.3979753928</v>
      </c>
      <c r="AC6">
        <v>15057.397315906999</v>
      </c>
      <c r="AD6">
        <v>14748.5083574895</v>
      </c>
      <c r="AE6">
        <v>14622.99467813</v>
      </c>
      <c r="AF6">
        <v>13140.873672911201</v>
      </c>
    </row>
    <row r="7" spans="1:32" x14ac:dyDescent="0.3">
      <c r="A7" t="s">
        <v>222</v>
      </c>
      <c r="B7" t="s">
        <v>307</v>
      </c>
      <c r="C7" t="s">
        <v>297</v>
      </c>
      <c r="D7" t="s">
        <v>308</v>
      </c>
      <c r="E7" t="s">
        <v>298</v>
      </c>
      <c r="F7">
        <v>90221.491591315294</v>
      </c>
      <c r="G7">
        <v>113808.047651114</v>
      </c>
      <c r="H7">
        <v>126102.52336924701</v>
      </c>
      <c r="I7">
        <v>134938.758212852</v>
      </c>
      <c r="J7">
        <v>133525.007154714</v>
      </c>
      <c r="K7">
        <v>133949.342263967</v>
      </c>
      <c r="L7">
        <v>133560.03521294301</v>
      </c>
      <c r="M7">
        <v>128549.59284481101</v>
      </c>
      <c r="N7">
        <v>126540.393020647</v>
      </c>
      <c r="O7">
        <v>126332.119997444</v>
      </c>
      <c r="P7">
        <v>124115.535832725</v>
      </c>
      <c r="Q7">
        <v>119980.774002308</v>
      </c>
      <c r="R7">
        <v>111847.747280101</v>
      </c>
      <c r="S7">
        <v>104386.541157026</v>
      </c>
      <c r="T7">
        <v>84020.790323635199</v>
      </c>
      <c r="U7">
        <v>67953.045133177002</v>
      </c>
      <c r="V7">
        <v>54279.249033274398</v>
      </c>
      <c r="W7">
        <v>47911.104974955597</v>
      </c>
      <c r="X7">
        <v>43063.013443904601</v>
      </c>
      <c r="Y7">
        <v>40776.723201931003</v>
      </c>
      <c r="Z7">
        <v>39236.010052064397</v>
      </c>
      <c r="AA7">
        <v>38323.165880815599</v>
      </c>
      <c r="AB7">
        <v>37877.940435299402</v>
      </c>
      <c r="AC7">
        <v>35943.436869015801</v>
      </c>
      <c r="AD7">
        <v>35594.789758143997</v>
      </c>
      <c r="AE7">
        <v>33607.897687202698</v>
      </c>
      <c r="AF7">
        <v>33121.569458334197</v>
      </c>
    </row>
    <row r="8" spans="1:32" x14ac:dyDescent="0.3">
      <c r="A8" t="s">
        <v>222</v>
      </c>
      <c r="B8" t="s">
        <v>309</v>
      </c>
      <c r="C8" t="s">
        <v>297</v>
      </c>
      <c r="D8" t="s">
        <v>310</v>
      </c>
      <c r="E8" t="s">
        <v>298</v>
      </c>
      <c r="F8">
        <v>6843.8682359005998</v>
      </c>
      <c r="G8">
        <v>7516.7094945089002</v>
      </c>
      <c r="H8">
        <v>8006.1757388347696</v>
      </c>
      <c r="I8">
        <v>9884.3763683891902</v>
      </c>
      <c r="J8">
        <v>9895.6311539050803</v>
      </c>
      <c r="K8">
        <v>9867.3936604924893</v>
      </c>
      <c r="L8">
        <v>10745.4305711133</v>
      </c>
      <c r="M8">
        <v>10415.831922986399</v>
      </c>
      <c r="N8">
        <v>9954.1548657080402</v>
      </c>
      <c r="O8">
        <v>9002.3436833329397</v>
      </c>
      <c r="P8">
        <v>8352.8095746284398</v>
      </c>
      <c r="Q8">
        <v>7282.5085776835003</v>
      </c>
      <c r="R8">
        <v>7520.0355493726602</v>
      </c>
      <c r="S8">
        <v>5494.7299274698498</v>
      </c>
      <c r="T8">
        <v>8385.8536011289398</v>
      </c>
      <c r="U8">
        <v>7164.0685169894696</v>
      </c>
      <c r="V8">
        <v>5448.19519186048</v>
      </c>
      <c r="W8">
        <v>4771.8729954108903</v>
      </c>
      <c r="X8">
        <v>3386.8188840448402</v>
      </c>
      <c r="Y8">
        <v>3266.47652268095</v>
      </c>
      <c r="Z8">
        <v>3564.1642000075599</v>
      </c>
      <c r="AA8">
        <v>3854.3980554995701</v>
      </c>
      <c r="AB8">
        <v>3765.9468262591199</v>
      </c>
      <c r="AC8">
        <v>3399.2775536018598</v>
      </c>
      <c r="AD8">
        <v>3479.47400893743</v>
      </c>
      <c r="AE8">
        <v>2855.4268784380902</v>
      </c>
      <c r="AF8">
        <v>2252.31919614959</v>
      </c>
    </row>
    <row r="9" spans="1:32" x14ac:dyDescent="0.3">
      <c r="A9" t="s">
        <v>222</v>
      </c>
      <c r="B9" t="s">
        <v>311</v>
      </c>
      <c r="C9" t="s">
        <v>297</v>
      </c>
      <c r="D9" t="s">
        <v>312</v>
      </c>
      <c r="E9" t="s">
        <v>298</v>
      </c>
      <c r="F9">
        <v>365092.84530867898</v>
      </c>
      <c r="G9">
        <v>426454.49043471902</v>
      </c>
      <c r="H9">
        <v>454659.980574849</v>
      </c>
      <c r="I9">
        <v>472710.56605376001</v>
      </c>
      <c r="J9">
        <v>459958.295530295</v>
      </c>
      <c r="K9">
        <v>450492.96377359598</v>
      </c>
      <c r="L9">
        <v>462111.43213439098</v>
      </c>
      <c r="M9">
        <v>452656.57974474999</v>
      </c>
      <c r="N9">
        <v>441334.00103583798</v>
      </c>
      <c r="O9">
        <v>447588.83849182702</v>
      </c>
      <c r="P9">
        <v>454621.49189423199</v>
      </c>
      <c r="Q9">
        <v>439329.83486472297</v>
      </c>
      <c r="R9">
        <v>434781.21212523303</v>
      </c>
      <c r="S9">
        <v>427128.32388013898</v>
      </c>
      <c r="T9">
        <v>381550.06112245598</v>
      </c>
      <c r="U9">
        <v>334278.66753870802</v>
      </c>
      <c r="V9">
        <v>321600.78868841298</v>
      </c>
      <c r="W9">
        <v>309531.387577708</v>
      </c>
      <c r="X9">
        <v>297065.492751871</v>
      </c>
      <c r="Y9">
        <v>302152.03195567598</v>
      </c>
      <c r="Z9">
        <v>335637.94689797499</v>
      </c>
      <c r="AA9">
        <v>360971.24666584702</v>
      </c>
      <c r="AB9">
        <v>377911.03333687101</v>
      </c>
      <c r="AC9">
        <v>348694.49381546502</v>
      </c>
      <c r="AD9">
        <v>351040.220903532</v>
      </c>
      <c r="AE9">
        <v>333738.72587772401</v>
      </c>
      <c r="AF9">
        <v>339303.33705061302</v>
      </c>
    </row>
    <row r="10" spans="1:32" x14ac:dyDescent="0.3">
      <c r="A10" t="s">
        <v>222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222</v>
      </c>
      <c r="B11" t="s">
        <v>315</v>
      </c>
      <c r="C11" t="s">
        <v>297</v>
      </c>
      <c r="D11" t="s">
        <v>316</v>
      </c>
      <c r="E11" t="s">
        <v>298</v>
      </c>
      <c r="F11">
        <v>299666.23627145903</v>
      </c>
      <c r="G11">
        <v>320151.36392067</v>
      </c>
      <c r="H11">
        <v>335368.28351972997</v>
      </c>
      <c r="I11">
        <v>358039.41467497899</v>
      </c>
      <c r="J11">
        <v>358766.09159529197</v>
      </c>
      <c r="K11">
        <v>380532.513591756</v>
      </c>
      <c r="L11">
        <v>390291.86414522398</v>
      </c>
      <c r="M11">
        <v>383916.45997336</v>
      </c>
      <c r="N11">
        <v>380633.45010760397</v>
      </c>
      <c r="O11">
        <v>382619.73558794998</v>
      </c>
      <c r="P11">
        <v>382066.503749831</v>
      </c>
      <c r="Q11">
        <v>382978.42300887202</v>
      </c>
      <c r="R11">
        <v>368749.241207382</v>
      </c>
      <c r="S11">
        <v>364913.89231351198</v>
      </c>
      <c r="T11">
        <v>359046.26369251101</v>
      </c>
      <c r="U11">
        <v>351574.48281391402</v>
      </c>
      <c r="V11">
        <v>346081.46009515302</v>
      </c>
      <c r="W11">
        <v>343911.22385474801</v>
      </c>
      <c r="X11">
        <v>338974.04336684902</v>
      </c>
      <c r="Y11">
        <v>341146.085361092</v>
      </c>
      <c r="Z11">
        <v>371570.449460887</v>
      </c>
      <c r="AA11">
        <v>394034.26917877299</v>
      </c>
      <c r="AB11">
        <v>404663.30847143201</v>
      </c>
      <c r="AC11">
        <v>373734.90364727098</v>
      </c>
      <c r="AD11">
        <v>355484.46241876401</v>
      </c>
      <c r="AE11">
        <v>348188.314396723</v>
      </c>
      <c r="AF11">
        <v>348080.576402376</v>
      </c>
    </row>
    <row r="12" spans="1:32" x14ac:dyDescent="0.3">
      <c r="A12" t="s">
        <v>222</v>
      </c>
      <c r="B12" t="s">
        <v>317</v>
      </c>
      <c r="C12" t="s">
        <v>297</v>
      </c>
      <c r="D12" t="s">
        <v>318</v>
      </c>
      <c r="E12" t="s">
        <v>298</v>
      </c>
      <c r="F12">
        <v>100031.962256611</v>
      </c>
      <c r="G12">
        <v>117273.01017778101</v>
      </c>
      <c r="H12">
        <v>126623.85428398001</v>
      </c>
      <c r="I12">
        <v>132290.08969174101</v>
      </c>
      <c r="J12">
        <v>128763.55579192701</v>
      </c>
      <c r="K12">
        <v>128929.232192546</v>
      </c>
      <c r="L12">
        <v>129931.291559071</v>
      </c>
      <c r="M12">
        <v>123795.311638812</v>
      </c>
      <c r="N12">
        <v>121737.756425903</v>
      </c>
      <c r="O12">
        <v>121362.355447479</v>
      </c>
      <c r="P12">
        <v>123758.965200288</v>
      </c>
      <c r="Q12">
        <v>124882.028224366</v>
      </c>
      <c r="R12">
        <v>119097.887660233</v>
      </c>
      <c r="S12">
        <v>114002.77758260199</v>
      </c>
      <c r="T12">
        <v>95414.482511980605</v>
      </c>
      <c r="U12">
        <v>86759.412057465597</v>
      </c>
      <c r="V12">
        <v>82351.651563463194</v>
      </c>
      <c r="W12">
        <v>80873.233494255503</v>
      </c>
      <c r="X12">
        <v>80102.025465802304</v>
      </c>
      <c r="Y12">
        <v>82425.227514445694</v>
      </c>
      <c r="Z12">
        <v>87197.7542816067</v>
      </c>
      <c r="AA12">
        <v>90350.612219589602</v>
      </c>
      <c r="AB12">
        <v>93830.014196287695</v>
      </c>
      <c r="AC12">
        <v>90491.117105613404</v>
      </c>
      <c r="AD12">
        <v>89598.713304887002</v>
      </c>
      <c r="AE12">
        <v>84874.315678773099</v>
      </c>
      <c r="AF12">
        <v>87582.146337192695</v>
      </c>
    </row>
    <row r="13" spans="1:32" x14ac:dyDescent="0.3">
      <c r="A13" t="s">
        <v>222</v>
      </c>
      <c r="B13" t="s">
        <v>319</v>
      </c>
      <c r="C13" t="s">
        <v>297</v>
      </c>
      <c r="D13" t="s">
        <v>320</v>
      </c>
      <c r="E13" t="s">
        <v>298</v>
      </c>
      <c r="F13">
        <v>89849.260409557493</v>
      </c>
      <c r="G13">
        <v>113478.171757212</v>
      </c>
      <c r="H13">
        <v>129229.959315881</v>
      </c>
      <c r="I13">
        <v>142114.87489435199</v>
      </c>
      <c r="J13">
        <v>132448.28964706801</v>
      </c>
      <c r="K13">
        <v>132516.366976908</v>
      </c>
      <c r="L13">
        <v>128715.870478682</v>
      </c>
      <c r="M13">
        <v>124676.69537581</v>
      </c>
      <c r="N13">
        <v>118429.43837182201</v>
      </c>
      <c r="O13">
        <v>117941.394729661</v>
      </c>
      <c r="P13">
        <v>120056.48711575101</v>
      </c>
      <c r="Q13">
        <v>119839.366419242</v>
      </c>
      <c r="R13">
        <v>114537.10714986701</v>
      </c>
      <c r="S13">
        <v>107396.004154972</v>
      </c>
      <c r="T13">
        <v>84764.715933659798</v>
      </c>
      <c r="U13">
        <v>68159.676916810597</v>
      </c>
      <c r="V13">
        <v>56134.444224419502</v>
      </c>
      <c r="W13">
        <v>51907.107644629497</v>
      </c>
      <c r="X13">
        <v>49974.377729630702</v>
      </c>
      <c r="Y13">
        <v>49944.869300295497</v>
      </c>
      <c r="Z13">
        <v>51101.299436875903</v>
      </c>
      <c r="AA13">
        <v>51989.753258926597</v>
      </c>
      <c r="AB13">
        <v>53239.041068107603</v>
      </c>
      <c r="AC13">
        <v>51943.974013954299</v>
      </c>
      <c r="AD13">
        <v>52454.539421589201</v>
      </c>
      <c r="AE13">
        <v>48396.710691954802</v>
      </c>
      <c r="AF13">
        <v>48148.794000287096</v>
      </c>
    </row>
    <row r="14" spans="1:32" x14ac:dyDescent="0.3">
      <c r="A14" t="s">
        <v>222</v>
      </c>
      <c r="B14" t="s">
        <v>321</v>
      </c>
      <c r="C14" t="s">
        <v>297</v>
      </c>
      <c r="D14" t="s">
        <v>322</v>
      </c>
      <c r="E14" t="s">
        <v>298</v>
      </c>
      <c r="F14">
        <v>284881.35375571001</v>
      </c>
      <c r="G14">
        <v>354311.253578957</v>
      </c>
      <c r="H14">
        <v>398497.58554955199</v>
      </c>
      <c r="I14">
        <v>415101.31972675299</v>
      </c>
      <c r="J14">
        <v>391506.96533510799</v>
      </c>
      <c r="K14">
        <v>395391.607767031</v>
      </c>
      <c r="L14">
        <v>382474.704347077</v>
      </c>
      <c r="M14">
        <v>337819.46100482601</v>
      </c>
      <c r="N14">
        <v>314724.41964168497</v>
      </c>
      <c r="O14">
        <v>299558.31646831898</v>
      </c>
      <c r="P14">
        <v>279046.03863032599</v>
      </c>
      <c r="Q14">
        <v>262714.227699398</v>
      </c>
      <c r="R14">
        <v>248365.17293860801</v>
      </c>
      <c r="S14">
        <v>235992.91340247399</v>
      </c>
      <c r="T14">
        <v>192731.47276213899</v>
      </c>
      <c r="U14">
        <v>169982.11712458401</v>
      </c>
      <c r="V14">
        <v>148813.889823876</v>
      </c>
      <c r="W14">
        <v>133881.569580604</v>
      </c>
      <c r="X14">
        <v>124582.08347662901</v>
      </c>
      <c r="Y14">
        <v>126365.781278562</v>
      </c>
      <c r="Z14">
        <v>135089.23266223</v>
      </c>
      <c r="AA14">
        <v>134868.259852346</v>
      </c>
      <c r="AB14">
        <v>138382.66857014099</v>
      </c>
      <c r="AC14">
        <v>129552.752448723</v>
      </c>
      <c r="AD14">
        <v>127516.186947407</v>
      </c>
      <c r="AE14">
        <v>120774.955611681</v>
      </c>
      <c r="AF14">
        <v>119525.587340375</v>
      </c>
    </row>
    <row r="15" spans="1:32" x14ac:dyDescent="0.3">
      <c r="A15" t="s">
        <v>222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222</v>
      </c>
      <c r="B16" t="s">
        <v>325</v>
      </c>
      <c r="C16" t="s">
        <v>297</v>
      </c>
      <c r="D16" t="s">
        <v>326</v>
      </c>
      <c r="E16" t="s">
        <v>298</v>
      </c>
      <c r="F16">
        <v>141469.94627690499</v>
      </c>
      <c r="G16">
        <v>166740.84869396201</v>
      </c>
      <c r="H16">
        <v>178192.65013789301</v>
      </c>
      <c r="I16">
        <v>181069.69753718699</v>
      </c>
      <c r="J16">
        <v>165762.14653753699</v>
      </c>
      <c r="K16">
        <v>168032.70566302101</v>
      </c>
      <c r="L16">
        <v>170466.36000038599</v>
      </c>
      <c r="M16">
        <v>150820.83516543201</v>
      </c>
      <c r="N16">
        <v>137093.66601921001</v>
      </c>
      <c r="O16">
        <v>130069.327924975</v>
      </c>
      <c r="P16">
        <v>126594.683541971</v>
      </c>
      <c r="Q16">
        <v>125820.367133258</v>
      </c>
      <c r="R16">
        <v>120982.089154296</v>
      </c>
      <c r="S16">
        <v>113912.21598778</v>
      </c>
      <c r="T16">
        <v>98839.556686818702</v>
      </c>
      <c r="U16">
        <v>93909.296833695596</v>
      </c>
      <c r="V16">
        <v>87856.895027985607</v>
      </c>
      <c r="W16">
        <v>89425.344782190397</v>
      </c>
      <c r="X16">
        <v>90523.753996839703</v>
      </c>
      <c r="Y16">
        <v>92815.9238683695</v>
      </c>
      <c r="Z16">
        <v>96228.909417335395</v>
      </c>
      <c r="AA16">
        <v>97777.562647007493</v>
      </c>
      <c r="AB16">
        <v>98780.503400727495</v>
      </c>
      <c r="AC16">
        <v>95710.802218102093</v>
      </c>
      <c r="AD16">
        <v>95618.920503583999</v>
      </c>
      <c r="AE16">
        <v>90866.508919621498</v>
      </c>
      <c r="AF16">
        <v>87671.746313434996</v>
      </c>
    </row>
    <row r="17" spans="1:32" x14ac:dyDescent="0.3">
      <c r="A17" t="s">
        <v>222</v>
      </c>
      <c r="B17" t="s">
        <v>327</v>
      </c>
      <c r="C17" t="s">
        <v>297</v>
      </c>
      <c r="D17" t="s">
        <v>328</v>
      </c>
      <c r="E17" t="s">
        <v>298</v>
      </c>
      <c r="F17">
        <v>151766.385117681</v>
      </c>
      <c r="G17">
        <v>180171.39284412601</v>
      </c>
      <c r="H17">
        <v>209911.83199643501</v>
      </c>
      <c r="I17">
        <v>240558.28948667299</v>
      </c>
      <c r="J17">
        <v>216748.72059162499</v>
      </c>
      <c r="K17">
        <v>234587.37744994499</v>
      </c>
      <c r="L17">
        <v>225949.33259673399</v>
      </c>
      <c r="M17">
        <v>210493.00760623801</v>
      </c>
      <c r="N17">
        <v>206391.27882305501</v>
      </c>
      <c r="O17">
        <v>208192.684979046</v>
      </c>
      <c r="P17">
        <v>217010.01022059601</v>
      </c>
      <c r="Q17">
        <v>226099.65743907201</v>
      </c>
      <c r="R17">
        <v>213412.257335211</v>
      </c>
      <c r="S17">
        <v>197297.30850455101</v>
      </c>
      <c r="T17">
        <v>153305.256674645</v>
      </c>
      <c r="U17">
        <v>146745.459044469</v>
      </c>
      <c r="V17">
        <v>118335.62393201901</v>
      </c>
      <c r="W17">
        <v>106584.10306470501</v>
      </c>
      <c r="X17">
        <v>100726.928930371</v>
      </c>
      <c r="Y17">
        <v>101017.397784919</v>
      </c>
      <c r="Z17">
        <v>107719.56470975401</v>
      </c>
      <c r="AA17">
        <v>112608.261336647</v>
      </c>
      <c r="AB17">
        <v>118855.219376352</v>
      </c>
      <c r="AC17">
        <v>116383.684291036</v>
      </c>
      <c r="AD17">
        <v>115794.807652405</v>
      </c>
      <c r="AE17">
        <v>108054.29140634699</v>
      </c>
      <c r="AF17">
        <v>109159.405227927</v>
      </c>
    </row>
    <row r="18" spans="1:32" x14ac:dyDescent="0.3">
      <c r="A18" t="s">
        <v>222</v>
      </c>
      <c r="B18" t="s">
        <v>329</v>
      </c>
      <c r="C18" t="s">
        <v>297</v>
      </c>
      <c r="D18" t="s">
        <v>330</v>
      </c>
      <c r="E18" t="s">
        <v>298</v>
      </c>
      <c r="F18">
        <v>179987.841516766</v>
      </c>
      <c r="G18">
        <v>214684.06202628999</v>
      </c>
      <c r="H18">
        <v>256633.92762409401</v>
      </c>
      <c r="I18">
        <v>271548.45482884499</v>
      </c>
      <c r="J18">
        <v>251968.47899298099</v>
      </c>
      <c r="K18">
        <v>274840.89553183201</v>
      </c>
      <c r="L18">
        <v>292337.15010316699</v>
      </c>
      <c r="M18">
        <v>292207.21526146302</v>
      </c>
      <c r="N18">
        <v>302300.57949649298</v>
      </c>
      <c r="O18">
        <v>321702.066599035</v>
      </c>
      <c r="P18">
        <v>324717.49115145998</v>
      </c>
      <c r="Q18">
        <v>340109.25770766399</v>
      </c>
      <c r="R18">
        <v>339103.37648874603</v>
      </c>
      <c r="S18">
        <v>344622.429663666</v>
      </c>
      <c r="T18">
        <v>258315.75577682399</v>
      </c>
      <c r="U18">
        <v>240016.437512951</v>
      </c>
      <c r="V18">
        <v>221249.39171896101</v>
      </c>
      <c r="W18">
        <v>236117.389692692</v>
      </c>
      <c r="X18">
        <v>257948.201752161</v>
      </c>
      <c r="Y18">
        <v>282849.77429316897</v>
      </c>
      <c r="Z18">
        <v>312560.76905947202</v>
      </c>
      <c r="AA18">
        <v>332771.86656022898</v>
      </c>
      <c r="AB18">
        <v>349844.453770035</v>
      </c>
      <c r="AC18">
        <v>337025.22526111401</v>
      </c>
      <c r="AD18">
        <v>348028.67778318498</v>
      </c>
      <c r="AE18">
        <v>311835.697943568</v>
      </c>
      <c r="AF18">
        <v>291315.66225758399</v>
      </c>
    </row>
    <row r="19" spans="1:32" x14ac:dyDescent="0.3">
      <c r="A19" t="s">
        <v>222</v>
      </c>
      <c r="B19" t="s">
        <v>331</v>
      </c>
      <c r="C19" t="s">
        <v>297</v>
      </c>
      <c r="D19" t="s">
        <v>332</v>
      </c>
      <c r="E19" t="s">
        <v>298</v>
      </c>
      <c r="F19">
        <v>108278.060478588</v>
      </c>
      <c r="G19">
        <v>126641.47089790599</v>
      </c>
      <c r="H19">
        <v>136762.46316458701</v>
      </c>
      <c r="I19">
        <v>144122.36720095601</v>
      </c>
      <c r="J19">
        <v>137034.2328273</v>
      </c>
      <c r="K19">
        <v>134683.068489175</v>
      </c>
      <c r="L19">
        <v>132934.91544826399</v>
      </c>
      <c r="M19">
        <v>121976.88041438699</v>
      </c>
      <c r="N19">
        <v>110920.914745894</v>
      </c>
      <c r="O19">
        <v>98956.484606525002</v>
      </c>
      <c r="P19">
        <v>94511.877039331099</v>
      </c>
      <c r="Q19">
        <v>90225.915362569096</v>
      </c>
      <c r="R19">
        <v>81119.615702348194</v>
      </c>
      <c r="S19">
        <v>75642.898937221806</v>
      </c>
      <c r="T19">
        <v>62698.320924811698</v>
      </c>
      <c r="U19">
        <v>53442.373607351103</v>
      </c>
      <c r="V19">
        <v>50224.5274510132</v>
      </c>
      <c r="W19">
        <v>48188.780458391397</v>
      </c>
      <c r="X19">
        <v>46862.900381620202</v>
      </c>
      <c r="Y19">
        <v>45989.091763291399</v>
      </c>
      <c r="Z19">
        <v>47093.5335036096</v>
      </c>
      <c r="AA19">
        <v>47951.259526304901</v>
      </c>
      <c r="AB19">
        <v>47851.749371394602</v>
      </c>
      <c r="AC19">
        <v>44719.116310726196</v>
      </c>
      <c r="AD19">
        <v>44821.541035146598</v>
      </c>
      <c r="AE19">
        <v>43196.012687596303</v>
      </c>
      <c r="AF19">
        <v>45709.966066777</v>
      </c>
    </row>
    <row r="20" spans="1:32" x14ac:dyDescent="0.3">
      <c r="A20" t="s">
        <v>222</v>
      </c>
      <c r="B20" t="s">
        <v>333</v>
      </c>
      <c r="C20" t="s">
        <v>297</v>
      </c>
      <c r="D20" t="s">
        <v>334</v>
      </c>
      <c r="E20" t="s">
        <v>298</v>
      </c>
      <c r="F20">
        <v>104589.53699468701</v>
      </c>
      <c r="G20">
        <v>116947.604127324</v>
      </c>
      <c r="H20">
        <v>122337.93312750501</v>
      </c>
      <c r="I20">
        <v>128983.08471917501</v>
      </c>
      <c r="J20">
        <v>128955.661446593</v>
      </c>
      <c r="K20">
        <v>131088.29314316099</v>
      </c>
      <c r="L20">
        <v>130270.627088098</v>
      </c>
      <c r="M20">
        <v>128888.464129384</v>
      </c>
      <c r="N20">
        <v>128286.077529667</v>
      </c>
      <c r="O20">
        <v>132048.620516086</v>
      </c>
      <c r="P20">
        <v>141863.28089793099</v>
      </c>
      <c r="Q20">
        <v>141142.91961159301</v>
      </c>
      <c r="R20">
        <v>147153.84160766201</v>
      </c>
      <c r="S20">
        <v>136787.93333057899</v>
      </c>
      <c r="T20">
        <v>129795.448996465</v>
      </c>
      <c r="U20">
        <v>112447.183704685</v>
      </c>
      <c r="V20">
        <v>105694.91417163701</v>
      </c>
      <c r="W20">
        <v>106280.252080422</v>
      </c>
      <c r="X20">
        <v>98487.272519272796</v>
      </c>
      <c r="Y20">
        <v>93930.889958092506</v>
      </c>
      <c r="Z20">
        <v>94569.179328333994</v>
      </c>
      <c r="AA20">
        <v>92664.455568126301</v>
      </c>
      <c r="AB20">
        <v>86658.092442337002</v>
      </c>
      <c r="AC20">
        <v>81431.283258841402</v>
      </c>
      <c r="AD20">
        <v>84811.503833109105</v>
      </c>
      <c r="AE20">
        <v>83462.441863371394</v>
      </c>
      <c r="AF20">
        <v>84160.5657433655</v>
      </c>
    </row>
    <row r="21" spans="1:32" x14ac:dyDescent="0.3">
      <c r="A21" t="s">
        <v>222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222</v>
      </c>
      <c r="B22" t="s">
        <v>337</v>
      </c>
      <c r="C22" t="s">
        <v>297</v>
      </c>
      <c r="D22" t="s">
        <v>338</v>
      </c>
      <c r="E22" t="s">
        <v>298</v>
      </c>
      <c r="F22">
        <v>16637.075885296199</v>
      </c>
      <c r="G22">
        <v>18743.378738512401</v>
      </c>
      <c r="H22">
        <v>20506.407388977001</v>
      </c>
      <c r="I22">
        <v>23335.424728504</v>
      </c>
      <c r="J22">
        <v>24735.366072957098</v>
      </c>
      <c r="K22">
        <v>25947.414619359501</v>
      </c>
      <c r="L22">
        <v>27254.0543217675</v>
      </c>
      <c r="M22">
        <v>27283.678219920799</v>
      </c>
      <c r="N22">
        <v>27012.719407330798</v>
      </c>
      <c r="O22">
        <v>26536.157837512601</v>
      </c>
      <c r="P22">
        <v>25930.353397003699</v>
      </c>
      <c r="Q22">
        <v>25459.792236587102</v>
      </c>
      <c r="R22">
        <v>24463.651395143501</v>
      </c>
      <c r="S22">
        <v>24322.503626703699</v>
      </c>
      <c r="T22">
        <v>23879.5432529346</v>
      </c>
      <c r="U22">
        <v>23623.3748889095</v>
      </c>
      <c r="V22">
        <v>23903.505122443301</v>
      </c>
      <c r="W22">
        <v>26485.9055513762</v>
      </c>
      <c r="X22">
        <v>29800.118904547999</v>
      </c>
      <c r="Y22">
        <v>33732.007370151601</v>
      </c>
      <c r="Z22">
        <v>38470.097705638596</v>
      </c>
      <c r="AA22">
        <v>41958.539766152302</v>
      </c>
      <c r="AB22">
        <v>42742.438675102901</v>
      </c>
      <c r="AC22">
        <v>41450.072971484697</v>
      </c>
      <c r="AD22">
        <v>42421.903150958802</v>
      </c>
      <c r="AE22">
        <v>42801.414816689197</v>
      </c>
      <c r="AF22">
        <v>43256.924518321997</v>
      </c>
    </row>
    <row r="23" spans="1:32" x14ac:dyDescent="0.3">
      <c r="A23" t="s">
        <v>222</v>
      </c>
      <c r="B23" t="s">
        <v>339</v>
      </c>
      <c r="C23" t="s">
        <v>297</v>
      </c>
      <c r="D23" t="s">
        <v>340</v>
      </c>
      <c r="E23" t="s">
        <v>298</v>
      </c>
      <c r="F23">
        <v>161933.436203839</v>
      </c>
      <c r="G23">
        <v>182736.63461518101</v>
      </c>
      <c r="H23">
        <v>181433.93197633</v>
      </c>
      <c r="I23">
        <v>181340.54138748799</v>
      </c>
      <c r="J23">
        <v>170195.27769694701</v>
      </c>
      <c r="K23">
        <v>164005.733681307</v>
      </c>
      <c r="L23">
        <v>155964.002708407</v>
      </c>
      <c r="M23">
        <v>142011.81314241199</v>
      </c>
      <c r="N23">
        <v>132791.74058971199</v>
      </c>
      <c r="O23">
        <v>126477.440840065</v>
      </c>
      <c r="P23">
        <v>123066.03809164801</v>
      </c>
      <c r="Q23">
        <v>118495.03813379099</v>
      </c>
      <c r="R23">
        <v>105501.277254272</v>
      </c>
      <c r="S23">
        <v>99278.318431831707</v>
      </c>
      <c r="T23">
        <v>87587.297622733997</v>
      </c>
      <c r="U23">
        <v>80771.868791921603</v>
      </c>
      <c r="V23">
        <v>82996.212534761798</v>
      </c>
      <c r="W23">
        <v>87504.543405889897</v>
      </c>
      <c r="X23">
        <v>98135.245553051005</v>
      </c>
      <c r="Y23">
        <v>102170.38745469799</v>
      </c>
      <c r="Z23">
        <v>107511.962370034</v>
      </c>
      <c r="AA23">
        <v>115172.09885588101</v>
      </c>
      <c r="AB23">
        <v>120964.43581651599</v>
      </c>
      <c r="AC23">
        <v>117131.073015402</v>
      </c>
      <c r="AD23">
        <v>116663.6731167</v>
      </c>
      <c r="AE23">
        <v>110906.338419908</v>
      </c>
      <c r="AF23">
        <v>109204.949815902</v>
      </c>
    </row>
    <row r="24" spans="1:32" x14ac:dyDescent="0.3">
      <c r="A24" t="s">
        <v>222</v>
      </c>
      <c r="B24" t="s">
        <v>341</v>
      </c>
      <c r="C24" t="s">
        <v>297</v>
      </c>
      <c r="D24" t="s">
        <v>342</v>
      </c>
      <c r="E24" t="s">
        <v>298</v>
      </c>
      <c r="F24">
        <v>1144921.9534699901</v>
      </c>
      <c r="G24">
        <v>1248886.80198816</v>
      </c>
      <c r="H24">
        <v>1295341.67112192</v>
      </c>
      <c r="I24">
        <v>1360378.97911993</v>
      </c>
      <c r="J24">
        <v>1350172.7622617199</v>
      </c>
      <c r="K24">
        <v>1351181.2049325299</v>
      </c>
      <c r="L24">
        <v>1374530.8975247201</v>
      </c>
      <c r="M24">
        <v>1376801.41175402</v>
      </c>
      <c r="N24">
        <v>1416601.72390014</v>
      </c>
      <c r="O24">
        <v>1459449.99227973</v>
      </c>
      <c r="P24">
        <v>1546822.4190336999</v>
      </c>
      <c r="Q24">
        <v>1534526.6234202599</v>
      </c>
      <c r="R24">
        <v>1449657.8960766899</v>
      </c>
      <c r="S24">
        <v>1396588.55068789</v>
      </c>
      <c r="T24">
        <v>1241897.63015942</v>
      </c>
      <c r="U24">
        <v>1152573.62125885</v>
      </c>
      <c r="V24">
        <v>1064537.5607519699</v>
      </c>
      <c r="W24">
        <v>1064310.6163292199</v>
      </c>
      <c r="X24">
        <v>1108493.8749150699</v>
      </c>
      <c r="Y24">
        <v>1141299.57861562</v>
      </c>
      <c r="Z24">
        <v>1162181.2376029601</v>
      </c>
      <c r="AA24">
        <v>1175972.4791836799</v>
      </c>
      <c r="AB24">
        <v>1167048.8276343001</v>
      </c>
      <c r="AC24">
        <v>1148050.62137968</v>
      </c>
      <c r="AD24">
        <v>1174807.6834492399</v>
      </c>
      <c r="AE24">
        <v>1185874.7911105801</v>
      </c>
      <c r="AF24">
        <v>1223014.6266886301</v>
      </c>
    </row>
    <row r="25" spans="1:32" x14ac:dyDescent="0.3">
      <c r="A25" t="s">
        <v>222</v>
      </c>
      <c r="B25" t="s">
        <v>343</v>
      </c>
      <c r="C25" t="s">
        <v>297</v>
      </c>
      <c r="D25" t="s">
        <v>344</v>
      </c>
      <c r="E25" t="s">
        <v>298</v>
      </c>
      <c r="F25">
        <v>26842.6048497421</v>
      </c>
      <c r="G25">
        <v>31108.613334678001</v>
      </c>
      <c r="H25">
        <v>33646.132406215198</v>
      </c>
      <c r="I25">
        <v>34904.267970800698</v>
      </c>
      <c r="J25">
        <v>33149.421108037597</v>
      </c>
      <c r="K25">
        <v>33744.0934221274</v>
      </c>
      <c r="L25">
        <v>33005.565069384204</v>
      </c>
      <c r="M25">
        <v>31067.232232711402</v>
      </c>
      <c r="N25">
        <v>30714.419242633201</v>
      </c>
      <c r="O25">
        <v>30994.286847424301</v>
      </c>
      <c r="P25">
        <v>32589.267194457501</v>
      </c>
      <c r="Q25">
        <v>30971.6991052302</v>
      </c>
      <c r="R25">
        <v>27289.9848809006</v>
      </c>
      <c r="S25">
        <v>23357.689372807599</v>
      </c>
      <c r="T25">
        <v>18068.775937578001</v>
      </c>
      <c r="U25">
        <v>15569.398995047301</v>
      </c>
      <c r="V25">
        <v>13072.5031333931</v>
      </c>
      <c r="W25">
        <v>12952.8083122644</v>
      </c>
      <c r="X25">
        <v>13856.0951161516</v>
      </c>
      <c r="Y25">
        <v>15460.411022685499</v>
      </c>
      <c r="Z25">
        <v>17062.9599463413</v>
      </c>
      <c r="AA25">
        <v>18483.227579903101</v>
      </c>
      <c r="AB25">
        <v>19747.091386919001</v>
      </c>
      <c r="AC25">
        <v>18996.833715496901</v>
      </c>
      <c r="AD25">
        <v>19245.650673545999</v>
      </c>
      <c r="AE25">
        <v>18849.1372145688</v>
      </c>
      <c r="AF25">
        <v>17958.310700120899</v>
      </c>
    </row>
    <row r="26" spans="1:32" x14ac:dyDescent="0.3">
      <c r="A26" t="s">
        <v>222</v>
      </c>
      <c r="B26" t="s">
        <v>345</v>
      </c>
      <c r="C26" t="s">
        <v>297</v>
      </c>
      <c r="D26" t="s">
        <v>346</v>
      </c>
      <c r="E26" t="s">
        <v>298</v>
      </c>
      <c r="F26">
        <v>322419.860875813</v>
      </c>
      <c r="G26">
        <v>363283.34820326301</v>
      </c>
      <c r="H26">
        <v>395539.13503141602</v>
      </c>
      <c r="I26">
        <v>416959.77563758602</v>
      </c>
      <c r="J26">
        <v>434330.30467452999</v>
      </c>
      <c r="K26">
        <v>445149.68099769799</v>
      </c>
      <c r="L26">
        <v>445553.06214948301</v>
      </c>
      <c r="M26">
        <v>459000.31207835901</v>
      </c>
      <c r="N26">
        <v>480684.72046189097</v>
      </c>
      <c r="O26">
        <v>498684.48266693298</v>
      </c>
      <c r="P26">
        <v>559459.62385898596</v>
      </c>
      <c r="Q26">
        <v>577921.37984258495</v>
      </c>
      <c r="R26">
        <v>544112.77654138405</v>
      </c>
      <c r="S26">
        <v>526770.52145925805</v>
      </c>
      <c r="T26">
        <v>429501.31803412799</v>
      </c>
      <c r="U26">
        <v>380754.46692053898</v>
      </c>
      <c r="V26">
        <v>341143.27898191998</v>
      </c>
      <c r="W26">
        <v>320114.74456965202</v>
      </c>
      <c r="X26">
        <v>308598.39097010798</v>
      </c>
      <c r="Y26">
        <v>284831.92922187201</v>
      </c>
      <c r="Z26">
        <v>259245.86483550299</v>
      </c>
      <c r="AA26">
        <v>251169.61641824801</v>
      </c>
      <c r="AB26">
        <v>247481.99109075201</v>
      </c>
      <c r="AC26">
        <v>241074.71587901501</v>
      </c>
      <c r="AD26">
        <v>239386.22420712901</v>
      </c>
      <c r="AE26">
        <v>230060.940822926</v>
      </c>
      <c r="AF26">
        <v>243915.04283211101</v>
      </c>
    </row>
    <row r="27" spans="1:32" x14ac:dyDescent="0.3">
      <c r="A27" t="s">
        <v>222</v>
      </c>
      <c r="B27" t="s">
        <v>347</v>
      </c>
      <c r="C27" t="s">
        <v>297</v>
      </c>
      <c r="D27" t="s">
        <v>348</v>
      </c>
      <c r="E27" t="s">
        <v>298</v>
      </c>
      <c r="F27">
        <v>795659.48774443904</v>
      </c>
      <c r="G27">
        <v>854494.84045022097</v>
      </c>
      <c r="H27">
        <v>866156.40368428396</v>
      </c>
      <c r="I27">
        <v>908514.93551154004</v>
      </c>
      <c r="J27">
        <v>882693.03647915204</v>
      </c>
      <c r="K27">
        <v>872287.43051270396</v>
      </c>
      <c r="L27">
        <v>895972.27030585299</v>
      </c>
      <c r="M27">
        <v>886733.86744294502</v>
      </c>
      <c r="N27">
        <v>905202.58419561596</v>
      </c>
      <c r="O27">
        <v>929771.22276537505</v>
      </c>
      <c r="P27">
        <v>954773.52798026102</v>
      </c>
      <c r="Q27">
        <v>925633.54447244795</v>
      </c>
      <c r="R27">
        <v>878255.13465440401</v>
      </c>
      <c r="S27">
        <v>846460.33985582297</v>
      </c>
      <c r="T27">
        <v>794327.53618771397</v>
      </c>
      <c r="U27">
        <v>756249.75534325896</v>
      </c>
      <c r="V27">
        <v>710321.77863665402</v>
      </c>
      <c r="W27">
        <v>731243.063447305</v>
      </c>
      <c r="X27">
        <v>786039.38882881205</v>
      </c>
      <c r="Y27">
        <v>841007.23837106104</v>
      </c>
      <c r="Z27">
        <v>885872.41282111604</v>
      </c>
      <c r="AA27">
        <v>906319.63518552994</v>
      </c>
      <c r="AB27">
        <v>899819.74515662994</v>
      </c>
      <c r="AC27">
        <v>887979.07178516896</v>
      </c>
      <c r="AD27">
        <v>916175.80856856902</v>
      </c>
      <c r="AE27">
        <v>936964.71307308902</v>
      </c>
      <c r="AF27">
        <v>961141.27315639495</v>
      </c>
    </row>
    <row r="28" spans="1:32" x14ac:dyDescent="0.3">
      <c r="A28" t="s">
        <v>222</v>
      </c>
      <c r="B28" t="s">
        <v>349</v>
      </c>
      <c r="C28" t="s">
        <v>297</v>
      </c>
      <c r="D28" t="s">
        <v>350</v>
      </c>
      <c r="E28" t="s">
        <v>298</v>
      </c>
      <c r="F28">
        <v>296251.22743082303</v>
      </c>
      <c r="G28">
        <v>301973.58856792899</v>
      </c>
      <c r="H28">
        <v>307531.80915538903</v>
      </c>
      <c r="I28">
        <v>320251.71410376701</v>
      </c>
      <c r="J28">
        <v>313216.96681365499</v>
      </c>
      <c r="K28">
        <v>315347.40894206602</v>
      </c>
      <c r="L28">
        <v>318257.27562116802</v>
      </c>
      <c r="M28">
        <v>312414.78908617602</v>
      </c>
      <c r="N28">
        <v>314311.65224464302</v>
      </c>
      <c r="O28">
        <v>323675.002545528</v>
      </c>
      <c r="P28">
        <v>337481.82691064401</v>
      </c>
      <c r="Q28">
        <v>328307.29238821298</v>
      </c>
      <c r="R28">
        <v>307752.88547945401</v>
      </c>
      <c r="S28">
        <v>296025.57847207302</v>
      </c>
      <c r="T28">
        <v>261542.368669841</v>
      </c>
      <c r="U28">
        <v>236455.65359616099</v>
      </c>
      <c r="V28">
        <v>218154.46999097499</v>
      </c>
      <c r="W28">
        <v>221360.405911974</v>
      </c>
      <c r="X28">
        <v>227504.660678001</v>
      </c>
      <c r="Y28">
        <v>240232.90522012801</v>
      </c>
      <c r="Z28">
        <v>256765.38994383501</v>
      </c>
      <c r="AA28">
        <v>268109.88151308498</v>
      </c>
      <c r="AB28">
        <v>271547.19539632398</v>
      </c>
      <c r="AC28">
        <v>264409.565127932</v>
      </c>
      <c r="AD28">
        <v>266101.62516825</v>
      </c>
      <c r="AE28">
        <v>241831.516848467</v>
      </c>
      <c r="AF28">
        <v>233043.11398790299</v>
      </c>
    </row>
    <row r="29" spans="1:32" x14ac:dyDescent="0.3">
      <c r="A29" t="s">
        <v>222</v>
      </c>
      <c r="B29" t="s">
        <v>351</v>
      </c>
      <c r="C29" t="s">
        <v>297</v>
      </c>
      <c r="D29" t="s">
        <v>352</v>
      </c>
      <c r="E29" t="s">
        <v>298</v>
      </c>
      <c r="F29">
        <v>113141.803661242</v>
      </c>
      <c r="G29">
        <v>116846.697088713</v>
      </c>
      <c r="H29">
        <v>117116.500803898</v>
      </c>
      <c r="I29">
        <v>118837.66194891599</v>
      </c>
      <c r="J29">
        <v>116177.58942975099</v>
      </c>
      <c r="K29">
        <v>121540.4484567</v>
      </c>
      <c r="L29">
        <v>125308.021364346</v>
      </c>
      <c r="M29">
        <v>125166.48520123299</v>
      </c>
      <c r="N29">
        <v>131181.64316649499</v>
      </c>
      <c r="O29">
        <v>140384.34235792601</v>
      </c>
      <c r="P29">
        <v>147100.403683068</v>
      </c>
      <c r="Q29">
        <v>141271.97013623099</v>
      </c>
      <c r="R29">
        <v>131579.37260923101</v>
      </c>
      <c r="S29">
        <v>131665.601993135</v>
      </c>
      <c r="T29">
        <v>118606.92327117101</v>
      </c>
      <c r="U29">
        <v>106864.039932257</v>
      </c>
      <c r="V29">
        <v>98800.154372837002</v>
      </c>
      <c r="W29">
        <v>96946.780472569299</v>
      </c>
      <c r="X29">
        <v>97563.974477382595</v>
      </c>
      <c r="Y29">
        <v>98436.276000235506</v>
      </c>
      <c r="Z29">
        <v>100055.709332951</v>
      </c>
      <c r="AA29">
        <v>104262.171933598</v>
      </c>
      <c r="AB29">
        <v>104866.78366194799</v>
      </c>
      <c r="AC29">
        <v>101705.561560053</v>
      </c>
      <c r="AD29">
        <v>104515.034581227</v>
      </c>
      <c r="AE29">
        <v>102554.794584623</v>
      </c>
      <c r="AF29">
        <v>99991.405938050506</v>
      </c>
    </row>
    <row r="30" spans="1:32" x14ac:dyDescent="0.3">
      <c r="A30" t="s">
        <v>222</v>
      </c>
      <c r="B30" t="s">
        <v>353</v>
      </c>
      <c r="C30" t="s">
        <v>297</v>
      </c>
      <c r="D30" t="s">
        <v>354</v>
      </c>
      <c r="E30" t="s">
        <v>298</v>
      </c>
      <c r="F30">
        <v>16441.482917809899</v>
      </c>
      <c r="G30">
        <v>16812.550211360802</v>
      </c>
      <c r="H30">
        <v>17535.771847013701</v>
      </c>
      <c r="I30">
        <v>18324.3533458944</v>
      </c>
      <c r="J30">
        <v>17341.2283990916</v>
      </c>
      <c r="K30">
        <v>19617.565065967101</v>
      </c>
      <c r="L30">
        <v>21425.581699763701</v>
      </c>
      <c r="M30">
        <v>21455.231918637099</v>
      </c>
      <c r="N30">
        <v>21348.728287568199</v>
      </c>
      <c r="O30">
        <v>21415.376765994599</v>
      </c>
      <c r="P30">
        <v>24351.229695066701</v>
      </c>
      <c r="Q30">
        <v>24701.594811601401</v>
      </c>
      <c r="R30">
        <v>23683.491924246198</v>
      </c>
      <c r="S30">
        <v>22141.9182113852</v>
      </c>
      <c r="T30">
        <v>16822.636118857401</v>
      </c>
      <c r="U30">
        <v>14869.050829878601</v>
      </c>
      <c r="V30">
        <v>12350.9514161064</v>
      </c>
      <c r="W30">
        <v>10252.306899181</v>
      </c>
      <c r="X30">
        <v>9553.9914497596892</v>
      </c>
      <c r="Y30">
        <v>9884.3192912426694</v>
      </c>
      <c r="Z30">
        <v>10112.931194593801</v>
      </c>
      <c r="AA30">
        <v>8928.6803039428996</v>
      </c>
      <c r="AB30">
        <v>8818.7354713378209</v>
      </c>
      <c r="AC30">
        <v>7361.2724475052401</v>
      </c>
      <c r="AD30">
        <v>6233.5259635184302</v>
      </c>
      <c r="AE30">
        <v>4956.4248503265999</v>
      </c>
      <c r="AF30">
        <v>5139.5461397710797</v>
      </c>
    </row>
    <row r="31" spans="1:32" x14ac:dyDescent="0.3">
      <c r="A31" t="s">
        <v>222</v>
      </c>
      <c r="B31" t="s">
        <v>355</v>
      </c>
      <c r="C31" t="s">
        <v>297</v>
      </c>
      <c r="D31" t="s">
        <v>356</v>
      </c>
      <c r="E31" t="s">
        <v>298</v>
      </c>
      <c r="F31">
        <v>34247.077268704299</v>
      </c>
      <c r="G31">
        <v>35221.9634065801</v>
      </c>
      <c r="H31">
        <v>36575.725737273096</v>
      </c>
      <c r="I31">
        <v>37766.454973846397</v>
      </c>
      <c r="J31">
        <v>35836.354260381697</v>
      </c>
      <c r="K31">
        <v>36411.7395147106</v>
      </c>
      <c r="L31">
        <v>37743.451764613899</v>
      </c>
      <c r="M31">
        <v>38785.390200575399</v>
      </c>
      <c r="N31">
        <v>39571.773532926803</v>
      </c>
      <c r="O31">
        <v>41973.027854159198</v>
      </c>
      <c r="P31">
        <v>46675.9808383544</v>
      </c>
      <c r="Q31">
        <v>45729.140435984897</v>
      </c>
      <c r="R31">
        <v>42486.654681692402</v>
      </c>
      <c r="S31">
        <v>37457.7191032091</v>
      </c>
      <c r="T31">
        <v>32352.364975781398</v>
      </c>
      <c r="U31">
        <v>26414.822161371001</v>
      </c>
      <c r="V31">
        <v>21160.2056995272</v>
      </c>
      <c r="W31">
        <v>19600.468254805899</v>
      </c>
      <c r="X31">
        <v>17297.1083740133</v>
      </c>
      <c r="Y31">
        <v>16419.9893835568</v>
      </c>
      <c r="Z31">
        <v>18250.284411201599</v>
      </c>
      <c r="AA31">
        <v>19610.442586836201</v>
      </c>
      <c r="AB31">
        <v>19715.681987891399</v>
      </c>
      <c r="AC31">
        <v>19103.175775703501</v>
      </c>
      <c r="AD31">
        <v>18224.6236491749</v>
      </c>
      <c r="AE31">
        <v>12627.6356188188</v>
      </c>
      <c r="AF31">
        <v>13423.033494731</v>
      </c>
    </row>
    <row r="32" spans="1:32" x14ac:dyDescent="0.3">
      <c r="A32" t="s">
        <v>222</v>
      </c>
      <c r="B32" t="s">
        <v>357</v>
      </c>
      <c r="C32" t="s">
        <v>297</v>
      </c>
      <c r="D32" t="s">
        <v>358</v>
      </c>
      <c r="E32" t="s">
        <v>298</v>
      </c>
      <c r="F32">
        <v>130481.871435732</v>
      </c>
      <c r="G32">
        <v>130743.22837140399</v>
      </c>
      <c r="H32">
        <v>133651.47399314499</v>
      </c>
      <c r="I32">
        <v>142348.225903349</v>
      </c>
      <c r="J32">
        <v>140770.123406467</v>
      </c>
      <c r="K32">
        <v>134625.11721395099</v>
      </c>
      <c r="L32">
        <v>130563.850518393</v>
      </c>
      <c r="M32">
        <v>123771.22697721201</v>
      </c>
      <c r="N32">
        <v>118887.90576014</v>
      </c>
      <c r="O32">
        <v>116621.858409871</v>
      </c>
      <c r="P32">
        <v>115910.329927771</v>
      </c>
      <c r="Q32">
        <v>113339.91256167</v>
      </c>
      <c r="R32">
        <v>106832.24257598601</v>
      </c>
      <c r="S32">
        <v>101191.942946169</v>
      </c>
      <c r="T32">
        <v>90317.649573198694</v>
      </c>
      <c r="U32">
        <v>84873.960212627004</v>
      </c>
      <c r="V32">
        <v>82636.691169421596</v>
      </c>
      <c r="W32">
        <v>91473.692263942794</v>
      </c>
      <c r="X32">
        <v>100083.668074787</v>
      </c>
      <c r="Y32">
        <v>112553.021586427</v>
      </c>
      <c r="Z32">
        <v>125423.64095869</v>
      </c>
      <c r="AA32">
        <v>132326.677905455</v>
      </c>
      <c r="AB32">
        <v>135135.624610258</v>
      </c>
      <c r="AC32">
        <v>133253.93431456899</v>
      </c>
      <c r="AD32">
        <v>134061.59036624301</v>
      </c>
      <c r="AE32">
        <v>118767.886763635</v>
      </c>
      <c r="AF32">
        <v>111609.62766617</v>
      </c>
    </row>
    <row r="33" spans="1:32" x14ac:dyDescent="0.3">
      <c r="A33" t="s">
        <v>222</v>
      </c>
      <c r="B33" t="s">
        <v>359</v>
      </c>
      <c r="C33" t="s">
        <v>297</v>
      </c>
      <c r="D33" t="s">
        <v>360</v>
      </c>
      <c r="E33" t="s">
        <v>298</v>
      </c>
      <c r="F33">
        <v>1938.9921473340901</v>
      </c>
      <c r="G33">
        <v>2349.14948987048</v>
      </c>
      <c r="H33">
        <v>2652.3367740597701</v>
      </c>
      <c r="I33">
        <v>2975.0179317616298</v>
      </c>
      <c r="J33">
        <v>3091.6713179633098</v>
      </c>
      <c r="K33">
        <v>3152.5386907370798</v>
      </c>
      <c r="L33">
        <v>3216.3702740509202</v>
      </c>
      <c r="M33">
        <v>3236.4547885185598</v>
      </c>
      <c r="N33">
        <v>3321.60149751263</v>
      </c>
      <c r="O33">
        <v>3280.3971575773899</v>
      </c>
      <c r="P33">
        <v>3443.88276638256</v>
      </c>
      <c r="Q33">
        <v>3264.6744427254398</v>
      </c>
      <c r="R33">
        <v>3171.12368829861</v>
      </c>
      <c r="S33">
        <v>3568.3962181740599</v>
      </c>
      <c r="T33">
        <v>3442.7947308334401</v>
      </c>
      <c r="U33">
        <v>3433.7804600269801</v>
      </c>
      <c r="V33">
        <v>3206.4673330833498</v>
      </c>
      <c r="W33">
        <v>3087.15802147465</v>
      </c>
      <c r="X33">
        <v>3005.9183020585201</v>
      </c>
      <c r="Y33">
        <v>2939.2989586661702</v>
      </c>
      <c r="Z33">
        <v>2922.8240463981901</v>
      </c>
      <c r="AA33">
        <v>2981.9087832519799</v>
      </c>
      <c r="AB33">
        <v>3010.3696648891801</v>
      </c>
      <c r="AC33">
        <v>2985.6210301013002</v>
      </c>
      <c r="AD33">
        <v>3066.85060808561</v>
      </c>
      <c r="AE33">
        <v>2924.7750310629399</v>
      </c>
      <c r="AF33">
        <v>2879.5007491810302</v>
      </c>
    </row>
    <row r="34" spans="1:32" x14ac:dyDescent="0.3">
      <c r="A34" t="s">
        <v>222</v>
      </c>
      <c r="B34" t="s">
        <v>361</v>
      </c>
      <c r="C34" t="s">
        <v>297</v>
      </c>
      <c r="D34" t="s">
        <v>362</v>
      </c>
      <c r="E34" t="s">
        <v>298</v>
      </c>
      <c r="F34">
        <v>257307.10805598201</v>
      </c>
      <c r="G34">
        <v>300198.677988415</v>
      </c>
      <c r="H34">
        <v>320227.97250373301</v>
      </c>
      <c r="I34">
        <v>347989.21230748901</v>
      </c>
      <c r="J34">
        <v>355564.51305133302</v>
      </c>
      <c r="K34">
        <v>371427.79260550899</v>
      </c>
      <c r="L34">
        <v>378383.05349628802</v>
      </c>
      <c r="M34">
        <v>364018.22674854897</v>
      </c>
      <c r="N34">
        <v>354062.20633402898</v>
      </c>
      <c r="O34">
        <v>350857.44008613197</v>
      </c>
      <c r="P34">
        <v>358655.749803324</v>
      </c>
      <c r="Q34">
        <v>357269.32791812398</v>
      </c>
      <c r="R34">
        <v>343440.90033516998</v>
      </c>
      <c r="S34">
        <v>342390.96253156703</v>
      </c>
      <c r="T34">
        <v>323041.54059692298</v>
      </c>
      <c r="U34">
        <v>309363.218263141</v>
      </c>
      <c r="V34">
        <v>292944.669009045</v>
      </c>
      <c r="W34">
        <v>299699.11604081601</v>
      </c>
      <c r="X34">
        <v>297681.78708308598</v>
      </c>
      <c r="Y34">
        <v>297962.03144235699</v>
      </c>
      <c r="Z34">
        <v>312844.03876140702</v>
      </c>
      <c r="AA34">
        <v>316503.25156635698</v>
      </c>
      <c r="AB34">
        <v>310683.31826634402</v>
      </c>
      <c r="AC34">
        <v>291012.41813306202</v>
      </c>
      <c r="AD34">
        <v>291565.84477765602</v>
      </c>
      <c r="AE34">
        <v>249316.391974161</v>
      </c>
      <c r="AF34">
        <v>211182.88862833101</v>
      </c>
    </row>
    <row r="35" spans="1:32" x14ac:dyDescent="0.3">
      <c r="A35" t="s">
        <v>222</v>
      </c>
      <c r="B35" t="s">
        <v>363</v>
      </c>
      <c r="C35" t="s">
        <v>297</v>
      </c>
      <c r="D35" t="s">
        <v>364</v>
      </c>
      <c r="E35" t="s">
        <v>298</v>
      </c>
      <c r="F35">
        <v>547116.47733088105</v>
      </c>
      <c r="G35">
        <v>635786.63208073203</v>
      </c>
      <c r="H35">
        <v>715242.12347694801</v>
      </c>
      <c r="I35">
        <v>841195.28478128603</v>
      </c>
      <c r="J35">
        <v>944771.72028143296</v>
      </c>
      <c r="K35">
        <v>1056296.1965356299</v>
      </c>
      <c r="L35">
        <v>1163440.9784470799</v>
      </c>
      <c r="M35">
        <v>1215110.0665679199</v>
      </c>
      <c r="N35">
        <v>1267743.9225234301</v>
      </c>
      <c r="O35">
        <v>1329322.15580751</v>
      </c>
      <c r="P35">
        <v>1371729.50514873</v>
      </c>
      <c r="Q35">
        <v>1356103.4971827499</v>
      </c>
      <c r="R35">
        <v>1277909.22037457</v>
      </c>
      <c r="S35">
        <v>1225260.6873191199</v>
      </c>
      <c r="T35">
        <v>1097342.4375847201</v>
      </c>
      <c r="U35">
        <v>1013973.86918092</v>
      </c>
      <c r="V35">
        <v>935838.98337164999</v>
      </c>
      <c r="W35">
        <v>960922.55763610895</v>
      </c>
      <c r="X35">
        <v>1002791.25139408</v>
      </c>
      <c r="Y35">
        <v>1061408.3544445799</v>
      </c>
      <c r="Z35">
        <v>1109253.61399992</v>
      </c>
      <c r="AA35">
        <v>1144425.4037637899</v>
      </c>
      <c r="AB35">
        <v>1153587.9026891999</v>
      </c>
      <c r="AC35">
        <v>1152336.94404657</v>
      </c>
      <c r="AD35">
        <v>1201064.92663305</v>
      </c>
      <c r="AE35">
        <v>1186228.6857342499</v>
      </c>
      <c r="AF35">
        <v>1192138.6508317001</v>
      </c>
    </row>
    <row r="36" spans="1:32" x14ac:dyDescent="0.3">
      <c r="A36" t="s">
        <v>222</v>
      </c>
      <c r="B36" t="s">
        <v>365</v>
      </c>
      <c r="C36" t="s">
        <v>297</v>
      </c>
      <c r="D36" t="s">
        <v>366</v>
      </c>
      <c r="E36" t="s">
        <v>298</v>
      </c>
      <c r="F36">
        <v>319931.69787350501</v>
      </c>
      <c r="G36">
        <v>384791.04628208699</v>
      </c>
      <c r="H36">
        <v>431346.64043718303</v>
      </c>
      <c r="I36">
        <v>489280.487750286</v>
      </c>
      <c r="J36">
        <v>544770.71347548999</v>
      </c>
      <c r="K36">
        <v>600258.50999459403</v>
      </c>
      <c r="L36">
        <v>644040.29109244596</v>
      </c>
      <c r="M36">
        <v>661015.63446865801</v>
      </c>
      <c r="N36">
        <v>682389.37256358203</v>
      </c>
      <c r="O36">
        <v>711502.42222575098</v>
      </c>
      <c r="P36">
        <v>731161.24585019494</v>
      </c>
      <c r="Q36">
        <v>736111.76105398603</v>
      </c>
      <c r="R36">
        <v>702732.48915173102</v>
      </c>
      <c r="S36">
        <v>673842.121463713</v>
      </c>
      <c r="T36">
        <v>610511.57079287397</v>
      </c>
      <c r="U36">
        <v>574906.13158240903</v>
      </c>
      <c r="V36">
        <v>554679.400615911</v>
      </c>
      <c r="W36">
        <v>590086.90024731401</v>
      </c>
      <c r="X36">
        <v>632494.78265000402</v>
      </c>
      <c r="Y36">
        <v>677819.03678099101</v>
      </c>
      <c r="Z36">
        <v>715824.52794038597</v>
      </c>
      <c r="AA36">
        <v>743090.14017379598</v>
      </c>
      <c r="AB36">
        <v>751372.445478749</v>
      </c>
      <c r="AC36">
        <v>765479.24084183702</v>
      </c>
      <c r="AD36">
        <v>806516.52614811505</v>
      </c>
      <c r="AE36">
        <v>796288.54511926603</v>
      </c>
      <c r="AF36">
        <v>802092.521838594</v>
      </c>
    </row>
    <row r="37" spans="1:32" x14ac:dyDescent="0.3">
      <c r="A37" t="s">
        <v>222</v>
      </c>
      <c r="B37" t="s">
        <v>367</v>
      </c>
      <c r="C37" t="s">
        <v>297</v>
      </c>
      <c r="D37" t="s">
        <v>368</v>
      </c>
      <c r="E37" t="s">
        <v>298</v>
      </c>
      <c r="F37">
        <v>67741.240217801504</v>
      </c>
      <c r="G37">
        <v>52032.229621937098</v>
      </c>
      <c r="H37">
        <v>46247.077426858697</v>
      </c>
      <c r="I37">
        <v>45252.542780976</v>
      </c>
      <c r="J37">
        <v>43841.454221787899</v>
      </c>
      <c r="K37">
        <v>45148.337941176898</v>
      </c>
      <c r="L37">
        <v>44699.290196142603</v>
      </c>
      <c r="M37">
        <v>41156.250961327998</v>
      </c>
      <c r="N37">
        <v>39054.823246398002</v>
      </c>
      <c r="O37">
        <v>36292.154091935001</v>
      </c>
      <c r="P37">
        <v>35451.497261066099</v>
      </c>
      <c r="Q37">
        <v>34205.786705825201</v>
      </c>
      <c r="R37">
        <v>33140.837698395197</v>
      </c>
      <c r="S37">
        <v>33849.495457624696</v>
      </c>
      <c r="T37">
        <v>33320.120539322103</v>
      </c>
      <c r="U37">
        <v>33153.129172010602</v>
      </c>
      <c r="V37">
        <v>31978.5189898221</v>
      </c>
      <c r="W37">
        <v>34208.389815057497</v>
      </c>
      <c r="X37">
        <v>34308.878727210002</v>
      </c>
      <c r="Y37">
        <v>35160.022494042998</v>
      </c>
      <c r="Z37">
        <v>35323.657225633397</v>
      </c>
      <c r="AA37">
        <v>35044.120041342299</v>
      </c>
      <c r="AB37">
        <v>33923.704699911803</v>
      </c>
      <c r="AC37">
        <v>32547.322458630901</v>
      </c>
      <c r="AD37">
        <v>35237.391498669902</v>
      </c>
      <c r="AE37">
        <v>31939.879221862</v>
      </c>
      <c r="AF37">
        <v>31698.907550678101</v>
      </c>
    </row>
    <row r="38" spans="1:32" x14ac:dyDescent="0.3">
      <c r="A38" t="s">
        <v>222</v>
      </c>
      <c r="B38" t="s">
        <v>369</v>
      </c>
      <c r="C38" t="s">
        <v>297</v>
      </c>
      <c r="D38" t="s">
        <v>370</v>
      </c>
      <c r="E38" t="s">
        <v>298</v>
      </c>
      <c r="F38">
        <v>159443.53923957501</v>
      </c>
      <c r="G38">
        <v>198963.35617670801</v>
      </c>
      <c r="H38">
        <v>237648.40561290699</v>
      </c>
      <c r="I38">
        <v>306662.25425002398</v>
      </c>
      <c r="J38">
        <v>356159.552584155</v>
      </c>
      <c r="K38">
        <v>410889.34859985899</v>
      </c>
      <c r="L38">
        <v>474701.39715849399</v>
      </c>
      <c r="M38">
        <v>512938.18113793898</v>
      </c>
      <c r="N38">
        <v>546299.72671344504</v>
      </c>
      <c r="O38">
        <v>581527.57948982902</v>
      </c>
      <c r="P38">
        <v>605116.762037465</v>
      </c>
      <c r="Q38">
        <v>585785.94942293805</v>
      </c>
      <c r="R38">
        <v>542035.89352443896</v>
      </c>
      <c r="S38">
        <v>517569.07039777999</v>
      </c>
      <c r="T38">
        <v>453510.74625252403</v>
      </c>
      <c r="U38">
        <v>405914.60842650401</v>
      </c>
      <c r="V38">
        <v>349181.06376591697</v>
      </c>
      <c r="W38">
        <v>336627.26757373702</v>
      </c>
      <c r="X38">
        <v>335987.59001686802</v>
      </c>
      <c r="Y38">
        <v>348429.29516954598</v>
      </c>
      <c r="Z38">
        <v>358105.42883390398</v>
      </c>
      <c r="AA38">
        <v>366291.14354865201</v>
      </c>
      <c r="AB38">
        <v>368291.75251054001</v>
      </c>
      <c r="AC38">
        <v>354310.38074609998</v>
      </c>
      <c r="AD38">
        <v>359311.00898626097</v>
      </c>
      <c r="AE38">
        <v>358000.261393119</v>
      </c>
      <c r="AF38">
        <v>358347.22144242399</v>
      </c>
    </row>
    <row r="39" spans="1:32" x14ac:dyDescent="0.3">
      <c r="A39" t="s">
        <v>222</v>
      </c>
      <c r="B39" t="s">
        <v>371</v>
      </c>
      <c r="C39" t="s">
        <v>297</v>
      </c>
      <c r="D39" t="s">
        <v>372</v>
      </c>
      <c r="E39" t="s">
        <v>298</v>
      </c>
      <c r="F39">
        <v>859188.51298015495</v>
      </c>
      <c r="G39">
        <v>998780.49887104204</v>
      </c>
      <c r="H39">
        <v>1080044.0276509</v>
      </c>
      <c r="I39">
        <v>1205092.55156092</v>
      </c>
      <c r="J39">
        <v>1249457.2934458901</v>
      </c>
      <c r="K39">
        <v>1294827.02513243</v>
      </c>
      <c r="L39">
        <v>1254476.94799217</v>
      </c>
      <c r="M39">
        <v>1191540.09004222</v>
      </c>
      <c r="N39">
        <v>1130182.2998510201</v>
      </c>
      <c r="O39">
        <v>1099614.54073296</v>
      </c>
      <c r="P39">
        <v>1132707.4317282899</v>
      </c>
      <c r="Q39">
        <v>1186283.6286221701</v>
      </c>
      <c r="R39">
        <v>1201297.9179382001</v>
      </c>
      <c r="S39">
        <v>1210084.07597484</v>
      </c>
      <c r="T39">
        <v>1111534.80896193</v>
      </c>
      <c r="U39">
        <v>1034696.92192338</v>
      </c>
      <c r="V39">
        <v>989345.99583423103</v>
      </c>
      <c r="W39">
        <v>976059.69384226995</v>
      </c>
      <c r="X39">
        <v>990828.88349793397</v>
      </c>
      <c r="Y39">
        <v>999425.39341935399</v>
      </c>
      <c r="Z39">
        <v>1027429.06324112</v>
      </c>
      <c r="AA39">
        <v>1043001.8664347701</v>
      </c>
      <c r="AB39">
        <v>1044840.38616763</v>
      </c>
      <c r="AC39">
        <v>1042242.38545339</v>
      </c>
      <c r="AD39">
        <v>1069418.5021735399</v>
      </c>
      <c r="AE39">
        <v>1063641.02713415</v>
      </c>
      <c r="AF39">
        <v>1055099.6493373299</v>
      </c>
    </row>
    <row r="40" spans="1:32" x14ac:dyDescent="0.3">
      <c r="A40" t="s">
        <v>222</v>
      </c>
      <c r="B40" t="s">
        <v>373</v>
      </c>
      <c r="C40" t="s">
        <v>297</v>
      </c>
      <c r="D40" t="s">
        <v>374</v>
      </c>
      <c r="E40" t="s">
        <v>298</v>
      </c>
      <c r="F40">
        <v>357456.75480817503</v>
      </c>
      <c r="G40">
        <v>361730.47565424303</v>
      </c>
      <c r="H40">
        <v>369580.79012928699</v>
      </c>
      <c r="I40">
        <v>404499.06637632701</v>
      </c>
      <c r="J40">
        <v>415333.13167919201</v>
      </c>
      <c r="K40">
        <v>411936.369278236</v>
      </c>
      <c r="L40">
        <v>406234.285724241</v>
      </c>
      <c r="M40">
        <v>392095.64707817801</v>
      </c>
      <c r="N40">
        <v>378522.64616182301</v>
      </c>
      <c r="O40">
        <v>371086.969576367</v>
      </c>
      <c r="P40">
        <v>355358.93232117099</v>
      </c>
      <c r="Q40">
        <v>347590.54006789398</v>
      </c>
      <c r="R40">
        <v>344479.02635580202</v>
      </c>
      <c r="S40">
        <v>376914.74653615698</v>
      </c>
      <c r="T40">
        <v>370268.46899243299</v>
      </c>
      <c r="U40">
        <v>390046.798161735</v>
      </c>
      <c r="V40">
        <v>417843.46751827502</v>
      </c>
      <c r="W40">
        <v>439639.27411401202</v>
      </c>
      <c r="X40">
        <v>447875.14483576402</v>
      </c>
      <c r="Y40">
        <v>455169.248722638</v>
      </c>
      <c r="Z40">
        <v>452064.23959973402</v>
      </c>
      <c r="AA40">
        <v>462954.07527201902</v>
      </c>
      <c r="AB40">
        <v>449234.35559705697</v>
      </c>
      <c r="AC40">
        <v>434791.323968401</v>
      </c>
      <c r="AD40">
        <v>443512.87983607501</v>
      </c>
      <c r="AE40">
        <v>432589.14192279801</v>
      </c>
      <c r="AF40">
        <v>437692.006852441</v>
      </c>
    </row>
    <row r="41" spans="1:32" x14ac:dyDescent="0.3">
      <c r="A41" t="s">
        <v>222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222</v>
      </c>
      <c r="B43" t="s">
        <v>379</v>
      </c>
      <c r="C43" t="s">
        <v>297</v>
      </c>
      <c r="D43" t="s">
        <v>380</v>
      </c>
      <c r="E43" t="s">
        <v>298</v>
      </c>
      <c r="F43">
        <v>359169.66686241102</v>
      </c>
      <c r="G43">
        <v>348942.16028946301</v>
      </c>
      <c r="H43">
        <v>355358.039252644</v>
      </c>
      <c r="I43">
        <v>386260.918983504</v>
      </c>
      <c r="J43">
        <v>394936.90542646201</v>
      </c>
      <c r="K43">
        <v>432328.82223283598</v>
      </c>
      <c r="L43">
        <v>461502.47921166598</v>
      </c>
      <c r="M43">
        <v>465465.98538812698</v>
      </c>
      <c r="N43">
        <v>474842.026315764</v>
      </c>
      <c r="O43">
        <v>492171.63903699099</v>
      </c>
      <c r="P43">
        <v>508564.47370068397</v>
      </c>
      <c r="Q43">
        <v>530607.84901752102</v>
      </c>
      <c r="R43">
        <v>542604.85019342101</v>
      </c>
      <c r="S43">
        <v>579014.704642097</v>
      </c>
      <c r="T43">
        <v>570972.79305006796</v>
      </c>
      <c r="U43">
        <v>577316.87511796504</v>
      </c>
      <c r="V43">
        <v>605554.32980372699</v>
      </c>
      <c r="W43">
        <v>641998.10189815098</v>
      </c>
      <c r="X43">
        <v>679036.34466513898</v>
      </c>
      <c r="Y43">
        <v>726033.97791061294</v>
      </c>
      <c r="Z43">
        <v>771358.82671961398</v>
      </c>
      <c r="AA43">
        <v>802932.07625827799</v>
      </c>
      <c r="AB43">
        <v>811482.30829709198</v>
      </c>
      <c r="AC43">
        <v>802830.42710237298</v>
      </c>
      <c r="AD43">
        <v>833484.47386690998</v>
      </c>
      <c r="AE43">
        <v>797033.82275487401</v>
      </c>
      <c r="AF43">
        <v>793843.79716459103</v>
      </c>
    </row>
    <row r="44" spans="1:32" x14ac:dyDescent="0.3">
      <c r="A44" t="s">
        <v>222</v>
      </c>
      <c r="B44" t="s">
        <v>381</v>
      </c>
      <c r="C44" t="s">
        <v>297</v>
      </c>
      <c r="D44" t="s">
        <v>382</v>
      </c>
      <c r="E44" t="s">
        <v>298</v>
      </c>
      <c r="F44">
        <v>6257018.1801365605</v>
      </c>
      <c r="G44">
        <v>7019612.2046599304</v>
      </c>
      <c r="H44">
        <v>7513385.0746519202</v>
      </c>
      <c r="I44">
        <v>8101209.6932566501</v>
      </c>
      <c r="J44">
        <v>8127830.4123400599</v>
      </c>
      <c r="K44">
        <v>8430012.0479409192</v>
      </c>
      <c r="L44">
        <v>8594294.8482969794</v>
      </c>
      <c r="M44">
        <v>8409111.7281934507</v>
      </c>
      <c r="N44">
        <v>8356143.7825702</v>
      </c>
      <c r="O44">
        <v>8465526.5300308503</v>
      </c>
      <c r="P44">
        <v>8654571.8893507794</v>
      </c>
      <c r="Q44">
        <v>8647501.8951951694</v>
      </c>
      <c r="R44">
        <v>8343701.4669661699</v>
      </c>
      <c r="S44">
        <v>8164801.7906734003</v>
      </c>
      <c r="T44">
        <v>7361408.2650396703</v>
      </c>
      <c r="U44">
        <v>6862032.81137239</v>
      </c>
      <c r="V44">
        <v>6479408.4752426399</v>
      </c>
      <c r="W44">
        <v>6508710.5290411599</v>
      </c>
      <c r="X44">
        <v>6640935.9321609</v>
      </c>
      <c r="Y44">
        <v>6836864.3572190898</v>
      </c>
      <c r="Z44">
        <v>7133852.3677352704</v>
      </c>
      <c r="AA44">
        <v>7329125.0426661996</v>
      </c>
      <c r="AB44">
        <v>7381062.5073296996</v>
      </c>
      <c r="AC44">
        <v>7187127.3957976</v>
      </c>
      <c r="AD44">
        <v>7319267.2913663201</v>
      </c>
      <c r="AE44">
        <v>7059518.9591427501</v>
      </c>
      <c r="AF44">
        <v>7001362.35943818</v>
      </c>
    </row>
    <row r="45" spans="1:32" x14ac:dyDescent="0.3">
      <c r="A45" t="s">
        <v>222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222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222</v>
      </c>
      <c r="B47" t="s">
        <v>387</v>
      </c>
      <c r="C47" t="s">
        <v>297</v>
      </c>
      <c r="D47" t="s">
        <v>388</v>
      </c>
      <c r="E47" t="s">
        <v>298</v>
      </c>
      <c r="F47">
        <v>32691.978048264398</v>
      </c>
      <c r="G47">
        <v>34707.314475668099</v>
      </c>
      <c r="H47">
        <v>37109.814948951702</v>
      </c>
      <c r="I47">
        <v>41423.712693917099</v>
      </c>
      <c r="J47">
        <v>44408.6167489488</v>
      </c>
      <c r="K47">
        <v>48056.228651785401</v>
      </c>
      <c r="L47">
        <v>50849.259311090798</v>
      </c>
      <c r="M47">
        <v>50635.245573989203</v>
      </c>
      <c r="N47">
        <v>51374.424044890402</v>
      </c>
      <c r="O47">
        <v>51820.181902954399</v>
      </c>
      <c r="P47">
        <v>51497.618239753101</v>
      </c>
      <c r="Q47">
        <v>51191.1458597132</v>
      </c>
      <c r="R47">
        <v>50901.321039736999</v>
      </c>
      <c r="S47">
        <v>51204.751132053301</v>
      </c>
      <c r="T47">
        <v>52708.662843263497</v>
      </c>
      <c r="U47">
        <v>57996.646762558201</v>
      </c>
      <c r="V47">
        <v>62346.567318337999</v>
      </c>
      <c r="W47">
        <v>63691.825545167303</v>
      </c>
      <c r="X47">
        <v>64012.0904461713</v>
      </c>
      <c r="Y47">
        <v>61581.124359680201</v>
      </c>
      <c r="Z47">
        <v>59587.015096622999</v>
      </c>
      <c r="AA47">
        <v>60352.735284094102</v>
      </c>
      <c r="AB47">
        <v>57881.668307960703</v>
      </c>
      <c r="AC47">
        <v>54812.798586770499</v>
      </c>
      <c r="AD47">
        <v>55779.556063933203</v>
      </c>
      <c r="AE47">
        <v>59236.552259213902</v>
      </c>
      <c r="AF47">
        <v>64528.167985089698</v>
      </c>
    </row>
    <row r="48" spans="1:32" x14ac:dyDescent="0.3">
      <c r="A48" t="s">
        <v>222</v>
      </c>
      <c r="B48" t="s">
        <v>389</v>
      </c>
      <c r="C48" t="s">
        <v>297</v>
      </c>
      <c r="D48" t="s">
        <v>390</v>
      </c>
      <c r="E48" t="s">
        <v>298</v>
      </c>
      <c r="F48">
        <v>140074.53597018201</v>
      </c>
      <c r="G48">
        <v>144946.83290785001</v>
      </c>
      <c r="H48">
        <v>148586.83915653001</v>
      </c>
      <c r="I48">
        <v>159445.06043174499</v>
      </c>
      <c r="J48">
        <v>162460.77883683</v>
      </c>
      <c r="K48">
        <v>169755.82698412999</v>
      </c>
      <c r="L48">
        <v>176637.71493411699</v>
      </c>
      <c r="M48">
        <v>179647.00735181599</v>
      </c>
      <c r="N48">
        <v>185589.04059635499</v>
      </c>
      <c r="O48">
        <v>194521.04617792001</v>
      </c>
      <c r="P48">
        <v>206032.87675779001</v>
      </c>
      <c r="Q48">
        <v>209927.741509713</v>
      </c>
      <c r="R48">
        <v>204557.13184889901</v>
      </c>
      <c r="S48">
        <v>205047.78051287701</v>
      </c>
      <c r="T48">
        <v>198360.71263780899</v>
      </c>
      <c r="U48">
        <v>198610.03514275499</v>
      </c>
      <c r="V48">
        <v>201439.514578134</v>
      </c>
      <c r="W48">
        <v>206418.579821547</v>
      </c>
      <c r="X48">
        <v>209369.41613232001</v>
      </c>
      <c r="Y48">
        <v>211026.31585082901</v>
      </c>
      <c r="Z48">
        <v>208698.23618739899</v>
      </c>
      <c r="AA48">
        <v>212710.55193082499</v>
      </c>
      <c r="AB48">
        <v>213876.83366213701</v>
      </c>
      <c r="AC48">
        <v>208199.509031339</v>
      </c>
      <c r="AD48">
        <v>213970.18972292601</v>
      </c>
      <c r="AE48">
        <v>214437.48517048801</v>
      </c>
      <c r="AF48">
        <v>219381.86164189701</v>
      </c>
    </row>
    <row r="49" spans="1:32" x14ac:dyDescent="0.3">
      <c r="A49" t="s">
        <v>222</v>
      </c>
      <c r="B49" t="s">
        <v>391</v>
      </c>
      <c r="C49" t="s">
        <v>297</v>
      </c>
      <c r="D49" t="s">
        <v>392</v>
      </c>
      <c r="E49" t="s">
        <v>298</v>
      </c>
      <c r="F49">
        <v>63734.862954844801</v>
      </c>
      <c r="G49">
        <v>61397.873779462898</v>
      </c>
      <c r="H49">
        <v>59826.620876375702</v>
      </c>
      <c r="I49">
        <v>60861.425015370798</v>
      </c>
      <c r="J49">
        <v>59884.554111284699</v>
      </c>
      <c r="K49">
        <v>60007.712142777702</v>
      </c>
      <c r="L49">
        <v>63315.964759784401</v>
      </c>
      <c r="M49">
        <v>66576.229877839796</v>
      </c>
      <c r="N49">
        <v>72138.792851379796</v>
      </c>
      <c r="O49">
        <v>79826.698511626106</v>
      </c>
      <c r="P49">
        <v>88419.816574994504</v>
      </c>
      <c r="Q49">
        <v>90784.571272278394</v>
      </c>
      <c r="R49">
        <v>88650.992742986404</v>
      </c>
      <c r="S49">
        <v>88523.867732880506</v>
      </c>
      <c r="T49">
        <v>83624.830234466703</v>
      </c>
      <c r="U49">
        <v>79737.909563690395</v>
      </c>
      <c r="V49">
        <v>77377.838678866494</v>
      </c>
      <c r="W49">
        <v>77442.380554076401</v>
      </c>
      <c r="X49">
        <v>77426.916663305397</v>
      </c>
      <c r="Y49">
        <v>77101.776896892596</v>
      </c>
      <c r="Z49">
        <v>77777.131117651297</v>
      </c>
      <c r="AA49">
        <v>80641.905796427993</v>
      </c>
      <c r="AB49">
        <v>81466.278450638696</v>
      </c>
      <c r="AC49">
        <v>80036.468108709596</v>
      </c>
      <c r="AD49">
        <v>81628.5485355782</v>
      </c>
      <c r="AE49">
        <v>80254.860244211406</v>
      </c>
      <c r="AF49">
        <v>79352.663004633301</v>
      </c>
    </row>
    <row r="50" spans="1:32" x14ac:dyDescent="0.3">
      <c r="A50" t="s">
        <v>222</v>
      </c>
      <c r="B50" t="s">
        <v>393</v>
      </c>
      <c r="C50" t="s">
        <v>297</v>
      </c>
      <c r="D50" t="s">
        <v>394</v>
      </c>
      <c r="E50" t="s">
        <v>298</v>
      </c>
      <c r="F50">
        <v>43647.694967072901</v>
      </c>
      <c r="G50">
        <v>48841.6446527195</v>
      </c>
      <c r="H50">
        <v>51650.4033312026</v>
      </c>
      <c r="I50">
        <v>57159.922722456897</v>
      </c>
      <c r="J50">
        <v>58167.607976596097</v>
      </c>
      <c r="K50">
        <v>61691.886189566401</v>
      </c>
      <c r="L50">
        <v>62472.490863241903</v>
      </c>
      <c r="M50">
        <v>62435.531899987101</v>
      </c>
      <c r="N50">
        <v>62075.823700084598</v>
      </c>
      <c r="O50">
        <v>62874.165763338999</v>
      </c>
      <c r="P50">
        <v>66115.441943042693</v>
      </c>
      <c r="Q50">
        <v>67952.024377720998</v>
      </c>
      <c r="R50">
        <v>65004.818066175598</v>
      </c>
      <c r="S50">
        <v>65319.161647943198</v>
      </c>
      <c r="T50">
        <v>62027.219560079102</v>
      </c>
      <c r="U50">
        <v>60875.478816506002</v>
      </c>
      <c r="V50">
        <v>61715.1085809297</v>
      </c>
      <c r="W50">
        <v>65284.3737223032</v>
      </c>
      <c r="X50">
        <v>67930.409022842898</v>
      </c>
      <c r="Y50">
        <v>72343.414594256596</v>
      </c>
      <c r="Z50">
        <v>71334.089973124603</v>
      </c>
      <c r="AA50">
        <v>71715.910850303204</v>
      </c>
      <c r="AB50">
        <v>74528.886903537903</v>
      </c>
      <c r="AC50">
        <v>73350.2423358589</v>
      </c>
      <c r="AD50">
        <v>76562.085123414596</v>
      </c>
      <c r="AE50">
        <v>74946.072667062603</v>
      </c>
      <c r="AF50">
        <v>75501.030652173897</v>
      </c>
    </row>
    <row r="51" spans="1:32" x14ac:dyDescent="0.3">
      <c r="A51" t="s">
        <v>222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222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222</v>
      </c>
      <c r="B53" t="s">
        <v>399</v>
      </c>
      <c r="C53" t="s">
        <v>297</v>
      </c>
      <c r="D53" t="s">
        <v>400</v>
      </c>
      <c r="E53" t="s">
        <v>298</v>
      </c>
      <c r="F53">
        <v>136958.95203204799</v>
      </c>
      <c r="G53">
        <v>157379.02979113199</v>
      </c>
      <c r="H53">
        <v>164972.73456008101</v>
      </c>
      <c r="I53">
        <v>168045.22737927001</v>
      </c>
      <c r="J53">
        <v>167402.42461021099</v>
      </c>
      <c r="K53">
        <v>175438.269808413</v>
      </c>
      <c r="L53">
        <v>190800.976304821</v>
      </c>
      <c r="M53">
        <v>191223.97071263101</v>
      </c>
      <c r="N53">
        <v>192766.406491806</v>
      </c>
      <c r="O53">
        <v>200462.93429107699</v>
      </c>
      <c r="P53">
        <v>201224.879100074</v>
      </c>
      <c r="Q53">
        <v>194732.840882499</v>
      </c>
      <c r="R53">
        <v>176738.624445016</v>
      </c>
      <c r="S53">
        <v>162988.55599231701</v>
      </c>
      <c r="T53">
        <v>146406.97559654</v>
      </c>
      <c r="U53">
        <v>131470.09655121801</v>
      </c>
      <c r="V53">
        <v>118339.62398158001</v>
      </c>
      <c r="W53">
        <v>119437.970145267</v>
      </c>
      <c r="X53">
        <v>122963.81565184001</v>
      </c>
      <c r="Y53">
        <v>126277.346441866</v>
      </c>
      <c r="Z53">
        <v>128932.71390371201</v>
      </c>
      <c r="AA53">
        <v>129711.85060568299</v>
      </c>
      <c r="AB53">
        <v>126538.895088991</v>
      </c>
      <c r="AC53">
        <v>120379.18826127599</v>
      </c>
      <c r="AD53">
        <v>118425.757429818</v>
      </c>
      <c r="AE53">
        <v>99754.832652412195</v>
      </c>
      <c r="AF53">
        <v>93278.036790135404</v>
      </c>
    </row>
    <row r="54" spans="1:32" x14ac:dyDescent="0.3">
      <c r="A54" t="s">
        <v>222</v>
      </c>
      <c r="B54" t="s">
        <v>401</v>
      </c>
      <c r="C54" t="s">
        <v>297</v>
      </c>
      <c r="D54" t="s">
        <v>402</v>
      </c>
      <c r="E54" t="s">
        <v>298</v>
      </c>
      <c r="F54">
        <v>239102.45289991799</v>
      </c>
      <c r="G54">
        <v>271958.15150883701</v>
      </c>
      <c r="H54">
        <v>291631.48151853599</v>
      </c>
      <c r="I54">
        <v>313240.95356430497</v>
      </c>
      <c r="J54">
        <v>324949.22746366198</v>
      </c>
      <c r="K54">
        <v>353790.34098928201</v>
      </c>
      <c r="L54">
        <v>379191.59291526902</v>
      </c>
      <c r="M54">
        <v>385851.74186898698</v>
      </c>
      <c r="N54">
        <v>393769.27037293598</v>
      </c>
      <c r="O54">
        <v>424278.16570169601</v>
      </c>
      <c r="P54">
        <v>441540.96861053101</v>
      </c>
      <c r="Q54">
        <v>443194.69443240302</v>
      </c>
      <c r="R54">
        <v>418203.83317360299</v>
      </c>
      <c r="S54">
        <v>406978.168919202</v>
      </c>
      <c r="T54">
        <v>375809.33821215399</v>
      </c>
      <c r="U54">
        <v>352421.07544861699</v>
      </c>
      <c r="V54">
        <v>338373.05032479198</v>
      </c>
      <c r="W54">
        <v>343181.18672387599</v>
      </c>
      <c r="X54">
        <v>346822.06071615202</v>
      </c>
      <c r="Y54">
        <v>345348.078851239</v>
      </c>
      <c r="Z54">
        <v>341703.39601995097</v>
      </c>
      <c r="AA54">
        <v>340636.43992306298</v>
      </c>
      <c r="AB54">
        <v>332799.90201728302</v>
      </c>
      <c r="AC54">
        <v>317101.64506020298</v>
      </c>
      <c r="AD54">
        <v>315445.44189611397</v>
      </c>
      <c r="AE54">
        <v>281934.70065589203</v>
      </c>
      <c r="AF54">
        <v>268681.06908685801</v>
      </c>
    </row>
    <row r="55" spans="1:32" x14ac:dyDescent="0.3">
      <c r="A55" t="s">
        <v>222</v>
      </c>
      <c r="B55" t="s">
        <v>403</v>
      </c>
      <c r="C55" t="s">
        <v>297</v>
      </c>
      <c r="D55" t="s">
        <v>404</v>
      </c>
      <c r="E55" t="s">
        <v>298</v>
      </c>
      <c r="F55">
        <v>102143.50086787</v>
      </c>
      <c r="G55">
        <v>114579.121717705</v>
      </c>
      <c r="H55">
        <v>126658.746958455</v>
      </c>
      <c r="I55">
        <v>145195.726185034</v>
      </c>
      <c r="J55">
        <v>157546.80285345099</v>
      </c>
      <c r="K55">
        <v>178352.07118087</v>
      </c>
      <c r="L55">
        <v>188390.61661044799</v>
      </c>
      <c r="M55">
        <v>194627.77115635699</v>
      </c>
      <c r="N55">
        <v>201002.86388113</v>
      </c>
      <c r="O55">
        <v>223815.23141061899</v>
      </c>
      <c r="P55">
        <v>240316.08951045701</v>
      </c>
      <c r="Q55">
        <v>248461.85354990399</v>
      </c>
      <c r="R55">
        <v>241465.20872858699</v>
      </c>
      <c r="S55">
        <v>243989.61292688499</v>
      </c>
      <c r="T55">
        <v>229402.36261561399</v>
      </c>
      <c r="U55">
        <v>220950.97889739901</v>
      </c>
      <c r="V55">
        <v>220033.42634321199</v>
      </c>
      <c r="W55">
        <v>223743.21657860899</v>
      </c>
      <c r="X55">
        <v>223858.245064313</v>
      </c>
      <c r="Y55">
        <v>219070.73240937301</v>
      </c>
      <c r="Z55">
        <v>212770.68211623901</v>
      </c>
      <c r="AA55">
        <v>210924.589317381</v>
      </c>
      <c r="AB55">
        <v>206261.00692829199</v>
      </c>
      <c r="AC55">
        <v>196722.456798928</v>
      </c>
      <c r="AD55">
        <v>197019.68446629599</v>
      </c>
      <c r="AE55">
        <v>182179.868003479</v>
      </c>
      <c r="AF55">
        <v>175403.032296722</v>
      </c>
    </row>
    <row r="56" spans="1:32" x14ac:dyDescent="0.3">
      <c r="A56" t="s">
        <v>222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222</v>
      </c>
      <c r="B57" t="s">
        <v>407</v>
      </c>
      <c r="C57" t="s">
        <v>297</v>
      </c>
      <c r="D57" t="s">
        <v>408</v>
      </c>
      <c r="E57" t="s">
        <v>298</v>
      </c>
      <c r="F57">
        <v>6754781.1975479703</v>
      </c>
      <c r="G57">
        <v>7526789.3616670603</v>
      </c>
      <c r="H57">
        <v>8033565.9948624102</v>
      </c>
      <c r="I57">
        <v>8668747.5156465098</v>
      </c>
      <c r="J57">
        <v>8710612.4123650305</v>
      </c>
      <c r="K57">
        <v>9017267.0279591009</v>
      </c>
      <c r="L57">
        <v>9184436.9006222002</v>
      </c>
      <c r="M57">
        <v>8991720.7540798597</v>
      </c>
      <c r="N57">
        <v>8933556.8953516707</v>
      </c>
      <c r="O57">
        <v>9049874.3051113691</v>
      </c>
      <c r="P57">
        <v>9244184.98587358</v>
      </c>
      <c r="Q57">
        <v>9238380.8358065896</v>
      </c>
      <c r="R57">
        <v>8927550.6458436307</v>
      </c>
      <c r="S57">
        <v>8781906.9382770397</v>
      </c>
      <c r="T57">
        <v>7960732.3157279799</v>
      </c>
      <c r="U57">
        <v>7479875.6950590499</v>
      </c>
      <c r="V57">
        <v>7128966.7847717302</v>
      </c>
      <c r="W57">
        <v>7184753.7889215099</v>
      </c>
      <c r="X57">
        <v>7327233.9523923798</v>
      </c>
      <c r="Y57">
        <v>7531179.8115469301</v>
      </c>
      <c r="Z57">
        <v>7821849.3064887403</v>
      </c>
      <c r="AA57">
        <v>8031188.1063198401</v>
      </c>
      <c r="AB57">
        <v>8070584.4376658397</v>
      </c>
      <c r="AC57">
        <v>7855686.9150364203</v>
      </c>
      <c r="AD57">
        <v>8002423.8138341699</v>
      </c>
      <c r="AE57">
        <v>7729713.6689871997</v>
      </c>
      <c r="AF57">
        <v>7680607.9092543898</v>
      </c>
    </row>
    <row r="58" spans="1:32" x14ac:dyDescent="0.3">
      <c r="A58" t="s">
        <v>222</v>
      </c>
      <c r="B58" t="s">
        <v>409</v>
      </c>
      <c r="C58" t="s">
        <v>297</v>
      </c>
      <c r="D58" t="s">
        <v>410</v>
      </c>
      <c r="E58" t="s">
        <v>298</v>
      </c>
      <c r="F58">
        <v>6754549.4709149199</v>
      </c>
      <c r="G58">
        <v>7526289.5132220201</v>
      </c>
      <c r="H58">
        <v>8031552.7039377401</v>
      </c>
      <c r="I58">
        <v>8665153.8200647291</v>
      </c>
      <c r="J58">
        <v>8705624.3228560798</v>
      </c>
      <c r="K58">
        <v>9011704.2442032807</v>
      </c>
      <c r="L58">
        <v>9177166.8489553407</v>
      </c>
      <c r="M58">
        <v>8980854.3826234397</v>
      </c>
      <c r="N58">
        <v>8920255.4693283793</v>
      </c>
      <c r="O58">
        <v>9031134.5457851402</v>
      </c>
      <c r="P58">
        <v>9215963.6984297391</v>
      </c>
      <c r="Q58">
        <v>9205020.1767727807</v>
      </c>
      <c r="R58">
        <v>8892737.6251708698</v>
      </c>
      <c r="S58">
        <v>8746764.3177224398</v>
      </c>
      <c r="T58">
        <v>7930037.4466699101</v>
      </c>
      <c r="U58">
        <v>7450689.64467688</v>
      </c>
      <c r="V58">
        <v>7098691.45733904</v>
      </c>
      <c r="W58">
        <v>7154768.3829767201</v>
      </c>
      <c r="X58">
        <v>7298180.4931289898</v>
      </c>
      <c r="Y58">
        <v>7503059.92179255</v>
      </c>
      <c r="Z58">
        <v>7794614.8435223997</v>
      </c>
      <c r="AA58">
        <v>8004789.6698690504</v>
      </c>
      <c r="AB58">
        <v>8044173.6965888897</v>
      </c>
      <c r="AC58">
        <v>7830118.2287973398</v>
      </c>
      <c r="AD58">
        <v>7976750.3609253196</v>
      </c>
      <c r="AE58">
        <v>7706545.5862360401</v>
      </c>
      <c r="AF58">
        <v>7658436.2279325202</v>
      </c>
    </row>
    <row r="59" spans="1:32" x14ac:dyDescent="0.3">
      <c r="A59" t="s">
        <v>222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224</v>
      </c>
      <c r="B2" t="s">
        <v>295</v>
      </c>
      <c r="C2" t="s">
        <v>297</v>
      </c>
      <c r="D2" t="s">
        <v>296</v>
      </c>
      <c r="E2" t="s">
        <v>298</v>
      </c>
      <c r="F2">
        <v>432316.04677120398</v>
      </c>
      <c r="G2">
        <v>440648.88159522403</v>
      </c>
      <c r="H2">
        <v>421604.47050225397</v>
      </c>
      <c r="I2">
        <v>448995.62555004703</v>
      </c>
      <c r="J2">
        <v>429033.48436393403</v>
      </c>
      <c r="K2">
        <v>433837.912758452</v>
      </c>
      <c r="L2">
        <v>424337.88249443797</v>
      </c>
      <c r="M2">
        <v>426665.80746765097</v>
      </c>
      <c r="N2">
        <v>442457.31704928598</v>
      </c>
      <c r="O2">
        <v>441232.40222495998</v>
      </c>
      <c r="P2">
        <v>401904.14492546301</v>
      </c>
      <c r="Q2">
        <v>384249.253526785</v>
      </c>
      <c r="R2">
        <v>378414.88434053498</v>
      </c>
      <c r="S2">
        <v>414557.66480310401</v>
      </c>
      <c r="T2">
        <v>430293.93512679898</v>
      </c>
      <c r="U2">
        <v>453312.01594898</v>
      </c>
      <c r="V2">
        <v>444691.50319269201</v>
      </c>
      <c r="W2">
        <v>441369.77141408803</v>
      </c>
      <c r="X2">
        <v>418221.00449304399</v>
      </c>
      <c r="Y2">
        <v>391402.96314220299</v>
      </c>
      <c r="Z2">
        <v>370449.26428836299</v>
      </c>
      <c r="AA2">
        <v>366709.28459117102</v>
      </c>
      <c r="AB2">
        <v>364379.31592412601</v>
      </c>
      <c r="AC2">
        <v>341012.091000374</v>
      </c>
      <c r="AD2">
        <v>334824.65790605202</v>
      </c>
      <c r="AE2">
        <v>326484.01952993701</v>
      </c>
      <c r="AF2">
        <v>302467.05559653201</v>
      </c>
    </row>
    <row r="3" spans="1:32" x14ac:dyDescent="0.3">
      <c r="A3" t="s">
        <v>224</v>
      </c>
      <c r="B3" t="s">
        <v>299</v>
      </c>
      <c r="C3" t="s">
        <v>297</v>
      </c>
      <c r="D3" t="s">
        <v>300</v>
      </c>
      <c r="E3" t="s">
        <v>298</v>
      </c>
      <c r="F3">
        <v>26395.8733393863</v>
      </c>
      <c r="G3">
        <v>25092.050991214601</v>
      </c>
      <c r="H3">
        <v>23461.958479928999</v>
      </c>
      <c r="I3">
        <v>22950.1230345189</v>
      </c>
      <c r="J3">
        <v>20988.595224020701</v>
      </c>
      <c r="K3">
        <v>18764.196237609402</v>
      </c>
      <c r="L3">
        <v>17152.658551854202</v>
      </c>
      <c r="M3">
        <v>15687.4687377593</v>
      </c>
      <c r="N3">
        <v>14384.5859731905</v>
      </c>
      <c r="O3">
        <v>12408.9458092318</v>
      </c>
      <c r="P3">
        <v>10105.3568459162</v>
      </c>
      <c r="Q3">
        <v>7869.9598915412498</v>
      </c>
      <c r="R3">
        <v>6395.0963009611796</v>
      </c>
      <c r="S3">
        <v>5240.3270395689897</v>
      </c>
      <c r="T3">
        <v>4735.6728597765496</v>
      </c>
      <c r="U3">
        <v>4567.2292344006901</v>
      </c>
      <c r="V3">
        <v>4282.2628475397196</v>
      </c>
      <c r="W3">
        <v>3755.8327468796801</v>
      </c>
      <c r="X3">
        <v>3437.9298356793201</v>
      </c>
      <c r="Y3">
        <v>3365.72332793128</v>
      </c>
      <c r="Z3">
        <v>3943.4939391000898</v>
      </c>
      <c r="AA3">
        <v>4859.4910672978704</v>
      </c>
      <c r="AB3">
        <v>5373.3746749112297</v>
      </c>
      <c r="AC3">
        <v>5383.8538265174102</v>
      </c>
      <c r="AD3">
        <v>5292.3569546517301</v>
      </c>
      <c r="AE3">
        <v>5379.6480560242298</v>
      </c>
      <c r="AF3">
        <v>5008.7996621396196</v>
      </c>
    </row>
    <row r="4" spans="1:32" x14ac:dyDescent="0.3">
      <c r="A4" t="s">
        <v>224</v>
      </c>
      <c r="B4" t="s">
        <v>301</v>
      </c>
      <c r="C4" t="s">
        <v>297</v>
      </c>
      <c r="D4" t="s">
        <v>302</v>
      </c>
      <c r="E4" t="s">
        <v>298</v>
      </c>
      <c r="F4">
        <v>2237719.7887895</v>
      </c>
      <c r="G4">
        <v>2240818.41522071</v>
      </c>
      <c r="H4">
        <v>2209283.5502740499</v>
      </c>
      <c r="I4">
        <v>2199924.4312758301</v>
      </c>
      <c r="J4">
        <v>2144462.8775507701</v>
      </c>
      <c r="K4">
        <v>2121682.6651440798</v>
      </c>
      <c r="L4">
        <v>2070864.27708957</v>
      </c>
      <c r="M4">
        <v>2058709.3900402701</v>
      </c>
      <c r="N4">
        <v>2048198.2650951899</v>
      </c>
      <c r="O4">
        <v>2032384.0575848799</v>
      </c>
      <c r="P4">
        <v>2103421.5073636901</v>
      </c>
      <c r="Q4">
        <v>2088407.8986561</v>
      </c>
      <c r="R4">
        <v>2029442.6237431399</v>
      </c>
      <c r="S4">
        <v>1989578.54126805</v>
      </c>
      <c r="T4">
        <v>1858723.17702868</v>
      </c>
      <c r="U4">
        <v>1804587.89634065</v>
      </c>
      <c r="V4">
        <v>1694064.4685283201</v>
      </c>
      <c r="W4">
        <v>1631962.3542307201</v>
      </c>
      <c r="X4">
        <v>1579287.4220598901</v>
      </c>
      <c r="Y4">
        <v>1570667.89718114</v>
      </c>
      <c r="Z4">
        <v>1596654.90735196</v>
      </c>
      <c r="AA4">
        <v>1568571.6986493301</v>
      </c>
      <c r="AB4">
        <v>1561889.9228669901</v>
      </c>
      <c r="AC4">
        <v>1548320.89399419</v>
      </c>
      <c r="AD4">
        <v>1541289.04440775</v>
      </c>
      <c r="AE4">
        <v>1425148.78434056</v>
      </c>
      <c r="AF4">
        <v>1316845.57466122</v>
      </c>
    </row>
    <row r="5" spans="1:32" x14ac:dyDescent="0.3">
      <c r="A5" t="s">
        <v>224</v>
      </c>
      <c r="B5" t="s">
        <v>303</v>
      </c>
      <c r="C5" t="s">
        <v>297</v>
      </c>
      <c r="D5" t="s">
        <v>304</v>
      </c>
      <c r="E5" t="s">
        <v>298</v>
      </c>
      <c r="F5">
        <v>248529.208834855</v>
      </c>
      <c r="G5">
        <v>254286.73226704201</v>
      </c>
      <c r="H5">
        <v>257794.25475893999</v>
      </c>
      <c r="I5">
        <v>262121.61416980199</v>
      </c>
      <c r="J5">
        <v>268225.51647792797</v>
      </c>
      <c r="K5">
        <v>279697.43505413301</v>
      </c>
      <c r="L5">
        <v>284756.70667095401</v>
      </c>
      <c r="M5">
        <v>327278.983477937</v>
      </c>
      <c r="N5">
        <v>314854.79449448601</v>
      </c>
      <c r="O5">
        <v>314802.10201081401</v>
      </c>
      <c r="P5">
        <v>317137.30058712303</v>
      </c>
      <c r="Q5">
        <v>301912.83051218302</v>
      </c>
      <c r="R5">
        <v>289277.87987208599</v>
      </c>
      <c r="S5">
        <v>277398.55617004097</v>
      </c>
      <c r="T5">
        <v>259185.81060714801</v>
      </c>
      <c r="U5">
        <v>250598.08164375401</v>
      </c>
      <c r="V5">
        <v>235397.891963456</v>
      </c>
      <c r="W5">
        <v>221741.40194807301</v>
      </c>
      <c r="X5">
        <v>221853.39091962401</v>
      </c>
      <c r="Y5">
        <v>224098.13214317101</v>
      </c>
      <c r="Z5">
        <v>217839.64732555501</v>
      </c>
      <c r="AA5">
        <v>220925.98263152901</v>
      </c>
      <c r="AB5">
        <v>226976.52226508799</v>
      </c>
      <c r="AC5">
        <v>223873.025370925</v>
      </c>
      <c r="AD5">
        <v>213624.193671841</v>
      </c>
      <c r="AE5">
        <v>189682.21736757</v>
      </c>
      <c r="AF5">
        <v>174330.204945976</v>
      </c>
    </row>
    <row r="6" spans="1:32" x14ac:dyDescent="0.3">
      <c r="A6" t="s">
        <v>224</v>
      </c>
      <c r="B6" t="s">
        <v>305</v>
      </c>
      <c r="C6" t="s">
        <v>297</v>
      </c>
      <c r="D6" t="s">
        <v>306</v>
      </c>
      <c r="E6" t="s">
        <v>298</v>
      </c>
      <c r="F6">
        <v>150840.76383316101</v>
      </c>
      <c r="G6">
        <v>143695.290018386</v>
      </c>
      <c r="H6">
        <v>133526.38274357701</v>
      </c>
      <c r="I6">
        <v>128825.68110270399</v>
      </c>
      <c r="J6">
        <v>123381.20417633399</v>
      </c>
      <c r="K6">
        <v>120101.48010028301</v>
      </c>
      <c r="L6">
        <v>110516.895017627</v>
      </c>
      <c r="M6">
        <v>97103.277098182298</v>
      </c>
      <c r="N6">
        <v>89060.917138920195</v>
      </c>
      <c r="O6">
        <v>80581.180936457604</v>
      </c>
      <c r="P6">
        <v>73356.996605455104</v>
      </c>
      <c r="Q6">
        <v>67338.129327240895</v>
      </c>
      <c r="R6">
        <v>62825.456191323603</v>
      </c>
      <c r="S6">
        <v>62459.970265447198</v>
      </c>
      <c r="T6">
        <v>57577.049663940197</v>
      </c>
      <c r="U6">
        <v>52705.242525009802</v>
      </c>
      <c r="V6">
        <v>49869.640274449397</v>
      </c>
      <c r="W6">
        <v>44974.093504263503</v>
      </c>
      <c r="X6">
        <v>42136.566330551097</v>
      </c>
      <c r="Y6">
        <v>40559.904566793899</v>
      </c>
      <c r="Z6">
        <v>42853.047408741899</v>
      </c>
      <c r="AA6">
        <v>42367.8293251992</v>
      </c>
      <c r="AB6">
        <v>40681.570690443201</v>
      </c>
      <c r="AC6">
        <v>39838.863125293297</v>
      </c>
      <c r="AD6">
        <v>39645.7739556093</v>
      </c>
      <c r="AE6">
        <v>38192.400380381798</v>
      </c>
      <c r="AF6">
        <v>34916.405260483902</v>
      </c>
    </row>
    <row r="7" spans="1:32" x14ac:dyDescent="0.3">
      <c r="A7" t="s">
        <v>224</v>
      </c>
      <c r="B7" t="s">
        <v>307</v>
      </c>
      <c r="C7" t="s">
        <v>297</v>
      </c>
      <c r="D7" t="s">
        <v>308</v>
      </c>
      <c r="E7" t="s">
        <v>298</v>
      </c>
      <c r="F7">
        <v>238396.73920613999</v>
      </c>
      <c r="G7">
        <v>234791.758360245</v>
      </c>
      <c r="H7">
        <v>232655.82074341999</v>
      </c>
      <c r="I7">
        <v>233546.814218371</v>
      </c>
      <c r="J7">
        <v>230530.90956029299</v>
      </c>
      <c r="K7">
        <v>229140.25969348801</v>
      </c>
      <c r="L7">
        <v>223501.29334047201</v>
      </c>
      <c r="M7">
        <v>218415.71429832399</v>
      </c>
      <c r="N7">
        <v>227895.44168720199</v>
      </c>
      <c r="O7">
        <v>221924.505520451</v>
      </c>
      <c r="P7">
        <v>230147.21280438101</v>
      </c>
      <c r="Q7">
        <v>220458.12615158001</v>
      </c>
      <c r="R7">
        <v>216336.007269441</v>
      </c>
      <c r="S7">
        <v>209420.99740243101</v>
      </c>
      <c r="T7">
        <v>190888.66915045699</v>
      </c>
      <c r="U7">
        <v>176447.28584969</v>
      </c>
      <c r="V7">
        <v>160222.563830545</v>
      </c>
      <c r="W7">
        <v>149377.374624733</v>
      </c>
      <c r="X7">
        <v>143042.387272422</v>
      </c>
      <c r="Y7">
        <v>142569.35111000299</v>
      </c>
      <c r="Z7">
        <v>147203.451041216</v>
      </c>
      <c r="AA7">
        <v>140160.980891402</v>
      </c>
      <c r="AB7">
        <v>137804.19738436799</v>
      </c>
      <c r="AC7">
        <v>136752.12206787901</v>
      </c>
      <c r="AD7">
        <v>135393.48060277701</v>
      </c>
      <c r="AE7">
        <v>124108.083623137</v>
      </c>
      <c r="AF7">
        <v>115624.091832784</v>
      </c>
    </row>
    <row r="8" spans="1:32" x14ac:dyDescent="0.3">
      <c r="A8" t="s">
        <v>224</v>
      </c>
      <c r="B8" t="s">
        <v>309</v>
      </c>
      <c r="C8" t="s">
        <v>297</v>
      </c>
      <c r="D8" t="s">
        <v>310</v>
      </c>
      <c r="E8" t="s">
        <v>298</v>
      </c>
      <c r="F8">
        <v>23784.297600250498</v>
      </c>
      <c r="G8">
        <v>83757.343340052699</v>
      </c>
      <c r="H8">
        <v>86240.9295647049</v>
      </c>
      <c r="I8">
        <v>67118.532037574405</v>
      </c>
      <c r="J8">
        <v>54313.762479933699</v>
      </c>
      <c r="K8">
        <v>44707.6557155107</v>
      </c>
      <c r="L8">
        <v>39262.1980741558</v>
      </c>
      <c r="M8">
        <v>36341.9012660675</v>
      </c>
      <c r="N8">
        <v>37665.240294996802</v>
      </c>
      <c r="O8">
        <v>34828.890806273099</v>
      </c>
      <c r="P8">
        <v>34741.351561520401</v>
      </c>
      <c r="Q8">
        <v>36122.217452025499</v>
      </c>
      <c r="R8">
        <v>32258.476381913501</v>
      </c>
      <c r="S8">
        <v>33597.896465928497</v>
      </c>
      <c r="T8">
        <v>30558.550790427402</v>
      </c>
      <c r="U8">
        <v>31556.320882109001</v>
      </c>
      <c r="V8">
        <v>29418.829329895001</v>
      </c>
      <c r="W8">
        <v>33648.240882074999</v>
      </c>
      <c r="X8">
        <v>38949.516791085698</v>
      </c>
      <c r="Y8">
        <v>72272.487327365598</v>
      </c>
      <c r="Z8">
        <v>87727.413837802698</v>
      </c>
      <c r="AA8">
        <v>67739.995707774506</v>
      </c>
      <c r="AB8">
        <v>53163.3532917829</v>
      </c>
      <c r="AC8">
        <v>46922.397469377604</v>
      </c>
      <c r="AD8">
        <v>62989.369119064002</v>
      </c>
      <c r="AE8">
        <v>51567.348657862101</v>
      </c>
      <c r="AF8">
        <v>39236.831069742497</v>
      </c>
    </row>
    <row r="9" spans="1:32" x14ac:dyDescent="0.3">
      <c r="A9" t="s">
        <v>224</v>
      </c>
      <c r="B9" t="s">
        <v>311</v>
      </c>
      <c r="C9" t="s">
        <v>297</v>
      </c>
      <c r="D9" t="s">
        <v>312</v>
      </c>
      <c r="E9" t="s">
        <v>298</v>
      </c>
      <c r="F9">
        <v>126231.403954833</v>
      </c>
      <c r="G9">
        <v>108439.745006506</v>
      </c>
      <c r="H9">
        <v>95717.114797772199</v>
      </c>
      <c r="I9">
        <v>91335.928451245694</v>
      </c>
      <c r="J9">
        <v>85760.159489297497</v>
      </c>
      <c r="K9">
        <v>81239.047916437397</v>
      </c>
      <c r="L9">
        <v>74760.611410229103</v>
      </c>
      <c r="M9">
        <v>68936.481605303896</v>
      </c>
      <c r="N9">
        <v>72612.853231144007</v>
      </c>
      <c r="O9">
        <v>71987.958996279194</v>
      </c>
      <c r="P9">
        <v>76408.907208434204</v>
      </c>
      <c r="Q9">
        <v>79822.679926615296</v>
      </c>
      <c r="R9">
        <v>79190.723578691002</v>
      </c>
      <c r="S9">
        <v>74076.625712080102</v>
      </c>
      <c r="T9">
        <v>67889.2846072135</v>
      </c>
      <c r="U9">
        <v>64902.501913394299</v>
      </c>
      <c r="V9">
        <v>59702.472889708697</v>
      </c>
      <c r="W9">
        <v>57125.505258142097</v>
      </c>
      <c r="X9">
        <v>56517.654181822603</v>
      </c>
      <c r="Y9">
        <v>54583.116304135197</v>
      </c>
      <c r="Z9">
        <v>56731.772773907003</v>
      </c>
      <c r="AA9">
        <v>58644.012563800701</v>
      </c>
      <c r="AB9">
        <v>58213.117476619802</v>
      </c>
      <c r="AC9">
        <v>58308.539688564502</v>
      </c>
      <c r="AD9">
        <v>61303.682690002301</v>
      </c>
      <c r="AE9">
        <v>58188.789471559699</v>
      </c>
      <c r="AF9">
        <v>52312.620245599501</v>
      </c>
    </row>
    <row r="10" spans="1:32" x14ac:dyDescent="0.3">
      <c r="A10" t="s">
        <v>224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224</v>
      </c>
      <c r="B11" t="s">
        <v>315</v>
      </c>
      <c r="C11" t="s">
        <v>297</v>
      </c>
      <c r="D11" t="s">
        <v>316</v>
      </c>
      <c r="E11" t="s">
        <v>298</v>
      </c>
      <c r="F11">
        <v>34192.6248886557</v>
      </c>
      <c r="G11">
        <v>34161.1123529736</v>
      </c>
      <c r="H11">
        <v>33122.371757437999</v>
      </c>
      <c r="I11">
        <v>35165.802704103196</v>
      </c>
      <c r="J11">
        <v>34577.969166030503</v>
      </c>
      <c r="K11">
        <v>35758.600191794198</v>
      </c>
      <c r="L11">
        <v>34907.034840338099</v>
      </c>
      <c r="M11">
        <v>34063.4965793089</v>
      </c>
      <c r="N11">
        <v>39085.428002672299</v>
      </c>
      <c r="O11">
        <v>40849.725555595098</v>
      </c>
      <c r="P11">
        <v>44646.3237400504</v>
      </c>
      <c r="Q11">
        <v>49511.438047538097</v>
      </c>
      <c r="R11">
        <v>49793.271326760601</v>
      </c>
      <c r="S11">
        <v>47967.563619335197</v>
      </c>
      <c r="T11">
        <v>44573.969934367298</v>
      </c>
      <c r="U11">
        <v>42967.369145837401</v>
      </c>
      <c r="V11">
        <v>40497.533802849801</v>
      </c>
      <c r="W11">
        <v>38338.613885403502</v>
      </c>
      <c r="X11">
        <v>37469.325700551803</v>
      </c>
      <c r="Y11">
        <v>35384.9442543806</v>
      </c>
      <c r="Z11">
        <v>34287.046235688496</v>
      </c>
      <c r="AA11">
        <v>33883.450636310998</v>
      </c>
      <c r="AB11">
        <v>32725.682079027702</v>
      </c>
      <c r="AC11">
        <v>32139.859665623</v>
      </c>
      <c r="AD11">
        <v>32273.740816457201</v>
      </c>
      <c r="AE11">
        <v>30238.378780839201</v>
      </c>
      <c r="AF11">
        <v>26811.747699265601</v>
      </c>
    </row>
    <row r="12" spans="1:32" x14ac:dyDescent="0.3">
      <c r="A12" t="s">
        <v>224</v>
      </c>
      <c r="B12" t="s">
        <v>317</v>
      </c>
      <c r="C12" t="s">
        <v>297</v>
      </c>
      <c r="D12" t="s">
        <v>318</v>
      </c>
      <c r="E12" t="s">
        <v>298</v>
      </c>
      <c r="F12">
        <v>228392.48477172299</v>
      </c>
      <c r="G12">
        <v>240732.24954699501</v>
      </c>
      <c r="H12">
        <v>246064.157176507</v>
      </c>
      <c r="I12">
        <v>261138.08839258799</v>
      </c>
      <c r="J12">
        <v>260186.54325602899</v>
      </c>
      <c r="K12">
        <v>253549.61801979999</v>
      </c>
      <c r="L12">
        <v>245241.89297090401</v>
      </c>
      <c r="M12">
        <v>241657.504453945</v>
      </c>
      <c r="N12">
        <v>236758.56667294601</v>
      </c>
      <c r="O12">
        <v>229475.93938915199</v>
      </c>
      <c r="P12">
        <v>218437.40257552301</v>
      </c>
      <c r="Q12">
        <v>213429.05466525099</v>
      </c>
      <c r="R12">
        <v>212260.81801596101</v>
      </c>
      <c r="S12">
        <v>207229.59913796501</v>
      </c>
      <c r="T12">
        <v>196438.80805865201</v>
      </c>
      <c r="U12">
        <v>195989.044123253</v>
      </c>
      <c r="V12">
        <v>187051.91341876701</v>
      </c>
      <c r="W12">
        <v>175797.39688627899</v>
      </c>
      <c r="X12">
        <v>172121.67054946499</v>
      </c>
      <c r="Y12">
        <v>171506.61435075899</v>
      </c>
      <c r="Z12">
        <v>175711.728440092</v>
      </c>
      <c r="AA12">
        <v>172006.56074352399</v>
      </c>
      <c r="AB12">
        <v>170805.16004993301</v>
      </c>
      <c r="AC12">
        <v>169360.37430835699</v>
      </c>
      <c r="AD12">
        <v>168463.89249164</v>
      </c>
      <c r="AE12">
        <v>158062.147627775</v>
      </c>
      <c r="AF12">
        <v>153279.55835663699</v>
      </c>
    </row>
    <row r="13" spans="1:32" x14ac:dyDescent="0.3">
      <c r="A13" t="s">
        <v>224</v>
      </c>
      <c r="B13" t="s">
        <v>319</v>
      </c>
      <c r="C13" t="s">
        <v>297</v>
      </c>
      <c r="D13" t="s">
        <v>320</v>
      </c>
      <c r="E13" t="s">
        <v>298</v>
      </c>
      <c r="F13">
        <v>384951.91585726198</v>
      </c>
      <c r="G13">
        <v>357649.62766687502</v>
      </c>
      <c r="H13">
        <v>347240.95973752101</v>
      </c>
      <c r="I13">
        <v>342424.77324327797</v>
      </c>
      <c r="J13">
        <v>330066.64227218099</v>
      </c>
      <c r="K13">
        <v>316623.97944288002</v>
      </c>
      <c r="L13">
        <v>312023.10585636197</v>
      </c>
      <c r="M13">
        <v>305038.83397720498</v>
      </c>
      <c r="N13">
        <v>299530.74639311002</v>
      </c>
      <c r="O13">
        <v>290177.21706425602</v>
      </c>
      <c r="P13">
        <v>291023.07399405597</v>
      </c>
      <c r="Q13">
        <v>284680.75703945302</v>
      </c>
      <c r="R13">
        <v>278605.34714192699</v>
      </c>
      <c r="S13">
        <v>286857.23893379001</v>
      </c>
      <c r="T13">
        <v>278641.54782494198</v>
      </c>
      <c r="U13">
        <v>279789.38530364598</v>
      </c>
      <c r="V13">
        <v>265903.548240554</v>
      </c>
      <c r="W13">
        <v>277352.29867289797</v>
      </c>
      <c r="X13">
        <v>272469.094993937</v>
      </c>
      <c r="Y13">
        <v>260281.057220455</v>
      </c>
      <c r="Z13">
        <v>265085.14276860701</v>
      </c>
      <c r="AA13">
        <v>272317.42905948701</v>
      </c>
      <c r="AB13">
        <v>273415.00267836102</v>
      </c>
      <c r="AC13">
        <v>273070.37055865501</v>
      </c>
      <c r="AD13">
        <v>279588.11778094899</v>
      </c>
      <c r="AE13">
        <v>268680.25258886698</v>
      </c>
      <c r="AF13">
        <v>247165.150642158</v>
      </c>
    </row>
    <row r="14" spans="1:32" x14ac:dyDescent="0.3">
      <c r="A14" t="s">
        <v>224</v>
      </c>
      <c r="B14" t="s">
        <v>321</v>
      </c>
      <c r="C14" t="s">
        <v>297</v>
      </c>
      <c r="D14" t="s">
        <v>322</v>
      </c>
      <c r="E14" t="s">
        <v>298</v>
      </c>
      <c r="F14">
        <v>185156.44727228099</v>
      </c>
      <c r="G14">
        <v>185770.544636946</v>
      </c>
      <c r="H14">
        <v>184519.403439263</v>
      </c>
      <c r="I14">
        <v>185260.981396004</v>
      </c>
      <c r="J14">
        <v>182237.30290280201</v>
      </c>
      <c r="K14">
        <v>191043.62624813401</v>
      </c>
      <c r="L14">
        <v>187573.019480435</v>
      </c>
      <c r="M14">
        <v>182739.59041457999</v>
      </c>
      <c r="N14">
        <v>182837.53725842101</v>
      </c>
      <c r="O14">
        <v>187905.800587987</v>
      </c>
      <c r="P14">
        <v>228090.485893209</v>
      </c>
      <c r="Q14">
        <v>237459.09356103299</v>
      </c>
      <c r="R14">
        <v>210663.81999288301</v>
      </c>
      <c r="S14">
        <v>187004.09230744801</v>
      </c>
      <c r="T14">
        <v>167900.14402717701</v>
      </c>
      <c r="U14">
        <v>161679.40431063899</v>
      </c>
      <c r="V14">
        <v>148199.95410213899</v>
      </c>
      <c r="W14">
        <v>135601.86497803699</v>
      </c>
      <c r="X14">
        <v>125749.412930733</v>
      </c>
      <c r="Y14">
        <v>117827.109305265</v>
      </c>
      <c r="Z14">
        <v>116836.842055979</v>
      </c>
      <c r="AA14">
        <v>111917.24376169901</v>
      </c>
      <c r="AB14">
        <v>104207.207928819</v>
      </c>
      <c r="AC14">
        <v>101593.847241867</v>
      </c>
      <c r="AD14">
        <v>96304.186702513907</v>
      </c>
      <c r="AE14">
        <v>88338.278754588202</v>
      </c>
      <c r="AF14">
        <v>85307.0719037901</v>
      </c>
    </row>
    <row r="15" spans="1:32" x14ac:dyDescent="0.3">
      <c r="A15" t="s">
        <v>224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224</v>
      </c>
      <c r="B16" t="s">
        <v>325</v>
      </c>
      <c r="C16" t="s">
        <v>297</v>
      </c>
      <c r="D16" t="s">
        <v>326</v>
      </c>
      <c r="E16" t="s">
        <v>298</v>
      </c>
      <c r="F16">
        <v>106580.39125625401</v>
      </c>
      <c r="G16">
        <v>102633.358424354</v>
      </c>
      <c r="H16">
        <v>97076.082156004806</v>
      </c>
      <c r="I16">
        <v>92474.8176844259</v>
      </c>
      <c r="J16">
        <v>86208.134523772897</v>
      </c>
      <c r="K16">
        <v>85529.966529368001</v>
      </c>
      <c r="L16">
        <v>85590.403512448698</v>
      </c>
      <c r="M16">
        <v>83089.967740317705</v>
      </c>
      <c r="N16">
        <v>81035.775814772904</v>
      </c>
      <c r="O16">
        <v>83393.206499305204</v>
      </c>
      <c r="P16">
        <v>105075.367671051</v>
      </c>
      <c r="Q16">
        <v>110833.449502049</v>
      </c>
      <c r="R16">
        <v>97894.284591868607</v>
      </c>
      <c r="S16">
        <v>86366.430689087705</v>
      </c>
      <c r="T16">
        <v>78573.854972226894</v>
      </c>
      <c r="U16">
        <v>76137.598318664401</v>
      </c>
      <c r="V16">
        <v>71668.810039638702</v>
      </c>
      <c r="W16">
        <v>68861.039426957403</v>
      </c>
      <c r="X16">
        <v>66472.674726341502</v>
      </c>
      <c r="Y16">
        <v>64999.651627212603</v>
      </c>
      <c r="Z16">
        <v>65278.993592921201</v>
      </c>
      <c r="AA16">
        <v>63714.300138480998</v>
      </c>
      <c r="AB16">
        <v>60860.425348143399</v>
      </c>
      <c r="AC16">
        <v>60524.015718718802</v>
      </c>
      <c r="AD16">
        <v>58756.411642416402</v>
      </c>
      <c r="AE16">
        <v>53748.255952117303</v>
      </c>
      <c r="AF16">
        <v>50032.539560601603</v>
      </c>
    </row>
    <row r="17" spans="1:32" x14ac:dyDescent="0.3">
      <c r="A17" t="s">
        <v>224</v>
      </c>
      <c r="B17" t="s">
        <v>327</v>
      </c>
      <c r="C17" t="s">
        <v>297</v>
      </c>
      <c r="D17" t="s">
        <v>328</v>
      </c>
      <c r="E17" t="s">
        <v>298</v>
      </c>
      <c r="F17">
        <v>296289.64819198003</v>
      </c>
      <c r="G17">
        <v>278743.19612891198</v>
      </c>
      <c r="H17">
        <v>284878.423016824</v>
      </c>
      <c r="I17">
        <v>287662.14995209401</v>
      </c>
      <c r="J17">
        <v>278423.71385222202</v>
      </c>
      <c r="K17">
        <v>278948.43794678099</v>
      </c>
      <c r="L17">
        <v>270428.07057786698</v>
      </c>
      <c r="M17">
        <v>260934.74710611699</v>
      </c>
      <c r="N17">
        <v>258105.833919458</v>
      </c>
      <c r="O17">
        <v>256539.66028747099</v>
      </c>
      <c r="P17">
        <v>268857.936035213</v>
      </c>
      <c r="Q17">
        <v>275816.209010989</v>
      </c>
      <c r="R17">
        <v>284794.66654869</v>
      </c>
      <c r="S17">
        <v>292369.62398056698</v>
      </c>
      <c r="T17">
        <v>273842.99886841699</v>
      </c>
      <c r="U17">
        <v>266336.14654563001</v>
      </c>
      <c r="V17">
        <v>257905.92597203999</v>
      </c>
      <c r="W17">
        <v>251729.97642107599</v>
      </c>
      <c r="X17">
        <v>239221.22074853801</v>
      </c>
      <c r="Y17">
        <v>231348.37841668399</v>
      </c>
      <c r="Z17">
        <v>231293.58574721799</v>
      </c>
      <c r="AA17">
        <v>234728.87058741099</v>
      </c>
      <c r="AB17">
        <v>255368.194568123</v>
      </c>
      <c r="AC17">
        <v>256590.11870692699</v>
      </c>
      <c r="AD17">
        <v>245133.181285492</v>
      </c>
      <c r="AE17">
        <v>230026.14128516</v>
      </c>
      <c r="AF17">
        <v>213865.01135737301</v>
      </c>
    </row>
    <row r="18" spans="1:32" x14ac:dyDescent="0.3">
      <c r="A18" t="s">
        <v>224</v>
      </c>
      <c r="B18" t="s">
        <v>329</v>
      </c>
      <c r="C18" t="s">
        <v>297</v>
      </c>
      <c r="D18" t="s">
        <v>330</v>
      </c>
      <c r="E18" t="s">
        <v>298</v>
      </c>
      <c r="F18">
        <v>118246.79315914201</v>
      </c>
      <c r="G18">
        <v>114533.75494781</v>
      </c>
      <c r="H18">
        <v>108148.625082684</v>
      </c>
      <c r="I18">
        <v>107147.89693910599</v>
      </c>
      <c r="J18">
        <v>107493.28685458</v>
      </c>
      <c r="K18">
        <v>104410.021037618</v>
      </c>
      <c r="L18">
        <v>103430.91441604101</v>
      </c>
      <c r="M18">
        <v>107957.54794401499</v>
      </c>
      <c r="N18">
        <v>120549.968427452</v>
      </c>
      <c r="O18">
        <v>135150.18446831801</v>
      </c>
      <c r="P18">
        <v>134795.98522781901</v>
      </c>
      <c r="Q18">
        <v>132461.09243089199</v>
      </c>
      <c r="R18">
        <v>137043.908884537</v>
      </c>
      <c r="S18">
        <v>147115.09930548799</v>
      </c>
      <c r="T18">
        <v>141526.675970599</v>
      </c>
      <c r="U18">
        <v>139745.12123528801</v>
      </c>
      <c r="V18">
        <v>128578.34415914401</v>
      </c>
      <c r="W18">
        <v>121692.481900288</v>
      </c>
      <c r="X18">
        <v>109809.52519040801</v>
      </c>
      <c r="Y18">
        <v>101395.422906281</v>
      </c>
      <c r="Z18">
        <v>100029.38483724601</v>
      </c>
      <c r="AA18">
        <v>96960.867637234594</v>
      </c>
      <c r="AB18">
        <v>94726.710486471202</v>
      </c>
      <c r="AC18">
        <v>96351.052477879493</v>
      </c>
      <c r="AD18">
        <v>95276.817002555996</v>
      </c>
      <c r="AE18">
        <v>86181.451086761401</v>
      </c>
      <c r="AF18">
        <v>78540.525709211201</v>
      </c>
    </row>
    <row r="19" spans="1:32" x14ac:dyDescent="0.3">
      <c r="A19" t="s">
        <v>224</v>
      </c>
      <c r="B19" t="s">
        <v>331</v>
      </c>
      <c r="C19" t="s">
        <v>297</v>
      </c>
      <c r="D19" t="s">
        <v>332</v>
      </c>
      <c r="E19" t="s">
        <v>298</v>
      </c>
      <c r="F19">
        <v>96127.069962966503</v>
      </c>
      <c r="G19">
        <v>101623.702523616</v>
      </c>
      <c r="H19">
        <v>102299.025299399</v>
      </c>
      <c r="I19">
        <v>105701.350984531</v>
      </c>
      <c r="J19">
        <v>103057.732539366</v>
      </c>
      <c r="K19">
        <v>100932.537247848</v>
      </c>
      <c r="L19">
        <v>98872.130921736898</v>
      </c>
      <c r="M19">
        <v>95151.344078961905</v>
      </c>
      <c r="N19">
        <v>88205.161759608804</v>
      </c>
      <c r="O19">
        <v>84767.685462519905</v>
      </c>
      <c r="P19">
        <v>80703.163459852105</v>
      </c>
      <c r="Q19">
        <v>78562.821029252606</v>
      </c>
      <c r="R19">
        <v>78497.963947057899</v>
      </c>
      <c r="S19">
        <v>77714.847278445595</v>
      </c>
      <c r="T19">
        <v>71125.812553116804</v>
      </c>
      <c r="U19">
        <v>65734.394543731294</v>
      </c>
      <c r="V19">
        <v>59647.040505129102</v>
      </c>
      <c r="W19">
        <v>55722.0658424926</v>
      </c>
      <c r="X19">
        <v>53474.981724411497</v>
      </c>
      <c r="Y19">
        <v>53841.7276486353</v>
      </c>
      <c r="Z19">
        <v>55776.851286985599</v>
      </c>
      <c r="AA19">
        <v>53204.174965473598</v>
      </c>
      <c r="AB19">
        <v>52942.778619810801</v>
      </c>
      <c r="AC19">
        <v>52996.307594121201</v>
      </c>
      <c r="AD19">
        <v>52536.196646428201</v>
      </c>
      <c r="AE19">
        <v>48135.038763942903</v>
      </c>
      <c r="AF19">
        <v>45423.816077601703</v>
      </c>
    </row>
    <row r="20" spans="1:32" x14ac:dyDescent="0.3">
      <c r="A20" t="s">
        <v>224</v>
      </c>
      <c r="B20" t="s">
        <v>333</v>
      </c>
      <c r="C20" t="s">
        <v>297</v>
      </c>
      <c r="D20" t="s">
        <v>334</v>
      </c>
      <c r="E20" t="s">
        <v>298</v>
      </c>
      <c r="F20">
        <v>10656.891767218</v>
      </c>
      <c r="G20">
        <v>11038.471481832299</v>
      </c>
      <c r="H20">
        <v>10802.369551989001</v>
      </c>
      <c r="I20">
        <v>10629.3679560166</v>
      </c>
      <c r="J20">
        <v>10696.4990044883</v>
      </c>
      <c r="K20">
        <v>10623.1327118831</v>
      </c>
      <c r="L20">
        <v>10326.912153958499</v>
      </c>
      <c r="M20">
        <v>10017.1351121807</v>
      </c>
      <c r="N20">
        <v>9700.0780678949395</v>
      </c>
      <c r="O20">
        <v>49936.4605938924</v>
      </c>
      <c r="P20">
        <v>47712.062187003998</v>
      </c>
      <c r="Q20">
        <v>33015.958746905497</v>
      </c>
      <c r="R20">
        <v>23900.888853484099</v>
      </c>
      <c r="S20">
        <v>18190.769409091299</v>
      </c>
      <c r="T20">
        <v>15674.4425091176</v>
      </c>
      <c r="U20">
        <v>14315.582650651901</v>
      </c>
      <c r="V20">
        <v>12749.1669568206</v>
      </c>
      <c r="W20">
        <v>11598.364282995701</v>
      </c>
      <c r="X20">
        <v>10694.9132940216</v>
      </c>
      <c r="Y20">
        <v>10855.530016098401</v>
      </c>
      <c r="Z20">
        <v>11762.918700595201</v>
      </c>
      <c r="AA20">
        <v>12596.2329690607</v>
      </c>
      <c r="AB20">
        <v>13476.6855661974</v>
      </c>
      <c r="AC20">
        <v>14132.1281539749</v>
      </c>
      <c r="AD20">
        <v>15663.671170370801</v>
      </c>
      <c r="AE20">
        <v>18279.161961199999</v>
      </c>
      <c r="AF20">
        <v>21032.247602936099</v>
      </c>
    </row>
    <row r="21" spans="1:32" x14ac:dyDescent="0.3">
      <c r="A21" t="s">
        <v>224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224</v>
      </c>
      <c r="B22" t="s">
        <v>337</v>
      </c>
      <c r="C22" t="s">
        <v>297</v>
      </c>
      <c r="D22" t="s">
        <v>338</v>
      </c>
      <c r="E22" t="s">
        <v>298</v>
      </c>
      <c r="F22">
        <v>27256.454938675801</v>
      </c>
      <c r="G22">
        <v>27131.542045860599</v>
      </c>
      <c r="H22">
        <v>27389.4571201623</v>
      </c>
      <c r="I22">
        <v>26799.753132781902</v>
      </c>
      <c r="J22">
        <v>27356.4046537707</v>
      </c>
      <c r="K22">
        <v>27575.465851580699</v>
      </c>
      <c r="L22">
        <v>26979.864435002601</v>
      </c>
      <c r="M22">
        <v>26604.644790531202</v>
      </c>
      <c r="N22">
        <v>26516.755097707399</v>
      </c>
      <c r="O22">
        <v>31340.7656876664</v>
      </c>
      <c r="P22">
        <v>34271.613898757802</v>
      </c>
      <c r="Q22">
        <v>35075.146005611903</v>
      </c>
      <c r="R22">
        <v>34952.500558861502</v>
      </c>
      <c r="S22">
        <v>35670.782551676501</v>
      </c>
      <c r="T22">
        <v>35022.855743974498</v>
      </c>
      <c r="U22">
        <v>35151.242166847602</v>
      </c>
      <c r="V22">
        <v>35647.751038431597</v>
      </c>
      <c r="W22">
        <v>33887.983598661303</v>
      </c>
      <c r="X22">
        <v>33488.637391750402</v>
      </c>
      <c r="Y22">
        <v>34276.243062581103</v>
      </c>
      <c r="Z22">
        <v>33472.726285328899</v>
      </c>
      <c r="AA22">
        <v>35417.559172561298</v>
      </c>
      <c r="AB22">
        <v>37613.159061491599</v>
      </c>
      <c r="AC22">
        <v>40638.263475382999</v>
      </c>
      <c r="AD22">
        <v>41914.470783845201</v>
      </c>
      <c r="AE22">
        <v>40675.741189357897</v>
      </c>
      <c r="AF22">
        <v>41514.520478014099</v>
      </c>
    </row>
    <row r="23" spans="1:32" x14ac:dyDescent="0.3">
      <c r="A23" t="s">
        <v>224</v>
      </c>
      <c r="B23" t="s">
        <v>339</v>
      </c>
      <c r="C23" t="s">
        <v>297</v>
      </c>
      <c r="D23" t="s">
        <v>340</v>
      </c>
      <c r="E23" t="s">
        <v>298</v>
      </c>
      <c r="F23">
        <v>1598517.6881011301</v>
      </c>
      <c r="G23">
        <v>1668794.19771814</v>
      </c>
      <c r="H23">
        <v>1691932.14225535</v>
      </c>
      <c r="I23">
        <v>1685815.87505819</v>
      </c>
      <c r="J23">
        <v>1656889.36019146</v>
      </c>
      <c r="K23">
        <v>1638407.41136177</v>
      </c>
      <c r="L23">
        <v>1598998.9169441401</v>
      </c>
      <c r="M23">
        <v>1552540.96024441</v>
      </c>
      <c r="N23">
        <v>1538828.0185464099</v>
      </c>
      <c r="O23">
        <v>1494282.93965672</v>
      </c>
      <c r="P23">
        <v>1461520.4667916801</v>
      </c>
      <c r="Q23">
        <v>1392913.1004318099</v>
      </c>
      <c r="R23">
        <v>1322172.49681089</v>
      </c>
      <c r="S23">
        <v>1283836.8894402799</v>
      </c>
      <c r="T23">
        <v>1243229.2857458701</v>
      </c>
      <c r="U23">
        <v>1198887.0771057999</v>
      </c>
      <c r="V23">
        <v>1163236.3554247499</v>
      </c>
      <c r="W23">
        <v>1112866.1445883701</v>
      </c>
      <c r="X23">
        <v>1114204.59006057</v>
      </c>
      <c r="Y23">
        <v>1096421.31201993</v>
      </c>
      <c r="Z23">
        <v>1083481.1509658101</v>
      </c>
      <c r="AA23">
        <v>1082252.6816380201</v>
      </c>
      <c r="AB23">
        <v>1099465.5673028401</v>
      </c>
      <c r="AC23">
        <v>1108349.7244144301</v>
      </c>
      <c r="AD23">
        <v>1133607.0213878499</v>
      </c>
      <c r="AE23">
        <v>1104623.1086932099</v>
      </c>
      <c r="AF23">
        <v>1076026.7058642099</v>
      </c>
    </row>
    <row r="24" spans="1:32" x14ac:dyDescent="0.3">
      <c r="A24" t="s">
        <v>224</v>
      </c>
      <c r="B24" t="s">
        <v>341</v>
      </c>
      <c r="C24" t="s">
        <v>297</v>
      </c>
      <c r="D24" t="s">
        <v>342</v>
      </c>
      <c r="E24" t="s">
        <v>298</v>
      </c>
      <c r="F24">
        <v>2708464.2208279199</v>
      </c>
      <c r="G24">
        <v>2625874.8580479301</v>
      </c>
      <c r="H24">
        <v>2634582.9601707398</v>
      </c>
      <c r="I24">
        <v>2627044.1163355401</v>
      </c>
      <c r="J24">
        <v>2615549.6215424198</v>
      </c>
      <c r="K24">
        <v>2603113.12390592</v>
      </c>
      <c r="L24">
        <v>2599964.97819856</v>
      </c>
      <c r="M24">
        <v>2631471.1354528</v>
      </c>
      <c r="N24">
        <v>2644745.0893612402</v>
      </c>
      <c r="O24">
        <v>2647284.4207807202</v>
      </c>
      <c r="P24">
        <v>2737626.4913756498</v>
      </c>
      <c r="Q24">
        <v>2762835.9618064398</v>
      </c>
      <c r="R24">
        <v>2671649.4840823999</v>
      </c>
      <c r="S24">
        <v>2591790.8330965298</v>
      </c>
      <c r="T24">
        <v>2410556.4275509198</v>
      </c>
      <c r="U24">
        <v>2279187.3626282201</v>
      </c>
      <c r="V24">
        <v>2189536.5253476398</v>
      </c>
      <c r="W24">
        <v>2166092.10257586</v>
      </c>
      <c r="X24">
        <v>2177142.7704092199</v>
      </c>
      <c r="Y24">
        <v>2093782.88262351</v>
      </c>
      <c r="Z24">
        <v>1968699.1894861299</v>
      </c>
      <c r="AA24">
        <v>1909860.40285344</v>
      </c>
      <c r="AB24">
        <v>1846641.81120707</v>
      </c>
      <c r="AC24">
        <v>1777143.7705176801</v>
      </c>
      <c r="AD24">
        <v>1753735.9720107201</v>
      </c>
      <c r="AE24">
        <v>1677145.1992057399</v>
      </c>
      <c r="AF24">
        <v>1631156.5332704999</v>
      </c>
    </row>
    <row r="25" spans="1:32" x14ac:dyDescent="0.3">
      <c r="A25" t="s">
        <v>224</v>
      </c>
      <c r="B25" t="s">
        <v>343</v>
      </c>
      <c r="C25" t="s">
        <v>297</v>
      </c>
      <c r="D25" t="s">
        <v>344</v>
      </c>
      <c r="E25" t="s">
        <v>298</v>
      </c>
      <c r="F25">
        <v>83703.322497096204</v>
      </c>
      <c r="G25">
        <v>92646.705696049001</v>
      </c>
      <c r="H25">
        <v>99633.012887772697</v>
      </c>
      <c r="I25">
        <v>105337.519042003</v>
      </c>
      <c r="J25">
        <v>111888.89151813601</v>
      </c>
      <c r="K25">
        <v>117607.238110463</v>
      </c>
      <c r="L25">
        <v>119035.28510620999</v>
      </c>
      <c r="M25">
        <v>121701.44862042301</v>
      </c>
      <c r="N25">
        <v>121832.60640458101</v>
      </c>
      <c r="O25">
        <v>124938.799387811</v>
      </c>
      <c r="P25">
        <v>118987.261471113</v>
      </c>
      <c r="Q25">
        <v>111824.235861863</v>
      </c>
      <c r="R25">
        <v>101388.236193633</v>
      </c>
      <c r="S25">
        <v>89298.328924911999</v>
      </c>
      <c r="T25">
        <v>75064.346715760199</v>
      </c>
      <c r="U25">
        <v>65140.9581199487</v>
      </c>
      <c r="V25">
        <v>54333.940103501802</v>
      </c>
      <c r="W25">
        <v>49126.510721363098</v>
      </c>
      <c r="X25">
        <v>47719.8686896746</v>
      </c>
      <c r="Y25">
        <v>48412.406102301196</v>
      </c>
      <c r="Z25">
        <v>50163.544988918104</v>
      </c>
      <c r="AA25">
        <v>50336.076710184701</v>
      </c>
      <c r="AB25">
        <v>51705.580481067103</v>
      </c>
      <c r="AC25">
        <v>51191.1967860187</v>
      </c>
      <c r="AD25">
        <v>51282.621748373102</v>
      </c>
      <c r="AE25">
        <v>50404.702575986201</v>
      </c>
      <c r="AF25">
        <v>49230.849932320903</v>
      </c>
    </row>
    <row r="26" spans="1:32" x14ac:dyDescent="0.3">
      <c r="A26" t="s">
        <v>224</v>
      </c>
      <c r="B26" t="s">
        <v>345</v>
      </c>
      <c r="C26" t="s">
        <v>297</v>
      </c>
      <c r="D26" t="s">
        <v>346</v>
      </c>
      <c r="E26" t="s">
        <v>298</v>
      </c>
      <c r="F26">
        <v>1660364.8792371701</v>
      </c>
      <c r="G26">
        <v>1591094.5835561999</v>
      </c>
      <c r="H26">
        <v>1613228.5839623101</v>
      </c>
      <c r="I26">
        <v>1626698.3576561499</v>
      </c>
      <c r="J26">
        <v>1628845.3435976401</v>
      </c>
      <c r="K26">
        <v>1618031.12225161</v>
      </c>
      <c r="L26">
        <v>1603339.1825057</v>
      </c>
      <c r="M26">
        <v>1632653.9881233899</v>
      </c>
      <c r="N26">
        <v>1643590.0668454601</v>
      </c>
      <c r="O26">
        <v>1637949.32442497</v>
      </c>
      <c r="P26">
        <v>1766312.09911752</v>
      </c>
      <c r="Q26">
        <v>1839665.0485882401</v>
      </c>
      <c r="R26">
        <v>1800565.04499569</v>
      </c>
      <c r="S26">
        <v>1760115.58170283</v>
      </c>
      <c r="T26">
        <v>1624565.60655306</v>
      </c>
      <c r="U26">
        <v>1517056.6996665699</v>
      </c>
      <c r="V26">
        <v>1464489.2037194299</v>
      </c>
      <c r="W26">
        <v>1429183.5706901599</v>
      </c>
      <c r="X26">
        <v>1414653.7071437601</v>
      </c>
      <c r="Y26">
        <v>1341583.45552866</v>
      </c>
      <c r="Z26">
        <v>1214976.4279732001</v>
      </c>
      <c r="AA26">
        <v>1106494.8882633001</v>
      </c>
      <c r="AB26">
        <v>1056228.5255247599</v>
      </c>
      <c r="AC26">
        <v>1017300.99861994</v>
      </c>
      <c r="AD26">
        <v>1005994.4515239201</v>
      </c>
      <c r="AE26">
        <v>967210.99885729805</v>
      </c>
      <c r="AF26">
        <v>971344.78581310494</v>
      </c>
    </row>
    <row r="27" spans="1:32" x14ac:dyDescent="0.3">
      <c r="A27" t="s">
        <v>224</v>
      </c>
      <c r="B27" t="s">
        <v>347</v>
      </c>
      <c r="C27" t="s">
        <v>297</v>
      </c>
      <c r="D27" t="s">
        <v>348</v>
      </c>
      <c r="E27" t="s">
        <v>298</v>
      </c>
      <c r="F27">
        <v>964396.019093654</v>
      </c>
      <c r="G27">
        <v>942133.56879568403</v>
      </c>
      <c r="H27">
        <v>921721.36332066404</v>
      </c>
      <c r="I27">
        <v>895008.23963738</v>
      </c>
      <c r="J27">
        <v>874815.38642664405</v>
      </c>
      <c r="K27">
        <v>867474.76354384795</v>
      </c>
      <c r="L27">
        <v>877590.51058665896</v>
      </c>
      <c r="M27">
        <v>877115.69870897802</v>
      </c>
      <c r="N27">
        <v>879322.41611119604</v>
      </c>
      <c r="O27">
        <v>884396.29696793901</v>
      </c>
      <c r="P27">
        <v>852327.13078701997</v>
      </c>
      <c r="Q27">
        <v>811346.677356345</v>
      </c>
      <c r="R27">
        <v>769696.202893081</v>
      </c>
      <c r="S27">
        <v>742376.92246878694</v>
      </c>
      <c r="T27">
        <v>710926.47428209905</v>
      </c>
      <c r="U27">
        <v>696989.70484170294</v>
      </c>
      <c r="V27">
        <v>670713.38152471604</v>
      </c>
      <c r="W27">
        <v>687782.02116433997</v>
      </c>
      <c r="X27">
        <v>714769.19457578298</v>
      </c>
      <c r="Y27">
        <v>703787.02099254599</v>
      </c>
      <c r="Z27">
        <v>703559.21652400901</v>
      </c>
      <c r="AA27">
        <v>753029.43787996098</v>
      </c>
      <c r="AB27">
        <v>738707.70520124806</v>
      </c>
      <c r="AC27">
        <v>708651.57511171896</v>
      </c>
      <c r="AD27">
        <v>696458.89873843105</v>
      </c>
      <c r="AE27">
        <v>659529.49777246104</v>
      </c>
      <c r="AF27">
        <v>610580.89752507501</v>
      </c>
    </row>
    <row r="28" spans="1:32" x14ac:dyDescent="0.3">
      <c r="A28" t="s">
        <v>224</v>
      </c>
      <c r="B28" t="s">
        <v>349</v>
      </c>
      <c r="C28" t="s">
        <v>297</v>
      </c>
      <c r="D28" t="s">
        <v>350</v>
      </c>
      <c r="E28" t="s">
        <v>298</v>
      </c>
      <c r="F28">
        <v>323469.06226763403</v>
      </c>
      <c r="G28">
        <v>316892.67289349303</v>
      </c>
      <c r="H28">
        <v>307262.20268298301</v>
      </c>
      <c r="I28">
        <v>295088.81784572901</v>
      </c>
      <c r="J28">
        <v>300730.11199528002</v>
      </c>
      <c r="K28">
        <v>300070.56776553602</v>
      </c>
      <c r="L28">
        <v>298173.19404394599</v>
      </c>
      <c r="M28">
        <v>305405.64549835399</v>
      </c>
      <c r="N28">
        <v>312868.80946514598</v>
      </c>
      <c r="O28">
        <v>381997.45248208201</v>
      </c>
      <c r="P28">
        <v>379222.41300113499</v>
      </c>
      <c r="Q28">
        <v>356561.084592156</v>
      </c>
      <c r="R28">
        <v>352638.86893078202</v>
      </c>
      <c r="S28">
        <v>337565.47166926001</v>
      </c>
      <c r="T28">
        <v>325662.42494580301</v>
      </c>
      <c r="U28">
        <v>323100.663283573</v>
      </c>
      <c r="V28">
        <v>303649.67739020998</v>
      </c>
      <c r="W28">
        <v>295495.72769298602</v>
      </c>
      <c r="X28">
        <v>290850.74811283301</v>
      </c>
      <c r="Y28">
        <v>288974.735887027</v>
      </c>
      <c r="Z28">
        <v>282569.23993331002</v>
      </c>
      <c r="AA28">
        <v>294219.36230160098</v>
      </c>
      <c r="AB28">
        <v>312289.88166594697</v>
      </c>
      <c r="AC28">
        <v>320446.84667726199</v>
      </c>
      <c r="AD28">
        <v>323704.49806561897</v>
      </c>
      <c r="AE28">
        <v>297776.93787361099</v>
      </c>
      <c r="AF28">
        <v>276103.12115611503</v>
      </c>
    </row>
    <row r="29" spans="1:32" x14ac:dyDescent="0.3">
      <c r="A29" t="s">
        <v>224</v>
      </c>
      <c r="B29" t="s">
        <v>351</v>
      </c>
      <c r="C29" t="s">
        <v>297</v>
      </c>
      <c r="D29" t="s">
        <v>352</v>
      </c>
      <c r="E29" t="s">
        <v>298</v>
      </c>
      <c r="F29">
        <v>236990.94188684199</v>
      </c>
      <c r="G29">
        <v>232190.68168708801</v>
      </c>
      <c r="H29">
        <v>224826.841773441</v>
      </c>
      <c r="I29">
        <v>212580.74823592301</v>
      </c>
      <c r="J29">
        <v>222114.798750463</v>
      </c>
      <c r="K29">
        <v>226260.79183838901</v>
      </c>
      <c r="L29">
        <v>226217.87253661299</v>
      </c>
      <c r="M29">
        <v>234187.61527256301</v>
      </c>
      <c r="N29">
        <v>242475.08393367199</v>
      </c>
      <c r="O29">
        <v>304042.56979709503</v>
      </c>
      <c r="P29">
        <v>299398.29454145301</v>
      </c>
      <c r="Q29">
        <v>272071.26041558402</v>
      </c>
      <c r="R29">
        <v>265745.97692315502</v>
      </c>
      <c r="S29">
        <v>252048.36757903601</v>
      </c>
      <c r="T29">
        <v>243866.27274861399</v>
      </c>
      <c r="U29">
        <v>241473.710220487</v>
      </c>
      <c r="V29">
        <v>222947.94298794601</v>
      </c>
      <c r="W29">
        <v>214342.468523321</v>
      </c>
      <c r="X29">
        <v>212316.42550695001</v>
      </c>
      <c r="Y29">
        <v>213889.59570669799</v>
      </c>
      <c r="Z29">
        <v>212559.685064116</v>
      </c>
      <c r="AA29">
        <v>221673.528659081</v>
      </c>
      <c r="AB29">
        <v>238666.64089079201</v>
      </c>
      <c r="AC29">
        <v>248346.92382708</v>
      </c>
      <c r="AD29">
        <v>253212.918060014</v>
      </c>
      <c r="AE29">
        <v>233089.36827211099</v>
      </c>
      <c r="AF29">
        <v>219667.56522436699</v>
      </c>
    </row>
    <row r="30" spans="1:32" x14ac:dyDescent="0.3">
      <c r="A30" t="s">
        <v>224</v>
      </c>
      <c r="B30" t="s">
        <v>353</v>
      </c>
      <c r="C30" t="s">
        <v>297</v>
      </c>
      <c r="D30" t="s">
        <v>354</v>
      </c>
      <c r="E30" t="s">
        <v>298</v>
      </c>
      <c r="F30">
        <v>36794.291416745</v>
      </c>
      <c r="G30">
        <v>35657.503532406299</v>
      </c>
      <c r="H30">
        <v>35197.233738656003</v>
      </c>
      <c r="I30">
        <v>37403.442196459197</v>
      </c>
      <c r="J30">
        <v>35147.946839106102</v>
      </c>
      <c r="K30">
        <v>31883.778146561799</v>
      </c>
      <c r="L30">
        <v>30399.7441327245</v>
      </c>
      <c r="M30">
        <v>29431.975441495098</v>
      </c>
      <c r="N30">
        <v>29496.270020079399</v>
      </c>
      <c r="O30">
        <v>28859.361397450699</v>
      </c>
      <c r="P30">
        <v>27270.871126871301</v>
      </c>
      <c r="Q30">
        <v>29234.9448180076</v>
      </c>
      <c r="R30">
        <v>31355.608001498102</v>
      </c>
      <c r="S30">
        <v>32265.170035865201</v>
      </c>
      <c r="T30">
        <v>33179.092928419501</v>
      </c>
      <c r="U30">
        <v>36002.832492810703</v>
      </c>
      <c r="V30">
        <v>38409.492034597999</v>
      </c>
      <c r="W30">
        <v>39179.882806843299</v>
      </c>
      <c r="X30">
        <v>36056.119008113397</v>
      </c>
      <c r="Y30">
        <v>33231.581249131799</v>
      </c>
      <c r="Z30">
        <v>31853.2308312389</v>
      </c>
      <c r="AA30">
        <v>33005.507591048598</v>
      </c>
      <c r="AB30">
        <v>32122.788377667999</v>
      </c>
      <c r="AC30">
        <v>29693.604088112199</v>
      </c>
      <c r="AD30">
        <v>26898.706531511401</v>
      </c>
      <c r="AE30">
        <v>24825.876223721101</v>
      </c>
      <c r="AF30">
        <v>20797.723799189698</v>
      </c>
    </row>
    <row r="31" spans="1:32" x14ac:dyDescent="0.3">
      <c r="A31" t="s">
        <v>224</v>
      </c>
      <c r="B31" t="s">
        <v>355</v>
      </c>
      <c r="C31" t="s">
        <v>297</v>
      </c>
      <c r="D31" t="s">
        <v>356</v>
      </c>
      <c r="E31" t="s">
        <v>298</v>
      </c>
      <c r="F31">
        <v>15162.798541988999</v>
      </c>
      <c r="G31">
        <v>14736.349711007801</v>
      </c>
      <c r="H31">
        <v>14414.593649806</v>
      </c>
      <c r="I31">
        <v>14377.029790012601</v>
      </c>
      <c r="J31">
        <v>14316.1171902807</v>
      </c>
      <c r="K31">
        <v>14628.0291828064</v>
      </c>
      <c r="L31">
        <v>14884.224409598401</v>
      </c>
      <c r="M31">
        <v>14921.2501848188</v>
      </c>
      <c r="N31">
        <v>14264.004094301999</v>
      </c>
      <c r="O31">
        <v>16631.8367012546</v>
      </c>
      <c r="P31">
        <v>18010.749625445998</v>
      </c>
      <c r="Q31">
        <v>19924.407484106399</v>
      </c>
      <c r="R31">
        <v>20506.040100616901</v>
      </c>
      <c r="S31">
        <v>19573.652347496401</v>
      </c>
      <c r="T31">
        <v>16831.457629166402</v>
      </c>
      <c r="U31">
        <v>15338.280774357299</v>
      </c>
      <c r="V31">
        <v>14281.0312606233</v>
      </c>
      <c r="W31">
        <v>13766.360190863699</v>
      </c>
      <c r="X31">
        <v>13846.623924641501</v>
      </c>
      <c r="Y31">
        <v>13170.853188449501</v>
      </c>
      <c r="Z31">
        <v>11282.459606607899</v>
      </c>
      <c r="AA31">
        <v>11351.201646309501</v>
      </c>
      <c r="AB31">
        <v>11513.038475289901</v>
      </c>
      <c r="AC31">
        <v>11507.102212972301</v>
      </c>
      <c r="AD31">
        <v>11774.5640425439</v>
      </c>
      <c r="AE31">
        <v>9453.4522833083793</v>
      </c>
      <c r="AF31">
        <v>7111.4696028138096</v>
      </c>
    </row>
    <row r="32" spans="1:32" x14ac:dyDescent="0.3">
      <c r="A32" t="s">
        <v>224</v>
      </c>
      <c r="B32" t="s">
        <v>357</v>
      </c>
      <c r="C32" t="s">
        <v>297</v>
      </c>
      <c r="D32" t="s">
        <v>358</v>
      </c>
      <c r="E32" t="s">
        <v>298</v>
      </c>
      <c r="F32">
        <v>16256.9475909301</v>
      </c>
      <c r="G32">
        <v>16146.2884642637</v>
      </c>
      <c r="H32">
        <v>15091.652286967599</v>
      </c>
      <c r="I32">
        <v>13603.1466437662</v>
      </c>
      <c r="J32">
        <v>11726.966494312501</v>
      </c>
      <c r="K32">
        <v>9902.8897450526401</v>
      </c>
      <c r="L32">
        <v>9157.7743043256105</v>
      </c>
      <c r="M32">
        <v>9001.7191972130495</v>
      </c>
      <c r="N32">
        <v>8776.7189069912693</v>
      </c>
      <c r="O32">
        <v>11059.1804817026</v>
      </c>
      <c r="P32">
        <v>13141.3196433377</v>
      </c>
      <c r="Q32">
        <v>14982.466621980901</v>
      </c>
      <c r="R32">
        <v>15261.4610155882</v>
      </c>
      <c r="S32">
        <v>15293.3697585465</v>
      </c>
      <c r="T32">
        <v>14076.197053657201</v>
      </c>
      <c r="U32">
        <v>13312.1783798622</v>
      </c>
      <c r="V32">
        <v>12180.870658441399</v>
      </c>
      <c r="W32">
        <v>13195.2706144739</v>
      </c>
      <c r="X32">
        <v>13997.7881859395</v>
      </c>
      <c r="Y32">
        <v>14532.444810257701</v>
      </c>
      <c r="Z32">
        <v>13583.7275473914</v>
      </c>
      <c r="AA32">
        <v>14494.7990926531</v>
      </c>
      <c r="AB32">
        <v>15441.3332121446</v>
      </c>
      <c r="AC32">
        <v>15730.752489675</v>
      </c>
      <c r="AD32">
        <v>16242.2910289463</v>
      </c>
      <c r="AE32">
        <v>14412.798105391301</v>
      </c>
      <c r="AF32">
        <v>12831.012707813101</v>
      </c>
    </row>
    <row r="33" spans="1:32" x14ac:dyDescent="0.3">
      <c r="A33" t="s">
        <v>224</v>
      </c>
      <c r="B33" t="s">
        <v>359</v>
      </c>
      <c r="C33" t="s">
        <v>297</v>
      </c>
      <c r="D33" t="s">
        <v>360</v>
      </c>
      <c r="E33" t="s">
        <v>298</v>
      </c>
      <c r="F33">
        <v>18264.082831127798</v>
      </c>
      <c r="G33">
        <v>18161.849498727101</v>
      </c>
      <c r="H33">
        <v>17731.881234111901</v>
      </c>
      <c r="I33">
        <v>17124.450979568701</v>
      </c>
      <c r="J33">
        <v>17424.282721117699</v>
      </c>
      <c r="K33">
        <v>17395.078852726201</v>
      </c>
      <c r="L33">
        <v>17513.578660683601</v>
      </c>
      <c r="M33">
        <v>17863.085402263601</v>
      </c>
      <c r="N33">
        <v>17856.732510101399</v>
      </c>
      <c r="O33">
        <v>21404.5041045789</v>
      </c>
      <c r="P33">
        <v>21401.178064026099</v>
      </c>
      <c r="Q33">
        <v>20348.0052524776</v>
      </c>
      <c r="R33">
        <v>19769.782889923899</v>
      </c>
      <c r="S33">
        <v>18384.911948316199</v>
      </c>
      <c r="T33">
        <v>17709.4045859455</v>
      </c>
      <c r="U33">
        <v>16973.661416055598</v>
      </c>
      <c r="V33">
        <v>15830.3404486011</v>
      </c>
      <c r="W33">
        <v>15011.7455574837</v>
      </c>
      <c r="X33">
        <v>14633.7914871883</v>
      </c>
      <c r="Y33">
        <v>14150.26093249</v>
      </c>
      <c r="Z33">
        <v>13290.1368839556</v>
      </c>
      <c r="AA33">
        <v>13694.325312508699</v>
      </c>
      <c r="AB33">
        <v>14546.0807100527</v>
      </c>
      <c r="AC33">
        <v>15168.4640594219</v>
      </c>
      <c r="AD33">
        <v>15576.018402604101</v>
      </c>
      <c r="AE33">
        <v>15995.4429890793</v>
      </c>
      <c r="AF33">
        <v>15695.3498219308</v>
      </c>
    </row>
    <row r="34" spans="1:32" x14ac:dyDescent="0.3">
      <c r="A34" t="s">
        <v>224</v>
      </c>
      <c r="B34" t="s">
        <v>361</v>
      </c>
      <c r="C34" t="s">
        <v>297</v>
      </c>
      <c r="D34" t="s">
        <v>362</v>
      </c>
      <c r="E34" t="s">
        <v>298</v>
      </c>
      <c r="F34">
        <v>308102.31373975897</v>
      </c>
      <c r="G34">
        <v>329529.229689189</v>
      </c>
      <c r="H34">
        <v>344690.11838113802</v>
      </c>
      <c r="I34">
        <v>343005.541470678</v>
      </c>
      <c r="J34">
        <v>342217.69782855501</v>
      </c>
      <c r="K34">
        <v>317066.393667472</v>
      </c>
      <c r="L34">
        <v>319346.69295182498</v>
      </c>
      <c r="M34">
        <v>334431.20758843701</v>
      </c>
      <c r="N34">
        <v>331957.63818877202</v>
      </c>
      <c r="O34">
        <v>323851.33239929698</v>
      </c>
      <c r="P34">
        <v>321509.13425729302</v>
      </c>
      <c r="Q34">
        <v>300112.669137121</v>
      </c>
      <c r="R34">
        <v>294672.00337246899</v>
      </c>
      <c r="S34">
        <v>281671.423794267</v>
      </c>
      <c r="T34">
        <v>243657.35125981999</v>
      </c>
      <c r="U34">
        <v>222921.455103949</v>
      </c>
      <c r="V34">
        <v>219279.53890198201</v>
      </c>
      <c r="W34">
        <v>205653.44110868199</v>
      </c>
      <c r="X34">
        <v>196388.320094964</v>
      </c>
      <c r="Y34">
        <v>189064.619779562</v>
      </c>
      <c r="Z34">
        <v>176494.24263979701</v>
      </c>
      <c r="AA34">
        <v>162555.01022860801</v>
      </c>
      <c r="AB34">
        <v>160006.04537110799</v>
      </c>
      <c r="AC34">
        <v>158052.61147070001</v>
      </c>
      <c r="AD34">
        <v>158764.40667249</v>
      </c>
      <c r="AE34">
        <v>150880.082778235</v>
      </c>
      <c r="AF34">
        <v>148187.672720595</v>
      </c>
    </row>
    <row r="35" spans="1:32" x14ac:dyDescent="0.3">
      <c r="A35" t="s">
        <v>224</v>
      </c>
      <c r="B35" t="s">
        <v>363</v>
      </c>
      <c r="C35" t="s">
        <v>297</v>
      </c>
      <c r="D35" t="s">
        <v>364</v>
      </c>
      <c r="E35" t="s">
        <v>298</v>
      </c>
      <c r="F35">
        <v>408979.94963665598</v>
      </c>
      <c r="G35">
        <v>454747.59264305199</v>
      </c>
      <c r="H35">
        <v>491481.39927258901</v>
      </c>
      <c r="I35">
        <v>537328.12147351797</v>
      </c>
      <c r="J35">
        <v>574466.33849944698</v>
      </c>
      <c r="K35">
        <v>601899.66028492001</v>
      </c>
      <c r="L35">
        <v>647886.75538709003</v>
      </c>
      <c r="M35">
        <v>700594.81583934103</v>
      </c>
      <c r="N35">
        <v>727063.59547665704</v>
      </c>
      <c r="O35">
        <v>752861.71697827894</v>
      </c>
      <c r="P35">
        <v>775779.32409073506</v>
      </c>
      <c r="Q35">
        <v>791142.79388272995</v>
      </c>
      <c r="R35">
        <v>781153.29234007502</v>
      </c>
      <c r="S35">
        <v>771570.99709305901</v>
      </c>
      <c r="T35">
        <v>740995.37257987005</v>
      </c>
      <c r="U35">
        <v>706826.363807427</v>
      </c>
      <c r="V35">
        <v>675988.523039878</v>
      </c>
      <c r="W35">
        <v>658964.59367887303</v>
      </c>
      <c r="X35">
        <v>656966.13455447298</v>
      </c>
      <c r="Y35">
        <v>647364.50367787201</v>
      </c>
      <c r="Z35">
        <v>648480.68880486395</v>
      </c>
      <c r="AA35">
        <v>631730.50811682397</v>
      </c>
      <c r="AB35">
        <v>618549.89019772306</v>
      </c>
      <c r="AC35">
        <v>599027.78856350598</v>
      </c>
      <c r="AD35">
        <v>589449.47047193104</v>
      </c>
      <c r="AE35">
        <v>574179.37924346805</v>
      </c>
      <c r="AF35">
        <v>575337.81415916397</v>
      </c>
    </row>
    <row r="36" spans="1:32" x14ac:dyDescent="0.3">
      <c r="A36" t="s">
        <v>224</v>
      </c>
      <c r="B36" t="s">
        <v>365</v>
      </c>
      <c r="C36" t="s">
        <v>297</v>
      </c>
      <c r="D36" t="s">
        <v>366</v>
      </c>
      <c r="E36" t="s">
        <v>298</v>
      </c>
      <c r="F36">
        <v>117906.82587584</v>
      </c>
      <c r="G36">
        <v>125636.57649001401</v>
      </c>
      <c r="H36">
        <v>128669.306143808</v>
      </c>
      <c r="I36">
        <v>133064.392577338</v>
      </c>
      <c r="J36">
        <v>135768.94715351</v>
      </c>
      <c r="K36">
        <v>137170.150361201</v>
      </c>
      <c r="L36">
        <v>141864.14904000101</v>
      </c>
      <c r="M36">
        <v>147868.85992668601</v>
      </c>
      <c r="N36">
        <v>150622.958503573</v>
      </c>
      <c r="O36">
        <v>155585.20394847399</v>
      </c>
      <c r="P36">
        <v>162747.96394619299</v>
      </c>
      <c r="Q36">
        <v>165267.719816097</v>
      </c>
      <c r="R36">
        <v>160833.12277358701</v>
      </c>
      <c r="S36">
        <v>152591.16989894901</v>
      </c>
      <c r="T36">
        <v>141630.988663481</v>
      </c>
      <c r="U36">
        <v>133617.56339770401</v>
      </c>
      <c r="V36">
        <v>125072.17786764</v>
      </c>
      <c r="W36">
        <v>119092.77129913701</v>
      </c>
      <c r="X36">
        <v>117521.77167418</v>
      </c>
      <c r="Y36">
        <v>117362.121067924</v>
      </c>
      <c r="Z36">
        <v>120758.35055112399</v>
      </c>
      <c r="AA36">
        <v>118292.15144495699</v>
      </c>
      <c r="AB36">
        <v>114563.40614833</v>
      </c>
      <c r="AC36">
        <v>109914.899616989</v>
      </c>
      <c r="AD36">
        <v>107376.073008163</v>
      </c>
      <c r="AE36">
        <v>101239.952139446</v>
      </c>
      <c r="AF36">
        <v>100178.92850612001</v>
      </c>
    </row>
    <row r="37" spans="1:32" x14ac:dyDescent="0.3">
      <c r="A37" t="s">
        <v>224</v>
      </c>
      <c r="B37" t="s">
        <v>367</v>
      </c>
      <c r="C37" t="s">
        <v>297</v>
      </c>
      <c r="D37" t="s">
        <v>368</v>
      </c>
      <c r="E37" t="s">
        <v>298</v>
      </c>
      <c r="F37">
        <v>171783.496081221</v>
      </c>
      <c r="G37">
        <v>196390.50474996501</v>
      </c>
      <c r="H37">
        <v>217187.326500725</v>
      </c>
      <c r="I37">
        <v>232841.61969788899</v>
      </c>
      <c r="J37">
        <v>243557.50536822501</v>
      </c>
      <c r="K37">
        <v>248659.08061005501</v>
      </c>
      <c r="L37">
        <v>259399.58906211299</v>
      </c>
      <c r="M37">
        <v>272859.71457198099</v>
      </c>
      <c r="N37">
        <v>278583.17394034797</v>
      </c>
      <c r="O37">
        <v>280576.41839100001</v>
      </c>
      <c r="P37">
        <v>277485.89482706902</v>
      </c>
      <c r="Q37">
        <v>273053.03224029503</v>
      </c>
      <c r="R37">
        <v>263836.580904192</v>
      </c>
      <c r="S37">
        <v>261551.93240794499</v>
      </c>
      <c r="T37">
        <v>256159.85582991299</v>
      </c>
      <c r="U37">
        <v>249874.562614561</v>
      </c>
      <c r="V37">
        <v>244550.65003314399</v>
      </c>
      <c r="W37">
        <v>242129.55492806499</v>
      </c>
      <c r="X37">
        <v>244330.694170542</v>
      </c>
      <c r="Y37">
        <v>240939.34763870001</v>
      </c>
      <c r="Z37">
        <v>240875.24772385601</v>
      </c>
      <c r="AA37">
        <v>236181.03504358401</v>
      </c>
      <c r="AB37">
        <v>230390.53091205101</v>
      </c>
      <c r="AC37">
        <v>221774.62205166</v>
      </c>
      <c r="AD37">
        <v>213562.88871738999</v>
      </c>
      <c r="AE37">
        <v>210998.05078220399</v>
      </c>
      <c r="AF37">
        <v>208879.353961897</v>
      </c>
    </row>
    <row r="38" spans="1:32" x14ac:dyDescent="0.3">
      <c r="A38" t="s">
        <v>224</v>
      </c>
      <c r="B38" t="s">
        <v>369</v>
      </c>
      <c r="C38" t="s">
        <v>297</v>
      </c>
      <c r="D38" t="s">
        <v>370</v>
      </c>
      <c r="E38" t="s">
        <v>298</v>
      </c>
      <c r="F38">
        <v>119289.62767959401</v>
      </c>
      <c r="G38">
        <v>132720.511403073</v>
      </c>
      <c r="H38">
        <v>145624.76662805499</v>
      </c>
      <c r="I38">
        <v>171422.109198291</v>
      </c>
      <c r="J38">
        <v>195139.88597771199</v>
      </c>
      <c r="K38">
        <v>216070.429313664</v>
      </c>
      <c r="L38">
        <v>246623.017284976</v>
      </c>
      <c r="M38">
        <v>279866.24134067399</v>
      </c>
      <c r="N38">
        <v>297857.46303273598</v>
      </c>
      <c r="O38">
        <v>316700.09463880502</v>
      </c>
      <c r="P38">
        <v>335545.465317472</v>
      </c>
      <c r="Q38">
        <v>352822.04182633798</v>
      </c>
      <c r="R38">
        <v>356483.588662297</v>
      </c>
      <c r="S38">
        <v>357427.89478616603</v>
      </c>
      <c r="T38">
        <v>343204.52808647603</v>
      </c>
      <c r="U38">
        <v>323334.23779516201</v>
      </c>
      <c r="V38">
        <v>306365.69513909402</v>
      </c>
      <c r="W38">
        <v>297742.26745167002</v>
      </c>
      <c r="X38">
        <v>295113.66870975099</v>
      </c>
      <c r="Y38">
        <v>289063.034971249</v>
      </c>
      <c r="Z38">
        <v>286847.09052988398</v>
      </c>
      <c r="AA38">
        <v>277257.32162828301</v>
      </c>
      <c r="AB38">
        <v>273595.953137342</v>
      </c>
      <c r="AC38">
        <v>267338.266894856</v>
      </c>
      <c r="AD38">
        <v>268510.50874637801</v>
      </c>
      <c r="AE38">
        <v>261941.37632181801</v>
      </c>
      <c r="AF38">
        <v>266279.53169114602</v>
      </c>
    </row>
    <row r="39" spans="1:32" x14ac:dyDescent="0.3">
      <c r="A39" t="s">
        <v>224</v>
      </c>
      <c r="B39" t="s">
        <v>371</v>
      </c>
      <c r="C39" t="s">
        <v>297</v>
      </c>
      <c r="D39" t="s">
        <v>372</v>
      </c>
      <c r="E39" t="s">
        <v>298</v>
      </c>
      <c r="F39">
        <v>125595.39734198</v>
      </c>
      <c r="G39">
        <v>125820.49603564299</v>
      </c>
      <c r="H39">
        <v>125575.906846468</v>
      </c>
      <c r="I39">
        <v>122834.797330835</v>
      </c>
      <c r="J39">
        <v>120504.56478084</v>
      </c>
      <c r="K39">
        <v>119793.884441221</v>
      </c>
      <c r="L39">
        <v>124266.948878706</v>
      </c>
      <c r="M39">
        <v>131910.18572946999</v>
      </c>
      <c r="N39">
        <v>139367.648324287</v>
      </c>
      <c r="O39">
        <v>91575.327069348699</v>
      </c>
      <c r="P39">
        <v>83826.599556083398</v>
      </c>
      <c r="Q39">
        <v>136307.546944498</v>
      </c>
      <c r="R39">
        <v>164800.23400684199</v>
      </c>
      <c r="S39">
        <v>137009.76355239199</v>
      </c>
      <c r="T39">
        <v>136047.49258416999</v>
      </c>
      <c r="U39">
        <v>137628.91633824501</v>
      </c>
      <c r="V39">
        <v>134644.26701415601</v>
      </c>
      <c r="W39">
        <v>129585.957755492</v>
      </c>
      <c r="X39">
        <v>126678.63109928201</v>
      </c>
      <c r="Y39">
        <v>118484.53320316599</v>
      </c>
      <c r="Z39">
        <v>112269.806993893</v>
      </c>
      <c r="AA39">
        <v>107153.810892455</v>
      </c>
      <c r="AB39">
        <v>106498.734068273</v>
      </c>
      <c r="AC39">
        <v>108814.886383326</v>
      </c>
      <c r="AD39">
        <v>108991.553488046</v>
      </c>
      <c r="AE39">
        <v>108564.30209340699</v>
      </c>
      <c r="AF39">
        <v>111519.12523743301</v>
      </c>
    </row>
    <row r="40" spans="1:32" x14ac:dyDescent="0.3">
      <c r="A40" t="s">
        <v>224</v>
      </c>
      <c r="B40" t="s">
        <v>373</v>
      </c>
      <c r="C40" t="s">
        <v>297</v>
      </c>
      <c r="D40" t="s">
        <v>374</v>
      </c>
      <c r="E40" t="s">
        <v>298</v>
      </c>
      <c r="F40">
        <v>1445011.8853495701</v>
      </c>
      <c r="G40">
        <v>1601445.61512616</v>
      </c>
      <c r="H40">
        <v>1679630.42016654</v>
      </c>
      <c r="I40">
        <v>1694584.2447059201</v>
      </c>
      <c r="J40">
        <v>1717463.5101596699</v>
      </c>
      <c r="K40">
        <v>1762908.69886224</v>
      </c>
      <c r="L40">
        <v>1804290.0965251999</v>
      </c>
      <c r="M40">
        <v>1831692.2244585799</v>
      </c>
      <c r="N40">
        <v>1845707.3973580401</v>
      </c>
      <c r="O40">
        <v>1912330.01357008</v>
      </c>
      <c r="P40">
        <v>1935992.71957283</v>
      </c>
      <c r="Q40">
        <v>1948437.1444128801</v>
      </c>
      <c r="R40">
        <v>1942872.9945064599</v>
      </c>
      <c r="S40">
        <v>1955216.2843098</v>
      </c>
      <c r="T40">
        <v>1926676.01762849</v>
      </c>
      <c r="U40">
        <v>1885783.3980094499</v>
      </c>
      <c r="V40">
        <v>1851717.11976481</v>
      </c>
      <c r="W40">
        <v>1859910.04785222</v>
      </c>
      <c r="X40">
        <v>1859378.5498381101</v>
      </c>
      <c r="Y40">
        <v>1815489.8642775801</v>
      </c>
      <c r="Z40">
        <v>1784081.13743983</v>
      </c>
      <c r="AA40">
        <v>1743653.4908342401</v>
      </c>
      <c r="AB40">
        <v>1718472.81932275</v>
      </c>
      <c r="AC40">
        <v>1667997.20510786</v>
      </c>
      <c r="AD40">
        <v>1666503.8939926999</v>
      </c>
      <c r="AE40">
        <v>1627351.8857790499</v>
      </c>
      <c r="AF40">
        <v>1598427.6544057301</v>
      </c>
    </row>
    <row r="41" spans="1:32" x14ac:dyDescent="0.3">
      <c r="A41" t="s">
        <v>224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224</v>
      </c>
      <c r="B43" t="s">
        <v>379</v>
      </c>
      <c r="C43" t="s">
        <v>297</v>
      </c>
      <c r="D43" t="s">
        <v>380</v>
      </c>
      <c r="E43" t="s">
        <v>298</v>
      </c>
      <c r="F43">
        <v>747479.90462424001</v>
      </c>
      <c r="G43">
        <v>711615.25176398095</v>
      </c>
      <c r="H43">
        <v>690303.68395109696</v>
      </c>
      <c r="I43">
        <v>690697.52725528204</v>
      </c>
      <c r="J43">
        <v>690811.26071915904</v>
      </c>
      <c r="K43">
        <v>712693.660558959</v>
      </c>
      <c r="L43">
        <v>752468.25251028</v>
      </c>
      <c r="M43">
        <v>798985.73390329001</v>
      </c>
      <c r="N43">
        <v>824632.29990020499</v>
      </c>
      <c r="O43">
        <v>864777.09369616501</v>
      </c>
      <c r="P43">
        <v>914014.63633452996</v>
      </c>
      <c r="Q43">
        <v>971334.43867823202</v>
      </c>
      <c r="R43">
        <v>1006742.36988701</v>
      </c>
      <c r="S43">
        <v>1045657.4604596799</v>
      </c>
      <c r="T43">
        <v>1023964.83490971</v>
      </c>
      <c r="U43">
        <v>986005.755378642</v>
      </c>
      <c r="V43">
        <v>968002.31753949099</v>
      </c>
      <c r="W43">
        <v>960282.95882688905</v>
      </c>
      <c r="X43">
        <v>977458.72803758003</v>
      </c>
      <c r="Y43">
        <v>981067.80435478396</v>
      </c>
      <c r="Z43">
        <v>998266.706003331</v>
      </c>
      <c r="AA43">
        <v>988848.24143248296</v>
      </c>
      <c r="AB43">
        <v>984275.99583946599</v>
      </c>
      <c r="AC43">
        <v>965105.92868898099</v>
      </c>
      <c r="AD43">
        <v>968775.87208254496</v>
      </c>
      <c r="AE43">
        <v>955837.37926202</v>
      </c>
      <c r="AF43">
        <v>965906.93362321297</v>
      </c>
    </row>
    <row r="44" spans="1:32" x14ac:dyDescent="0.3">
      <c r="A44" t="s">
        <v>224</v>
      </c>
      <c r="B44" t="s">
        <v>381</v>
      </c>
      <c r="C44" t="s">
        <v>297</v>
      </c>
      <c r="D44" t="s">
        <v>382</v>
      </c>
      <c r="E44" t="s">
        <v>298</v>
      </c>
      <c r="F44">
        <v>9509802.9585253391</v>
      </c>
      <c r="G44">
        <v>9513503.8970683794</v>
      </c>
      <c r="H44">
        <v>9495399.4249822404</v>
      </c>
      <c r="I44">
        <v>9523767.2771768197</v>
      </c>
      <c r="J44">
        <v>9442730.4816188291</v>
      </c>
      <c r="K44">
        <v>9416956.8125867993</v>
      </c>
      <c r="L44">
        <v>9410567.7897453997</v>
      </c>
      <c r="M44">
        <v>9539778.8325508591</v>
      </c>
      <c r="N44">
        <v>9618979.8248186801</v>
      </c>
      <c r="O44">
        <v>9696850.6642785706</v>
      </c>
      <c r="P44">
        <v>9860061.0718620792</v>
      </c>
      <c r="Q44">
        <v>9860997.8357486706</v>
      </c>
      <c r="R44">
        <v>9660855.3300978597</v>
      </c>
      <c r="S44">
        <v>9492862.9339277707</v>
      </c>
      <c r="T44">
        <v>9025069.6864034291</v>
      </c>
      <c r="U44">
        <v>8695237.6163377408</v>
      </c>
      <c r="V44">
        <v>8351479.7587144896</v>
      </c>
      <c r="W44">
        <v>8142861.9117927998</v>
      </c>
      <c r="X44">
        <v>8066532.31822934</v>
      </c>
      <c r="Y44">
        <v>7891994.5168936001</v>
      </c>
      <c r="Z44">
        <v>7740682.2227708902</v>
      </c>
      <c r="AA44">
        <v>7592966.9660577103</v>
      </c>
      <c r="AB44">
        <v>7523288.9324574601</v>
      </c>
      <c r="AC44">
        <v>7378615.7152179899</v>
      </c>
      <c r="AD44">
        <v>7359657.52656906</v>
      </c>
      <c r="AE44">
        <v>7036231.13127218</v>
      </c>
      <c r="AF44">
        <v>6807753.9225164102</v>
      </c>
    </row>
    <row r="45" spans="1:32" x14ac:dyDescent="0.3">
      <c r="A45" t="s">
        <v>224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224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224</v>
      </c>
      <c r="B47" t="s">
        <v>387</v>
      </c>
      <c r="C47" t="s">
        <v>297</v>
      </c>
      <c r="D47" t="s">
        <v>388</v>
      </c>
      <c r="E47" t="s">
        <v>298</v>
      </c>
      <c r="F47">
        <v>651569.01893113495</v>
      </c>
      <c r="G47">
        <v>658548.51235303504</v>
      </c>
      <c r="H47">
        <v>659581.97019461903</v>
      </c>
      <c r="I47">
        <v>669970.71281212498</v>
      </c>
      <c r="J47">
        <v>678679.522204626</v>
      </c>
      <c r="K47">
        <v>682712.38989884697</v>
      </c>
      <c r="L47">
        <v>708073.40727934695</v>
      </c>
      <c r="M47">
        <v>744910.74797571602</v>
      </c>
      <c r="N47">
        <v>755772.77270307601</v>
      </c>
      <c r="O47">
        <v>773838.55824380205</v>
      </c>
      <c r="P47">
        <v>785358.81687188102</v>
      </c>
      <c r="Q47">
        <v>795907.24804418802</v>
      </c>
      <c r="R47">
        <v>785129.76518020697</v>
      </c>
      <c r="S47">
        <v>776714.40701881703</v>
      </c>
      <c r="T47">
        <v>751172.46179224504</v>
      </c>
      <c r="U47">
        <v>718481.751870587</v>
      </c>
      <c r="V47">
        <v>694218.97512990399</v>
      </c>
      <c r="W47">
        <v>677426.50133309898</v>
      </c>
      <c r="X47">
        <v>668462.24585555994</v>
      </c>
      <c r="Y47">
        <v>657591.17854610202</v>
      </c>
      <c r="Z47">
        <v>652439.91164708696</v>
      </c>
      <c r="AA47">
        <v>631179.12339543703</v>
      </c>
      <c r="AB47">
        <v>620042.82221898995</v>
      </c>
      <c r="AC47">
        <v>602552.31304448994</v>
      </c>
      <c r="AD47">
        <v>597471.31260316004</v>
      </c>
      <c r="AE47">
        <v>582885.05962845299</v>
      </c>
      <c r="AF47">
        <v>582333.92257689801</v>
      </c>
    </row>
    <row r="48" spans="1:32" x14ac:dyDescent="0.3">
      <c r="A48" t="s">
        <v>224</v>
      </c>
      <c r="B48" t="s">
        <v>389</v>
      </c>
      <c r="C48" t="s">
        <v>297</v>
      </c>
      <c r="D48" t="s">
        <v>390</v>
      </c>
      <c r="E48" t="s">
        <v>298</v>
      </c>
      <c r="F48">
        <v>1762827.24864365</v>
      </c>
      <c r="G48">
        <v>1778465.6743592899</v>
      </c>
      <c r="H48">
        <v>1779311.25281519</v>
      </c>
      <c r="I48">
        <v>1809456.7197292</v>
      </c>
      <c r="J48">
        <v>1840691.60439613</v>
      </c>
      <c r="K48">
        <v>1860826.51756906</v>
      </c>
      <c r="L48">
        <v>1946733.17536481</v>
      </c>
      <c r="M48">
        <v>2057294.1898856501</v>
      </c>
      <c r="N48">
        <v>2100682.06239769</v>
      </c>
      <c r="O48">
        <v>2167618.11498274</v>
      </c>
      <c r="P48">
        <v>2225088.59362021</v>
      </c>
      <c r="Q48">
        <v>2269039.2133886698</v>
      </c>
      <c r="R48">
        <v>2248228.15709126</v>
      </c>
      <c r="S48">
        <v>2228616.3139521098</v>
      </c>
      <c r="T48">
        <v>2180797.6571662198</v>
      </c>
      <c r="U48">
        <v>2123402.1609958401</v>
      </c>
      <c r="V48">
        <v>2079202.9660692301</v>
      </c>
      <c r="W48">
        <v>2071976.6332175799</v>
      </c>
      <c r="X48">
        <v>2085977.63615763</v>
      </c>
      <c r="Y48">
        <v>2069433.6066161999</v>
      </c>
      <c r="Z48">
        <v>2076441.2393789301</v>
      </c>
      <c r="AA48">
        <v>2034870.78358568</v>
      </c>
      <c r="AB48">
        <v>2008457.12480544</v>
      </c>
      <c r="AC48">
        <v>1957544.86368616</v>
      </c>
      <c r="AD48">
        <v>1946964.8388916601</v>
      </c>
      <c r="AE48">
        <v>1904629.8913751999</v>
      </c>
      <c r="AF48">
        <v>1912921.14696951</v>
      </c>
    </row>
    <row r="49" spans="1:32" x14ac:dyDescent="0.3">
      <c r="A49" t="s">
        <v>224</v>
      </c>
      <c r="B49" t="s">
        <v>391</v>
      </c>
      <c r="C49" t="s">
        <v>297</v>
      </c>
      <c r="D49" t="s">
        <v>392</v>
      </c>
      <c r="E49" t="s">
        <v>298</v>
      </c>
      <c r="F49">
        <v>651294.89464174397</v>
      </c>
      <c r="G49">
        <v>597364.53107309202</v>
      </c>
      <c r="H49">
        <v>560143.56214726903</v>
      </c>
      <c r="I49">
        <v>543462.64849652303</v>
      </c>
      <c r="J49">
        <v>534540.79331400304</v>
      </c>
      <c r="K49">
        <v>523344.13952485798</v>
      </c>
      <c r="L49">
        <v>532945.12946952297</v>
      </c>
      <c r="M49">
        <v>554679.66080001602</v>
      </c>
      <c r="N49">
        <v>557604.71592076495</v>
      </c>
      <c r="O49">
        <v>567316.99187613302</v>
      </c>
      <c r="P49">
        <v>575716.83254731097</v>
      </c>
      <c r="Q49">
        <v>583005.39967927604</v>
      </c>
      <c r="R49">
        <v>572869.82008838397</v>
      </c>
      <c r="S49">
        <v>564901.80029529997</v>
      </c>
      <c r="T49">
        <v>546195.77982197201</v>
      </c>
      <c r="U49">
        <v>525011.05988783797</v>
      </c>
      <c r="V49">
        <v>511031.60481026903</v>
      </c>
      <c r="W49">
        <v>501450.94095644698</v>
      </c>
      <c r="X49">
        <v>495353.31593974202</v>
      </c>
      <c r="Y49">
        <v>485501.44959546701</v>
      </c>
      <c r="Z49">
        <v>478365.58684429998</v>
      </c>
      <c r="AA49">
        <v>460248.69044532097</v>
      </c>
      <c r="AB49">
        <v>449373.49198505102</v>
      </c>
      <c r="AC49">
        <v>432925.830638949</v>
      </c>
      <c r="AD49">
        <v>425671.20111076999</v>
      </c>
      <c r="AE49">
        <v>412761.403231112</v>
      </c>
      <c r="AF49">
        <v>409469.219203335</v>
      </c>
    </row>
    <row r="50" spans="1:32" x14ac:dyDescent="0.3">
      <c r="A50" t="s">
        <v>224</v>
      </c>
      <c r="B50" t="s">
        <v>393</v>
      </c>
      <c r="C50" t="s">
        <v>297</v>
      </c>
      <c r="D50" t="s">
        <v>394</v>
      </c>
      <c r="E50" t="s">
        <v>298</v>
      </c>
      <c r="F50">
        <v>459963.33507077099</v>
      </c>
      <c r="G50">
        <v>522552.63093316503</v>
      </c>
      <c r="H50">
        <v>559585.72047330195</v>
      </c>
      <c r="I50">
        <v>596023.35842055199</v>
      </c>
      <c r="J50">
        <v>627471.28887750499</v>
      </c>
      <c r="K50">
        <v>654769.988145357</v>
      </c>
      <c r="L50">
        <v>705714.63861593697</v>
      </c>
      <c r="M50">
        <v>757703.78110991803</v>
      </c>
      <c r="N50">
        <v>787304.57377385104</v>
      </c>
      <c r="O50">
        <v>826462.56486280402</v>
      </c>
      <c r="P50">
        <v>864012.94420102099</v>
      </c>
      <c r="Q50">
        <v>890126.56566520501</v>
      </c>
      <c r="R50">
        <v>890228.57182267401</v>
      </c>
      <c r="S50">
        <v>887000.10663799802</v>
      </c>
      <c r="T50">
        <v>883429.41555200203</v>
      </c>
      <c r="U50">
        <v>879909.34923741606</v>
      </c>
      <c r="V50">
        <v>873952.38612905401</v>
      </c>
      <c r="W50">
        <v>893099.19092803402</v>
      </c>
      <c r="X50">
        <v>922162.07436232897</v>
      </c>
      <c r="Y50">
        <v>926340.97847462702</v>
      </c>
      <c r="Z50">
        <v>945635.740887544</v>
      </c>
      <c r="AA50">
        <v>943442.96974492201</v>
      </c>
      <c r="AB50">
        <v>939040.81060139998</v>
      </c>
      <c r="AC50">
        <v>922066.72000271897</v>
      </c>
      <c r="AD50">
        <v>923822.32517772703</v>
      </c>
      <c r="AE50">
        <v>908983.42851563299</v>
      </c>
      <c r="AF50">
        <v>921118.00518927595</v>
      </c>
    </row>
    <row r="51" spans="1:32" x14ac:dyDescent="0.3">
      <c r="A51" t="s">
        <v>224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224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224</v>
      </c>
      <c r="B53" t="s">
        <v>399</v>
      </c>
      <c r="C53" t="s">
        <v>297</v>
      </c>
      <c r="D53" t="s">
        <v>400</v>
      </c>
      <c r="E53" t="s">
        <v>298</v>
      </c>
      <c r="F53">
        <v>220591.806767498</v>
      </c>
      <c r="G53">
        <v>220713.07543872</v>
      </c>
      <c r="H53">
        <v>214888.53562446701</v>
      </c>
      <c r="I53">
        <v>210862.67610240399</v>
      </c>
      <c r="J53">
        <v>204807.70036353901</v>
      </c>
      <c r="K53">
        <v>201110.24032732399</v>
      </c>
      <c r="L53">
        <v>197963.78313897701</v>
      </c>
      <c r="M53">
        <v>204970.12113885599</v>
      </c>
      <c r="N53">
        <v>204870.67621110001</v>
      </c>
      <c r="O53">
        <v>206498.147587916</v>
      </c>
      <c r="P53">
        <v>209795.599089097</v>
      </c>
      <c r="Q53">
        <v>212924.886750448</v>
      </c>
      <c r="R53">
        <v>207448.97684561799</v>
      </c>
      <c r="S53">
        <v>201376.66733304699</v>
      </c>
      <c r="T53">
        <v>194286.658413108</v>
      </c>
      <c r="U53">
        <v>184730.30895389599</v>
      </c>
      <c r="V53">
        <v>175928.78330491</v>
      </c>
      <c r="W53">
        <v>174636.05762413901</v>
      </c>
      <c r="X53">
        <v>176794.887137613</v>
      </c>
      <c r="Y53">
        <v>174766.38943608099</v>
      </c>
      <c r="Z53">
        <v>173170.72240015</v>
      </c>
      <c r="AA53">
        <v>163948.846372342</v>
      </c>
      <c r="AB53">
        <v>157203.491174175</v>
      </c>
      <c r="AC53">
        <v>148893.495348914</v>
      </c>
      <c r="AD53">
        <v>143412.588500538</v>
      </c>
      <c r="AE53">
        <v>127346.12829247399</v>
      </c>
      <c r="AF53">
        <v>120769.341112963</v>
      </c>
    </row>
    <row r="54" spans="1:32" x14ac:dyDescent="0.3">
      <c r="A54" t="s">
        <v>224</v>
      </c>
      <c r="B54" t="s">
        <v>401</v>
      </c>
      <c r="C54" t="s">
        <v>297</v>
      </c>
      <c r="D54" t="s">
        <v>402</v>
      </c>
      <c r="E54" t="s">
        <v>298</v>
      </c>
      <c r="F54">
        <v>597710.29585987097</v>
      </c>
      <c r="G54">
        <v>598798.28183560399</v>
      </c>
      <c r="H54">
        <v>588204.87065377901</v>
      </c>
      <c r="I54">
        <v>584930.64840865904</v>
      </c>
      <c r="J54">
        <v>578275.21863286896</v>
      </c>
      <c r="K54">
        <v>575533.33050321299</v>
      </c>
      <c r="L54">
        <v>580756.74046486698</v>
      </c>
      <c r="M54">
        <v>605446.34543493495</v>
      </c>
      <c r="N54">
        <v>613557.92844828195</v>
      </c>
      <c r="O54">
        <v>627174.08817751496</v>
      </c>
      <c r="P54">
        <v>640792.37149583502</v>
      </c>
      <c r="Q54">
        <v>652953.09970935294</v>
      </c>
      <c r="R54">
        <v>646395.39236319601</v>
      </c>
      <c r="S54">
        <v>634615.22110112</v>
      </c>
      <c r="T54">
        <v>609073.37839289499</v>
      </c>
      <c r="U54">
        <v>581445.22947469505</v>
      </c>
      <c r="V54">
        <v>558892.52885990601</v>
      </c>
      <c r="W54">
        <v>544389.59214424295</v>
      </c>
      <c r="X54">
        <v>534586.186531591</v>
      </c>
      <c r="Y54">
        <v>517583.42813902802</v>
      </c>
      <c r="Z54">
        <v>503826.451863917</v>
      </c>
      <c r="AA54">
        <v>475237.13990052597</v>
      </c>
      <c r="AB54">
        <v>458741.94112480199</v>
      </c>
      <c r="AC54">
        <v>436624.53025025199</v>
      </c>
      <c r="AD54">
        <v>427396.46184379002</v>
      </c>
      <c r="AE54">
        <v>393961.25545994099</v>
      </c>
      <c r="AF54">
        <v>380657.55798737699</v>
      </c>
    </row>
    <row r="55" spans="1:32" x14ac:dyDescent="0.3">
      <c r="A55" t="s">
        <v>224</v>
      </c>
      <c r="B55" t="s">
        <v>403</v>
      </c>
      <c r="C55" t="s">
        <v>297</v>
      </c>
      <c r="D55" t="s">
        <v>404</v>
      </c>
      <c r="E55" t="s">
        <v>298</v>
      </c>
      <c r="F55">
        <v>377118.489092373</v>
      </c>
      <c r="G55">
        <v>378085.20639688399</v>
      </c>
      <c r="H55">
        <v>373316.335029312</v>
      </c>
      <c r="I55">
        <v>374067.97230625502</v>
      </c>
      <c r="J55">
        <v>373467.51826932997</v>
      </c>
      <c r="K55">
        <v>374423.09017588902</v>
      </c>
      <c r="L55">
        <v>382792.95732589002</v>
      </c>
      <c r="M55">
        <v>400476.22429607902</v>
      </c>
      <c r="N55">
        <v>408687.25223718199</v>
      </c>
      <c r="O55">
        <v>420675.94058959902</v>
      </c>
      <c r="P55">
        <v>430996.77240673802</v>
      </c>
      <c r="Q55">
        <v>440028.21295890497</v>
      </c>
      <c r="R55">
        <v>438946.41551757802</v>
      </c>
      <c r="S55">
        <v>433238.55376807298</v>
      </c>
      <c r="T55">
        <v>414786.71997978701</v>
      </c>
      <c r="U55">
        <v>396714.92052079801</v>
      </c>
      <c r="V55">
        <v>382963.74555499601</v>
      </c>
      <c r="W55">
        <v>369753.534520104</v>
      </c>
      <c r="X55">
        <v>357791.29939397902</v>
      </c>
      <c r="Y55">
        <v>342817.03870294697</v>
      </c>
      <c r="Z55">
        <v>330655.72946376703</v>
      </c>
      <c r="AA55">
        <v>311288.29352818301</v>
      </c>
      <c r="AB55">
        <v>301538.44995062699</v>
      </c>
      <c r="AC55">
        <v>287731.03490133799</v>
      </c>
      <c r="AD55">
        <v>283983.87334325199</v>
      </c>
      <c r="AE55">
        <v>266615.12716746598</v>
      </c>
      <c r="AF55">
        <v>259888.21687441401</v>
      </c>
    </row>
    <row r="56" spans="1:32" x14ac:dyDescent="0.3">
      <c r="A56" t="s">
        <v>224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224</v>
      </c>
      <c r="B57" t="s">
        <v>407</v>
      </c>
      <c r="C57" t="s">
        <v>297</v>
      </c>
      <c r="D57" t="s">
        <v>408</v>
      </c>
      <c r="E57" t="s">
        <v>298</v>
      </c>
      <c r="F57">
        <v>12760503.0219984</v>
      </c>
      <c r="G57">
        <v>12956713.2314473</v>
      </c>
      <c r="H57">
        <v>13025516.7631243</v>
      </c>
      <c r="I57">
        <v>13100085.7105627</v>
      </c>
      <c r="J57">
        <v>13070137.149542799</v>
      </c>
      <c r="K57">
        <v>13104796.6216239</v>
      </c>
      <c r="L57">
        <v>13222547.345994299</v>
      </c>
      <c r="M57">
        <v>13487456.8901836</v>
      </c>
      <c r="N57">
        <v>13620667.48875</v>
      </c>
      <c r="O57">
        <v>13831055.1316936</v>
      </c>
      <c r="P57">
        <v>14072787.435316799</v>
      </c>
      <c r="Q57">
        <v>14130255.2698108</v>
      </c>
      <c r="R57">
        <v>13904431.2871884</v>
      </c>
      <c r="S57">
        <v>13730788.74354</v>
      </c>
      <c r="T57">
        <v>13185110.3260321</v>
      </c>
      <c r="U57">
        <v>12757122.3484674</v>
      </c>
      <c r="V57">
        <v>12335584.971915901</v>
      </c>
      <c r="W57">
        <v>12127791.5057145</v>
      </c>
      <c r="X57">
        <v>12064762.2019706</v>
      </c>
      <c r="Y57">
        <v>11828235.647308599</v>
      </c>
      <c r="Z57">
        <v>11650893.1640752</v>
      </c>
      <c r="AA57">
        <v>11418535.698233301</v>
      </c>
      <c r="AB57">
        <v>11296132.2689991</v>
      </c>
      <c r="AC57">
        <v>11048595.3862106</v>
      </c>
      <c r="AD57">
        <v>11016878.190129999</v>
      </c>
      <c r="AE57">
        <v>10610916.776841</v>
      </c>
      <c r="AF57">
        <v>10363112.4633947</v>
      </c>
    </row>
    <row r="58" spans="1:32" x14ac:dyDescent="0.3">
      <c r="A58" t="s">
        <v>224</v>
      </c>
      <c r="B58" t="s">
        <v>409</v>
      </c>
      <c r="C58" t="s">
        <v>297</v>
      </c>
      <c r="D58" t="s">
        <v>410</v>
      </c>
      <c r="E58" t="s">
        <v>298</v>
      </c>
      <c r="F58">
        <v>12717642.0925186</v>
      </c>
      <c r="G58">
        <v>12893415.1865538</v>
      </c>
      <c r="H58">
        <v>12954341.097964</v>
      </c>
      <c r="I58">
        <v>13027808.2416119</v>
      </c>
      <c r="J58">
        <v>13000885.5961746</v>
      </c>
      <c r="K58">
        <v>13040692.0290181</v>
      </c>
      <c r="L58">
        <v>13161591.061635399</v>
      </c>
      <c r="M58">
        <v>13428765.246895101</v>
      </c>
      <c r="N58">
        <v>13565369.284574401</v>
      </c>
      <c r="O58">
        <v>13776798.7928314</v>
      </c>
      <c r="P58">
        <v>14021142.385055101</v>
      </c>
      <c r="Q58">
        <v>14078474.193550199</v>
      </c>
      <c r="R58">
        <v>13851956.4816956</v>
      </c>
      <c r="S58">
        <v>13676695.532189701</v>
      </c>
      <c r="T58">
        <v>13132543.361198099</v>
      </c>
      <c r="U58">
        <v>12704423.175342999</v>
      </c>
      <c r="V58">
        <v>12282399.844548499</v>
      </c>
      <c r="W58">
        <v>12074748.5928626</v>
      </c>
      <c r="X58">
        <v>12011888.504225099</v>
      </c>
      <c r="Y58">
        <v>11776917.987787399</v>
      </c>
      <c r="Z58">
        <v>11601204.5995897</v>
      </c>
      <c r="AA58">
        <v>11371491.240477599</v>
      </c>
      <c r="AB58">
        <v>11250218.8765857</v>
      </c>
      <c r="AC58">
        <v>11004157.784011999</v>
      </c>
      <c r="AD58">
        <v>10973126.259453399</v>
      </c>
      <c r="AE58">
        <v>10568212.9084264</v>
      </c>
      <c r="AF58">
        <v>10319102.7238917</v>
      </c>
    </row>
    <row r="59" spans="1:32" x14ac:dyDescent="0.3">
      <c r="A59" t="s">
        <v>224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226</v>
      </c>
      <c r="B3" t="s">
        <v>299</v>
      </c>
      <c r="C3" t="s">
        <v>297</v>
      </c>
      <c r="D3" t="s">
        <v>300</v>
      </c>
      <c r="E3" t="s">
        <v>298</v>
      </c>
      <c r="F3">
        <v>18090.179391518501</v>
      </c>
      <c r="G3">
        <v>13779.280632080199</v>
      </c>
      <c r="H3">
        <v>11299.8992050335</v>
      </c>
      <c r="I3">
        <v>9306.4813507712006</v>
      </c>
      <c r="J3">
        <v>8023.1165978652198</v>
      </c>
      <c r="K3">
        <v>7280.2240585868203</v>
      </c>
      <c r="L3">
        <v>6787.60774174574</v>
      </c>
      <c r="M3">
        <v>5932.5309488904004</v>
      </c>
      <c r="N3">
        <v>5368.2667583640696</v>
      </c>
      <c r="O3">
        <v>4648.1335628330899</v>
      </c>
      <c r="P3">
        <v>4239.7027701698598</v>
      </c>
      <c r="Q3">
        <v>4167.8024252514297</v>
      </c>
      <c r="R3">
        <v>4303.0768586574504</v>
      </c>
      <c r="S3">
        <v>4165.4541071960803</v>
      </c>
      <c r="T3">
        <v>4677.7186513401502</v>
      </c>
      <c r="U3">
        <v>5291.93088300001</v>
      </c>
      <c r="V3">
        <v>5231.8703425641397</v>
      </c>
      <c r="W3">
        <v>5208.7688440870197</v>
      </c>
      <c r="X3">
        <v>5125.0124951070702</v>
      </c>
      <c r="Y3">
        <v>5682.6924264334402</v>
      </c>
      <c r="Z3">
        <v>6041.7357297169401</v>
      </c>
      <c r="AA3">
        <v>5673.3450786761696</v>
      </c>
      <c r="AB3">
        <v>5824.3065498203896</v>
      </c>
      <c r="AC3">
        <v>5450.7992769672301</v>
      </c>
      <c r="AD3">
        <v>5201.0847039586897</v>
      </c>
      <c r="AE3">
        <v>4907.4664606567003</v>
      </c>
      <c r="AF3">
        <v>4644.3186479853703</v>
      </c>
    </row>
    <row r="4" spans="1:32" x14ac:dyDescent="0.3">
      <c r="A4" t="s">
        <v>226</v>
      </c>
      <c r="B4" t="s">
        <v>301</v>
      </c>
      <c r="C4" t="s">
        <v>297</v>
      </c>
      <c r="D4" t="s">
        <v>302</v>
      </c>
      <c r="E4" t="s">
        <v>298</v>
      </c>
      <c r="F4">
        <v>2223242.2033811598</v>
      </c>
      <c r="G4">
        <v>1699585.0348779601</v>
      </c>
      <c r="H4">
        <v>1389950.6312180101</v>
      </c>
      <c r="I4">
        <v>1189160.90954981</v>
      </c>
      <c r="J4">
        <v>1074174.0595895001</v>
      </c>
      <c r="K4">
        <v>1023341.31901069</v>
      </c>
      <c r="L4">
        <v>981512.89912883297</v>
      </c>
      <c r="M4">
        <v>961335.63590222597</v>
      </c>
      <c r="N4">
        <v>977427.73074598296</v>
      </c>
      <c r="O4">
        <v>1020656.45814772</v>
      </c>
      <c r="P4">
        <v>1081015.31586562</v>
      </c>
      <c r="Q4">
        <v>1104647.7850668</v>
      </c>
      <c r="R4">
        <v>1094352.8607725</v>
      </c>
      <c r="S4">
        <v>1054087.8371505099</v>
      </c>
      <c r="T4">
        <v>959533.76760971604</v>
      </c>
      <c r="U4">
        <v>889206.99490640301</v>
      </c>
      <c r="V4">
        <v>871059.830269075</v>
      </c>
      <c r="W4">
        <v>875827.45408843202</v>
      </c>
      <c r="X4">
        <v>883410.76494915097</v>
      </c>
      <c r="Y4">
        <v>899078.70673635602</v>
      </c>
      <c r="Z4">
        <v>925596.08932358702</v>
      </c>
      <c r="AA4">
        <v>901633.72762466304</v>
      </c>
      <c r="AB4">
        <v>850701.98571045499</v>
      </c>
      <c r="AC4">
        <v>771476.02441954496</v>
      </c>
      <c r="AD4">
        <v>678093.23838988994</v>
      </c>
      <c r="AE4">
        <v>564052.34583172097</v>
      </c>
      <c r="AF4">
        <v>499341.17712189502</v>
      </c>
    </row>
    <row r="5" spans="1:32" x14ac:dyDescent="0.3">
      <c r="A5" t="s">
        <v>226</v>
      </c>
      <c r="B5" t="s">
        <v>303</v>
      </c>
      <c r="C5" t="s">
        <v>297</v>
      </c>
      <c r="D5" t="s">
        <v>304</v>
      </c>
      <c r="E5" t="s">
        <v>298</v>
      </c>
      <c r="F5">
        <v>233614.03329813201</v>
      </c>
      <c r="G5">
        <v>183492.160764142</v>
      </c>
      <c r="H5">
        <v>144620.40692048401</v>
      </c>
      <c r="I5">
        <v>113281.087989206</v>
      </c>
      <c r="J5">
        <v>94998.8225261607</v>
      </c>
      <c r="K5">
        <v>85440.415014183993</v>
      </c>
      <c r="L5">
        <v>78410.179925433695</v>
      </c>
      <c r="M5">
        <v>74761.240747244898</v>
      </c>
      <c r="N5">
        <v>74376.655663683006</v>
      </c>
      <c r="O5">
        <v>75587.780811267206</v>
      </c>
      <c r="P5">
        <v>77353.235355547804</v>
      </c>
      <c r="Q5">
        <v>79324.617847960399</v>
      </c>
      <c r="R5">
        <v>79568.135586228993</v>
      </c>
      <c r="S5">
        <v>78307.728180228194</v>
      </c>
      <c r="T5">
        <v>75214.859908236103</v>
      </c>
      <c r="U5">
        <v>76068.588092822902</v>
      </c>
      <c r="V5">
        <v>75516.379832159306</v>
      </c>
      <c r="W5">
        <v>76435.002346745605</v>
      </c>
      <c r="X5">
        <v>75944.732885531193</v>
      </c>
      <c r="Y5">
        <v>75551.869615952004</v>
      </c>
      <c r="Z5">
        <v>74669.477963585494</v>
      </c>
      <c r="AA5">
        <v>73211.069106091294</v>
      </c>
      <c r="AB5">
        <v>72047.457112035001</v>
      </c>
      <c r="AC5">
        <v>69439.844059732204</v>
      </c>
      <c r="AD5">
        <v>66348.492223167705</v>
      </c>
      <c r="AE5">
        <v>61755.333562089203</v>
      </c>
      <c r="AF5">
        <v>59109.837073103197</v>
      </c>
    </row>
    <row r="6" spans="1:32" x14ac:dyDescent="0.3">
      <c r="A6" t="s">
        <v>226</v>
      </c>
      <c r="B6" t="s">
        <v>305</v>
      </c>
      <c r="C6" t="s">
        <v>297</v>
      </c>
      <c r="D6" t="s">
        <v>306</v>
      </c>
      <c r="E6" t="s">
        <v>298</v>
      </c>
      <c r="F6">
        <v>80428.661272999598</v>
      </c>
      <c r="G6">
        <v>58289.401977191599</v>
      </c>
      <c r="H6">
        <v>46112.0552481083</v>
      </c>
      <c r="I6">
        <v>39289.629036496299</v>
      </c>
      <c r="J6">
        <v>33582.2366951726</v>
      </c>
      <c r="K6">
        <v>28830.131124474101</v>
      </c>
      <c r="L6">
        <v>24489.3020548475</v>
      </c>
      <c r="M6">
        <v>22450.4141058571</v>
      </c>
      <c r="N6">
        <v>22689.3616128291</v>
      </c>
      <c r="O6">
        <v>24066.860759844199</v>
      </c>
      <c r="P6">
        <v>25986.2487380602</v>
      </c>
      <c r="Q6">
        <v>26945.418260470102</v>
      </c>
      <c r="R6">
        <v>27207.099180171099</v>
      </c>
      <c r="S6">
        <v>27342.519913828201</v>
      </c>
      <c r="T6">
        <v>26568.600127558399</v>
      </c>
      <c r="U6">
        <v>26134.793884765098</v>
      </c>
      <c r="V6">
        <v>25776.051343749699</v>
      </c>
      <c r="W6">
        <v>25148.763236439299</v>
      </c>
      <c r="X6">
        <v>23600.9470286221</v>
      </c>
      <c r="Y6">
        <v>21633.081671664699</v>
      </c>
      <c r="Z6">
        <v>19566.073892690601</v>
      </c>
      <c r="AA6">
        <v>17885.942923807801</v>
      </c>
      <c r="AB6">
        <v>16425.016705044502</v>
      </c>
      <c r="AC6">
        <v>14907.478359889001</v>
      </c>
      <c r="AD6">
        <v>13460.5322059972</v>
      </c>
      <c r="AE6">
        <v>11666.729552813</v>
      </c>
      <c r="AF6">
        <v>10093.826341121199</v>
      </c>
    </row>
    <row r="7" spans="1:32" x14ac:dyDescent="0.3">
      <c r="A7" t="s">
        <v>226</v>
      </c>
      <c r="B7" t="s">
        <v>307</v>
      </c>
      <c r="C7" t="s">
        <v>297</v>
      </c>
      <c r="D7" t="s">
        <v>308</v>
      </c>
      <c r="E7" t="s">
        <v>298</v>
      </c>
      <c r="F7">
        <v>130985.589532795</v>
      </c>
      <c r="G7">
        <v>108484.83076088</v>
      </c>
      <c r="H7">
        <v>98111.402596370302</v>
      </c>
      <c r="I7">
        <v>94694.177358678993</v>
      </c>
      <c r="J7">
        <v>88652.743164978398</v>
      </c>
      <c r="K7">
        <v>81024.576985954307</v>
      </c>
      <c r="L7">
        <v>71227.651990097802</v>
      </c>
      <c r="M7">
        <v>68410.923994184195</v>
      </c>
      <c r="N7">
        <v>70820.127461314201</v>
      </c>
      <c r="O7">
        <v>77774.515669794695</v>
      </c>
      <c r="P7">
        <v>84153.234205689805</v>
      </c>
      <c r="Q7">
        <v>84808.704672017993</v>
      </c>
      <c r="R7">
        <v>83276.441463139607</v>
      </c>
      <c r="S7">
        <v>77412.513175078406</v>
      </c>
      <c r="T7">
        <v>69257.181816123906</v>
      </c>
      <c r="U7">
        <v>62316.457235299502</v>
      </c>
      <c r="V7">
        <v>58361.103083298498</v>
      </c>
      <c r="W7">
        <v>55714.686681318199</v>
      </c>
      <c r="X7">
        <v>52869.824935636498</v>
      </c>
      <c r="Y7">
        <v>51125.666374808898</v>
      </c>
      <c r="Z7">
        <v>50569.584067913602</v>
      </c>
      <c r="AA7">
        <v>46943.2646980196</v>
      </c>
      <c r="AB7">
        <v>43849.258866752898</v>
      </c>
      <c r="AC7">
        <v>40164.271400959398</v>
      </c>
      <c r="AD7">
        <v>36587.7253812126</v>
      </c>
      <c r="AE7">
        <v>32402.967375387299</v>
      </c>
      <c r="AF7">
        <v>30043.397194194102</v>
      </c>
    </row>
    <row r="8" spans="1:32" x14ac:dyDescent="0.3">
      <c r="A8" t="s">
        <v>226</v>
      </c>
      <c r="B8" t="s">
        <v>309</v>
      </c>
      <c r="C8" t="s">
        <v>297</v>
      </c>
      <c r="D8" t="s">
        <v>310</v>
      </c>
      <c r="E8" t="s">
        <v>298</v>
      </c>
      <c r="F8">
        <v>19119.476843222099</v>
      </c>
      <c r="G8">
        <v>13305.9963298367</v>
      </c>
      <c r="H8">
        <v>9589.8175239147695</v>
      </c>
      <c r="I8">
        <v>7136.0048178791603</v>
      </c>
      <c r="J8">
        <v>5750.3292070651396</v>
      </c>
      <c r="K8">
        <v>5017.53446289363</v>
      </c>
      <c r="L8">
        <v>4658.1301812966303</v>
      </c>
      <c r="M8">
        <v>4545.9624239244004</v>
      </c>
      <c r="N8">
        <v>4653.6105212720404</v>
      </c>
      <c r="O8">
        <v>4857.0502785941198</v>
      </c>
      <c r="P8">
        <v>5072.2820252644897</v>
      </c>
      <c r="Q8">
        <v>5218.7404731146498</v>
      </c>
      <c r="R8">
        <v>5297.9568557621897</v>
      </c>
      <c r="S8">
        <v>5053.3490319151297</v>
      </c>
      <c r="T8">
        <v>4819.9447501881295</v>
      </c>
      <c r="U8">
        <v>4717.9947353798298</v>
      </c>
      <c r="V8">
        <v>5089.3795402777096</v>
      </c>
      <c r="W8">
        <v>5716.0390739874701</v>
      </c>
      <c r="X8">
        <v>6213.5970077818301</v>
      </c>
      <c r="Y8">
        <v>6838.5952328465701</v>
      </c>
      <c r="Z8">
        <v>7564.1554502655599</v>
      </c>
      <c r="AA8">
        <v>7582.2776313331096</v>
      </c>
      <c r="AB8">
        <v>7038.6134913835604</v>
      </c>
      <c r="AC8">
        <v>6164.6538904786003</v>
      </c>
      <c r="AD8">
        <v>5187.4082656883002</v>
      </c>
      <c r="AE8">
        <v>4035.5533221558799</v>
      </c>
      <c r="AF8">
        <v>3485.7910620156699</v>
      </c>
    </row>
    <row r="9" spans="1:32" x14ac:dyDescent="0.3">
      <c r="A9" t="s">
        <v>226</v>
      </c>
      <c r="B9" t="s">
        <v>311</v>
      </c>
      <c r="C9" t="s">
        <v>297</v>
      </c>
      <c r="D9" t="s">
        <v>312</v>
      </c>
      <c r="E9" t="s">
        <v>298</v>
      </c>
      <c r="F9">
        <v>158053.209525869</v>
      </c>
      <c r="G9">
        <v>116016.896354215</v>
      </c>
      <c r="H9">
        <v>90303.861302448699</v>
      </c>
      <c r="I9">
        <v>73900.990872613096</v>
      </c>
      <c r="J9">
        <v>72672.969400610396</v>
      </c>
      <c r="K9">
        <v>80953.741017480294</v>
      </c>
      <c r="L9">
        <v>93575.473089241394</v>
      </c>
      <c r="M9">
        <v>92920.128766502399</v>
      </c>
      <c r="N9">
        <v>85755.185985986405</v>
      </c>
      <c r="O9">
        <v>75527.3036729655</v>
      </c>
      <c r="P9">
        <v>63470.563596597996</v>
      </c>
      <c r="Q9">
        <v>56033.602325328</v>
      </c>
      <c r="R9">
        <v>51594.230211827002</v>
      </c>
      <c r="S9">
        <v>46883.774310232096</v>
      </c>
      <c r="T9">
        <v>42477.063001381699</v>
      </c>
      <c r="U9">
        <v>39388.4101142359</v>
      </c>
      <c r="V9">
        <v>41225.103904206197</v>
      </c>
      <c r="W9">
        <v>45336.388043735496</v>
      </c>
      <c r="X9">
        <v>49195.128577308002</v>
      </c>
      <c r="Y9">
        <v>53340.705237800503</v>
      </c>
      <c r="Z9">
        <v>58712.550378623499</v>
      </c>
      <c r="AA9">
        <v>59135.023669569098</v>
      </c>
      <c r="AB9">
        <v>54956.958220670698</v>
      </c>
      <c r="AC9">
        <v>48531.701113347197</v>
      </c>
      <c r="AD9">
        <v>40733.5478965457</v>
      </c>
      <c r="AE9">
        <v>31337.230879032799</v>
      </c>
      <c r="AF9">
        <v>25289.737031120199</v>
      </c>
    </row>
    <row r="10" spans="1:32" x14ac:dyDescent="0.3">
      <c r="A10" t="s">
        <v>226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226</v>
      </c>
      <c r="B11" t="s">
        <v>315</v>
      </c>
      <c r="C11" t="s">
        <v>297</v>
      </c>
      <c r="D11" t="s">
        <v>316</v>
      </c>
      <c r="E11" t="s">
        <v>298</v>
      </c>
      <c r="F11">
        <v>52487.115654823901</v>
      </c>
      <c r="G11">
        <v>38870.111638931798</v>
      </c>
      <c r="H11">
        <v>30572.599134999102</v>
      </c>
      <c r="I11">
        <v>25312.048529326901</v>
      </c>
      <c r="J11">
        <v>25669.741161847302</v>
      </c>
      <c r="K11">
        <v>29594.508298848599</v>
      </c>
      <c r="L11">
        <v>35349.065874123902</v>
      </c>
      <c r="M11">
        <v>35972.083751821498</v>
      </c>
      <c r="N11">
        <v>33340.759587246102</v>
      </c>
      <c r="O11">
        <v>29591.1973226788</v>
      </c>
      <c r="P11">
        <v>24826.376300702501</v>
      </c>
      <c r="Q11">
        <v>21951.426236399799</v>
      </c>
      <c r="R11">
        <v>19943.715462078399</v>
      </c>
      <c r="S11">
        <v>17924.693018600799</v>
      </c>
      <c r="T11">
        <v>16268.8844549935</v>
      </c>
      <c r="U11">
        <v>15338.699586878</v>
      </c>
      <c r="V11">
        <v>16089.9415856985</v>
      </c>
      <c r="W11">
        <v>18003.839441013701</v>
      </c>
      <c r="X11">
        <v>19622.238390751299</v>
      </c>
      <c r="Y11">
        <v>21398.8483866106</v>
      </c>
      <c r="Z11">
        <v>23100.1594312159</v>
      </c>
      <c r="AA11">
        <v>23052.232122790701</v>
      </c>
      <c r="AB11">
        <v>21055.869520316599</v>
      </c>
      <c r="AC11">
        <v>18265.975014989901</v>
      </c>
      <c r="AD11">
        <v>15195.461129780801</v>
      </c>
      <c r="AE11">
        <v>11639.0465161962</v>
      </c>
      <c r="AF11">
        <v>9340.9931561303292</v>
      </c>
    </row>
    <row r="12" spans="1:32" x14ac:dyDescent="0.3">
      <c r="A12" t="s">
        <v>226</v>
      </c>
      <c r="B12" t="s">
        <v>317</v>
      </c>
      <c r="C12" t="s">
        <v>297</v>
      </c>
      <c r="D12" t="s">
        <v>318</v>
      </c>
      <c r="E12" t="s">
        <v>298</v>
      </c>
      <c r="F12">
        <v>200434.61779943499</v>
      </c>
      <c r="G12">
        <v>151462.15545251401</v>
      </c>
      <c r="H12">
        <v>121564.146883097</v>
      </c>
      <c r="I12">
        <v>101295.181653705</v>
      </c>
      <c r="J12">
        <v>86752.936764005703</v>
      </c>
      <c r="K12">
        <v>76446.473747216194</v>
      </c>
      <c r="L12">
        <v>66769.685086019803</v>
      </c>
      <c r="M12">
        <v>62370.8453824811</v>
      </c>
      <c r="N12">
        <v>63216.258041168701</v>
      </c>
      <c r="O12">
        <v>66508.401687812395</v>
      </c>
      <c r="P12">
        <v>71410.113127023797</v>
      </c>
      <c r="Q12">
        <v>73803.261171632796</v>
      </c>
      <c r="R12">
        <v>75168.449272778802</v>
      </c>
      <c r="S12">
        <v>73957.418857610202</v>
      </c>
      <c r="T12">
        <v>68969.178860996297</v>
      </c>
      <c r="U12">
        <v>66413.982719626205</v>
      </c>
      <c r="V12">
        <v>70970.226024015006</v>
      </c>
      <c r="W12">
        <v>78591.394182456104</v>
      </c>
      <c r="X12">
        <v>86761.539417408901</v>
      </c>
      <c r="Y12">
        <v>96323.317241190394</v>
      </c>
      <c r="Z12">
        <v>106887.445206665</v>
      </c>
      <c r="AA12">
        <v>106190.98364104801</v>
      </c>
      <c r="AB12">
        <v>100126.966834276</v>
      </c>
      <c r="AC12">
        <v>88178.526869767898</v>
      </c>
      <c r="AD12">
        <v>73390.874113984304</v>
      </c>
      <c r="AE12">
        <v>55984.758722600804</v>
      </c>
      <c r="AF12">
        <v>45393.610473400899</v>
      </c>
    </row>
    <row r="13" spans="1:32" x14ac:dyDescent="0.3">
      <c r="A13" t="s">
        <v>226</v>
      </c>
      <c r="B13" t="s">
        <v>319</v>
      </c>
      <c r="C13" t="s">
        <v>297</v>
      </c>
      <c r="D13" t="s">
        <v>320</v>
      </c>
      <c r="E13" t="s">
        <v>298</v>
      </c>
      <c r="F13">
        <v>344022.70170484</v>
      </c>
      <c r="G13">
        <v>255196.04765718401</v>
      </c>
      <c r="H13">
        <v>202906.17461496801</v>
      </c>
      <c r="I13">
        <v>168315.81879809499</v>
      </c>
      <c r="J13">
        <v>143309.03334923301</v>
      </c>
      <c r="K13">
        <v>126435.86350828801</v>
      </c>
      <c r="L13">
        <v>110384.72213410999</v>
      </c>
      <c r="M13">
        <v>102599.764018849</v>
      </c>
      <c r="N13">
        <v>100912.469942688</v>
      </c>
      <c r="O13">
        <v>103284.81739417699</v>
      </c>
      <c r="P13">
        <v>109469.489336281</v>
      </c>
      <c r="Q13">
        <v>112231.134347168</v>
      </c>
      <c r="R13">
        <v>113121.312790732</v>
      </c>
      <c r="S13">
        <v>111773.383407064</v>
      </c>
      <c r="T13">
        <v>103556.225014379</v>
      </c>
      <c r="U13">
        <v>99211.816040962905</v>
      </c>
      <c r="V13">
        <v>103093.216212275</v>
      </c>
      <c r="W13">
        <v>112797.41577423899</v>
      </c>
      <c r="X13">
        <v>124867.934983278</v>
      </c>
      <c r="Y13">
        <v>137240.05089073899</v>
      </c>
      <c r="Z13">
        <v>149684.17564664601</v>
      </c>
      <c r="AA13">
        <v>148837.642311851</v>
      </c>
      <c r="AB13">
        <v>139119.471243231</v>
      </c>
      <c r="AC13">
        <v>121869.739082928</v>
      </c>
      <c r="AD13">
        <v>101730.700295061</v>
      </c>
      <c r="AE13">
        <v>77381.600559443003</v>
      </c>
      <c r="AF13">
        <v>63494.886667430997</v>
      </c>
    </row>
    <row r="14" spans="1:32" x14ac:dyDescent="0.3">
      <c r="A14" t="s">
        <v>226</v>
      </c>
      <c r="B14" t="s">
        <v>321</v>
      </c>
      <c r="C14" t="s">
        <v>297</v>
      </c>
      <c r="D14" t="s">
        <v>322</v>
      </c>
      <c r="E14" t="s">
        <v>298</v>
      </c>
      <c r="F14">
        <v>245946.38393196501</v>
      </c>
      <c r="G14">
        <v>190466.528348338</v>
      </c>
      <c r="H14">
        <v>163223.760676089</v>
      </c>
      <c r="I14">
        <v>150208.640647447</v>
      </c>
      <c r="J14">
        <v>148412.202889932</v>
      </c>
      <c r="K14">
        <v>154852.672362588</v>
      </c>
      <c r="L14">
        <v>158622.358413446</v>
      </c>
      <c r="M14">
        <v>158678.69775827299</v>
      </c>
      <c r="N14">
        <v>162792.88590141799</v>
      </c>
      <c r="O14">
        <v>169306.04928699401</v>
      </c>
      <c r="P14">
        <v>175728.509367194</v>
      </c>
      <c r="Q14">
        <v>174917.378955664</v>
      </c>
      <c r="R14">
        <v>170838.37678233601</v>
      </c>
      <c r="S14">
        <v>161699.41697441999</v>
      </c>
      <c r="T14">
        <v>142713.07200928099</v>
      </c>
      <c r="U14">
        <v>126878.279006924</v>
      </c>
      <c r="V14">
        <v>118489.14640299699</v>
      </c>
      <c r="W14">
        <v>110311.009999092</v>
      </c>
      <c r="X14">
        <v>103928.02696473899</v>
      </c>
      <c r="Y14">
        <v>100204.20419968999</v>
      </c>
      <c r="Z14">
        <v>98500.750295085003</v>
      </c>
      <c r="AA14">
        <v>93658.653982653603</v>
      </c>
      <c r="AB14">
        <v>87298.679638636604</v>
      </c>
      <c r="AC14">
        <v>79746.306763846398</v>
      </c>
      <c r="AD14">
        <v>71176.267897916405</v>
      </c>
      <c r="AE14">
        <v>61043.954994219697</v>
      </c>
      <c r="AF14">
        <v>56602.359045101497</v>
      </c>
    </row>
    <row r="15" spans="1:32" x14ac:dyDescent="0.3">
      <c r="A15" t="s">
        <v>226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226</v>
      </c>
      <c r="B16" t="s">
        <v>325</v>
      </c>
      <c r="C16" t="s">
        <v>297</v>
      </c>
      <c r="D16" t="s">
        <v>326</v>
      </c>
      <c r="E16" t="s">
        <v>298</v>
      </c>
      <c r="F16">
        <v>181997.60351394501</v>
      </c>
      <c r="G16">
        <v>130400.19902005199</v>
      </c>
      <c r="H16">
        <v>102577.428006916</v>
      </c>
      <c r="I16">
        <v>86297.003094028507</v>
      </c>
      <c r="J16">
        <v>80175.143568614702</v>
      </c>
      <c r="K16">
        <v>80439.3265897253</v>
      </c>
      <c r="L16">
        <v>81917.103484603605</v>
      </c>
      <c r="M16">
        <v>82329.623665467501</v>
      </c>
      <c r="N16">
        <v>82524.2912457692</v>
      </c>
      <c r="O16">
        <v>85667.162103241702</v>
      </c>
      <c r="P16">
        <v>91231.543568532201</v>
      </c>
      <c r="Q16">
        <v>96731.366842069197</v>
      </c>
      <c r="R16">
        <v>93439.586329942205</v>
      </c>
      <c r="S16">
        <v>88015.283171750794</v>
      </c>
      <c r="T16">
        <v>78568.7006621943</v>
      </c>
      <c r="U16">
        <v>70031.353500208104</v>
      </c>
      <c r="V16">
        <v>66295.809244047501</v>
      </c>
      <c r="W16">
        <v>63354.171833346998</v>
      </c>
      <c r="X16">
        <v>61194.604865380803</v>
      </c>
      <c r="Y16">
        <v>59596.490834807897</v>
      </c>
      <c r="Z16">
        <v>59125.4830897633</v>
      </c>
      <c r="AA16">
        <v>56290.937002235398</v>
      </c>
      <c r="AB16">
        <v>52489.706845892899</v>
      </c>
      <c r="AC16">
        <v>48506.301320962302</v>
      </c>
      <c r="AD16">
        <v>43369.494069446999</v>
      </c>
      <c r="AE16">
        <v>37394.669620395303</v>
      </c>
      <c r="AF16">
        <v>33513.569684736198</v>
      </c>
    </row>
    <row r="17" spans="1:32" x14ac:dyDescent="0.3">
      <c r="A17" t="s">
        <v>226</v>
      </c>
      <c r="B17" t="s">
        <v>327</v>
      </c>
      <c r="C17" t="s">
        <v>297</v>
      </c>
      <c r="D17" t="s">
        <v>328</v>
      </c>
      <c r="E17" t="s">
        <v>298</v>
      </c>
      <c r="F17">
        <v>331283.683437208</v>
      </c>
      <c r="G17">
        <v>260043.14061705701</v>
      </c>
      <c r="H17">
        <v>218410.252484016</v>
      </c>
      <c r="I17">
        <v>190107.83010936601</v>
      </c>
      <c r="J17">
        <v>168438.12196603999</v>
      </c>
      <c r="K17">
        <v>154627.54796369601</v>
      </c>
      <c r="L17">
        <v>141280.259295033</v>
      </c>
      <c r="M17">
        <v>134333.67779915599</v>
      </c>
      <c r="N17">
        <v>136544.52325750299</v>
      </c>
      <c r="O17">
        <v>145435.46501727001</v>
      </c>
      <c r="P17">
        <v>160730.498308482</v>
      </c>
      <c r="Q17">
        <v>166453.69557594601</v>
      </c>
      <c r="R17">
        <v>166394.221929636</v>
      </c>
      <c r="S17">
        <v>163744.371139964</v>
      </c>
      <c r="T17">
        <v>147823.54751126599</v>
      </c>
      <c r="U17">
        <v>134795.456914471</v>
      </c>
      <c r="V17">
        <v>129528.295967114</v>
      </c>
      <c r="W17">
        <v>126968.00158048399</v>
      </c>
      <c r="X17">
        <v>124263.656270009</v>
      </c>
      <c r="Y17">
        <v>121575.474631027</v>
      </c>
      <c r="Z17">
        <v>119756.09419119199</v>
      </c>
      <c r="AA17">
        <v>114062.29771662501</v>
      </c>
      <c r="AB17">
        <v>107982.94181507399</v>
      </c>
      <c r="AC17">
        <v>99038.410239839301</v>
      </c>
      <c r="AD17">
        <v>89150.949268938493</v>
      </c>
      <c r="AE17">
        <v>76211.277090366799</v>
      </c>
      <c r="AF17">
        <v>70515.262079825799</v>
      </c>
    </row>
    <row r="18" spans="1:32" x14ac:dyDescent="0.3">
      <c r="A18" t="s">
        <v>226</v>
      </c>
      <c r="B18" t="s">
        <v>329</v>
      </c>
      <c r="C18" t="s">
        <v>297</v>
      </c>
      <c r="D18" t="s">
        <v>330</v>
      </c>
      <c r="E18" t="s">
        <v>298</v>
      </c>
      <c r="F18">
        <v>173281.187299563</v>
      </c>
      <c r="G18">
        <v>137287.807099133</v>
      </c>
      <c r="H18">
        <v>114845.164049607</v>
      </c>
      <c r="I18">
        <v>98047.705955123907</v>
      </c>
      <c r="J18">
        <v>88720.456316574593</v>
      </c>
      <c r="K18">
        <v>85035.1378845789</v>
      </c>
      <c r="L18">
        <v>82477.458741528797</v>
      </c>
      <c r="M18">
        <v>90847.0050217057</v>
      </c>
      <c r="N18">
        <v>108278.02734015101</v>
      </c>
      <c r="O18">
        <v>130834.51954068</v>
      </c>
      <c r="P18">
        <v>157288.35775433099</v>
      </c>
      <c r="Q18">
        <v>171032.378642328</v>
      </c>
      <c r="R18">
        <v>174083.99644134499</v>
      </c>
      <c r="S18">
        <v>169348.208601811</v>
      </c>
      <c r="T18">
        <v>153191.500975898</v>
      </c>
      <c r="U18">
        <v>140221.004622459</v>
      </c>
      <c r="V18">
        <v>134574.50678295601</v>
      </c>
      <c r="W18">
        <v>132208.292620489</v>
      </c>
      <c r="X18">
        <v>130755.117671313</v>
      </c>
      <c r="Y18">
        <v>130631.389582358</v>
      </c>
      <c r="Z18">
        <v>134538.178614959</v>
      </c>
      <c r="AA18">
        <v>132884.02898445001</v>
      </c>
      <c r="AB18">
        <v>127493.923014335</v>
      </c>
      <c r="AC18">
        <v>117545.361486667</v>
      </c>
      <c r="AD18">
        <v>104554.64754182</v>
      </c>
      <c r="AE18">
        <v>88491.403033954906</v>
      </c>
      <c r="AF18">
        <v>79220.319300514006</v>
      </c>
    </row>
    <row r="19" spans="1:32" x14ac:dyDescent="0.3">
      <c r="A19" t="s">
        <v>226</v>
      </c>
      <c r="B19" t="s">
        <v>331</v>
      </c>
      <c r="C19" t="s">
        <v>297</v>
      </c>
      <c r="D19" t="s">
        <v>332</v>
      </c>
      <c r="E19" t="s">
        <v>298</v>
      </c>
      <c r="F19">
        <v>71587.939566363901</v>
      </c>
      <c r="G19">
        <v>56269.758858482601</v>
      </c>
      <c r="H19">
        <v>47113.561776990799</v>
      </c>
      <c r="I19">
        <v>41274.790687845598</v>
      </c>
      <c r="J19">
        <v>37039.3225792636</v>
      </c>
      <c r="K19">
        <v>34643.390050760798</v>
      </c>
      <c r="L19">
        <v>32351.508859050198</v>
      </c>
      <c r="M19">
        <v>31115.2684667592</v>
      </c>
      <c r="N19">
        <v>31523.574184954501</v>
      </c>
      <c r="O19">
        <v>32215.334602397401</v>
      </c>
      <c r="P19">
        <v>34294.864181907396</v>
      </c>
      <c r="Q19">
        <v>35196.059716706201</v>
      </c>
      <c r="R19">
        <v>34419.338466522102</v>
      </c>
      <c r="S19">
        <v>32625.1773680019</v>
      </c>
      <c r="T19">
        <v>30105.008517220002</v>
      </c>
      <c r="U19">
        <v>27690.158452370299</v>
      </c>
      <c r="V19">
        <v>26050.670346281</v>
      </c>
      <c r="W19">
        <v>25242.449275085499</v>
      </c>
      <c r="X19">
        <v>24193.4159513919</v>
      </c>
      <c r="Y19">
        <v>23619.012836860999</v>
      </c>
      <c r="Z19">
        <v>22921.961094982798</v>
      </c>
      <c r="AA19">
        <v>21899.373834188998</v>
      </c>
      <c r="AB19">
        <v>20817.122402807301</v>
      </c>
      <c r="AC19">
        <v>19117.4548161374</v>
      </c>
      <c r="AD19">
        <v>17207.138100330802</v>
      </c>
      <c r="AE19">
        <v>14707.8206030663</v>
      </c>
      <c r="AF19">
        <v>13237.588013200701</v>
      </c>
    </row>
    <row r="20" spans="1:32" x14ac:dyDescent="0.3">
      <c r="A20" t="s">
        <v>226</v>
      </c>
      <c r="B20" t="s">
        <v>333</v>
      </c>
      <c r="C20" t="s">
        <v>297</v>
      </c>
      <c r="D20" t="s">
        <v>334</v>
      </c>
      <c r="E20" t="s">
        <v>298</v>
      </c>
      <c r="F20">
        <v>272673.54339895898</v>
      </c>
      <c r="G20">
        <v>220616.83868141501</v>
      </c>
      <c r="H20">
        <v>186298.41400270301</v>
      </c>
      <c r="I20">
        <v>167947.02301177799</v>
      </c>
      <c r="J20">
        <v>151656.710411312</v>
      </c>
      <c r="K20">
        <v>133305.03390755199</v>
      </c>
      <c r="L20">
        <v>118191.387794661</v>
      </c>
      <c r="M20">
        <v>110294.37928889701</v>
      </c>
      <c r="N20">
        <v>105594.707682561</v>
      </c>
      <c r="O20">
        <v>103810.220122891</v>
      </c>
      <c r="P20">
        <v>110265.46321318</v>
      </c>
      <c r="Q20">
        <v>115047.57704194399</v>
      </c>
      <c r="R20">
        <v>113355.482370638</v>
      </c>
      <c r="S20">
        <v>111140.455276879</v>
      </c>
      <c r="T20">
        <v>113169.776965019</v>
      </c>
      <c r="U20">
        <v>113388.63344669199</v>
      </c>
      <c r="V20">
        <v>106263.662967896</v>
      </c>
      <c r="W20">
        <v>97009.808248297995</v>
      </c>
      <c r="X20">
        <v>83950.201163541104</v>
      </c>
      <c r="Y20">
        <v>70736.836016604793</v>
      </c>
      <c r="Z20">
        <v>58005.838894094399</v>
      </c>
      <c r="AA20">
        <v>49943.883015571497</v>
      </c>
      <c r="AB20">
        <v>43100.531061693902</v>
      </c>
      <c r="AC20">
        <v>37803.077293845097</v>
      </c>
      <c r="AD20">
        <v>33260.016569793203</v>
      </c>
      <c r="AE20">
        <v>30765.0787580504</v>
      </c>
      <c r="AF20">
        <v>25837.693271582499</v>
      </c>
    </row>
    <row r="21" spans="1:32" x14ac:dyDescent="0.3">
      <c r="A21" t="s">
        <v>226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226</v>
      </c>
      <c r="B22" t="s">
        <v>337</v>
      </c>
      <c r="C22" t="s">
        <v>297</v>
      </c>
      <c r="D22" t="s">
        <v>338</v>
      </c>
      <c r="E22" t="s">
        <v>298</v>
      </c>
      <c r="F22">
        <v>334853.06909032102</v>
      </c>
      <c r="G22">
        <v>261297.54094131</v>
      </c>
      <c r="H22">
        <v>219953.07762923001</v>
      </c>
      <c r="I22">
        <v>199322.298327472</v>
      </c>
      <c r="J22">
        <v>185152.973391568</v>
      </c>
      <c r="K22">
        <v>171576.149077813</v>
      </c>
      <c r="L22">
        <v>158134.77393861199</v>
      </c>
      <c r="M22">
        <v>149889.377974734</v>
      </c>
      <c r="N22">
        <v>147720.94793845</v>
      </c>
      <c r="O22">
        <v>151406.37826883301</v>
      </c>
      <c r="P22">
        <v>158354.212576297</v>
      </c>
      <c r="Q22">
        <v>164726.96559119099</v>
      </c>
      <c r="R22">
        <v>165230.80835815601</v>
      </c>
      <c r="S22">
        <v>164919.18191032601</v>
      </c>
      <c r="T22">
        <v>168774.32505384501</v>
      </c>
      <c r="U22">
        <v>170674.28844638201</v>
      </c>
      <c r="V22">
        <v>160908.20000907601</v>
      </c>
      <c r="W22">
        <v>145053.45872571299</v>
      </c>
      <c r="X22">
        <v>126390.928762995</v>
      </c>
      <c r="Y22">
        <v>107936.283757552</v>
      </c>
      <c r="Z22">
        <v>89167.276352424204</v>
      </c>
      <c r="AA22">
        <v>76834.946135019898</v>
      </c>
      <c r="AB22">
        <v>66931.486784762994</v>
      </c>
      <c r="AC22">
        <v>59399.769728649197</v>
      </c>
      <c r="AD22">
        <v>53274.194902149502</v>
      </c>
      <c r="AE22">
        <v>48468.187354416397</v>
      </c>
      <c r="AF22">
        <v>46338.066092137902</v>
      </c>
    </row>
    <row r="23" spans="1:32" x14ac:dyDescent="0.3">
      <c r="A23" t="s">
        <v>226</v>
      </c>
      <c r="B23" t="s">
        <v>339</v>
      </c>
      <c r="C23" t="s">
        <v>297</v>
      </c>
      <c r="D23" t="s">
        <v>340</v>
      </c>
      <c r="E23" t="s">
        <v>298</v>
      </c>
      <c r="F23">
        <v>961011.96856062801</v>
      </c>
      <c r="G23">
        <v>805629.59196734696</v>
      </c>
      <c r="H23">
        <v>726406.67582386301</v>
      </c>
      <c r="I23">
        <v>676026.42001826304</v>
      </c>
      <c r="J23">
        <v>626455.64261796104</v>
      </c>
      <c r="K23">
        <v>587509.614640399</v>
      </c>
      <c r="L23">
        <v>536732.33518465306</v>
      </c>
      <c r="M23">
        <v>501028.341257539</v>
      </c>
      <c r="N23">
        <v>481700.38939513802</v>
      </c>
      <c r="O23">
        <v>472046.67684170301</v>
      </c>
      <c r="P23">
        <v>462429.89673271502</v>
      </c>
      <c r="Q23">
        <v>451788.72290143202</v>
      </c>
      <c r="R23">
        <v>438722.26192732499</v>
      </c>
      <c r="S23">
        <v>420744.15738616901</v>
      </c>
      <c r="T23">
        <v>399289.859086401</v>
      </c>
      <c r="U23">
        <v>374613.07028465503</v>
      </c>
      <c r="V23">
        <v>346205.02042119502</v>
      </c>
      <c r="W23">
        <v>337786.19089874398</v>
      </c>
      <c r="X23">
        <v>338944.80476175499</v>
      </c>
      <c r="Y23">
        <v>346775.05582586501</v>
      </c>
      <c r="Z23">
        <v>357312.25578637503</v>
      </c>
      <c r="AA23">
        <v>353693.93048166402</v>
      </c>
      <c r="AB23">
        <v>347937.84633521503</v>
      </c>
      <c r="AC23">
        <v>337856.70506761101</v>
      </c>
      <c r="AD23">
        <v>323116.40893886</v>
      </c>
      <c r="AE23">
        <v>301861.30243365298</v>
      </c>
      <c r="AF23">
        <v>285756.757408217</v>
      </c>
    </row>
    <row r="24" spans="1:32" x14ac:dyDescent="0.3">
      <c r="A24" t="s">
        <v>226</v>
      </c>
      <c r="B24" t="s">
        <v>341</v>
      </c>
      <c r="C24" t="s">
        <v>297</v>
      </c>
      <c r="D24" t="s">
        <v>342</v>
      </c>
      <c r="E24" t="s">
        <v>298</v>
      </c>
      <c r="F24">
        <v>2151393.3782307399</v>
      </c>
      <c r="G24">
        <v>1637801.67912236</v>
      </c>
      <c r="H24">
        <v>1315890.37211626</v>
      </c>
      <c r="I24">
        <v>1102871.9604462699</v>
      </c>
      <c r="J24">
        <v>981549.76110254799</v>
      </c>
      <c r="K24">
        <v>898593.72114804899</v>
      </c>
      <c r="L24">
        <v>840099.73070928198</v>
      </c>
      <c r="M24">
        <v>795078.70519608201</v>
      </c>
      <c r="N24">
        <v>782042.05966214603</v>
      </c>
      <c r="O24">
        <v>792591.61138291401</v>
      </c>
      <c r="P24">
        <v>812320.94749950396</v>
      </c>
      <c r="Q24">
        <v>803345.57982014399</v>
      </c>
      <c r="R24">
        <v>776635.52620524098</v>
      </c>
      <c r="S24">
        <v>732910.98219998495</v>
      </c>
      <c r="T24">
        <v>681464.21260685904</v>
      </c>
      <c r="U24">
        <v>638901.82055872504</v>
      </c>
      <c r="V24">
        <v>605510.84060548199</v>
      </c>
      <c r="W24">
        <v>583518.57184294204</v>
      </c>
      <c r="X24">
        <v>564510.54607650801</v>
      </c>
      <c r="Y24">
        <v>543248.99856921704</v>
      </c>
      <c r="Z24">
        <v>530023.45992272894</v>
      </c>
      <c r="AA24">
        <v>523469.00276856701</v>
      </c>
      <c r="AB24">
        <v>522846.19773588801</v>
      </c>
      <c r="AC24">
        <v>516581.079936856</v>
      </c>
      <c r="AD24">
        <v>503163.26147588599</v>
      </c>
      <c r="AE24">
        <v>482037.81280873</v>
      </c>
      <c r="AF24">
        <v>478820.10924228601</v>
      </c>
    </row>
    <row r="25" spans="1:32" x14ac:dyDescent="0.3">
      <c r="A25" t="s">
        <v>226</v>
      </c>
      <c r="B25" t="s">
        <v>343</v>
      </c>
      <c r="C25" t="s">
        <v>297</v>
      </c>
      <c r="D25" t="s">
        <v>344</v>
      </c>
      <c r="E25" t="s">
        <v>298</v>
      </c>
      <c r="F25">
        <v>157276.48769573399</v>
      </c>
      <c r="G25">
        <v>114277.29074501499</v>
      </c>
      <c r="H25">
        <v>91286.197853873004</v>
      </c>
      <c r="I25">
        <v>80603.659860450702</v>
      </c>
      <c r="J25">
        <v>71961.473212301004</v>
      </c>
      <c r="K25">
        <v>64009.298705556903</v>
      </c>
      <c r="L25">
        <v>56860.140872808697</v>
      </c>
      <c r="M25">
        <v>54344.981961521502</v>
      </c>
      <c r="N25">
        <v>55106.952699834401</v>
      </c>
      <c r="O25">
        <v>58212.726161791703</v>
      </c>
      <c r="P25">
        <v>59969.384750577497</v>
      </c>
      <c r="Q25">
        <v>60523.231135141301</v>
      </c>
      <c r="R25">
        <v>58615.805185492703</v>
      </c>
      <c r="S25">
        <v>54924.368584727403</v>
      </c>
      <c r="T25">
        <v>50770.466657557998</v>
      </c>
      <c r="U25">
        <v>46607.071270660803</v>
      </c>
      <c r="V25">
        <v>42862.509338951801</v>
      </c>
      <c r="W25">
        <v>40001.946386682299</v>
      </c>
      <c r="X25">
        <v>39034.249421958797</v>
      </c>
      <c r="Y25">
        <v>37737.356524905903</v>
      </c>
      <c r="Z25">
        <v>36032.834147108297</v>
      </c>
      <c r="AA25">
        <v>34158.276383954799</v>
      </c>
      <c r="AB25">
        <v>31647.838794758001</v>
      </c>
      <c r="AC25">
        <v>28950.220537527901</v>
      </c>
      <c r="AD25">
        <v>26543.834168354599</v>
      </c>
      <c r="AE25">
        <v>23848.190703079199</v>
      </c>
      <c r="AF25">
        <v>21707.906063965202</v>
      </c>
    </row>
    <row r="26" spans="1:32" x14ac:dyDescent="0.3">
      <c r="A26" t="s">
        <v>226</v>
      </c>
      <c r="B26" t="s">
        <v>345</v>
      </c>
      <c r="C26" t="s">
        <v>297</v>
      </c>
      <c r="D26" t="s">
        <v>346</v>
      </c>
      <c r="E26" t="s">
        <v>298</v>
      </c>
      <c r="F26">
        <v>1170196.1521241299</v>
      </c>
      <c r="G26">
        <v>906972.01579223596</v>
      </c>
      <c r="H26">
        <v>733316.59848923702</v>
      </c>
      <c r="I26">
        <v>611451.50070797699</v>
      </c>
      <c r="J26">
        <v>546324.87858372799</v>
      </c>
      <c r="K26">
        <v>505974.51617136801</v>
      </c>
      <c r="L26">
        <v>481349.02013203199</v>
      </c>
      <c r="M26">
        <v>458720.54601070401</v>
      </c>
      <c r="N26">
        <v>451074.51967495203</v>
      </c>
      <c r="O26">
        <v>460023.34803829202</v>
      </c>
      <c r="P26">
        <v>481898.05373912002</v>
      </c>
      <c r="Q26">
        <v>476914.24953099998</v>
      </c>
      <c r="R26">
        <v>461174.63317358302</v>
      </c>
      <c r="S26">
        <v>437143.43172998598</v>
      </c>
      <c r="T26">
        <v>405580.607799833</v>
      </c>
      <c r="U26">
        <v>377523.02689341397</v>
      </c>
      <c r="V26">
        <v>351503.83584783803</v>
      </c>
      <c r="W26">
        <v>331048.91699038597</v>
      </c>
      <c r="X26">
        <v>311402.98716316698</v>
      </c>
      <c r="Y26">
        <v>294222.69339478202</v>
      </c>
      <c r="Z26">
        <v>280005.64498558</v>
      </c>
      <c r="AA26">
        <v>265893.86592538201</v>
      </c>
      <c r="AB26">
        <v>249779.88028964601</v>
      </c>
      <c r="AC26">
        <v>232841.49748358701</v>
      </c>
      <c r="AD26">
        <v>210663.097159978</v>
      </c>
      <c r="AE26">
        <v>186560.16906986301</v>
      </c>
      <c r="AF26">
        <v>179121.03355498199</v>
      </c>
    </row>
    <row r="27" spans="1:32" x14ac:dyDescent="0.3">
      <c r="A27" t="s">
        <v>226</v>
      </c>
      <c r="B27" t="s">
        <v>347</v>
      </c>
      <c r="C27" t="s">
        <v>297</v>
      </c>
      <c r="D27" t="s">
        <v>348</v>
      </c>
      <c r="E27" t="s">
        <v>298</v>
      </c>
      <c r="F27">
        <v>823920.73841087497</v>
      </c>
      <c r="G27">
        <v>616552.37258510699</v>
      </c>
      <c r="H27">
        <v>491287.575773146</v>
      </c>
      <c r="I27">
        <v>410816.79987784399</v>
      </c>
      <c r="J27">
        <v>363263.40930651902</v>
      </c>
      <c r="K27">
        <v>328609.90627112403</v>
      </c>
      <c r="L27">
        <v>301890.569704441</v>
      </c>
      <c r="M27">
        <v>282013.17722385598</v>
      </c>
      <c r="N27">
        <v>275860.587287359</v>
      </c>
      <c r="O27">
        <v>274355.53718282998</v>
      </c>
      <c r="P27">
        <v>270453.50900980597</v>
      </c>
      <c r="Q27">
        <v>265908.09915400302</v>
      </c>
      <c r="R27">
        <v>256845.087846165</v>
      </c>
      <c r="S27">
        <v>240843.181885272</v>
      </c>
      <c r="T27">
        <v>225113.138149468</v>
      </c>
      <c r="U27">
        <v>214771.72239465101</v>
      </c>
      <c r="V27">
        <v>211144.49541869201</v>
      </c>
      <c r="W27">
        <v>212467.708465873</v>
      </c>
      <c r="X27">
        <v>214073.30949138201</v>
      </c>
      <c r="Y27">
        <v>211288.94864952899</v>
      </c>
      <c r="Z27">
        <v>213984.98079004101</v>
      </c>
      <c r="AA27">
        <v>223416.86045923099</v>
      </c>
      <c r="AB27">
        <v>241418.47865148401</v>
      </c>
      <c r="AC27">
        <v>254789.361915741</v>
      </c>
      <c r="AD27">
        <v>265956.330147553</v>
      </c>
      <c r="AE27">
        <v>271629.45303578803</v>
      </c>
      <c r="AF27">
        <v>277991.16962333902</v>
      </c>
    </row>
    <row r="28" spans="1:32" x14ac:dyDescent="0.3">
      <c r="A28" t="s">
        <v>226</v>
      </c>
      <c r="B28" t="s">
        <v>349</v>
      </c>
      <c r="C28" t="s">
        <v>297</v>
      </c>
      <c r="D28" t="s">
        <v>350</v>
      </c>
      <c r="E28" t="s">
        <v>298</v>
      </c>
      <c r="F28">
        <v>380078.273780355</v>
      </c>
      <c r="G28">
        <v>313709.67052239802</v>
      </c>
      <c r="H28">
        <v>278496.35089281498</v>
      </c>
      <c r="I28">
        <v>260013.875592581</v>
      </c>
      <c r="J28">
        <v>234372.345657803</v>
      </c>
      <c r="K28">
        <v>207422.133709343</v>
      </c>
      <c r="L28">
        <v>175942.463261931</v>
      </c>
      <c r="M28">
        <v>164581.50221379599</v>
      </c>
      <c r="N28">
        <v>167214.991132998</v>
      </c>
      <c r="O28">
        <v>178656.433324393</v>
      </c>
      <c r="P28">
        <v>192503.25412038199</v>
      </c>
      <c r="Q28">
        <v>202631.814365995</v>
      </c>
      <c r="R28">
        <v>204404.37231909999</v>
      </c>
      <c r="S28">
        <v>203465.37969923101</v>
      </c>
      <c r="T28">
        <v>202057.82678884899</v>
      </c>
      <c r="U28">
        <v>201301.89103529399</v>
      </c>
      <c r="V28">
        <v>195845.85081796101</v>
      </c>
      <c r="W28">
        <v>192738.72421809199</v>
      </c>
      <c r="X28">
        <v>192624.76170596</v>
      </c>
      <c r="Y28">
        <v>189821.96344962</v>
      </c>
      <c r="Z28">
        <v>187723.52092553</v>
      </c>
      <c r="AA28">
        <v>184835.60956251301</v>
      </c>
      <c r="AB28">
        <v>181729.7518385</v>
      </c>
      <c r="AC28">
        <v>178668.19351847499</v>
      </c>
      <c r="AD28">
        <v>175593.637704186</v>
      </c>
      <c r="AE28">
        <v>167980.565680478</v>
      </c>
      <c r="AF28">
        <v>161814.73856736001</v>
      </c>
    </row>
    <row r="29" spans="1:32" x14ac:dyDescent="0.3">
      <c r="A29" t="s">
        <v>226</v>
      </c>
      <c r="B29" t="s">
        <v>351</v>
      </c>
      <c r="C29" t="s">
        <v>297</v>
      </c>
      <c r="D29" t="s">
        <v>352</v>
      </c>
      <c r="E29" t="s">
        <v>298</v>
      </c>
      <c r="F29">
        <v>239828.30823055201</v>
      </c>
      <c r="G29">
        <v>203188.090452276</v>
      </c>
      <c r="H29">
        <v>185358.08549521901</v>
      </c>
      <c r="I29">
        <v>177011.851043698</v>
      </c>
      <c r="J29">
        <v>161838.314933238</v>
      </c>
      <c r="K29">
        <v>144483.98917899199</v>
      </c>
      <c r="L29">
        <v>123004.049163434</v>
      </c>
      <c r="M29">
        <v>112925.355625576</v>
      </c>
      <c r="N29">
        <v>111517.557376175</v>
      </c>
      <c r="O29">
        <v>115638.742363518</v>
      </c>
      <c r="P29">
        <v>120915.0947973</v>
      </c>
      <c r="Q29">
        <v>125528.26346691699</v>
      </c>
      <c r="R29">
        <v>126192.74254150401</v>
      </c>
      <c r="S29">
        <v>126061.41272724701</v>
      </c>
      <c r="T29">
        <v>124128.22025180901</v>
      </c>
      <c r="U29">
        <v>122957.285421298</v>
      </c>
      <c r="V29">
        <v>119362.105041309</v>
      </c>
      <c r="W29">
        <v>117282.404196736</v>
      </c>
      <c r="X29">
        <v>117585.485411865</v>
      </c>
      <c r="Y29">
        <v>114796.85294799801</v>
      </c>
      <c r="Z29">
        <v>112629.569480155</v>
      </c>
      <c r="AA29">
        <v>111116.67021651599</v>
      </c>
      <c r="AB29">
        <v>109957.743504702</v>
      </c>
      <c r="AC29">
        <v>109423.75480675801</v>
      </c>
      <c r="AD29">
        <v>109076.245062765</v>
      </c>
      <c r="AE29">
        <v>106262.771214918</v>
      </c>
      <c r="AF29">
        <v>104955.92214765601</v>
      </c>
    </row>
    <row r="30" spans="1:32" x14ac:dyDescent="0.3">
      <c r="A30" t="s">
        <v>226</v>
      </c>
      <c r="B30" t="s">
        <v>353</v>
      </c>
      <c r="C30" t="s">
        <v>297</v>
      </c>
      <c r="D30" t="s">
        <v>354</v>
      </c>
      <c r="E30" t="s">
        <v>298</v>
      </c>
      <c r="F30">
        <v>16950.734955416701</v>
      </c>
      <c r="G30">
        <v>15231.2423186622</v>
      </c>
      <c r="H30">
        <v>14218.438283428601</v>
      </c>
      <c r="I30">
        <v>13468.1874572427</v>
      </c>
      <c r="J30">
        <v>12093.128737626599</v>
      </c>
      <c r="K30">
        <v>10657.4706846968</v>
      </c>
      <c r="L30">
        <v>9000.5441981908407</v>
      </c>
      <c r="M30">
        <v>8200.8564525704805</v>
      </c>
      <c r="N30">
        <v>7892.9209998424703</v>
      </c>
      <c r="O30">
        <v>8030.0048476229003</v>
      </c>
      <c r="P30">
        <v>8465.9790836838492</v>
      </c>
      <c r="Q30">
        <v>8985.1422283433294</v>
      </c>
      <c r="R30">
        <v>9524.2197830207406</v>
      </c>
      <c r="S30">
        <v>9455.6991617455096</v>
      </c>
      <c r="T30">
        <v>10065.9155815256</v>
      </c>
      <c r="U30">
        <v>10460.65436128</v>
      </c>
      <c r="V30">
        <v>9666.2809336069004</v>
      </c>
      <c r="W30">
        <v>9852.8345665070992</v>
      </c>
      <c r="X30">
        <v>9378.1481256566803</v>
      </c>
      <c r="Y30">
        <v>9212.5612731539804</v>
      </c>
      <c r="Z30">
        <v>8690.5399996720407</v>
      </c>
      <c r="AA30">
        <v>8194.1145842827591</v>
      </c>
      <c r="AB30">
        <v>8133.6366303249597</v>
      </c>
      <c r="AC30">
        <v>8253.5721241727806</v>
      </c>
      <c r="AD30">
        <v>7896.0598476026598</v>
      </c>
      <c r="AE30">
        <v>7289.0419037448301</v>
      </c>
      <c r="AF30">
        <v>6648.1252543063001</v>
      </c>
    </row>
    <row r="31" spans="1:32" x14ac:dyDescent="0.3">
      <c r="A31" t="s">
        <v>226</v>
      </c>
      <c r="B31" t="s">
        <v>355</v>
      </c>
      <c r="C31" t="s">
        <v>297</v>
      </c>
      <c r="D31" t="s">
        <v>356</v>
      </c>
      <c r="E31" t="s">
        <v>298</v>
      </c>
      <c r="F31">
        <v>12686.899628741499</v>
      </c>
      <c r="G31">
        <v>11641.609391869501</v>
      </c>
      <c r="H31">
        <v>11028.9223427287</v>
      </c>
      <c r="I31">
        <v>10685.3248018712</v>
      </c>
      <c r="J31">
        <v>9748.7849465476502</v>
      </c>
      <c r="K31">
        <v>8815.8620642472597</v>
      </c>
      <c r="L31">
        <v>7515.7457213294701</v>
      </c>
      <c r="M31">
        <v>6833.24407206254</v>
      </c>
      <c r="N31">
        <v>6538.5444987230403</v>
      </c>
      <c r="O31">
        <v>6498.9705692949401</v>
      </c>
      <c r="P31">
        <v>6547.7435899125403</v>
      </c>
      <c r="Q31">
        <v>6603.3846029967499</v>
      </c>
      <c r="R31">
        <v>6905.03664174196</v>
      </c>
      <c r="S31">
        <v>6973.6509285984102</v>
      </c>
      <c r="T31">
        <v>7347.5965515801599</v>
      </c>
      <c r="U31">
        <v>7761.0972633495303</v>
      </c>
      <c r="V31">
        <v>7624.0078030800896</v>
      </c>
      <c r="W31">
        <v>7857.2110316094004</v>
      </c>
      <c r="X31">
        <v>7630.4588993473699</v>
      </c>
      <c r="Y31">
        <v>7744.0294318655797</v>
      </c>
      <c r="Z31">
        <v>7189.4679647371304</v>
      </c>
      <c r="AA31">
        <v>7115.0564101679101</v>
      </c>
      <c r="AB31">
        <v>6529.4636149301596</v>
      </c>
      <c r="AC31">
        <v>6565.0975652950001</v>
      </c>
      <c r="AD31">
        <v>6724.6958320312897</v>
      </c>
      <c r="AE31">
        <v>6442.17585189278</v>
      </c>
      <c r="AF31">
        <v>5221.2548278224704</v>
      </c>
    </row>
    <row r="32" spans="1:32" x14ac:dyDescent="0.3">
      <c r="A32" t="s">
        <v>226</v>
      </c>
      <c r="B32" t="s">
        <v>357</v>
      </c>
      <c r="C32" t="s">
        <v>297</v>
      </c>
      <c r="D32" t="s">
        <v>358</v>
      </c>
      <c r="E32" t="s">
        <v>298</v>
      </c>
      <c r="F32">
        <v>61742.408891094303</v>
      </c>
      <c r="G32">
        <v>44678.324438458098</v>
      </c>
      <c r="H32">
        <v>34598.2458385137</v>
      </c>
      <c r="I32">
        <v>28718.742319167999</v>
      </c>
      <c r="J32">
        <v>24001.087894391301</v>
      </c>
      <c r="K32">
        <v>20245.350501742101</v>
      </c>
      <c r="L32">
        <v>16814.405655613798</v>
      </c>
      <c r="M32">
        <v>15348.784545030399</v>
      </c>
      <c r="N32">
        <v>15064.478124846501</v>
      </c>
      <c r="O32">
        <v>15703.7709971392</v>
      </c>
      <c r="P32">
        <v>16355.1216746625</v>
      </c>
      <c r="Q32">
        <v>17276.4607700548</v>
      </c>
      <c r="R32">
        <v>17624.646851723799</v>
      </c>
      <c r="S32">
        <v>17695.8959691446</v>
      </c>
      <c r="T32">
        <v>18026.5896814355</v>
      </c>
      <c r="U32">
        <v>18353.1165625416</v>
      </c>
      <c r="V32">
        <v>17833.5961210737</v>
      </c>
      <c r="W32">
        <v>17434.901615775001</v>
      </c>
      <c r="X32">
        <v>17363.143403117501</v>
      </c>
      <c r="Y32">
        <v>17051.620290942999</v>
      </c>
      <c r="Z32">
        <v>16949.132201247499</v>
      </c>
      <c r="AA32">
        <v>16652.269988783301</v>
      </c>
      <c r="AB32">
        <v>16772.635272018499</v>
      </c>
      <c r="AC32">
        <v>16773.2132380681</v>
      </c>
      <c r="AD32">
        <v>17241.2148565403</v>
      </c>
      <c r="AE32">
        <v>17440.386108292802</v>
      </c>
      <c r="AF32">
        <v>17249.678105921299</v>
      </c>
    </row>
    <row r="33" spans="1:32" x14ac:dyDescent="0.3">
      <c r="A33" t="s">
        <v>226</v>
      </c>
      <c r="B33" t="s">
        <v>359</v>
      </c>
      <c r="C33" t="s">
        <v>297</v>
      </c>
      <c r="D33" t="s">
        <v>360</v>
      </c>
      <c r="E33" t="s">
        <v>298</v>
      </c>
      <c r="F33">
        <v>48869.922074550603</v>
      </c>
      <c r="G33">
        <v>38970.4039211321</v>
      </c>
      <c r="H33">
        <v>33292.6589329243</v>
      </c>
      <c r="I33">
        <v>30129.769970600701</v>
      </c>
      <c r="J33">
        <v>26691.029146000201</v>
      </c>
      <c r="K33">
        <v>23219.461279664702</v>
      </c>
      <c r="L33">
        <v>19607.718523362899</v>
      </c>
      <c r="M33">
        <v>21273.261518556399</v>
      </c>
      <c r="N33">
        <v>26201.4901334112</v>
      </c>
      <c r="O33">
        <v>32784.944546817802</v>
      </c>
      <c r="P33">
        <v>40219.314974822897</v>
      </c>
      <c r="Q33">
        <v>44238.563297683402</v>
      </c>
      <c r="R33">
        <v>44157.726501110403</v>
      </c>
      <c r="S33">
        <v>43278.720912495002</v>
      </c>
      <c r="T33">
        <v>42489.504722499201</v>
      </c>
      <c r="U33">
        <v>41769.737426825101</v>
      </c>
      <c r="V33">
        <v>41359.860918891201</v>
      </c>
      <c r="W33">
        <v>40311.372807465203</v>
      </c>
      <c r="X33">
        <v>40667.525865973097</v>
      </c>
      <c r="Y33">
        <v>41016.899505659901</v>
      </c>
      <c r="Z33">
        <v>42264.811279718102</v>
      </c>
      <c r="AA33">
        <v>41757.498362762599</v>
      </c>
      <c r="AB33">
        <v>40336.272816523997</v>
      </c>
      <c r="AC33">
        <v>37652.555784181699</v>
      </c>
      <c r="AD33">
        <v>34655.422105247198</v>
      </c>
      <c r="AE33">
        <v>30546.190601629602</v>
      </c>
      <c r="AF33">
        <v>27739.758231653999</v>
      </c>
    </row>
    <row r="34" spans="1:32" x14ac:dyDescent="0.3">
      <c r="A34" t="s">
        <v>226</v>
      </c>
      <c r="B34" t="s">
        <v>361</v>
      </c>
      <c r="C34" t="s">
        <v>297</v>
      </c>
      <c r="D34" t="s">
        <v>362</v>
      </c>
      <c r="E34" t="s">
        <v>298</v>
      </c>
      <c r="F34">
        <v>224392.156551666</v>
      </c>
      <c r="G34">
        <v>191665.519389327</v>
      </c>
      <c r="H34">
        <v>174835.90004745399</v>
      </c>
      <c r="I34">
        <v>164375.138319633</v>
      </c>
      <c r="J34">
        <v>156990.501407264</v>
      </c>
      <c r="K34">
        <v>149915.225269613</v>
      </c>
      <c r="L34">
        <v>141498.19593988301</v>
      </c>
      <c r="M34">
        <v>132139.81818388199</v>
      </c>
      <c r="N34">
        <v>124861.47898426</v>
      </c>
      <c r="O34">
        <v>120109.960501389</v>
      </c>
      <c r="P34">
        <v>115260.169667505</v>
      </c>
      <c r="Q34">
        <v>111228.404915689</v>
      </c>
      <c r="R34">
        <v>105377.505229606</v>
      </c>
      <c r="S34">
        <v>97689.792364319001</v>
      </c>
      <c r="T34">
        <v>90495.887980439598</v>
      </c>
      <c r="U34">
        <v>84078.935686549594</v>
      </c>
      <c r="V34">
        <v>78219.502579720007</v>
      </c>
      <c r="W34">
        <v>73324.859818847995</v>
      </c>
      <c r="X34">
        <v>69052.610905805093</v>
      </c>
      <c r="Y34">
        <v>64888.438523110002</v>
      </c>
      <c r="Z34">
        <v>60429.014893222004</v>
      </c>
      <c r="AA34">
        <v>65290.493549915802</v>
      </c>
      <c r="AB34">
        <v>74615.299799679196</v>
      </c>
      <c r="AC34">
        <v>87723.314965885205</v>
      </c>
      <c r="AD34">
        <v>103488.526448241</v>
      </c>
      <c r="AE34">
        <v>114013.74597521</v>
      </c>
      <c r="AF34">
        <v>111365.44723669</v>
      </c>
    </row>
    <row r="35" spans="1:32" x14ac:dyDescent="0.3">
      <c r="A35" t="s">
        <v>226</v>
      </c>
      <c r="B35" t="s">
        <v>363</v>
      </c>
      <c r="C35" t="s">
        <v>297</v>
      </c>
      <c r="D35" t="s">
        <v>364</v>
      </c>
      <c r="E35" t="s">
        <v>298</v>
      </c>
      <c r="F35">
        <v>185949.35160651099</v>
      </c>
      <c r="G35">
        <v>149074.744212533</v>
      </c>
      <c r="H35">
        <v>131420.494758054</v>
      </c>
      <c r="I35">
        <v>128126.44821867799</v>
      </c>
      <c r="J35">
        <v>119564.651101417</v>
      </c>
      <c r="K35">
        <v>111194.138118847</v>
      </c>
      <c r="L35">
        <v>99173.162837955402</v>
      </c>
      <c r="M35">
        <v>110864.694241327</v>
      </c>
      <c r="N35">
        <v>140306.81686527599</v>
      </c>
      <c r="O35">
        <v>179838.498724259</v>
      </c>
      <c r="P35">
        <v>229270.09737343201</v>
      </c>
      <c r="Q35">
        <v>263890.22792435403</v>
      </c>
      <c r="R35">
        <v>279334.48249859601</v>
      </c>
      <c r="S35">
        <v>279531.62499944202</v>
      </c>
      <c r="T35">
        <v>282745.87006918102</v>
      </c>
      <c r="U35">
        <v>275921.53276825399</v>
      </c>
      <c r="V35">
        <v>277274.55925652297</v>
      </c>
      <c r="W35">
        <v>273837.19823264598</v>
      </c>
      <c r="X35">
        <v>277892.28689777298</v>
      </c>
      <c r="Y35">
        <v>279733.02392164798</v>
      </c>
      <c r="Z35">
        <v>289953.81380495802</v>
      </c>
      <c r="AA35">
        <v>287400.80255294201</v>
      </c>
      <c r="AB35">
        <v>279070.49863361102</v>
      </c>
      <c r="AC35">
        <v>264929.319294872</v>
      </c>
      <c r="AD35">
        <v>246046.27853272299</v>
      </c>
      <c r="AE35">
        <v>228131.870819562</v>
      </c>
      <c r="AF35">
        <v>219743.24293702401</v>
      </c>
    </row>
    <row r="36" spans="1:32" x14ac:dyDescent="0.3">
      <c r="A36" t="s">
        <v>226</v>
      </c>
      <c r="B36" t="s">
        <v>365</v>
      </c>
      <c r="C36" t="s">
        <v>297</v>
      </c>
      <c r="D36" t="s">
        <v>366</v>
      </c>
      <c r="E36" t="s">
        <v>298</v>
      </c>
      <c r="F36">
        <v>73705.256858874796</v>
      </c>
      <c r="G36">
        <v>56525.857369216203</v>
      </c>
      <c r="H36">
        <v>47691.567466785797</v>
      </c>
      <c r="I36">
        <v>45003.555267274802</v>
      </c>
      <c r="J36">
        <v>40708.089127862098</v>
      </c>
      <c r="K36">
        <v>36416.312898976001</v>
      </c>
      <c r="L36">
        <v>31620.689353827798</v>
      </c>
      <c r="M36">
        <v>32722.617507569601</v>
      </c>
      <c r="N36">
        <v>37271.530770742997</v>
      </c>
      <c r="O36">
        <v>46223.431080837501</v>
      </c>
      <c r="P36">
        <v>53269.7684917511</v>
      </c>
      <c r="Q36">
        <v>59342.569837048803</v>
      </c>
      <c r="R36">
        <v>62461.4144255836</v>
      </c>
      <c r="S36">
        <v>63954.669894194703</v>
      </c>
      <c r="T36">
        <v>63743.632987175399</v>
      </c>
      <c r="U36">
        <v>63245.192841982403</v>
      </c>
      <c r="V36">
        <v>62829.409238780099</v>
      </c>
      <c r="W36">
        <v>56725.3361866181</v>
      </c>
      <c r="X36">
        <v>54322.391822497302</v>
      </c>
      <c r="Y36">
        <v>53071.382023920698</v>
      </c>
      <c r="Z36">
        <v>52706.4430997831</v>
      </c>
      <c r="AA36">
        <v>48598.2423501472</v>
      </c>
      <c r="AB36">
        <v>46330.422552696</v>
      </c>
      <c r="AC36">
        <v>42388.254347213602</v>
      </c>
      <c r="AD36">
        <v>38996.184675040902</v>
      </c>
      <c r="AE36">
        <v>35223.160040932897</v>
      </c>
      <c r="AF36">
        <v>33492.900042407797</v>
      </c>
    </row>
    <row r="37" spans="1:32" x14ac:dyDescent="0.3">
      <c r="A37" t="s">
        <v>226</v>
      </c>
      <c r="B37" t="s">
        <v>367</v>
      </c>
      <c r="C37" t="s">
        <v>297</v>
      </c>
      <c r="D37" t="s">
        <v>368</v>
      </c>
      <c r="E37" t="s">
        <v>298</v>
      </c>
      <c r="F37">
        <v>33959.913337374099</v>
      </c>
      <c r="G37">
        <v>28573.0609826002</v>
      </c>
      <c r="H37">
        <v>25499.525864457599</v>
      </c>
      <c r="I37">
        <v>24179.369223250102</v>
      </c>
      <c r="J37">
        <v>22335.2788128385</v>
      </c>
      <c r="K37">
        <v>21587.864607623698</v>
      </c>
      <c r="L37">
        <v>19428.349060397399</v>
      </c>
      <c r="M37">
        <v>21188.793768614702</v>
      </c>
      <c r="N37">
        <v>25265.6493776432</v>
      </c>
      <c r="O37">
        <v>29655.402846196001</v>
      </c>
      <c r="P37">
        <v>37787.920166115502</v>
      </c>
      <c r="Q37">
        <v>44736.866495338203</v>
      </c>
      <c r="R37">
        <v>47412.559492899498</v>
      </c>
      <c r="S37">
        <v>44474.367863858999</v>
      </c>
      <c r="T37">
        <v>43355.548695746002</v>
      </c>
      <c r="U37">
        <v>42360.2270294954</v>
      </c>
      <c r="V37">
        <v>41310.038595432001</v>
      </c>
      <c r="W37">
        <v>40283.5234051019</v>
      </c>
      <c r="X37">
        <v>42186.178804688003</v>
      </c>
      <c r="Y37">
        <v>42583.508575987398</v>
      </c>
      <c r="Z37">
        <v>42824.142990439497</v>
      </c>
      <c r="AA37">
        <v>43676.159152790198</v>
      </c>
      <c r="AB37">
        <v>42925.435165545299</v>
      </c>
      <c r="AC37">
        <v>43398.625094614603</v>
      </c>
      <c r="AD37">
        <v>41646.280470812999</v>
      </c>
      <c r="AE37">
        <v>40077.376536801101</v>
      </c>
      <c r="AF37">
        <v>38535.708741338298</v>
      </c>
    </row>
    <row r="38" spans="1:32" x14ac:dyDescent="0.3">
      <c r="A38" t="s">
        <v>226</v>
      </c>
      <c r="B38" t="s">
        <v>369</v>
      </c>
      <c r="C38" t="s">
        <v>297</v>
      </c>
      <c r="D38" t="s">
        <v>370</v>
      </c>
      <c r="E38" t="s">
        <v>298</v>
      </c>
      <c r="F38">
        <v>78284.181410262099</v>
      </c>
      <c r="G38">
        <v>63975.825860716897</v>
      </c>
      <c r="H38">
        <v>58229.401426810102</v>
      </c>
      <c r="I38">
        <v>58943.523728153203</v>
      </c>
      <c r="J38">
        <v>56521.283160716099</v>
      </c>
      <c r="K38">
        <v>53189.960612247</v>
      </c>
      <c r="L38">
        <v>48124.124423730202</v>
      </c>
      <c r="M38">
        <v>56953.2829651426</v>
      </c>
      <c r="N38">
        <v>77769.636716890105</v>
      </c>
      <c r="O38">
        <v>103959.664797226</v>
      </c>
      <c r="P38">
        <v>138212.40871556499</v>
      </c>
      <c r="Q38">
        <v>159810.79159196801</v>
      </c>
      <c r="R38">
        <v>169460.508580113</v>
      </c>
      <c r="S38">
        <v>171102.587241389</v>
      </c>
      <c r="T38">
        <v>175646.68838626001</v>
      </c>
      <c r="U38">
        <v>170316.112896776</v>
      </c>
      <c r="V38">
        <v>173135.11142231099</v>
      </c>
      <c r="W38">
        <v>176828.33864092699</v>
      </c>
      <c r="X38">
        <v>181383.71627058799</v>
      </c>
      <c r="Y38">
        <v>184078.13332174</v>
      </c>
      <c r="Z38">
        <v>194423.227714735</v>
      </c>
      <c r="AA38">
        <v>195126.401050004</v>
      </c>
      <c r="AB38">
        <v>189814.64091536999</v>
      </c>
      <c r="AC38">
        <v>179142.43985304399</v>
      </c>
      <c r="AD38">
        <v>165403.81338687</v>
      </c>
      <c r="AE38">
        <v>152831.33424182801</v>
      </c>
      <c r="AF38">
        <v>147714.63415327799</v>
      </c>
    </row>
    <row r="39" spans="1:32" x14ac:dyDescent="0.3">
      <c r="A39" t="s">
        <v>226</v>
      </c>
      <c r="B39" t="s">
        <v>371</v>
      </c>
      <c r="C39" t="s">
        <v>297</v>
      </c>
      <c r="D39" t="s">
        <v>372</v>
      </c>
      <c r="E39" t="s">
        <v>298</v>
      </c>
      <c r="F39">
        <v>458233.80534234998</v>
      </c>
      <c r="G39">
        <v>376332.79729161499</v>
      </c>
      <c r="H39">
        <v>326114.38416415098</v>
      </c>
      <c r="I39">
        <v>296057.42133230501</v>
      </c>
      <c r="J39">
        <v>274173.35590864002</v>
      </c>
      <c r="K39">
        <v>263277.88391297701</v>
      </c>
      <c r="L39">
        <v>247643.672606318</v>
      </c>
      <c r="M39">
        <v>236888.38760725499</v>
      </c>
      <c r="N39">
        <v>226963.643822182</v>
      </c>
      <c r="O39">
        <v>219278.60689210499</v>
      </c>
      <c r="P39">
        <v>214840.566695077</v>
      </c>
      <c r="Q39">
        <v>206602.214403463</v>
      </c>
      <c r="R39">
        <v>191709.71415927401</v>
      </c>
      <c r="S39">
        <v>174053.97150386599</v>
      </c>
      <c r="T39">
        <v>154807.78922652101</v>
      </c>
      <c r="U39">
        <v>135704.562316825</v>
      </c>
      <c r="V39">
        <v>122188.12792435499</v>
      </c>
      <c r="W39">
        <v>116754.615634388</v>
      </c>
      <c r="X39">
        <v>113079.325893774</v>
      </c>
      <c r="Y39">
        <v>109318.47652996601</v>
      </c>
      <c r="Z39">
        <v>108675.32225322</v>
      </c>
      <c r="AA39">
        <v>109278.62920776301</v>
      </c>
      <c r="AB39">
        <v>111748.716471981</v>
      </c>
      <c r="AC39">
        <v>111416.973852721</v>
      </c>
      <c r="AD39">
        <v>111039.71236091301</v>
      </c>
      <c r="AE39">
        <v>110731.683470102</v>
      </c>
      <c r="AF39">
        <v>111663.542738276</v>
      </c>
    </row>
    <row r="40" spans="1:32" x14ac:dyDescent="0.3">
      <c r="A40" t="s">
        <v>226</v>
      </c>
      <c r="B40" t="s">
        <v>373</v>
      </c>
      <c r="C40" t="s">
        <v>297</v>
      </c>
      <c r="D40" t="s">
        <v>374</v>
      </c>
      <c r="E40" t="s">
        <v>298</v>
      </c>
      <c r="F40">
        <v>221068.15989792801</v>
      </c>
      <c r="G40">
        <v>163987.94975942801</v>
      </c>
      <c r="H40">
        <v>131180.15572395301</v>
      </c>
      <c r="I40">
        <v>114687.708407454</v>
      </c>
      <c r="J40">
        <v>99223.154756928197</v>
      </c>
      <c r="K40">
        <v>87201.419954956698</v>
      </c>
      <c r="L40">
        <v>72958.358692748996</v>
      </c>
      <c r="M40">
        <v>67737.012849063103</v>
      </c>
      <c r="N40">
        <v>68518.7968942062</v>
      </c>
      <c r="O40">
        <v>73003.832614412793</v>
      </c>
      <c r="P40">
        <v>77768.327566283901</v>
      </c>
      <c r="Q40">
        <v>83788.322752369801</v>
      </c>
      <c r="R40">
        <v>89359.904484554398</v>
      </c>
      <c r="S40">
        <v>93414.7743740117</v>
      </c>
      <c r="T40">
        <v>97834.369765049705</v>
      </c>
      <c r="U40">
        <v>101471.41153850799</v>
      </c>
      <c r="V40">
        <v>102315.781627684</v>
      </c>
      <c r="W40">
        <v>105937.016048301</v>
      </c>
      <c r="X40">
        <v>108071.18855938</v>
      </c>
      <c r="Y40">
        <v>104776.319956074</v>
      </c>
      <c r="Z40">
        <v>103683.979403134</v>
      </c>
      <c r="AA40">
        <v>101671.20642818901</v>
      </c>
      <c r="AB40">
        <v>100471.978226657</v>
      </c>
      <c r="AC40">
        <v>96766.558149159406</v>
      </c>
      <c r="AD40">
        <v>89057.931231869705</v>
      </c>
      <c r="AE40">
        <v>81887.262153041898</v>
      </c>
      <c r="AF40">
        <v>77198.365325293998</v>
      </c>
    </row>
    <row r="41" spans="1:32" x14ac:dyDescent="0.3">
      <c r="A41" t="s">
        <v>226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226</v>
      </c>
      <c r="B43" t="s">
        <v>379</v>
      </c>
      <c r="C43" t="s">
        <v>297</v>
      </c>
      <c r="D43" t="s">
        <v>380</v>
      </c>
      <c r="E43" t="s">
        <v>298</v>
      </c>
      <c r="F43">
        <v>1059212.7716126</v>
      </c>
      <c r="G43">
        <v>766197.42712085904</v>
      </c>
      <c r="H43">
        <v>606016.94886570296</v>
      </c>
      <c r="I43">
        <v>526448.13067478198</v>
      </c>
      <c r="J43">
        <v>462772.76057015598</v>
      </c>
      <c r="K43">
        <v>412319.52981195302</v>
      </c>
      <c r="L43">
        <v>370623.22444192902</v>
      </c>
      <c r="M43">
        <v>349042.75389377598</v>
      </c>
      <c r="N43">
        <v>350480.68541278399</v>
      </c>
      <c r="O43">
        <v>370472.01999126503</v>
      </c>
      <c r="P43">
        <v>391240.06710302801</v>
      </c>
      <c r="Q43">
        <v>412747.85262589197</v>
      </c>
      <c r="R43">
        <v>420603.00731822703</v>
      </c>
      <c r="S43">
        <v>416477.92707909999</v>
      </c>
      <c r="T43">
        <v>404097.06093020801</v>
      </c>
      <c r="U43">
        <v>384478.45628778898</v>
      </c>
      <c r="V43">
        <v>377052.35514166497</v>
      </c>
      <c r="W43">
        <v>373893.00006480399</v>
      </c>
      <c r="X43">
        <v>371888.28174137999</v>
      </c>
      <c r="Y43">
        <v>365553.48708109302</v>
      </c>
      <c r="Z43">
        <v>360844.95436683198</v>
      </c>
      <c r="AA43">
        <v>356012.20020990301</v>
      </c>
      <c r="AB43">
        <v>344964.57891070499</v>
      </c>
      <c r="AC43">
        <v>326471.61091853603</v>
      </c>
      <c r="AD43">
        <v>307955.70309035602</v>
      </c>
      <c r="AE43">
        <v>282091.62182083802</v>
      </c>
      <c r="AF43">
        <v>267917.41542526998</v>
      </c>
    </row>
    <row r="44" spans="1:32" x14ac:dyDescent="0.3">
      <c r="A44" t="s">
        <v>226</v>
      </c>
      <c r="B44" t="s">
        <v>381</v>
      </c>
      <c r="C44" t="s">
        <v>297</v>
      </c>
      <c r="D44" t="s">
        <v>382</v>
      </c>
      <c r="E44" t="s">
        <v>298</v>
      </c>
      <c r="F44">
        <v>8997664.5904930104</v>
      </c>
      <c r="G44">
        <v>6955851.8511869097</v>
      </c>
      <c r="H44">
        <v>5762390.3680078601</v>
      </c>
      <c r="I44">
        <v>5042512.1012552204</v>
      </c>
      <c r="J44">
        <v>4548871.6402850701</v>
      </c>
      <c r="K44">
        <v>4208863.5636150502</v>
      </c>
      <c r="L44">
        <v>3899077.9147671801</v>
      </c>
      <c r="M44">
        <v>3728924.2627297202</v>
      </c>
      <c r="N44">
        <v>3716864.79805288</v>
      </c>
      <c r="O44">
        <v>3823823.73195107</v>
      </c>
      <c r="P44">
        <v>3981735.5171715901</v>
      </c>
      <c r="Q44">
        <v>4057156.8830138799</v>
      </c>
      <c r="R44">
        <v>4014499.33058587</v>
      </c>
      <c r="S44">
        <v>3883088.7229222199</v>
      </c>
      <c r="T44">
        <v>3694128.04137795</v>
      </c>
      <c r="U44">
        <v>3512393.5124552599</v>
      </c>
      <c r="V44">
        <v>3390426.5187524799</v>
      </c>
      <c r="W44">
        <v>3324109.5108207199</v>
      </c>
      <c r="X44">
        <v>3279629.5599156502</v>
      </c>
      <c r="Y44">
        <v>3235939.12449648</v>
      </c>
      <c r="Z44">
        <v>3228060.1958340299</v>
      </c>
      <c r="AA44">
        <v>3156789.2870470802</v>
      </c>
      <c r="AB44">
        <v>3054574.8431737102</v>
      </c>
      <c r="AC44">
        <v>2897391.7973777498</v>
      </c>
      <c r="AD44">
        <v>2711067.45327103</v>
      </c>
      <c r="AE44">
        <v>2473718.9599618199</v>
      </c>
      <c r="AF44">
        <v>2332565.4280833099</v>
      </c>
    </row>
    <row r="45" spans="1:32" x14ac:dyDescent="0.3">
      <c r="A45" t="s">
        <v>226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226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226</v>
      </c>
      <c r="B47" t="s">
        <v>387</v>
      </c>
      <c r="C47" t="s">
        <v>297</v>
      </c>
      <c r="D47" t="s">
        <v>388</v>
      </c>
      <c r="E47" t="s">
        <v>298</v>
      </c>
      <c r="F47">
        <v>734245.70611666504</v>
      </c>
      <c r="G47">
        <v>554434.10466402106</v>
      </c>
      <c r="H47">
        <v>446641.06952015002</v>
      </c>
      <c r="I47">
        <v>386146.011906064</v>
      </c>
      <c r="J47">
        <v>349482.90821377299</v>
      </c>
      <c r="K47">
        <v>322023.84674161399</v>
      </c>
      <c r="L47">
        <v>299639.17857096897</v>
      </c>
      <c r="M47">
        <v>282550.83920007502</v>
      </c>
      <c r="N47">
        <v>268317.59027957998</v>
      </c>
      <c r="O47">
        <v>252616.693238003</v>
      </c>
      <c r="P47">
        <v>232483.34751125699</v>
      </c>
      <c r="Q47">
        <v>216930.364922907</v>
      </c>
      <c r="R47">
        <v>204027.07652284901</v>
      </c>
      <c r="S47">
        <v>189709.706714192</v>
      </c>
      <c r="T47">
        <v>181027.024879395</v>
      </c>
      <c r="U47">
        <v>170891.31138002401</v>
      </c>
      <c r="V47">
        <v>168774.14576618801</v>
      </c>
      <c r="W47">
        <v>171060.17324474599</v>
      </c>
      <c r="X47">
        <v>174843.031759684</v>
      </c>
      <c r="Y47">
        <v>178737.74804020199</v>
      </c>
      <c r="Z47">
        <v>185326.40594127501</v>
      </c>
      <c r="AA47">
        <v>185926.40924083401</v>
      </c>
      <c r="AB47">
        <v>184466.596025123</v>
      </c>
      <c r="AC47">
        <v>178198.89534218601</v>
      </c>
      <c r="AD47">
        <v>175512.513178561</v>
      </c>
      <c r="AE47">
        <v>170437.00887231299</v>
      </c>
      <c r="AF47">
        <v>167567.40218108901</v>
      </c>
    </row>
    <row r="48" spans="1:32" x14ac:dyDescent="0.3">
      <c r="A48" t="s">
        <v>226</v>
      </c>
      <c r="B48" t="s">
        <v>389</v>
      </c>
      <c r="C48" t="s">
        <v>297</v>
      </c>
      <c r="D48" t="s">
        <v>390</v>
      </c>
      <c r="E48" t="s">
        <v>298</v>
      </c>
      <c r="F48">
        <v>1831723.9451955501</v>
      </c>
      <c r="G48">
        <v>1451702.72991872</v>
      </c>
      <c r="H48">
        <v>1239069.1383221401</v>
      </c>
      <c r="I48">
        <v>1130639.65499463</v>
      </c>
      <c r="J48">
        <v>1067627.78345019</v>
      </c>
      <c r="K48">
        <v>1016319.11274573</v>
      </c>
      <c r="L48">
        <v>960721.77463894</v>
      </c>
      <c r="M48">
        <v>913416.68989058898</v>
      </c>
      <c r="N48">
        <v>879415.75439024996</v>
      </c>
      <c r="O48">
        <v>854047.77169943706</v>
      </c>
      <c r="P48">
        <v>815858.16262994101</v>
      </c>
      <c r="Q48">
        <v>783489.54431030795</v>
      </c>
      <c r="R48">
        <v>749429.51895260799</v>
      </c>
      <c r="S48">
        <v>717055.56124181405</v>
      </c>
      <c r="T48">
        <v>697586.20685714297</v>
      </c>
      <c r="U48">
        <v>672386.045164985</v>
      </c>
      <c r="V48">
        <v>666924.17733439396</v>
      </c>
      <c r="W48">
        <v>665190.36011215905</v>
      </c>
      <c r="X48">
        <v>672306.80247925594</v>
      </c>
      <c r="Y48">
        <v>675330.50573805301</v>
      </c>
      <c r="Z48">
        <v>687611.07314277999</v>
      </c>
      <c r="AA48">
        <v>697053.069317166</v>
      </c>
      <c r="AB48">
        <v>708703.15756294294</v>
      </c>
      <c r="AC48">
        <v>705184.45415534498</v>
      </c>
      <c r="AD48">
        <v>705858.39778340305</v>
      </c>
      <c r="AE48">
        <v>696576.12792924198</v>
      </c>
      <c r="AF48">
        <v>694651.55936838605</v>
      </c>
    </row>
    <row r="49" spans="1:32" x14ac:dyDescent="0.3">
      <c r="A49" t="s">
        <v>226</v>
      </c>
      <c r="B49" t="s">
        <v>391</v>
      </c>
      <c r="C49" t="s">
        <v>297</v>
      </c>
      <c r="D49" t="s">
        <v>392</v>
      </c>
      <c r="E49" t="s">
        <v>298</v>
      </c>
      <c r="F49">
        <v>346760.53057945002</v>
      </c>
      <c r="G49">
        <v>310839.25226615998</v>
      </c>
      <c r="H49">
        <v>295302.22011027002</v>
      </c>
      <c r="I49">
        <v>294242.10470654198</v>
      </c>
      <c r="J49">
        <v>294629.05695635901</v>
      </c>
      <c r="K49">
        <v>289877.12842504302</v>
      </c>
      <c r="L49">
        <v>276218.45284461201</v>
      </c>
      <c r="M49">
        <v>269456.01908124599</v>
      </c>
      <c r="N49">
        <v>269143.11099299102</v>
      </c>
      <c r="O49">
        <v>277486.44889186899</v>
      </c>
      <c r="P49">
        <v>282210.22842759598</v>
      </c>
      <c r="Q49">
        <v>276005.51487546001</v>
      </c>
      <c r="R49">
        <v>264730.25772302801</v>
      </c>
      <c r="S49">
        <v>250300.34253072899</v>
      </c>
      <c r="T49">
        <v>239176.48902981999</v>
      </c>
      <c r="U49">
        <v>223498.25921780901</v>
      </c>
      <c r="V49">
        <v>206244.07078262701</v>
      </c>
      <c r="W49">
        <v>183672.068064497</v>
      </c>
      <c r="X49">
        <v>160659.861558926</v>
      </c>
      <c r="Y49">
        <v>137078.58765266099</v>
      </c>
      <c r="Z49">
        <v>115241.74096269401</v>
      </c>
      <c r="AA49">
        <v>107031.256933838</v>
      </c>
      <c r="AB49">
        <v>108939.78344776299</v>
      </c>
      <c r="AC49">
        <v>114561.364038133</v>
      </c>
      <c r="AD49">
        <v>123473.588844531</v>
      </c>
      <c r="AE49">
        <v>125199.54701284799</v>
      </c>
      <c r="AF49">
        <v>125969.08876364199</v>
      </c>
    </row>
    <row r="50" spans="1:32" x14ac:dyDescent="0.3">
      <c r="A50" t="s">
        <v>226</v>
      </c>
      <c r="B50" t="s">
        <v>393</v>
      </c>
      <c r="C50" t="s">
        <v>297</v>
      </c>
      <c r="D50" t="s">
        <v>394</v>
      </c>
      <c r="E50" t="s">
        <v>298</v>
      </c>
      <c r="F50">
        <v>750717.70849943405</v>
      </c>
      <c r="G50">
        <v>586429.37298853695</v>
      </c>
      <c r="H50">
        <v>497125.84869172203</v>
      </c>
      <c r="I50">
        <v>450251.53838202299</v>
      </c>
      <c r="J50">
        <v>423515.81828006299</v>
      </c>
      <c r="K50">
        <v>404418.13757907198</v>
      </c>
      <c r="L50">
        <v>384864.14322335902</v>
      </c>
      <c r="M50">
        <v>361409.83160926797</v>
      </c>
      <c r="N50">
        <v>341955.05311768001</v>
      </c>
      <c r="O50">
        <v>323944.629569565</v>
      </c>
      <c r="P50">
        <v>301164.58669108798</v>
      </c>
      <c r="Q50">
        <v>290553.66451194102</v>
      </c>
      <c r="R50">
        <v>280672.18470673199</v>
      </c>
      <c r="S50">
        <v>277045.51199689298</v>
      </c>
      <c r="T50">
        <v>277382.69294792798</v>
      </c>
      <c r="U50">
        <v>277996.47456715198</v>
      </c>
      <c r="V50">
        <v>291905.96078557899</v>
      </c>
      <c r="W50">
        <v>310458.11880291498</v>
      </c>
      <c r="X50">
        <v>336803.90916064603</v>
      </c>
      <c r="Y50">
        <v>359514.17004519101</v>
      </c>
      <c r="Z50">
        <v>387042.92623881099</v>
      </c>
      <c r="AA50">
        <v>404095.40314249397</v>
      </c>
      <c r="AB50">
        <v>415296.77809005801</v>
      </c>
      <c r="AC50">
        <v>412424.194775026</v>
      </c>
      <c r="AD50">
        <v>406872.29576031002</v>
      </c>
      <c r="AE50">
        <v>400939.57204408199</v>
      </c>
      <c r="AF50">
        <v>401115.068423655</v>
      </c>
    </row>
    <row r="51" spans="1:32" x14ac:dyDescent="0.3">
      <c r="A51" t="s">
        <v>226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226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226</v>
      </c>
      <c r="B53" t="s">
        <v>399</v>
      </c>
      <c r="C53" t="s">
        <v>297</v>
      </c>
      <c r="D53" t="s">
        <v>400</v>
      </c>
      <c r="E53" t="s">
        <v>298</v>
      </c>
      <c r="F53">
        <v>225362.472307902</v>
      </c>
      <c r="G53">
        <v>153725.75964837501</v>
      </c>
      <c r="H53">
        <v>111024.783914335</v>
      </c>
      <c r="I53">
        <v>85628.171233840694</v>
      </c>
      <c r="J53">
        <v>69271.333614206596</v>
      </c>
      <c r="K53">
        <v>58569.910096195701</v>
      </c>
      <c r="L53">
        <v>51010.177596703899</v>
      </c>
      <c r="M53">
        <v>47351.510397443002</v>
      </c>
      <c r="N53">
        <v>46749.400790457599</v>
      </c>
      <c r="O53">
        <v>48296.879566804397</v>
      </c>
      <c r="P53">
        <v>48556.595759339798</v>
      </c>
      <c r="Q53">
        <v>49917.417885502597</v>
      </c>
      <c r="R53">
        <v>50827.645673668201</v>
      </c>
      <c r="S53">
        <v>51945.562802915498</v>
      </c>
      <c r="T53">
        <v>56020.9428642805</v>
      </c>
      <c r="U53">
        <v>58709.249007939397</v>
      </c>
      <c r="V53">
        <v>61182.640121834702</v>
      </c>
      <c r="W53">
        <v>63698.087507815297</v>
      </c>
      <c r="X53">
        <v>65918.578672077696</v>
      </c>
      <c r="Y53">
        <v>67718.282826354698</v>
      </c>
      <c r="Z53">
        <v>70241.795708802296</v>
      </c>
      <c r="AA53">
        <v>68540.509985891098</v>
      </c>
      <c r="AB53">
        <v>64335.486575147799</v>
      </c>
      <c r="AC53">
        <v>56825.2925506135</v>
      </c>
      <c r="AD53">
        <v>47278.118878161898</v>
      </c>
      <c r="AE53">
        <v>36492.838153318102</v>
      </c>
      <c r="AF53">
        <v>30330.4044422753</v>
      </c>
    </row>
    <row r="54" spans="1:32" x14ac:dyDescent="0.3">
      <c r="A54" t="s">
        <v>226</v>
      </c>
      <c r="B54" t="s">
        <v>401</v>
      </c>
      <c r="C54" t="s">
        <v>297</v>
      </c>
      <c r="D54" t="s">
        <v>402</v>
      </c>
      <c r="E54" t="s">
        <v>298</v>
      </c>
      <c r="F54">
        <v>728533.88954619004</v>
      </c>
      <c r="G54">
        <v>520161.72642771603</v>
      </c>
      <c r="H54">
        <v>395707.21928458998</v>
      </c>
      <c r="I54">
        <v>322855.99441287399</v>
      </c>
      <c r="J54">
        <v>273985.76192903798</v>
      </c>
      <c r="K54">
        <v>243128.590949231</v>
      </c>
      <c r="L54">
        <v>222738.46118137901</v>
      </c>
      <c r="M54">
        <v>211848.13602132199</v>
      </c>
      <c r="N54">
        <v>207183.07965274199</v>
      </c>
      <c r="O54">
        <v>210308.73419076999</v>
      </c>
      <c r="P54">
        <v>209995.82355468301</v>
      </c>
      <c r="Q54">
        <v>216331.93593171201</v>
      </c>
      <c r="R54">
        <v>220470.23256855199</v>
      </c>
      <c r="S54">
        <v>223901.95924520001</v>
      </c>
      <c r="T54">
        <v>233013.94640956799</v>
      </c>
      <c r="U54">
        <v>238831.39583469101</v>
      </c>
      <c r="V54">
        <v>244666.698416962</v>
      </c>
      <c r="W54">
        <v>249156.86020372799</v>
      </c>
      <c r="X54">
        <v>252760.034561901</v>
      </c>
      <c r="Y54">
        <v>253165.16165902</v>
      </c>
      <c r="Z54">
        <v>254286.913581336</v>
      </c>
      <c r="AA54">
        <v>242722.71685987699</v>
      </c>
      <c r="AB54">
        <v>225103.643341402</v>
      </c>
      <c r="AC54">
        <v>199614.92910378499</v>
      </c>
      <c r="AD54">
        <v>170835.39015407101</v>
      </c>
      <c r="AE54">
        <v>138677.278548403</v>
      </c>
      <c r="AF54">
        <v>119322.91939458701</v>
      </c>
    </row>
    <row r="55" spans="1:32" x14ac:dyDescent="0.3">
      <c r="A55" t="s">
        <v>226</v>
      </c>
      <c r="B55" t="s">
        <v>403</v>
      </c>
      <c r="C55" t="s">
        <v>297</v>
      </c>
      <c r="D55" t="s">
        <v>404</v>
      </c>
      <c r="E55" t="s">
        <v>298</v>
      </c>
      <c r="F55">
        <v>503171.41723828798</v>
      </c>
      <c r="G55">
        <v>366435.96677934099</v>
      </c>
      <c r="H55">
        <v>284682.43537025503</v>
      </c>
      <c r="I55">
        <v>237227.823179033</v>
      </c>
      <c r="J55">
        <v>204714.42831483201</v>
      </c>
      <c r="K55">
        <v>184558.68085303501</v>
      </c>
      <c r="L55">
        <v>171728.28358467499</v>
      </c>
      <c r="M55">
        <v>164496.62562387899</v>
      </c>
      <c r="N55">
        <v>160433.67886228501</v>
      </c>
      <c r="O55">
        <v>162011.85462396601</v>
      </c>
      <c r="P55">
        <v>161439.227795343</v>
      </c>
      <c r="Q55">
        <v>166414.51804620901</v>
      </c>
      <c r="R55">
        <v>169642.58689488401</v>
      </c>
      <c r="S55">
        <v>171956.39644228399</v>
      </c>
      <c r="T55">
        <v>176993.003545288</v>
      </c>
      <c r="U55">
        <v>180122.14682675101</v>
      </c>
      <c r="V55">
        <v>183484.05829512799</v>
      </c>
      <c r="W55">
        <v>185458.77269591301</v>
      </c>
      <c r="X55">
        <v>186841.455889823</v>
      </c>
      <c r="Y55">
        <v>185446.87883266501</v>
      </c>
      <c r="Z55">
        <v>184045.117872534</v>
      </c>
      <c r="AA55">
        <v>174182.206873986</v>
      </c>
      <c r="AB55">
        <v>160768.15676625399</v>
      </c>
      <c r="AC55">
        <v>142789.636553171</v>
      </c>
      <c r="AD55">
        <v>123557.27127591</v>
      </c>
      <c r="AE55">
        <v>102184.440395085</v>
      </c>
      <c r="AF55">
        <v>88992.514952311802</v>
      </c>
    </row>
    <row r="56" spans="1:32" x14ac:dyDescent="0.3">
      <c r="A56" t="s">
        <v>226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226</v>
      </c>
      <c r="B57" t="s">
        <v>407</v>
      </c>
      <c r="C57" t="s">
        <v>297</v>
      </c>
      <c r="D57" t="s">
        <v>408</v>
      </c>
      <c r="E57" t="s">
        <v>298</v>
      </c>
      <c r="F57">
        <v>11050456.695586501</v>
      </c>
      <c r="G57">
        <v>8571542.5308650602</v>
      </c>
      <c r="H57">
        <v>7132639.6620539501</v>
      </c>
      <c r="I57">
        <v>6287839.4646573002</v>
      </c>
      <c r="J57">
        <v>5715722.5784921898</v>
      </c>
      <c r="K57">
        <v>5312384.0963157397</v>
      </c>
      <c r="L57">
        <v>4932758.0480988696</v>
      </c>
      <c r="M57">
        <v>4710077.9654693799</v>
      </c>
      <c r="N57">
        <v>4664799.3493373403</v>
      </c>
      <c r="O57">
        <v>4750875.3362649204</v>
      </c>
      <c r="P57">
        <v>4875362.0073678102</v>
      </c>
      <c r="Q57">
        <v>4924434.7500765501</v>
      </c>
      <c r="R57">
        <v>4853288.7540230304</v>
      </c>
      <c r="S57">
        <v>4693559.0585380401</v>
      </c>
      <c r="T57">
        <v>4489548.6180001404</v>
      </c>
      <c r="U57">
        <v>4286250.96915875</v>
      </c>
      <c r="V57">
        <v>4159666.4777145502</v>
      </c>
      <c r="W57">
        <v>4095236.8869811799</v>
      </c>
      <c r="X57">
        <v>4060007.55095428</v>
      </c>
      <c r="Y57">
        <v>4016045.9501906098</v>
      </c>
      <c r="Z57">
        <v>4019355.2483799402</v>
      </c>
      <c r="AA57">
        <v>3955513.5627924302</v>
      </c>
      <c r="AB57">
        <v>3863749.9789633099</v>
      </c>
      <c r="AC57">
        <v>3699342.80968225</v>
      </c>
      <c r="AD57">
        <v>3505983.7822862999</v>
      </c>
      <c r="AE57">
        <v>3252182.3500441001</v>
      </c>
      <c r="AF57">
        <v>3104415.3527769898</v>
      </c>
    </row>
    <row r="58" spans="1:32" x14ac:dyDescent="0.3">
      <c r="A58" t="s">
        <v>226</v>
      </c>
      <c r="B58" t="s">
        <v>409</v>
      </c>
      <c r="C58" t="s">
        <v>297</v>
      </c>
      <c r="D58" t="s">
        <v>410</v>
      </c>
      <c r="E58" t="s">
        <v>298</v>
      </c>
      <c r="F58">
        <v>11050456.695586501</v>
      </c>
      <c r="G58">
        <v>8571542.5308650602</v>
      </c>
      <c r="H58">
        <v>7132639.6620539501</v>
      </c>
      <c r="I58">
        <v>6287839.4646573002</v>
      </c>
      <c r="J58">
        <v>5715722.5784921898</v>
      </c>
      <c r="K58">
        <v>5312384.0963157397</v>
      </c>
      <c r="L58">
        <v>4932758.0480988696</v>
      </c>
      <c r="M58">
        <v>4710077.9654693799</v>
      </c>
      <c r="N58">
        <v>4664799.3493373403</v>
      </c>
      <c r="O58">
        <v>4750875.3362649204</v>
      </c>
      <c r="P58">
        <v>4875362.0073678102</v>
      </c>
      <c r="Q58">
        <v>4924434.7500765501</v>
      </c>
      <c r="R58">
        <v>4853288.7540230304</v>
      </c>
      <c r="S58">
        <v>4693559.0585380401</v>
      </c>
      <c r="T58">
        <v>4489548.6180001404</v>
      </c>
      <c r="U58">
        <v>4286250.96915875</v>
      </c>
      <c r="V58">
        <v>4159666.4777145502</v>
      </c>
      <c r="W58">
        <v>4095236.8869811799</v>
      </c>
      <c r="X58">
        <v>4060007.55095428</v>
      </c>
      <c r="Y58">
        <v>4016045.9501906098</v>
      </c>
      <c r="Z58">
        <v>4019355.2483799402</v>
      </c>
      <c r="AA58">
        <v>3955513.5627924302</v>
      </c>
      <c r="AB58">
        <v>3863749.9789633099</v>
      </c>
      <c r="AC58">
        <v>3699342.80968225</v>
      </c>
      <c r="AD58">
        <v>3505983.7822862999</v>
      </c>
      <c r="AE58">
        <v>3252182.3500441001</v>
      </c>
      <c r="AF58">
        <v>3104415.3527769898</v>
      </c>
    </row>
    <row r="59" spans="1:32" x14ac:dyDescent="0.3">
      <c r="A59" t="s">
        <v>226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228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228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228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228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228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228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228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228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228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228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228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228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228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228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228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228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228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228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228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228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228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228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228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228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228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228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228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228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228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228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228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228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228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228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228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228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228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228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228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228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228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228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228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228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228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228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228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228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228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228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228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228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228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228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228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230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230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230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230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230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230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230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230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230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230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230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230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230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230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230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230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230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230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230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230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230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230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230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230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230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230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230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230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230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230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230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230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230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230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230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230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230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230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230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230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230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230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230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230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230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230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230</v>
      </c>
      <c r="B48" t="s">
        <v>389</v>
      </c>
      <c r="C48" t="s">
        <v>297</v>
      </c>
      <c r="D48" t="s">
        <v>390</v>
      </c>
      <c r="E48" t="s">
        <v>298</v>
      </c>
    </row>
    <row r="49" spans="1:5" x14ac:dyDescent="0.3">
      <c r="A49" t="s">
        <v>230</v>
      </c>
      <c r="B49" t="s">
        <v>391</v>
      </c>
      <c r="C49" t="s">
        <v>297</v>
      </c>
      <c r="D49" t="s">
        <v>392</v>
      </c>
      <c r="E49" t="s">
        <v>298</v>
      </c>
    </row>
    <row r="50" spans="1:5" x14ac:dyDescent="0.3">
      <c r="A50" t="s">
        <v>230</v>
      </c>
      <c r="B50" t="s">
        <v>393</v>
      </c>
      <c r="C50" t="s">
        <v>297</v>
      </c>
      <c r="D50" t="s">
        <v>394</v>
      </c>
      <c r="E50" t="s">
        <v>298</v>
      </c>
    </row>
    <row r="51" spans="1:5" x14ac:dyDescent="0.3">
      <c r="A51" t="s">
        <v>230</v>
      </c>
      <c r="B51" t="s">
        <v>395</v>
      </c>
      <c r="C51" t="s">
        <v>297</v>
      </c>
      <c r="D51" t="s">
        <v>396</v>
      </c>
      <c r="E51" t="s">
        <v>298</v>
      </c>
    </row>
    <row r="52" spans="1:5" x14ac:dyDescent="0.3">
      <c r="A52" t="s">
        <v>230</v>
      </c>
      <c r="B52" t="s">
        <v>397</v>
      </c>
      <c r="C52" t="s">
        <v>297</v>
      </c>
      <c r="D52" t="s">
        <v>398</v>
      </c>
      <c r="E52" t="s">
        <v>298</v>
      </c>
    </row>
    <row r="53" spans="1:5" x14ac:dyDescent="0.3">
      <c r="A53" t="s">
        <v>230</v>
      </c>
      <c r="B53" t="s">
        <v>399</v>
      </c>
      <c r="C53" t="s">
        <v>297</v>
      </c>
      <c r="D53" t="s">
        <v>400</v>
      </c>
      <c r="E53" t="s">
        <v>298</v>
      </c>
    </row>
    <row r="54" spans="1:5" x14ac:dyDescent="0.3">
      <c r="A54" t="s">
        <v>230</v>
      </c>
      <c r="B54" t="s">
        <v>401</v>
      </c>
      <c r="C54" t="s">
        <v>297</v>
      </c>
      <c r="D54" t="s">
        <v>402</v>
      </c>
      <c r="E54" t="s">
        <v>298</v>
      </c>
    </row>
    <row r="55" spans="1:5" x14ac:dyDescent="0.3">
      <c r="A55" t="s">
        <v>230</v>
      </c>
      <c r="B55" t="s">
        <v>403</v>
      </c>
      <c r="C55" t="s">
        <v>297</v>
      </c>
      <c r="D55" t="s">
        <v>404</v>
      </c>
      <c r="E55" t="s">
        <v>298</v>
      </c>
    </row>
    <row r="56" spans="1:5" x14ac:dyDescent="0.3">
      <c r="A56" t="s">
        <v>230</v>
      </c>
      <c r="B56" t="s">
        <v>405</v>
      </c>
      <c r="C56" t="s">
        <v>297</v>
      </c>
      <c r="D56" t="s">
        <v>406</v>
      </c>
      <c r="E56" t="s">
        <v>298</v>
      </c>
    </row>
    <row r="57" spans="1:5" x14ac:dyDescent="0.3">
      <c r="A57" t="s">
        <v>230</v>
      </c>
      <c r="B57" t="s">
        <v>407</v>
      </c>
      <c r="C57" t="s">
        <v>297</v>
      </c>
      <c r="D57" t="s">
        <v>408</v>
      </c>
      <c r="E57" t="s">
        <v>298</v>
      </c>
    </row>
    <row r="58" spans="1:5" x14ac:dyDescent="0.3">
      <c r="A58" t="s">
        <v>230</v>
      </c>
      <c r="B58" t="s">
        <v>409</v>
      </c>
      <c r="C58" t="s">
        <v>297</v>
      </c>
      <c r="D58" t="s">
        <v>410</v>
      </c>
      <c r="E58" t="s">
        <v>298</v>
      </c>
    </row>
    <row r="59" spans="1:5" x14ac:dyDescent="0.3">
      <c r="A59" t="s">
        <v>230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232</v>
      </c>
      <c r="B2" t="s">
        <v>295</v>
      </c>
      <c r="C2" t="s">
        <v>297</v>
      </c>
      <c r="D2" t="s">
        <v>296</v>
      </c>
      <c r="E2" t="s">
        <v>298</v>
      </c>
      <c r="F2">
        <v>452913.81604343699</v>
      </c>
      <c r="G2">
        <v>429022.85695367801</v>
      </c>
      <c r="H2">
        <v>422233.39664602198</v>
      </c>
      <c r="I2">
        <v>427383.21897711302</v>
      </c>
      <c r="J2">
        <v>431731.49479701702</v>
      </c>
      <c r="K2">
        <v>425739.87281982601</v>
      </c>
      <c r="L2">
        <v>417221.24092095398</v>
      </c>
      <c r="M2">
        <v>412281.45826711901</v>
      </c>
      <c r="N2">
        <v>391927.03273140499</v>
      </c>
      <c r="O2">
        <v>376156.41405300301</v>
      </c>
      <c r="P2">
        <v>361937.49121730903</v>
      </c>
      <c r="Q2">
        <v>345441.30811566103</v>
      </c>
      <c r="R2">
        <v>333523.28010449302</v>
      </c>
      <c r="S2">
        <v>320795.15103066101</v>
      </c>
      <c r="T2">
        <v>305642.249006239</v>
      </c>
      <c r="U2">
        <v>295622.76887876098</v>
      </c>
      <c r="V2">
        <v>283586.05375188898</v>
      </c>
      <c r="W2">
        <v>276831.01862326002</v>
      </c>
      <c r="X2">
        <v>271649.61356087198</v>
      </c>
      <c r="Y2">
        <v>269719.89822754898</v>
      </c>
      <c r="Z2">
        <v>267760.02477238799</v>
      </c>
      <c r="AA2">
        <v>267313.669101879</v>
      </c>
      <c r="AB2">
        <v>270943.17652740201</v>
      </c>
      <c r="AC2">
        <v>269902.68006457802</v>
      </c>
      <c r="AD2">
        <v>269558.54223683401</v>
      </c>
      <c r="AE2">
        <v>271224.96229785302</v>
      </c>
      <c r="AF2">
        <v>278220.68399232498</v>
      </c>
    </row>
    <row r="3" spans="1:32" x14ac:dyDescent="0.3">
      <c r="A3" t="s">
        <v>232</v>
      </c>
      <c r="B3" t="s">
        <v>299</v>
      </c>
      <c r="C3" t="s">
        <v>297</v>
      </c>
      <c r="D3" t="s">
        <v>300</v>
      </c>
      <c r="E3" t="s">
        <v>298</v>
      </c>
      <c r="F3">
        <v>138939.263514427</v>
      </c>
      <c r="G3">
        <v>139081.26324981399</v>
      </c>
      <c r="H3">
        <v>139013.36181926</v>
      </c>
      <c r="I3">
        <v>141456.297964606</v>
      </c>
      <c r="J3">
        <v>144889.01959097999</v>
      </c>
      <c r="K3">
        <v>146510.84379652899</v>
      </c>
      <c r="L3">
        <v>148963.721060679</v>
      </c>
      <c r="M3">
        <v>142571.018716786</v>
      </c>
      <c r="N3">
        <v>133741.117069178</v>
      </c>
      <c r="O3">
        <v>125690.081155318</v>
      </c>
      <c r="P3">
        <v>120707.612337378</v>
      </c>
      <c r="Q3">
        <v>112075.654794555</v>
      </c>
      <c r="R3">
        <v>105063.267181933</v>
      </c>
      <c r="S3">
        <v>97019.000396896896</v>
      </c>
      <c r="T3">
        <v>88837.147479414794</v>
      </c>
      <c r="U3">
        <v>81059.008585931995</v>
      </c>
      <c r="V3">
        <v>74305.968467416693</v>
      </c>
      <c r="W3">
        <v>68422.3474015627</v>
      </c>
      <c r="X3">
        <v>64251.477482848903</v>
      </c>
      <c r="Y3">
        <v>61020.697669442197</v>
      </c>
      <c r="Z3">
        <v>57206.090289949403</v>
      </c>
      <c r="AA3">
        <v>54505.559805673598</v>
      </c>
      <c r="AB3">
        <v>51613.792222549797</v>
      </c>
      <c r="AC3">
        <v>49235.352919296798</v>
      </c>
      <c r="AD3">
        <v>46849.010131955802</v>
      </c>
      <c r="AE3">
        <v>44229.438328058699</v>
      </c>
      <c r="AF3">
        <v>41803.961422649198</v>
      </c>
    </row>
    <row r="4" spans="1:32" x14ac:dyDescent="0.3">
      <c r="A4" t="s">
        <v>232</v>
      </c>
      <c r="B4" t="s">
        <v>301</v>
      </c>
      <c r="C4" t="s">
        <v>297</v>
      </c>
      <c r="D4" t="s">
        <v>302</v>
      </c>
      <c r="E4" t="s">
        <v>298</v>
      </c>
      <c r="F4">
        <v>57821352.045445099</v>
      </c>
      <c r="G4">
        <v>59835784.106994398</v>
      </c>
      <c r="H4">
        <v>62255619.846065797</v>
      </c>
      <c r="I4">
        <v>64760266.3763602</v>
      </c>
      <c r="J4">
        <v>66594584.225494802</v>
      </c>
      <c r="K4">
        <v>68475302.097652003</v>
      </c>
      <c r="L4">
        <v>70371248.613670602</v>
      </c>
      <c r="M4">
        <v>72067130.022844002</v>
      </c>
      <c r="N4">
        <v>73319285.282519296</v>
      </c>
      <c r="O4">
        <v>74583905.762644604</v>
      </c>
      <c r="P4">
        <v>76589825.977297798</v>
      </c>
      <c r="Q4">
        <v>78871805.481197193</v>
      </c>
      <c r="R4">
        <v>81393349.768340006</v>
      </c>
      <c r="S4">
        <v>83363686.856272206</v>
      </c>
      <c r="T4">
        <v>83454134.783920497</v>
      </c>
      <c r="U4">
        <v>83143618.875464201</v>
      </c>
      <c r="V4">
        <v>83037070.916961804</v>
      </c>
      <c r="W4">
        <v>83107767.770809695</v>
      </c>
      <c r="X4">
        <v>83723983.067312405</v>
      </c>
      <c r="Y4">
        <v>85012410.401955396</v>
      </c>
      <c r="Z4">
        <v>86437184.017010793</v>
      </c>
      <c r="AA4">
        <v>87627741.535009503</v>
      </c>
      <c r="AB4">
        <v>88568399.388380393</v>
      </c>
      <c r="AC4">
        <v>89724283.610541597</v>
      </c>
      <c r="AD4">
        <v>90439731.338152498</v>
      </c>
      <c r="AE4">
        <v>90981747.454173505</v>
      </c>
      <c r="AF4">
        <v>91247415.266328499</v>
      </c>
    </row>
    <row r="5" spans="1:32" x14ac:dyDescent="0.3">
      <c r="A5" t="s">
        <v>232</v>
      </c>
      <c r="B5" t="s">
        <v>303</v>
      </c>
      <c r="C5" t="s">
        <v>297</v>
      </c>
      <c r="D5" t="s">
        <v>304</v>
      </c>
      <c r="E5" t="s">
        <v>298</v>
      </c>
      <c r="F5">
        <v>1645118.54176008</v>
      </c>
      <c r="G5">
        <v>1697036.3091026</v>
      </c>
      <c r="H5">
        <v>1766543.4833053499</v>
      </c>
      <c r="I5">
        <v>1840101.3569921199</v>
      </c>
      <c r="J5">
        <v>1919725.87489766</v>
      </c>
      <c r="K5">
        <v>1985117.21380932</v>
      </c>
      <c r="L5">
        <v>2039291.3137040599</v>
      </c>
      <c r="M5">
        <v>2070294.0638445001</v>
      </c>
      <c r="N5">
        <v>2145102.2713604602</v>
      </c>
      <c r="O5">
        <v>2190377.3769939099</v>
      </c>
      <c r="P5">
        <v>2244320.401602</v>
      </c>
      <c r="Q5">
        <v>2322296.2956500798</v>
      </c>
      <c r="R5">
        <v>2366857.9583276198</v>
      </c>
      <c r="S5">
        <v>2375982.6805546498</v>
      </c>
      <c r="T5">
        <v>2335995.9055657601</v>
      </c>
      <c r="U5">
        <v>2294014.1058698199</v>
      </c>
      <c r="V5">
        <v>2252084.0098804701</v>
      </c>
      <c r="W5">
        <v>2212563.1506408099</v>
      </c>
      <c r="X5">
        <v>2182019.59355848</v>
      </c>
      <c r="Y5">
        <v>2163896.6922967201</v>
      </c>
      <c r="Z5">
        <v>2127515.2060627202</v>
      </c>
      <c r="AA5">
        <v>2108184.4452102398</v>
      </c>
      <c r="AB5">
        <v>2113233.6793731502</v>
      </c>
      <c r="AC5">
        <v>2133864.4495727802</v>
      </c>
      <c r="AD5">
        <v>2161897.2646125499</v>
      </c>
      <c r="AE5">
        <v>2179332.4864627998</v>
      </c>
      <c r="AF5">
        <v>2189405.3839997598</v>
      </c>
    </row>
    <row r="6" spans="1:32" x14ac:dyDescent="0.3">
      <c r="A6" t="s">
        <v>232</v>
      </c>
      <c r="B6" t="s">
        <v>305</v>
      </c>
      <c r="C6" t="s">
        <v>297</v>
      </c>
      <c r="D6" t="s">
        <v>306</v>
      </c>
      <c r="E6" t="s">
        <v>298</v>
      </c>
      <c r="F6">
        <v>1016069.94368973</v>
      </c>
      <c r="G6">
        <v>933035.108609883</v>
      </c>
      <c r="H6">
        <v>867455.85122674005</v>
      </c>
      <c r="I6">
        <v>812546.84403623198</v>
      </c>
      <c r="J6">
        <v>765455.02097606601</v>
      </c>
      <c r="K6">
        <v>724222.07840294996</v>
      </c>
      <c r="L6">
        <v>687659.94861576497</v>
      </c>
      <c r="M6">
        <v>654106.96122208005</v>
      </c>
      <c r="N6">
        <v>613547.68815260404</v>
      </c>
      <c r="O6">
        <v>579311.49080196896</v>
      </c>
      <c r="P6">
        <v>549746.66298620997</v>
      </c>
      <c r="Q6">
        <v>524910.20471451001</v>
      </c>
      <c r="R6">
        <v>509358.22951143101</v>
      </c>
      <c r="S6">
        <v>499652.481656335</v>
      </c>
      <c r="T6">
        <v>474627.81879220298</v>
      </c>
      <c r="U6">
        <v>451626.60548469902</v>
      </c>
      <c r="V6">
        <v>442607.21957525099</v>
      </c>
      <c r="W6">
        <v>434176.57051492302</v>
      </c>
      <c r="X6">
        <v>426320.60758456198</v>
      </c>
      <c r="Y6">
        <v>427140.73132155999</v>
      </c>
      <c r="Z6">
        <v>418429.66372105601</v>
      </c>
      <c r="AA6">
        <v>411865.91298726702</v>
      </c>
      <c r="AB6">
        <v>410399.94799052802</v>
      </c>
      <c r="AC6">
        <v>414447.792505141</v>
      </c>
      <c r="AD6">
        <v>417736.266871478</v>
      </c>
      <c r="AE6">
        <v>408856.29354850098</v>
      </c>
      <c r="AF6">
        <v>396233.39653286501</v>
      </c>
    </row>
    <row r="7" spans="1:32" x14ac:dyDescent="0.3">
      <c r="A7" t="s">
        <v>232</v>
      </c>
      <c r="B7" t="s">
        <v>307</v>
      </c>
      <c r="C7" t="s">
        <v>297</v>
      </c>
      <c r="D7" t="s">
        <v>308</v>
      </c>
      <c r="E7" t="s">
        <v>298</v>
      </c>
      <c r="F7">
        <v>630051.97160805401</v>
      </c>
      <c r="G7">
        <v>676985.90781518398</v>
      </c>
      <c r="H7">
        <v>731027.61726489605</v>
      </c>
      <c r="I7">
        <v>786261.62229838001</v>
      </c>
      <c r="J7">
        <v>836948.79075907904</v>
      </c>
      <c r="K7">
        <v>880536.10526407801</v>
      </c>
      <c r="L7">
        <v>920997.51980015403</v>
      </c>
      <c r="M7">
        <v>954886.70694446098</v>
      </c>
      <c r="N7">
        <v>981378.42850274395</v>
      </c>
      <c r="O7">
        <v>1010432.9040008</v>
      </c>
      <c r="P7">
        <v>1037880.80074655</v>
      </c>
      <c r="Q7">
        <v>1062839.1649515301</v>
      </c>
      <c r="R7">
        <v>1070409.4181181099</v>
      </c>
      <c r="S7">
        <v>1076901.4718056801</v>
      </c>
      <c r="T7">
        <v>1052778.9538857799</v>
      </c>
      <c r="U7">
        <v>1034940.70787778</v>
      </c>
      <c r="V7">
        <v>1003459.65542477</v>
      </c>
      <c r="W7">
        <v>971761.65836469701</v>
      </c>
      <c r="X7">
        <v>942090.91179815703</v>
      </c>
      <c r="Y7">
        <v>920856.30896444002</v>
      </c>
      <c r="Z7">
        <v>867908.95057787502</v>
      </c>
      <c r="AA7">
        <v>833486.26260762603</v>
      </c>
      <c r="AB7">
        <v>807148.78880436602</v>
      </c>
      <c r="AC7">
        <v>790762.10998631001</v>
      </c>
      <c r="AD7">
        <v>778648.46272616403</v>
      </c>
      <c r="AE7">
        <v>772395.794222711</v>
      </c>
      <c r="AF7">
        <v>767423.48633327696</v>
      </c>
    </row>
    <row r="8" spans="1:32" x14ac:dyDescent="0.3">
      <c r="A8" t="s">
        <v>232</v>
      </c>
      <c r="B8" t="s">
        <v>309</v>
      </c>
      <c r="C8" t="s">
        <v>297</v>
      </c>
      <c r="D8" t="s">
        <v>310</v>
      </c>
      <c r="E8" t="s">
        <v>298</v>
      </c>
      <c r="F8">
        <v>641864.96943827905</v>
      </c>
      <c r="G8">
        <v>635646.20485988399</v>
      </c>
      <c r="H8">
        <v>636333.47555851599</v>
      </c>
      <c r="I8">
        <v>630654.51370313205</v>
      </c>
      <c r="J8">
        <v>616480.28883646498</v>
      </c>
      <c r="K8">
        <v>603930.345144936</v>
      </c>
      <c r="L8">
        <v>597375.51806324697</v>
      </c>
      <c r="M8">
        <v>589180.51048072102</v>
      </c>
      <c r="N8">
        <v>575751.48149029806</v>
      </c>
      <c r="O8">
        <v>569236.88638505002</v>
      </c>
      <c r="P8">
        <v>574433.36071263999</v>
      </c>
      <c r="Q8">
        <v>587821.80473870004</v>
      </c>
      <c r="R8">
        <v>597876.69784067501</v>
      </c>
      <c r="S8">
        <v>606913.12557271798</v>
      </c>
      <c r="T8">
        <v>596029.10003980098</v>
      </c>
      <c r="U8">
        <v>586366.35982824501</v>
      </c>
      <c r="V8">
        <v>578470.61347484903</v>
      </c>
      <c r="W8">
        <v>570577.48130726197</v>
      </c>
      <c r="X8">
        <v>564725.85204511299</v>
      </c>
      <c r="Y8">
        <v>562989.76177411899</v>
      </c>
      <c r="Z8">
        <v>516357.99909710698</v>
      </c>
      <c r="AA8">
        <v>485932.11729396001</v>
      </c>
      <c r="AB8">
        <v>462901.35016776703</v>
      </c>
      <c r="AC8">
        <v>448082.50312650797</v>
      </c>
      <c r="AD8">
        <v>437547.16100931901</v>
      </c>
      <c r="AE8">
        <v>427180.95367921097</v>
      </c>
      <c r="AF8">
        <v>416742.48343926802</v>
      </c>
    </row>
    <row r="9" spans="1:32" x14ac:dyDescent="0.3">
      <c r="A9" t="s">
        <v>232</v>
      </c>
      <c r="B9" t="s">
        <v>311</v>
      </c>
      <c r="C9" t="s">
        <v>297</v>
      </c>
      <c r="D9" t="s">
        <v>312</v>
      </c>
      <c r="E9" t="s">
        <v>298</v>
      </c>
      <c r="F9">
        <v>7235761.1008598497</v>
      </c>
      <c r="G9">
        <v>7482254.0588427903</v>
      </c>
      <c r="H9">
        <v>7674998.1371785402</v>
      </c>
      <c r="I9">
        <v>7793509.7784225997</v>
      </c>
      <c r="J9">
        <v>7899496.7027837802</v>
      </c>
      <c r="K9">
        <v>7861973.1077879099</v>
      </c>
      <c r="L9">
        <v>7945157.6602720702</v>
      </c>
      <c r="M9">
        <v>8019065.2758068601</v>
      </c>
      <c r="N9">
        <v>8031222.5127127403</v>
      </c>
      <c r="O9">
        <v>8026857.1931848796</v>
      </c>
      <c r="P9">
        <v>8127124.9196463004</v>
      </c>
      <c r="Q9">
        <v>8222693.2496420601</v>
      </c>
      <c r="R9">
        <v>8482054.4898937196</v>
      </c>
      <c r="S9">
        <v>8733097.7724273596</v>
      </c>
      <c r="T9">
        <v>8775889.0399661995</v>
      </c>
      <c r="U9">
        <v>8710800.9100816492</v>
      </c>
      <c r="V9">
        <v>8683119.7502686009</v>
      </c>
      <c r="W9">
        <v>8703105.1574118007</v>
      </c>
      <c r="X9">
        <v>8803662.3605859596</v>
      </c>
      <c r="Y9">
        <v>8992049.3403913807</v>
      </c>
      <c r="Z9">
        <v>9082112.2449291293</v>
      </c>
      <c r="AA9">
        <v>9199583.5386550706</v>
      </c>
      <c r="AB9">
        <v>9384110.44983132</v>
      </c>
      <c r="AC9">
        <v>9547630.8812521696</v>
      </c>
      <c r="AD9">
        <v>9649394.7360068392</v>
      </c>
      <c r="AE9">
        <v>9743793.9659742601</v>
      </c>
      <c r="AF9">
        <v>9787864.0943832509</v>
      </c>
    </row>
    <row r="10" spans="1:32" x14ac:dyDescent="0.3">
      <c r="A10" t="s">
        <v>232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232</v>
      </c>
      <c r="B11" t="s">
        <v>315</v>
      </c>
      <c r="C11" t="s">
        <v>297</v>
      </c>
      <c r="D11" t="s">
        <v>316</v>
      </c>
      <c r="E11" t="s">
        <v>298</v>
      </c>
      <c r="F11">
        <v>4566523.7710832497</v>
      </c>
      <c r="G11">
        <v>4384472.2052124999</v>
      </c>
      <c r="H11">
        <v>4295561.4371512504</v>
      </c>
      <c r="I11">
        <v>4328874.5364217898</v>
      </c>
      <c r="J11">
        <v>4309269.2403984601</v>
      </c>
      <c r="K11">
        <v>4474685.7479630196</v>
      </c>
      <c r="L11">
        <v>4578052.391601</v>
      </c>
      <c r="M11">
        <v>4750494.2942429697</v>
      </c>
      <c r="N11">
        <v>4885800.0252701603</v>
      </c>
      <c r="O11">
        <v>4969732.2666201899</v>
      </c>
      <c r="P11">
        <v>5104705.6601271499</v>
      </c>
      <c r="Q11">
        <v>5355921.5434138002</v>
      </c>
      <c r="R11">
        <v>5542587.6282698698</v>
      </c>
      <c r="S11">
        <v>5726578.9323597597</v>
      </c>
      <c r="T11">
        <v>5892241.3580817301</v>
      </c>
      <c r="U11">
        <v>6109735.9767318899</v>
      </c>
      <c r="V11">
        <v>6248636.4294010699</v>
      </c>
      <c r="W11">
        <v>6392356.5295605399</v>
      </c>
      <c r="X11">
        <v>6574895.1051406302</v>
      </c>
      <c r="Y11">
        <v>6722083.56540599</v>
      </c>
      <c r="Z11">
        <v>6823634.5974094104</v>
      </c>
      <c r="AA11">
        <v>6888888.5611911695</v>
      </c>
      <c r="AB11">
        <v>6954914.27672558</v>
      </c>
      <c r="AC11">
        <v>6977300.1237148801</v>
      </c>
      <c r="AD11">
        <v>6945995.47376958</v>
      </c>
      <c r="AE11">
        <v>6910900.1851462601</v>
      </c>
      <c r="AF11">
        <v>6866074.6689331196</v>
      </c>
    </row>
    <row r="12" spans="1:32" x14ac:dyDescent="0.3">
      <c r="A12" t="s">
        <v>232</v>
      </c>
      <c r="B12" t="s">
        <v>317</v>
      </c>
      <c r="C12" t="s">
        <v>297</v>
      </c>
      <c r="D12" t="s">
        <v>318</v>
      </c>
      <c r="E12" t="s">
        <v>298</v>
      </c>
      <c r="F12">
        <v>2843018.7032607002</v>
      </c>
      <c r="G12">
        <v>2919204.6583904601</v>
      </c>
      <c r="H12">
        <v>3000135.4441493601</v>
      </c>
      <c r="I12">
        <v>3085870.54586021</v>
      </c>
      <c r="J12">
        <v>3141513.8176810602</v>
      </c>
      <c r="K12">
        <v>3181290.5282633002</v>
      </c>
      <c r="L12">
        <v>3216831.6561753601</v>
      </c>
      <c r="M12">
        <v>3197270.3455081</v>
      </c>
      <c r="N12">
        <v>3174151.34723025</v>
      </c>
      <c r="O12">
        <v>3185771.3778051799</v>
      </c>
      <c r="P12">
        <v>3203617.1758038602</v>
      </c>
      <c r="Q12">
        <v>3229193.58544316</v>
      </c>
      <c r="R12">
        <v>3268571.17275126</v>
      </c>
      <c r="S12">
        <v>3304763.5300471</v>
      </c>
      <c r="T12">
        <v>3300809.4039844899</v>
      </c>
      <c r="U12">
        <v>3286279.6568993898</v>
      </c>
      <c r="V12">
        <v>3273811.3731104899</v>
      </c>
      <c r="W12">
        <v>3275493.5404453599</v>
      </c>
      <c r="X12">
        <v>3304034.9438276398</v>
      </c>
      <c r="Y12">
        <v>3387481.0823872802</v>
      </c>
      <c r="Z12">
        <v>3459629.3281574701</v>
      </c>
      <c r="AA12">
        <v>3535171.5138196899</v>
      </c>
      <c r="AB12">
        <v>3592207.1912849001</v>
      </c>
      <c r="AC12">
        <v>3664381.9001258402</v>
      </c>
      <c r="AD12">
        <v>3702187.39508858</v>
      </c>
      <c r="AE12">
        <v>3719910.7117453702</v>
      </c>
      <c r="AF12">
        <v>3724234.0336867501</v>
      </c>
    </row>
    <row r="13" spans="1:32" x14ac:dyDescent="0.3">
      <c r="A13" t="s">
        <v>232</v>
      </c>
      <c r="B13" t="s">
        <v>319</v>
      </c>
      <c r="C13" t="s">
        <v>297</v>
      </c>
      <c r="D13" t="s">
        <v>320</v>
      </c>
      <c r="E13" t="s">
        <v>298</v>
      </c>
      <c r="F13">
        <v>4685408.4387442004</v>
      </c>
      <c r="G13">
        <v>4620704.0221046703</v>
      </c>
      <c r="H13">
        <v>4575040.3027986502</v>
      </c>
      <c r="I13">
        <v>4526046.8165189596</v>
      </c>
      <c r="J13">
        <v>4420390.3191294102</v>
      </c>
      <c r="K13">
        <v>4341745.7157504596</v>
      </c>
      <c r="L13">
        <v>4213143.2350373901</v>
      </c>
      <c r="M13">
        <v>4116136.2026679199</v>
      </c>
      <c r="N13">
        <v>3953021.8944680998</v>
      </c>
      <c r="O13">
        <v>3881032.3435430499</v>
      </c>
      <c r="P13">
        <v>3851953.88524138</v>
      </c>
      <c r="Q13">
        <v>3847285.7327231299</v>
      </c>
      <c r="R13">
        <v>3858082.83093064</v>
      </c>
      <c r="S13">
        <v>3880351.9805264701</v>
      </c>
      <c r="T13">
        <v>3872433.67609521</v>
      </c>
      <c r="U13">
        <v>3840276.2008479699</v>
      </c>
      <c r="V13">
        <v>3804320.4404428299</v>
      </c>
      <c r="W13">
        <v>3771312.8183479998</v>
      </c>
      <c r="X13">
        <v>3750002.55481447</v>
      </c>
      <c r="Y13">
        <v>3769115.4090076201</v>
      </c>
      <c r="Z13">
        <v>3862221.0732959602</v>
      </c>
      <c r="AA13">
        <v>3934159.7614552402</v>
      </c>
      <c r="AB13">
        <v>3970457.5709643499</v>
      </c>
      <c r="AC13">
        <v>3954403.0694333399</v>
      </c>
      <c r="AD13">
        <v>3967135.6303450498</v>
      </c>
      <c r="AE13">
        <v>3929102.7786284699</v>
      </c>
      <c r="AF13">
        <v>3866505.7799679702</v>
      </c>
    </row>
    <row r="14" spans="1:32" x14ac:dyDescent="0.3">
      <c r="A14" t="s">
        <v>232</v>
      </c>
      <c r="B14" t="s">
        <v>321</v>
      </c>
      <c r="C14" t="s">
        <v>297</v>
      </c>
      <c r="D14" t="s">
        <v>322</v>
      </c>
      <c r="E14" t="s">
        <v>298</v>
      </c>
      <c r="F14">
        <v>15848747.4781937</v>
      </c>
      <c r="G14">
        <v>16492337.743891099</v>
      </c>
      <c r="H14">
        <v>17227513.777663101</v>
      </c>
      <c r="I14">
        <v>18021481.663101099</v>
      </c>
      <c r="J14">
        <v>18578749.460108299</v>
      </c>
      <c r="K14">
        <v>19203698.695706699</v>
      </c>
      <c r="L14">
        <v>19788480.552458201</v>
      </c>
      <c r="M14">
        <v>20331602.0057831</v>
      </c>
      <c r="N14">
        <v>20697356.310552198</v>
      </c>
      <c r="O14">
        <v>20976471.990156099</v>
      </c>
      <c r="P14">
        <v>21386960.955624301</v>
      </c>
      <c r="Q14">
        <v>21893513.290088501</v>
      </c>
      <c r="R14">
        <v>22506617.797889002</v>
      </c>
      <c r="S14">
        <v>22984282.894750401</v>
      </c>
      <c r="T14">
        <v>22928630.294808101</v>
      </c>
      <c r="U14">
        <v>22589140.2235898</v>
      </c>
      <c r="V14">
        <v>22341823.009776801</v>
      </c>
      <c r="W14">
        <v>22060547.603195701</v>
      </c>
      <c r="X14">
        <v>21808922.064482201</v>
      </c>
      <c r="Y14">
        <v>21568624.962609399</v>
      </c>
      <c r="Z14">
        <v>21433037.562467299</v>
      </c>
      <c r="AA14">
        <v>21231289.511213198</v>
      </c>
      <c r="AB14">
        <v>20962561.2594565</v>
      </c>
      <c r="AC14">
        <v>20806851.066074599</v>
      </c>
      <c r="AD14">
        <v>20509281.924945001</v>
      </c>
      <c r="AE14">
        <v>20405172.469543401</v>
      </c>
      <c r="AF14">
        <v>20286252.6440253</v>
      </c>
    </row>
    <row r="15" spans="1:32" x14ac:dyDescent="0.3">
      <c r="A15" t="s">
        <v>232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232</v>
      </c>
      <c r="B16" t="s">
        <v>325</v>
      </c>
      <c r="C16" t="s">
        <v>297</v>
      </c>
      <c r="D16" t="s">
        <v>326</v>
      </c>
      <c r="E16" t="s">
        <v>298</v>
      </c>
      <c r="F16">
        <v>5472613.25558763</v>
      </c>
      <c r="G16">
        <v>5991528.8499351405</v>
      </c>
      <c r="H16">
        <v>6574055.3980839504</v>
      </c>
      <c r="I16">
        <v>7149171.8198946901</v>
      </c>
      <c r="J16">
        <v>7649653.2766176397</v>
      </c>
      <c r="K16">
        <v>8180001.1801264798</v>
      </c>
      <c r="L16">
        <v>8689847.54175606</v>
      </c>
      <c r="M16">
        <v>9075855.2472500298</v>
      </c>
      <c r="N16">
        <v>9263922.5529649407</v>
      </c>
      <c r="O16">
        <v>9490957.7721546702</v>
      </c>
      <c r="P16">
        <v>9820181.6113452408</v>
      </c>
      <c r="Q16">
        <v>10174575.612087701</v>
      </c>
      <c r="R16">
        <v>10426222.093181901</v>
      </c>
      <c r="S16">
        <v>10564559.3145188</v>
      </c>
      <c r="T16">
        <v>10334541.305453399</v>
      </c>
      <c r="U16">
        <v>10169457.794820599</v>
      </c>
      <c r="V16">
        <v>10045844.5923193</v>
      </c>
      <c r="W16">
        <v>10024999.806327499</v>
      </c>
      <c r="X16">
        <v>10088280.614348</v>
      </c>
      <c r="Y16">
        <v>10283297.213129099</v>
      </c>
      <c r="Z16">
        <v>10439896.960441601</v>
      </c>
      <c r="AA16">
        <v>10605118.069806</v>
      </c>
      <c r="AB16">
        <v>10683527.2876381</v>
      </c>
      <c r="AC16">
        <v>10889193.729000101</v>
      </c>
      <c r="AD16">
        <v>11130929.986129999</v>
      </c>
      <c r="AE16">
        <v>10918021.4157579</v>
      </c>
      <c r="AF16">
        <v>10576714.0636585</v>
      </c>
    </row>
    <row r="17" spans="1:32" x14ac:dyDescent="0.3">
      <c r="A17" t="s">
        <v>232</v>
      </c>
      <c r="B17" t="s">
        <v>327</v>
      </c>
      <c r="C17" t="s">
        <v>297</v>
      </c>
      <c r="D17" t="s">
        <v>328</v>
      </c>
      <c r="E17" t="s">
        <v>298</v>
      </c>
      <c r="F17">
        <v>3499609.29885943</v>
      </c>
      <c r="G17">
        <v>3845936.9081770098</v>
      </c>
      <c r="H17">
        <v>4219439.2666400904</v>
      </c>
      <c r="I17">
        <v>4579281.8152849097</v>
      </c>
      <c r="J17">
        <v>4927755.9465763904</v>
      </c>
      <c r="K17">
        <v>5233784.2895578798</v>
      </c>
      <c r="L17">
        <v>5529477.8727221899</v>
      </c>
      <c r="M17">
        <v>5796772.0753494799</v>
      </c>
      <c r="N17">
        <v>6124207.6812085202</v>
      </c>
      <c r="O17">
        <v>6462875.5165763199</v>
      </c>
      <c r="P17">
        <v>6890717.7981253704</v>
      </c>
      <c r="Q17">
        <v>7234434.3653446296</v>
      </c>
      <c r="R17">
        <v>7612747.9310329501</v>
      </c>
      <c r="S17">
        <v>7893876.9426779002</v>
      </c>
      <c r="T17">
        <v>8020997.9213578599</v>
      </c>
      <c r="U17">
        <v>8082879.4393288903</v>
      </c>
      <c r="V17">
        <v>8165492.4703234602</v>
      </c>
      <c r="W17">
        <v>8246829.7114719404</v>
      </c>
      <c r="X17">
        <v>8393588.6481573693</v>
      </c>
      <c r="Y17">
        <v>8606317.6794604007</v>
      </c>
      <c r="Z17">
        <v>8860894.3457580507</v>
      </c>
      <c r="AA17">
        <v>9018789.7731641103</v>
      </c>
      <c r="AB17">
        <v>9114353.7542490605</v>
      </c>
      <c r="AC17">
        <v>9287413.9382820707</v>
      </c>
      <c r="AD17">
        <v>9371732.6743300203</v>
      </c>
      <c r="AE17">
        <v>9291156.0843984894</v>
      </c>
      <c r="AF17">
        <v>9141171.8078068104</v>
      </c>
    </row>
    <row r="18" spans="1:32" x14ac:dyDescent="0.3">
      <c r="A18" t="s">
        <v>232</v>
      </c>
      <c r="B18" t="s">
        <v>329</v>
      </c>
      <c r="C18" t="s">
        <v>297</v>
      </c>
      <c r="D18" t="s">
        <v>330</v>
      </c>
      <c r="E18" t="s">
        <v>298</v>
      </c>
      <c r="F18">
        <v>8853848.8664873</v>
      </c>
      <c r="G18">
        <v>9206463.3925087396</v>
      </c>
      <c r="H18">
        <v>9663616.1275738906</v>
      </c>
      <c r="I18">
        <v>10101300.616094699</v>
      </c>
      <c r="J18">
        <v>10354543.8084841</v>
      </c>
      <c r="K18">
        <v>10567490.3999274</v>
      </c>
      <c r="L18">
        <v>10867978.1493554</v>
      </c>
      <c r="M18">
        <v>11190617.7303566</v>
      </c>
      <c r="N18">
        <v>11554063.1445447</v>
      </c>
      <c r="O18">
        <v>11932190.417163599</v>
      </c>
      <c r="P18">
        <v>12485758.564175099</v>
      </c>
      <c r="Q18">
        <v>13092863.3323281</v>
      </c>
      <c r="R18">
        <v>13823783.0528748</v>
      </c>
      <c r="S18">
        <v>14379429.897715099</v>
      </c>
      <c r="T18">
        <v>14560676.6662423</v>
      </c>
      <c r="U18">
        <v>14721620.7184323</v>
      </c>
      <c r="V18">
        <v>14964657.677439701</v>
      </c>
      <c r="W18">
        <v>15237167.611447999</v>
      </c>
      <c r="X18">
        <v>15686862.1031854</v>
      </c>
      <c r="Y18">
        <v>16425883.2126077</v>
      </c>
      <c r="Z18">
        <v>17417845.750381</v>
      </c>
      <c r="AA18">
        <v>18299442.486267898</v>
      </c>
      <c r="AB18">
        <v>19074899.4128309</v>
      </c>
      <c r="AC18">
        <v>19766670.985723399</v>
      </c>
      <c r="AD18">
        <v>20310730.6918956</v>
      </c>
      <c r="AE18">
        <v>21204362.329435501</v>
      </c>
      <c r="AF18">
        <v>22145674.1886844</v>
      </c>
    </row>
    <row r="19" spans="1:32" x14ac:dyDescent="0.3">
      <c r="A19" t="s">
        <v>232</v>
      </c>
      <c r="B19" t="s">
        <v>331</v>
      </c>
      <c r="C19" t="s">
        <v>297</v>
      </c>
      <c r="D19" t="s">
        <v>332</v>
      </c>
      <c r="E19" t="s">
        <v>298</v>
      </c>
      <c r="F19">
        <v>885404.88110666396</v>
      </c>
      <c r="G19">
        <v>951476.10756994202</v>
      </c>
      <c r="H19">
        <v>1023756.74750603</v>
      </c>
      <c r="I19">
        <v>1104229.9550566601</v>
      </c>
      <c r="J19">
        <v>1172501.2660141999</v>
      </c>
      <c r="K19">
        <v>1233255.1215104701</v>
      </c>
      <c r="L19">
        <v>1292260.52643804</v>
      </c>
      <c r="M19">
        <v>1315632.14831494</v>
      </c>
      <c r="N19">
        <v>1315020.61926852</v>
      </c>
      <c r="O19">
        <v>1303871.6109750201</v>
      </c>
      <c r="P19">
        <v>1307534.27335207</v>
      </c>
      <c r="Q19">
        <v>1318492.8529225299</v>
      </c>
      <c r="R19">
        <v>1323634.30858559</v>
      </c>
      <c r="S19">
        <v>1333152.67670021</v>
      </c>
      <c r="T19">
        <v>1304054.7908143799</v>
      </c>
      <c r="U19">
        <v>1263736.03854189</v>
      </c>
      <c r="V19">
        <v>1231208.00331273</v>
      </c>
      <c r="W19">
        <v>1205881.2647039499</v>
      </c>
      <c r="X19">
        <v>1197987.0695980999</v>
      </c>
      <c r="Y19">
        <v>1182195.39457997</v>
      </c>
      <c r="Z19">
        <v>1127481.81349294</v>
      </c>
      <c r="AA19">
        <v>1075766.5350140301</v>
      </c>
      <c r="AB19">
        <v>1038093.93099196</v>
      </c>
      <c r="AC19">
        <v>1043641.87117078</v>
      </c>
      <c r="AD19">
        <v>1057112.8211308499</v>
      </c>
      <c r="AE19">
        <v>1071561.98563059</v>
      </c>
      <c r="AF19">
        <v>1083119.23487728</v>
      </c>
    </row>
    <row r="20" spans="1:32" x14ac:dyDescent="0.3">
      <c r="A20" t="s">
        <v>232</v>
      </c>
      <c r="B20" t="s">
        <v>333</v>
      </c>
      <c r="C20" t="s">
        <v>297</v>
      </c>
      <c r="D20" t="s">
        <v>334</v>
      </c>
      <c r="E20" t="s">
        <v>298</v>
      </c>
      <c r="F20">
        <v>913224.24131758604</v>
      </c>
      <c r="G20">
        <v>871285.08928655705</v>
      </c>
      <c r="H20">
        <v>856606.28201560001</v>
      </c>
      <c r="I20">
        <v>846322.12217521202</v>
      </c>
      <c r="J20">
        <v>849183.74864181597</v>
      </c>
      <c r="K20">
        <v>845029.83797338896</v>
      </c>
      <c r="L20">
        <v>831442.04926582205</v>
      </c>
      <c r="M20">
        <v>823157.61782843503</v>
      </c>
      <c r="N20">
        <v>809737.30332960805</v>
      </c>
      <c r="O20">
        <v>791842.76536962599</v>
      </c>
      <c r="P20">
        <v>785398.19726832502</v>
      </c>
      <c r="Q20">
        <v>781249.33628870605</v>
      </c>
      <c r="R20">
        <v>780308.70639170601</v>
      </c>
      <c r="S20">
        <v>781293.18028951006</v>
      </c>
      <c r="T20">
        <v>759603.78752840601</v>
      </c>
      <c r="U20">
        <v>741214.243088666</v>
      </c>
      <c r="V20">
        <v>719207.91784563998</v>
      </c>
      <c r="W20">
        <v>705096.49563559599</v>
      </c>
      <c r="X20">
        <v>691642.61740430398</v>
      </c>
      <c r="Y20">
        <v>681384.40910217504</v>
      </c>
      <c r="Z20">
        <v>681786.72830099601</v>
      </c>
      <c r="AA20">
        <v>673668.68115017202</v>
      </c>
      <c r="AB20">
        <v>673435.16400804499</v>
      </c>
      <c r="AC20">
        <v>675753.12047599105</v>
      </c>
      <c r="AD20">
        <v>676979.37767954695</v>
      </c>
      <c r="AE20">
        <v>668251.26720790099</v>
      </c>
      <c r="AF20">
        <v>658358.82231214503</v>
      </c>
    </row>
    <row r="21" spans="1:32" x14ac:dyDescent="0.3">
      <c r="A21" t="s">
        <v>232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232</v>
      </c>
      <c r="B22" t="s">
        <v>337</v>
      </c>
      <c r="C22" t="s">
        <v>297</v>
      </c>
      <c r="D22" t="s">
        <v>338</v>
      </c>
      <c r="E22" t="s">
        <v>298</v>
      </c>
      <c r="AA22">
        <v>110261.148157955</v>
      </c>
      <c r="AB22">
        <v>113345.86155566201</v>
      </c>
      <c r="AC22">
        <v>119452.284340878</v>
      </c>
      <c r="AD22">
        <v>125200.036581778</v>
      </c>
      <c r="AE22">
        <v>130069.4162048</v>
      </c>
      <c r="AF22">
        <v>135394.276607551</v>
      </c>
    </row>
    <row r="23" spans="1:32" x14ac:dyDescent="0.3">
      <c r="A23" t="s">
        <v>232</v>
      </c>
      <c r="B23" t="s">
        <v>339</v>
      </c>
      <c r="C23" t="s">
        <v>297</v>
      </c>
      <c r="D23" t="s">
        <v>340</v>
      </c>
      <c r="E23" t="s">
        <v>298</v>
      </c>
      <c r="F23">
        <v>1450209.34487368</v>
      </c>
      <c r="G23">
        <v>1506659.70842298</v>
      </c>
      <c r="H23">
        <v>1569462.6240664499</v>
      </c>
      <c r="I23">
        <v>1596301.47365707</v>
      </c>
      <c r="J23">
        <v>1620720.87871831</v>
      </c>
      <c r="K23">
        <v>1640293.20767542</v>
      </c>
      <c r="L23">
        <v>1629018.9023603401</v>
      </c>
      <c r="M23">
        <v>1612750.3595732199</v>
      </c>
      <c r="N23">
        <v>1594963.5675858201</v>
      </c>
      <c r="O23">
        <v>1577401.20438041</v>
      </c>
      <c r="P23">
        <v>1569852.7761023301</v>
      </c>
      <c r="Q23">
        <v>1560105.4806440901</v>
      </c>
      <c r="R23">
        <v>1547004.4727799799</v>
      </c>
      <c r="S23">
        <v>1536956.5673413</v>
      </c>
      <c r="T23">
        <v>1486980.0385034101</v>
      </c>
      <c r="U23">
        <v>1453387.19482967</v>
      </c>
      <c r="V23">
        <v>1423544.9184133499</v>
      </c>
      <c r="W23">
        <v>1408249.4679566401</v>
      </c>
      <c r="X23">
        <v>1394928.00267289</v>
      </c>
      <c r="Y23">
        <v>1379411.15133315</v>
      </c>
      <c r="Z23">
        <v>1395788.7919161599</v>
      </c>
      <c r="AA23">
        <v>1427708.0506909799</v>
      </c>
      <c r="AB23">
        <v>1447128.1734915399</v>
      </c>
      <c r="AC23">
        <v>1474043.1446825999</v>
      </c>
      <c r="AD23">
        <v>1508120.2578726299</v>
      </c>
      <c r="AE23">
        <v>1537939.6176058799</v>
      </c>
      <c r="AF23">
        <v>1564739.41826007</v>
      </c>
    </row>
    <row r="24" spans="1:32" x14ac:dyDescent="0.3">
      <c r="A24" t="s">
        <v>232</v>
      </c>
      <c r="B24" t="s">
        <v>341</v>
      </c>
      <c r="C24" t="s">
        <v>297</v>
      </c>
      <c r="D24" t="s">
        <v>342</v>
      </c>
      <c r="E24" t="s">
        <v>298</v>
      </c>
      <c r="F24">
        <v>1762573.0216717301</v>
      </c>
      <c r="G24">
        <v>1909716.88724038</v>
      </c>
      <c r="H24">
        <v>2103617.3809219501</v>
      </c>
      <c r="I24">
        <v>2286371.5171829402</v>
      </c>
      <c r="J24">
        <v>2426749.2182626799</v>
      </c>
      <c r="K24">
        <v>2531692.8399518202</v>
      </c>
      <c r="L24">
        <v>2672662.8342661499</v>
      </c>
      <c r="M24">
        <v>2833223.1729718</v>
      </c>
      <c r="N24">
        <v>2931017.89346362</v>
      </c>
      <c r="O24">
        <v>3047407.3179804501</v>
      </c>
      <c r="P24">
        <v>3250686.2178469002</v>
      </c>
      <c r="Q24">
        <v>3507642.2737023602</v>
      </c>
      <c r="R24">
        <v>3748056.0576361702</v>
      </c>
      <c r="S24">
        <v>3985916.9417343</v>
      </c>
      <c r="T24">
        <v>3927716.38252796</v>
      </c>
      <c r="U24">
        <v>3987826.1732089501</v>
      </c>
      <c r="V24">
        <v>4083263.7061358201</v>
      </c>
      <c r="W24">
        <v>4206412.9877286498</v>
      </c>
      <c r="X24">
        <v>4326720.6905584903</v>
      </c>
      <c r="Y24">
        <v>4513188.9610889796</v>
      </c>
      <c r="Z24">
        <v>4488908.7226952501</v>
      </c>
      <c r="AA24">
        <v>4525451.5239497004</v>
      </c>
      <c r="AB24">
        <v>4525577.3284095097</v>
      </c>
      <c r="AC24">
        <v>4560659.3499102397</v>
      </c>
      <c r="AD24">
        <v>4636881.5840501804</v>
      </c>
      <c r="AE24">
        <v>4708313.2702974305</v>
      </c>
      <c r="AF24">
        <v>4818032.3105954304</v>
      </c>
    </row>
    <row r="25" spans="1:32" x14ac:dyDescent="0.3">
      <c r="A25" t="s">
        <v>232</v>
      </c>
      <c r="B25" t="s">
        <v>343</v>
      </c>
      <c r="C25" t="s">
        <v>297</v>
      </c>
      <c r="D25" t="s">
        <v>344</v>
      </c>
      <c r="E25" t="s">
        <v>298</v>
      </c>
      <c r="Z25">
        <v>19815.939732712599</v>
      </c>
      <c r="AA25">
        <v>22714.436024922601</v>
      </c>
      <c r="AB25">
        <v>30033.3606328143</v>
      </c>
      <c r="AC25">
        <v>37537.567534218702</v>
      </c>
      <c r="AD25">
        <v>44850.658049557103</v>
      </c>
      <c r="AE25">
        <v>51995.1164361888</v>
      </c>
      <c r="AF25">
        <v>56157.974693526397</v>
      </c>
    </row>
    <row r="26" spans="1:32" x14ac:dyDescent="0.3">
      <c r="A26" t="s">
        <v>232</v>
      </c>
      <c r="B26" t="s">
        <v>345</v>
      </c>
      <c r="C26" t="s">
        <v>297</v>
      </c>
      <c r="D26" t="s">
        <v>346</v>
      </c>
      <c r="E26" t="s">
        <v>298</v>
      </c>
      <c r="F26">
        <v>1052654.27143146</v>
      </c>
      <c r="G26">
        <v>1225205.0536895001</v>
      </c>
      <c r="H26">
        <v>1387614.8267260501</v>
      </c>
      <c r="I26">
        <v>1518456.54270047</v>
      </c>
      <c r="J26">
        <v>1606832.3930971699</v>
      </c>
      <c r="K26">
        <v>1667480.30274026</v>
      </c>
      <c r="L26">
        <v>1731807.7598649799</v>
      </c>
      <c r="M26">
        <v>1854299.40686597</v>
      </c>
      <c r="N26">
        <v>1966121.91121715</v>
      </c>
      <c r="O26">
        <v>2084642.76392889</v>
      </c>
      <c r="P26">
        <v>2309937.1198394401</v>
      </c>
      <c r="Q26">
        <v>2489787.72653272</v>
      </c>
      <c r="R26">
        <v>2628607.9975489802</v>
      </c>
      <c r="S26">
        <v>2782095.11314135</v>
      </c>
      <c r="T26">
        <v>2676217.0709426799</v>
      </c>
      <c r="U26">
        <v>2687167.7463148599</v>
      </c>
      <c r="V26">
        <v>2724813.0094444202</v>
      </c>
      <c r="W26">
        <v>2781714.7069864101</v>
      </c>
      <c r="X26">
        <v>2818865.6139471601</v>
      </c>
      <c r="Y26">
        <v>2862102.1535566901</v>
      </c>
      <c r="Z26">
        <v>2797180.3902260899</v>
      </c>
      <c r="AA26">
        <v>2795209.3078885502</v>
      </c>
      <c r="AB26">
        <v>2774207.5124688698</v>
      </c>
      <c r="AC26">
        <v>2761384.6463924199</v>
      </c>
      <c r="AD26">
        <v>2775773.48929366</v>
      </c>
      <c r="AE26">
        <v>2785742.16468665</v>
      </c>
      <c r="AF26">
        <v>2854139.64000843</v>
      </c>
    </row>
    <row r="27" spans="1:32" x14ac:dyDescent="0.3">
      <c r="A27" t="s">
        <v>232</v>
      </c>
      <c r="B27" t="s">
        <v>347</v>
      </c>
      <c r="C27" t="s">
        <v>297</v>
      </c>
      <c r="D27" t="s">
        <v>348</v>
      </c>
      <c r="E27" t="s">
        <v>298</v>
      </c>
      <c r="AE27">
        <v>1870575.98917459</v>
      </c>
    </row>
    <row r="28" spans="1:32" x14ac:dyDescent="0.3">
      <c r="A28" t="s">
        <v>232</v>
      </c>
      <c r="B28" t="s">
        <v>349</v>
      </c>
      <c r="C28" t="s">
        <v>297</v>
      </c>
      <c r="D28" t="s">
        <v>350</v>
      </c>
      <c r="E28" t="s">
        <v>298</v>
      </c>
      <c r="F28">
        <v>730860.66915476206</v>
      </c>
      <c r="G28">
        <v>733038.02823932795</v>
      </c>
      <c r="H28">
        <v>779774.27981545101</v>
      </c>
      <c r="I28">
        <v>839836.539637818</v>
      </c>
      <c r="J28">
        <v>907220.00873762695</v>
      </c>
      <c r="K28">
        <v>989965.99176353402</v>
      </c>
      <c r="L28">
        <v>1058343.66754354</v>
      </c>
      <c r="M28">
        <v>1108312.6616506099</v>
      </c>
      <c r="N28">
        <v>1113358.66489084</v>
      </c>
      <c r="O28">
        <v>1144007.2328678099</v>
      </c>
      <c r="P28">
        <v>1177966.11929428</v>
      </c>
      <c r="Q28">
        <v>1243728.4857671401</v>
      </c>
      <c r="R28">
        <v>1324087.47378862</v>
      </c>
      <c r="S28">
        <v>1436778.9383150199</v>
      </c>
      <c r="T28">
        <v>1439641.21721284</v>
      </c>
      <c r="U28">
        <v>1438929.5877370699</v>
      </c>
      <c r="V28">
        <v>1402936.47645477</v>
      </c>
      <c r="W28">
        <v>1369582.9146570701</v>
      </c>
      <c r="X28">
        <v>1346398.74380416</v>
      </c>
      <c r="Y28">
        <v>1359780.15547948</v>
      </c>
      <c r="Z28">
        <v>1397743.2713975599</v>
      </c>
      <c r="AA28">
        <v>1423120.0989163299</v>
      </c>
      <c r="AB28">
        <v>1446854.5319127301</v>
      </c>
      <c r="AC28">
        <v>1521949.5105701699</v>
      </c>
      <c r="AD28">
        <v>1594592.46535323</v>
      </c>
      <c r="AE28">
        <v>1635036.6828099899</v>
      </c>
      <c r="AF28">
        <v>1678972.9014669401</v>
      </c>
    </row>
    <row r="29" spans="1:32" x14ac:dyDescent="0.3">
      <c r="A29" t="s">
        <v>232</v>
      </c>
      <c r="B29" t="s">
        <v>351</v>
      </c>
      <c r="C29" t="s">
        <v>297</v>
      </c>
      <c r="D29" t="s">
        <v>352</v>
      </c>
      <c r="E29" t="s">
        <v>298</v>
      </c>
      <c r="F29">
        <v>195525.80645668699</v>
      </c>
      <c r="G29">
        <v>220042.87423870401</v>
      </c>
      <c r="H29">
        <v>252772.03427466101</v>
      </c>
      <c r="I29">
        <v>285470.54686440999</v>
      </c>
      <c r="J29">
        <v>321418.76992347301</v>
      </c>
      <c r="K29">
        <v>363337.97187770699</v>
      </c>
      <c r="L29">
        <v>398046.98539108201</v>
      </c>
      <c r="M29">
        <v>434612.80871109798</v>
      </c>
      <c r="N29">
        <v>458878.24463222502</v>
      </c>
      <c r="O29">
        <v>491124.23301141401</v>
      </c>
      <c r="P29">
        <v>521484.435271586</v>
      </c>
      <c r="Q29">
        <v>560630.60407944105</v>
      </c>
      <c r="R29">
        <v>608582.13446371804</v>
      </c>
      <c r="S29">
        <v>672356.05065888702</v>
      </c>
      <c r="T29">
        <v>689525.26426539896</v>
      </c>
      <c r="U29">
        <v>694144.23294232006</v>
      </c>
      <c r="V29">
        <v>683333.83938678005</v>
      </c>
      <c r="W29">
        <v>673148.63883471803</v>
      </c>
      <c r="X29">
        <v>667490.57231946697</v>
      </c>
      <c r="Y29">
        <v>679874.01382708596</v>
      </c>
      <c r="Z29">
        <v>687571.00176288898</v>
      </c>
      <c r="AA29">
        <v>694626.19352584495</v>
      </c>
      <c r="AB29">
        <v>706435.33860081097</v>
      </c>
      <c r="AC29">
        <v>738213.30617391097</v>
      </c>
      <c r="AD29">
        <v>771989.86657485098</v>
      </c>
      <c r="AE29">
        <v>788827.71223015198</v>
      </c>
      <c r="AF29">
        <v>801214.04133766599</v>
      </c>
    </row>
    <row r="30" spans="1:32" x14ac:dyDescent="0.3">
      <c r="A30" t="s">
        <v>232</v>
      </c>
      <c r="B30" t="s">
        <v>353</v>
      </c>
      <c r="C30" t="s">
        <v>297</v>
      </c>
      <c r="D30" t="s">
        <v>354</v>
      </c>
      <c r="E30" t="s">
        <v>298</v>
      </c>
      <c r="F30">
        <v>40069.303947291701</v>
      </c>
      <c r="G30">
        <v>40657.257838089899</v>
      </c>
      <c r="H30">
        <v>45005.876182593303</v>
      </c>
      <c r="I30">
        <v>50607.139011455001</v>
      </c>
      <c r="J30">
        <v>55390.458502299902</v>
      </c>
      <c r="K30">
        <v>62375.123912602197</v>
      </c>
      <c r="L30">
        <v>68957.034607323207</v>
      </c>
      <c r="M30">
        <v>71959.198018734503</v>
      </c>
      <c r="N30">
        <v>71515.522212083102</v>
      </c>
      <c r="O30">
        <v>72230.674406088496</v>
      </c>
      <c r="P30">
        <v>74782.585147057194</v>
      </c>
      <c r="Q30">
        <v>80714.963009575906</v>
      </c>
      <c r="R30">
        <v>90935.150174137205</v>
      </c>
      <c r="S30">
        <v>101153.194841013</v>
      </c>
      <c r="T30">
        <v>98613.370840550502</v>
      </c>
      <c r="U30">
        <v>99453.138263606903</v>
      </c>
      <c r="V30">
        <v>96329.5911967805</v>
      </c>
      <c r="W30">
        <v>90221.228895085995</v>
      </c>
      <c r="X30">
        <v>86108.256090259398</v>
      </c>
      <c r="Y30">
        <v>86149.909505032803</v>
      </c>
      <c r="Z30">
        <v>89217.708384140395</v>
      </c>
      <c r="AA30">
        <v>88382.449134872499</v>
      </c>
      <c r="AB30">
        <v>88880.755172103702</v>
      </c>
      <c r="AC30">
        <v>91795.584920768495</v>
      </c>
      <c r="AD30">
        <v>90243.252178513605</v>
      </c>
      <c r="AE30">
        <v>89554.580625341201</v>
      </c>
      <c r="AF30">
        <v>92276.941394854497</v>
      </c>
    </row>
    <row r="31" spans="1:32" x14ac:dyDescent="0.3">
      <c r="A31" t="s">
        <v>232</v>
      </c>
      <c r="B31" t="s">
        <v>355</v>
      </c>
      <c r="C31" t="s">
        <v>297</v>
      </c>
      <c r="D31" t="s">
        <v>356</v>
      </c>
      <c r="E31" t="s">
        <v>298</v>
      </c>
      <c r="F31">
        <v>53072.760244851197</v>
      </c>
      <c r="G31">
        <v>64701.417000551897</v>
      </c>
      <c r="H31">
        <v>74929.255341825701</v>
      </c>
      <c r="I31">
        <v>83955.314982458294</v>
      </c>
      <c r="J31">
        <v>89629.172300764098</v>
      </c>
      <c r="K31">
        <v>95286.735973265706</v>
      </c>
      <c r="L31">
        <v>94692.280151075203</v>
      </c>
      <c r="M31">
        <v>89662.218878904503</v>
      </c>
      <c r="N31">
        <v>77294.300424179804</v>
      </c>
      <c r="O31">
        <v>64199.2058883145</v>
      </c>
      <c r="P31">
        <v>48071.168231804601</v>
      </c>
      <c r="Q31">
        <v>42872.811062539397</v>
      </c>
      <c r="R31">
        <v>44503.614719449797</v>
      </c>
      <c r="S31">
        <v>51391.611898481402</v>
      </c>
      <c r="T31">
        <v>57055.940052001701</v>
      </c>
      <c r="U31">
        <v>64586.3581217295</v>
      </c>
      <c r="V31">
        <v>66301.191336946606</v>
      </c>
      <c r="W31">
        <v>68216.376960584195</v>
      </c>
      <c r="X31">
        <v>68986.877974785501</v>
      </c>
      <c r="Y31">
        <v>70569.337544073496</v>
      </c>
      <c r="Z31">
        <v>74956.765584818102</v>
      </c>
      <c r="AA31">
        <v>78106.755175426297</v>
      </c>
      <c r="AB31">
        <v>79895.446363211595</v>
      </c>
      <c r="AC31">
        <v>84981.102528017494</v>
      </c>
      <c r="AD31">
        <v>89770.887013323998</v>
      </c>
      <c r="AE31">
        <v>91435.372059393907</v>
      </c>
      <c r="AF31">
        <v>94684.216568545598</v>
      </c>
    </row>
    <row r="32" spans="1:32" x14ac:dyDescent="0.3">
      <c r="A32" t="s">
        <v>232</v>
      </c>
      <c r="B32" t="s">
        <v>357</v>
      </c>
      <c r="C32" t="s">
        <v>297</v>
      </c>
      <c r="D32" t="s">
        <v>358</v>
      </c>
      <c r="E32" t="s">
        <v>298</v>
      </c>
      <c r="F32">
        <v>166146.289336613</v>
      </c>
      <c r="G32">
        <v>209110.61956543199</v>
      </c>
      <c r="H32">
        <v>257715.72407488499</v>
      </c>
      <c r="I32">
        <v>304718.31859535398</v>
      </c>
      <c r="J32">
        <v>350523.85289107403</v>
      </c>
      <c r="K32">
        <v>395710.24742969102</v>
      </c>
      <c r="L32">
        <v>433714.59820831998</v>
      </c>
      <c r="M32">
        <v>457402.08905609802</v>
      </c>
      <c r="N32">
        <v>455163.02075857401</v>
      </c>
      <c r="O32">
        <v>465518.77884324099</v>
      </c>
      <c r="P32">
        <v>477129.45079019701</v>
      </c>
      <c r="Q32">
        <v>499937.40452480398</v>
      </c>
      <c r="R32">
        <v>521155.93324917997</v>
      </c>
      <c r="S32">
        <v>556022.70638760901</v>
      </c>
      <c r="T32">
        <v>545905.06786563399</v>
      </c>
      <c r="U32">
        <v>540491.21736450004</v>
      </c>
      <c r="V32">
        <v>523397.00958532997</v>
      </c>
      <c r="W32">
        <v>510746.155252364</v>
      </c>
      <c r="X32">
        <v>501919.81693593698</v>
      </c>
      <c r="Y32">
        <v>505238.973403576</v>
      </c>
      <c r="Z32">
        <v>531271.43939118704</v>
      </c>
      <c r="AA32">
        <v>549466.35655507795</v>
      </c>
      <c r="AB32">
        <v>560570.96753263904</v>
      </c>
      <c r="AC32">
        <v>596203.66763280495</v>
      </c>
      <c r="AD32">
        <v>632063.02865079697</v>
      </c>
      <c r="AE32">
        <v>654792.06705567904</v>
      </c>
      <c r="AF32">
        <v>680210.44678675395</v>
      </c>
    </row>
    <row r="33" spans="1:32" x14ac:dyDescent="0.3">
      <c r="A33" t="s">
        <v>232</v>
      </c>
      <c r="B33" t="s">
        <v>359</v>
      </c>
      <c r="C33" t="s">
        <v>297</v>
      </c>
      <c r="D33" t="s">
        <v>360</v>
      </c>
      <c r="E33" t="s">
        <v>298</v>
      </c>
      <c r="AE33">
        <v>10426.950839425501</v>
      </c>
    </row>
    <row r="34" spans="1:32" x14ac:dyDescent="0.3">
      <c r="A34" t="s">
        <v>232</v>
      </c>
      <c r="B34" t="s">
        <v>361</v>
      </c>
      <c r="C34" t="s">
        <v>297</v>
      </c>
      <c r="D34" t="s">
        <v>362</v>
      </c>
      <c r="E34" t="s">
        <v>298</v>
      </c>
      <c r="AE34">
        <v>551074.75326466502</v>
      </c>
    </row>
    <row r="35" spans="1:32" x14ac:dyDescent="0.3">
      <c r="A35" t="s">
        <v>232</v>
      </c>
      <c r="B35" t="s">
        <v>363</v>
      </c>
      <c r="C35" t="s">
        <v>297</v>
      </c>
      <c r="D35" t="s">
        <v>364</v>
      </c>
      <c r="E35" t="s">
        <v>298</v>
      </c>
      <c r="F35">
        <v>7438476.48302163</v>
      </c>
      <c r="G35">
        <v>7770716.3675049897</v>
      </c>
      <c r="H35">
        <v>8238181.7179982103</v>
      </c>
      <c r="I35">
        <v>8887291.9079604503</v>
      </c>
      <c r="J35">
        <v>9488317.7910064999</v>
      </c>
      <c r="K35">
        <v>10109995.700362301</v>
      </c>
      <c r="L35">
        <v>10629976.1035273</v>
      </c>
      <c r="M35">
        <v>11187458.346007001</v>
      </c>
      <c r="N35">
        <v>11551740.270159001</v>
      </c>
      <c r="O35">
        <v>12065940.680771001</v>
      </c>
      <c r="P35">
        <v>12529236.936736301</v>
      </c>
      <c r="Q35">
        <v>12864659.3981653</v>
      </c>
      <c r="R35">
        <v>13047058.818024701</v>
      </c>
      <c r="S35">
        <v>13304654.785274699</v>
      </c>
      <c r="T35">
        <v>13075822.7318324</v>
      </c>
      <c r="U35">
        <v>13086869.955846</v>
      </c>
      <c r="V35">
        <v>13004277.5436846</v>
      </c>
      <c r="W35">
        <v>13127144.913430801</v>
      </c>
      <c r="X35">
        <v>13238090.8404075</v>
      </c>
      <c r="Y35">
        <v>13578022.030410601</v>
      </c>
      <c r="Z35">
        <v>13953154.0887773</v>
      </c>
      <c r="AA35">
        <v>14225359.766578499</v>
      </c>
      <c r="AB35">
        <v>14304072.4232048</v>
      </c>
      <c r="AC35">
        <v>14286716.942946101</v>
      </c>
      <c r="AD35">
        <v>14247497.291538499</v>
      </c>
      <c r="AE35">
        <v>14009764.8599157</v>
      </c>
      <c r="AF35">
        <v>9999025.67229186</v>
      </c>
    </row>
    <row r="36" spans="1:32" x14ac:dyDescent="0.3">
      <c r="A36" t="s">
        <v>232</v>
      </c>
      <c r="B36" t="s">
        <v>365</v>
      </c>
      <c r="C36" t="s">
        <v>297</v>
      </c>
      <c r="D36" t="s">
        <v>366</v>
      </c>
      <c r="E36" t="s">
        <v>298</v>
      </c>
      <c r="F36">
        <v>3023829.0156092499</v>
      </c>
      <c r="G36">
        <v>3117793.3792137401</v>
      </c>
      <c r="H36">
        <v>3205849.5179452999</v>
      </c>
      <c r="I36">
        <v>3284125.7612127499</v>
      </c>
      <c r="J36">
        <v>3345094.5335453702</v>
      </c>
      <c r="K36">
        <v>3462346.7385366098</v>
      </c>
      <c r="L36">
        <v>3542882.6132051898</v>
      </c>
      <c r="M36">
        <v>3629389.51897135</v>
      </c>
      <c r="N36">
        <v>3696704.8350268798</v>
      </c>
      <c r="O36">
        <v>3755974.67957559</v>
      </c>
      <c r="P36">
        <v>3822355.5183763802</v>
      </c>
      <c r="Q36">
        <v>3891303.4786135298</v>
      </c>
      <c r="R36">
        <v>3935101.44218321</v>
      </c>
      <c r="S36">
        <v>3976914.7849214701</v>
      </c>
      <c r="T36">
        <v>3992531.6389962598</v>
      </c>
      <c r="U36">
        <v>4029801.42299372</v>
      </c>
      <c r="V36">
        <v>4042370.3518865402</v>
      </c>
      <c r="W36">
        <v>4054931.3488337002</v>
      </c>
      <c r="X36">
        <v>4054385.3721404402</v>
      </c>
      <c r="Y36">
        <v>4096558.5169353299</v>
      </c>
      <c r="Z36">
        <v>4130378.5301131601</v>
      </c>
      <c r="AA36">
        <v>4163876.52367259</v>
      </c>
      <c r="AB36">
        <v>4152162.05415582</v>
      </c>
      <c r="AC36">
        <v>4131980.9287208999</v>
      </c>
      <c r="AD36">
        <v>4126973.4746392402</v>
      </c>
      <c r="AE36">
        <v>4043142.3871591701</v>
      </c>
      <c r="AF36">
        <v>222553.535724271</v>
      </c>
    </row>
    <row r="37" spans="1:32" x14ac:dyDescent="0.3">
      <c r="A37" t="s">
        <v>232</v>
      </c>
      <c r="B37" t="s">
        <v>367</v>
      </c>
      <c r="C37" t="s">
        <v>297</v>
      </c>
      <c r="D37" t="s">
        <v>368</v>
      </c>
      <c r="E37" t="s">
        <v>298</v>
      </c>
      <c r="F37">
        <v>1889052.5114102601</v>
      </c>
      <c r="G37">
        <v>1839757.9161022699</v>
      </c>
      <c r="H37">
        <v>1829090.2966259599</v>
      </c>
      <c r="I37">
        <v>1848484.8855101799</v>
      </c>
      <c r="J37">
        <v>1953761.4419173801</v>
      </c>
      <c r="K37">
        <v>2120388.9742254899</v>
      </c>
      <c r="L37">
        <v>2231485.22657204</v>
      </c>
      <c r="M37">
        <v>2340899.5547988</v>
      </c>
      <c r="N37">
        <v>2426530.0965158502</v>
      </c>
      <c r="O37">
        <v>2479862.21906657</v>
      </c>
      <c r="P37">
        <v>2474289.1236670399</v>
      </c>
      <c r="Q37">
        <v>2439834.4555725199</v>
      </c>
      <c r="R37">
        <v>2401990.0021078601</v>
      </c>
      <c r="S37">
        <v>2406432.33084623</v>
      </c>
      <c r="T37">
        <v>2358743.6029129899</v>
      </c>
      <c r="U37">
        <v>2318046.6062899898</v>
      </c>
      <c r="V37">
        <v>2306364.9428686602</v>
      </c>
      <c r="W37">
        <v>2341509.6354644801</v>
      </c>
      <c r="X37">
        <v>2376206.9119788702</v>
      </c>
      <c r="Y37">
        <v>2483925.88268332</v>
      </c>
      <c r="Z37">
        <v>2623739.1126065399</v>
      </c>
      <c r="AA37">
        <v>2706839.9977203999</v>
      </c>
      <c r="AB37">
        <v>2707969.3351105</v>
      </c>
      <c r="AC37">
        <v>2674528.5645667198</v>
      </c>
      <c r="AD37">
        <v>2621195.7446791301</v>
      </c>
      <c r="AE37">
        <v>2526207.0759756099</v>
      </c>
      <c r="AF37">
        <v>2414688.6677394202</v>
      </c>
    </row>
    <row r="38" spans="1:32" x14ac:dyDescent="0.3">
      <c r="A38" t="s">
        <v>232</v>
      </c>
      <c r="B38" t="s">
        <v>369</v>
      </c>
      <c r="C38" t="s">
        <v>297</v>
      </c>
      <c r="D38" t="s">
        <v>370</v>
      </c>
      <c r="E38" t="s">
        <v>298</v>
      </c>
      <c r="F38">
        <v>2540215.0426616799</v>
      </c>
      <c r="G38">
        <v>2825093.3146372898</v>
      </c>
      <c r="H38">
        <v>3212806.3598235999</v>
      </c>
      <c r="I38">
        <v>3762442.2374449698</v>
      </c>
      <c r="J38">
        <v>4197169.8746203296</v>
      </c>
      <c r="K38">
        <v>4535612.9355151597</v>
      </c>
      <c r="L38">
        <v>4863582.9989490304</v>
      </c>
      <c r="M38">
        <v>5224557.6381929098</v>
      </c>
      <c r="N38">
        <v>5435919.3216703096</v>
      </c>
      <c r="O38">
        <v>5835720.6530756503</v>
      </c>
      <c r="P38">
        <v>6235812.7241061404</v>
      </c>
      <c r="Q38">
        <v>6534979.6187902596</v>
      </c>
      <c r="R38">
        <v>6710777.8326812303</v>
      </c>
      <c r="S38">
        <v>6921323.4005026799</v>
      </c>
      <c r="T38">
        <v>6726243.4602082204</v>
      </c>
      <c r="U38">
        <v>6740079.2876437996</v>
      </c>
      <c r="V38">
        <v>6657258.8471436296</v>
      </c>
      <c r="W38">
        <v>6732287.9447695296</v>
      </c>
      <c r="X38">
        <v>6808770.6954734204</v>
      </c>
      <c r="Y38">
        <v>6998483.20868281</v>
      </c>
      <c r="Z38">
        <v>7199622.6327617001</v>
      </c>
      <c r="AA38">
        <v>7355013.6004162198</v>
      </c>
      <c r="AB38">
        <v>7443896.4948403202</v>
      </c>
      <c r="AC38">
        <v>7479888.6151748104</v>
      </c>
      <c r="AD38">
        <v>7499213.4557624301</v>
      </c>
      <c r="AE38">
        <v>7440415.3967809398</v>
      </c>
      <c r="AF38">
        <v>7361783.4688281696</v>
      </c>
    </row>
    <row r="39" spans="1:32" x14ac:dyDescent="0.3">
      <c r="A39" t="s">
        <v>232</v>
      </c>
      <c r="B39" t="s">
        <v>371</v>
      </c>
      <c r="C39" t="s">
        <v>297</v>
      </c>
      <c r="D39" t="s">
        <v>372</v>
      </c>
      <c r="E39" t="s">
        <v>298</v>
      </c>
      <c r="F39">
        <v>2356397.5741918799</v>
      </c>
      <c r="G39">
        <v>2518055.3878125399</v>
      </c>
      <c r="H39">
        <v>2758130.94350335</v>
      </c>
      <c r="I39">
        <v>3145850.60756263</v>
      </c>
      <c r="J39">
        <v>3387234.24645436</v>
      </c>
      <c r="K39">
        <v>3612878.7371680201</v>
      </c>
      <c r="L39">
        <v>4041674.3759181299</v>
      </c>
      <c r="M39">
        <v>4391618.3901548795</v>
      </c>
      <c r="N39">
        <v>4653845.4928338397</v>
      </c>
      <c r="O39">
        <v>4954617.5475356597</v>
      </c>
      <c r="P39">
        <v>4909807.4237941699</v>
      </c>
      <c r="Q39">
        <v>4909058.6129564</v>
      </c>
      <c r="R39">
        <v>4850515.3415452</v>
      </c>
      <c r="S39">
        <v>4913359.72894907</v>
      </c>
      <c r="T39">
        <v>5148122.4003290702</v>
      </c>
      <c r="U39">
        <v>5215035.1604358898</v>
      </c>
      <c r="V39">
        <v>5015226.5660324199</v>
      </c>
      <c r="W39">
        <v>4928291.5365788797</v>
      </c>
      <c r="X39">
        <v>4891096.6090803798</v>
      </c>
      <c r="Y39">
        <v>5000655.9296736503</v>
      </c>
      <c r="Z39">
        <v>5116353.9100155504</v>
      </c>
      <c r="AA39">
        <v>5232436.0228533698</v>
      </c>
      <c r="AB39">
        <v>5279228.8084992804</v>
      </c>
      <c r="AC39">
        <v>5342687.3102345597</v>
      </c>
      <c r="AD39">
        <v>5454635.6316710897</v>
      </c>
      <c r="AE39">
        <v>5485092.50312973</v>
      </c>
      <c r="AF39">
        <v>5531650.08787762</v>
      </c>
    </row>
    <row r="40" spans="1:32" x14ac:dyDescent="0.3">
      <c r="A40" t="s">
        <v>232</v>
      </c>
      <c r="B40" t="s">
        <v>373</v>
      </c>
      <c r="C40" t="s">
        <v>297</v>
      </c>
      <c r="D40" t="s">
        <v>374</v>
      </c>
      <c r="E40" t="s">
        <v>298</v>
      </c>
      <c r="AE40">
        <v>266899.17576032301</v>
      </c>
    </row>
    <row r="41" spans="1:32" x14ac:dyDescent="0.3">
      <c r="A41" t="s">
        <v>232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232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232</v>
      </c>
      <c r="B43" t="s">
        <v>379</v>
      </c>
      <c r="C43" t="s">
        <v>297</v>
      </c>
      <c r="D43" t="s">
        <v>380</v>
      </c>
      <c r="E43" t="s">
        <v>298</v>
      </c>
      <c r="F43">
        <v>10606057.853794601</v>
      </c>
      <c r="G43">
        <v>10874781.0039864</v>
      </c>
      <c r="H43">
        <v>11206692.9252489</v>
      </c>
      <c r="I43">
        <v>11585521.027250901</v>
      </c>
      <c r="J43">
        <v>11964579.2349272</v>
      </c>
      <c r="K43">
        <v>12310161.6329516</v>
      </c>
      <c r="L43">
        <v>12672061.1769085</v>
      </c>
      <c r="M43">
        <v>13007051.8931782</v>
      </c>
      <c r="N43">
        <v>13189137.8383066</v>
      </c>
      <c r="O43">
        <v>13430495.928766901</v>
      </c>
      <c r="P43">
        <v>13576994.147771601</v>
      </c>
      <c r="Q43">
        <v>13673498.7681912</v>
      </c>
      <c r="R43">
        <v>13721159.284225199</v>
      </c>
      <c r="S43">
        <v>13762152.538049201</v>
      </c>
      <c r="T43">
        <v>13728419.705142399</v>
      </c>
      <c r="U43">
        <v>13626720.632815201</v>
      </c>
      <c r="V43">
        <v>13478317.8714696</v>
      </c>
      <c r="W43">
        <v>13441026.0512168</v>
      </c>
      <c r="X43">
        <v>13511833.8559705</v>
      </c>
      <c r="Y43">
        <v>13636381.0887929</v>
      </c>
      <c r="Z43">
        <v>13948365.3547346</v>
      </c>
      <c r="AA43">
        <v>14054430.8482864</v>
      </c>
      <c r="AB43">
        <v>14056712.147131899</v>
      </c>
      <c r="AC43">
        <v>14066405.4568066</v>
      </c>
      <c r="AD43">
        <v>14109393.6760151</v>
      </c>
      <c r="AE43">
        <v>14090204.484170601</v>
      </c>
      <c r="AF43">
        <v>14076317.9864094</v>
      </c>
    </row>
    <row r="44" spans="1:32" x14ac:dyDescent="0.3">
      <c r="A44" t="s">
        <v>232</v>
      </c>
      <c r="B44" t="s">
        <v>381</v>
      </c>
      <c r="C44" t="s">
        <v>297</v>
      </c>
      <c r="D44" t="s">
        <v>382</v>
      </c>
      <c r="E44" t="s">
        <v>298</v>
      </c>
      <c r="F44">
        <v>84614509.109701395</v>
      </c>
      <c r="G44">
        <v>87594888.031780407</v>
      </c>
      <c r="H44">
        <v>91465996.394287705</v>
      </c>
      <c r="I44">
        <v>95805742.029710993</v>
      </c>
      <c r="J44">
        <v>99261693.1710843</v>
      </c>
      <c r="K44">
        <v>102688871.938409</v>
      </c>
      <c r="L44">
        <v>106222067.24175601</v>
      </c>
      <c r="M44">
        <v>109466865.182237</v>
      </c>
      <c r="N44">
        <v>111640671.758775</v>
      </c>
      <c r="O44">
        <v>114149861.25754599</v>
      </c>
      <c r="P44">
        <v>117019687.594954</v>
      </c>
      <c r="Q44">
        <v>120100947.197308</v>
      </c>
      <c r="R44">
        <v>123142983.660533</v>
      </c>
      <c r="S44">
        <v>125849938.554049</v>
      </c>
      <c r="T44">
        <v>125713760.61485299</v>
      </c>
      <c r="U44">
        <v>125319351.857904</v>
      </c>
      <c r="V44">
        <v>124722122.209107</v>
      </c>
      <c r="W44">
        <v>124836241.10333601</v>
      </c>
      <c r="X44">
        <v>125667945.47248501</v>
      </c>
      <c r="Y44">
        <v>127732988.384496</v>
      </c>
      <c r="Z44">
        <v>130019620.164574</v>
      </c>
      <c r="AA44">
        <v>131821232.990014</v>
      </c>
      <c r="AB44">
        <v>132951452.066384</v>
      </c>
      <c r="AC44">
        <v>134351822.87030199</v>
      </c>
      <c r="AD44">
        <v>135447554.85432601</v>
      </c>
      <c r="AE44">
        <v>135950190.55843601</v>
      </c>
      <c r="AF44">
        <v>131239653.608275</v>
      </c>
    </row>
    <row r="45" spans="1:32" x14ac:dyDescent="0.3">
      <c r="A45" t="s">
        <v>232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232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232</v>
      </c>
      <c r="B47" t="s">
        <v>387</v>
      </c>
      <c r="C47" t="s">
        <v>297</v>
      </c>
      <c r="D47" t="s">
        <v>388</v>
      </c>
      <c r="E47" t="s">
        <v>298</v>
      </c>
      <c r="F47">
        <v>626432.21809460397</v>
      </c>
      <c r="G47">
        <v>724216.42711126199</v>
      </c>
      <c r="H47">
        <v>850913.15085242304</v>
      </c>
      <c r="I47">
        <v>991185.63027227204</v>
      </c>
      <c r="J47">
        <v>1073777.2908553099</v>
      </c>
      <c r="K47">
        <v>1220409.4556991099</v>
      </c>
      <c r="L47">
        <v>1363713.9999724701</v>
      </c>
      <c r="M47">
        <v>1390461.55181308</v>
      </c>
      <c r="N47">
        <v>1432821.02855062</v>
      </c>
      <c r="O47">
        <v>1495883.58201756</v>
      </c>
      <c r="P47">
        <v>1477569.74329166</v>
      </c>
      <c r="Q47">
        <v>1471249.47606118</v>
      </c>
      <c r="R47">
        <v>1431327.6058058599</v>
      </c>
      <c r="S47">
        <v>1381416.6012255</v>
      </c>
      <c r="T47">
        <v>1290703.76336978</v>
      </c>
      <c r="U47">
        <v>1298681.80205173</v>
      </c>
      <c r="V47">
        <v>1275298.3163614401</v>
      </c>
      <c r="W47">
        <v>1164717.9659634801</v>
      </c>
      <c r="X47">
        <v>1015830.23293595</v>
      </c>
      <c r="Y47">
        <v>1079895.3797621401</v>
      </c>
      <c r="Z47">
        <v>1219544.4319769701</v>
      </c>
      <c r="AA47">
        <v>1400506.6989658</v>
      </c>
      <c r="AB47">
        <v>1587088.1971847201</v>
      </c>
      <c r="AC47">
        <v>1498820.04035527</v>
      </c>
      <c r="AD47">
        <v>1466447.20186208</v>
      </c>
      <c r="AE47">
        <v>1436888.5902603799</v>
      </c>
      <c r="AF47">
        <v>1255484.3593279701</v>
      </c>
    </row>
    <row r="48" spans="1:32" x14ac:dyDescent="0.3">
      <c r="A48" t="s">
        <v>232</v>
      </c>
      <c r="B48" t="s">
        <v>389</v>
      </c>
      <c r="C48" t="s">
        <v>297</v>
      </c>
      <c r="D48" t="s">
        <v>390</v>
      </c>
      <c r="E48" t="s">
        <v>298</v>
      </c>
      <c r="F48">
        <v>11690654.9441224</v>
      </c>
      <c r="G48">
        <v>12009135.1702617</v>
      </c>
      <c r="H48">
        <v>12439600.3755781</v>
      </c>
      <c r="I48">
        <v>12935365.2048948</v>
      </c>
      <c r="J48">
        <v>13454152.0863172</v>
      </c>
      <c r="K48">
        <v>13909975.085627601</v>
      </c>
      <c r="L48">
        <v>14391583.5026602</v>
      </c>
      <c r="M48">
        <v>14786311.1333395</v>
      </c>
      <c r="N48">
        <v>15020541.766826</v>
      </c>
      <c r="O48">
        <v>15252301.971602401</v>
      </c>
      <c r="P48">
        <v>15435376.833031701</v>
      </c>
      <c r="Q48">
        <v>15560742.257496201</v>
      </c>
      <c r="R48">
        <v>15594806.139991</v>
      </c>
      <c r="S48">
        <v>15588991.7128787</v>
      </c>
      <c r="T48">
        <v>15573144.1111717</v>
      </c>
      <c r="U48">
        <v>15571568.8706381</v>
      </c>
      <c r="V48">
        <v>15561812.103615901</v>
      </c>
      <c r="W48">
        <v>15590547.627082899</v>
      </c>
      <c r="X48">
        <v>15646007.6707955</v>
      </c>
      <c r="Y48">
        <v>15876405.841178801</v>
      </c>
      <c r="Z48">
        <v>16186997.299907001</v>
      </c>
      <c r="AA48">
        <v>16487154.505811401</v>
      </c>
      <c r="AB48">
        <v>16678901.7850134</v>
      </c>
      <c r="AC48">
        <v>16684003.709983399</v>
      </c>
      <c r="AD48">
        <v>16704004.3878057</v>
      </c>
      <c r="AE48">
        <v>16688840.0144115</v>
      </c>
      <c r="AF48">
        <v>16472019.619514801</v>
      </c>
    </row>
    <row r="49" spans="1:32" x14ac:dyDescent="0.3">
      <c r="A49" t="s">
        <v>232</v>
      </c>
      <c r="B49" t="s">
        <v>391</v>
      </c>
      <c r="C49" t="s">
        <v>297</v>
      </c>
      <c r="D49" t="s">
        <v>392</v>
      </c>
      <c r="E49" t="s">
        <v>298</v>
      </c>
      <c r="F49">
        <v>9993775.6895023193</v>
      </c>
      <c r="G49">
        <v>10242869.320758</v>
      </c>
      <c r="H49">
        <v>10497946.353140499</v>
      </c>
      <c r="I49">
        <v>10781644.8464307</v>
      </c>
      <c r="J49">
        <v>11081025.333845699</v>
      </c>
      <c r="K49">
        <v>11338939.638086401</v>
      </c>
      <c r="L49">
        <v>11606014.827581599</v>
      </c>
      <c r="M49">
        <v>11898806.8396645</v>
      </c>
      <c r="N49">
        <v>12094777.1819598</v>
      </c>
      <c r="O49">
        <v>12250587.2314434</v>
      </c>
      <c r="P49">
        <v>12415254.951587301</v>
      </c>
      <c r="Q49">
        <v>12544033.7326263</v>
      </c>
      <c r="R49">
        <v>12641356.9580143</v>
      </c>
      <c r="S49">
        <v>12711668.898993701</v>
      </c>
      <c r="T49">
        <v>12855265.1647019</v>
      </c>
      <c r="U49">
        <v>12915567.8336851</v>
      </c>
      <c r="V49">
        <v>12956312.6573564</v>
      </c>
      <c r="W49">
        <v>13032645.927281</v>
      </c>
      <c r="X49">
        <v>13136261.898643</v>
      </c>
      <c r="Y49">
        <v>13230957.169280499</v>
      </c>
      <c r="Z49">
        <v>13256955.981295999</v>
      </c>
      <c r="AA49">
        <v>13267016.588892899</v>
      </c>
      <c r="AB49">
        <v>13215908.39583</v>
      </c>
      <c r="AC49">
        <v>13299819.8421898</v>
      </c>
      <c r="AD49">
        <v>13343598.654650301</v>
      </c>
      <c r="AE49">
        <v>13396825.3319043</v>
      </c>
      <c r="AF49">
        <v>13391756.891205801</v>
      </c>
    </row>
    <row r="50" spans="1:32" x14ac:dyDescent="0.3">
      <c r="A50" t="s">
        <v>232</v>
      </c>
      <c r="B50" t="s">
        <v>393</v>
      </c>
      <c r="C50" t="s">
        <v>297</v>
      </c>
      <c r="D50" t="s">
        <v>394</v>
      </c>
      <c r="E50" t="s">
        <v>298</v>
      </c>
      <c r="F50">
        <v>1078361.68320446</v>
      </c>
      <c r="G50">
        <v>1051301.2819098299</v>
      </c>
      <c r="H50">
        <v>1099606.97979772</v>
      </c>
      <c r="I50">
        <v>1171834.6324033199</v>
      </c>
      <c r="J50">
        <v>1307466.6594390401</v>
      </c>
      <c r="K50">
        <v>1358773.9772004499</v>
      </c>
      <c r="L50">
        <v>1429936.2660969</v>
      </c>
      <c r="M50">
        <v>1504407.0003430599</v>
      </c>
      <c r="N50">
        <v>1501189.7801145499</v>
      </c>
      <c r="O50">
        <v>1514482.8198790201</v>
      </c>
      <c r="P50">
        <v>1550708.8824348899</v>
      </c>
      <c r="Q50">
        <v>1553726.04051221</v>
      </c>
      <c r="R50">
        <v>1529826.73486839</v>
      </c>
      <c r="S50">
        <v>1502766.6177929</v>
      </c>
      <c r="T50">
        <v>1431004.9738262601</v>
      </c>
      <c r="U50">
        <v>1363405.3612693599</v>
      </c>
      <c r="V50">
        <v>1336732.6967319599</v>
      </c>
      <c r="W50">
        <v>1397481.75143321</v>
      </c>
      <c r="X50">
        <v>1494942.0560945</v>
      </c>
      <c r="Y50">
        <v>1566180.46991494</v>
      </c>
      <c r="Z50">
        <v>1712024.68015007</v>
      </c>
      <c r="AA50">
        <v>1822047.1277804</v>
      </c>
      <c r="AB50">
        <v>1877253.0864721099</v>
      </c>
      <c r="AC50">
        <v>1886323.60347159</v>
      </c>
      <c r="AD50">
        <v>1894495.38341375</v>
      </c>
      <c r="AE50">
        <v>1855126.09224686</v>
      </c>
      <c r="AF50">
        <v>1824778.3689810899</v>
      </c>
    </row>
    <row r="51" spans="1:32" x14ac:dyDescent="0.3">
      <c r="A51" t="s">
        <v>232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232</v>
      </c>
      <c r="B53" t="s">
        <v>399</v>
      </c>
      <c r="C53" t="s">
        <v>297</v>
      </c>
      <c r="D53" t="s">
        <v>400</v>
      </c>
      <c r="E53" t="s">
        <v>298</v>
      </c>
      <c r="F53">
        <v>508493.79348180199</v>
      </c>
      <c r="G53">
        <v>612852.09250627703</v>
      </c>
      <c r="H53">
        <v>726926.010148942</v>
      </c>
      <c r="I53">
        <v>831830.76746426302</v>
      </c>
      <c r="J53">
        <v>921494.23451185203</v>
      </c>
      <c r="K53">
        <v>1000478.74471689</v>
      </c>
      <c r="L53">
        <v>1078728.60018632</v>
      </c>
      <c r="M53">
        <v>1149839.5011932501</v>
      </c>
      <c r="N53">
        <v>1202139.06345913</v>
      </c>
      <c r="O53">
        <v>1266770.75288536</v>
      </c>
      <c r="P53">
        <v>1319035.0340976701</v>
      </c>
      <c r="Q53">
        <v>1356036.5167191201</v>
      </c>
      <c r="R53">
        <v>1379882.60018133</v>
      </c>
      <c r="S53">
        <v>1402647.0936265299</v>
      </c>
      <c r="T53">
        <v>1396724.40686539</v>
      </c>
      <c r="U53">
        <v>1381717.0259098299</v>
      </c>
      <c r="V53">
        <v>1361977.3820241899</v>
      </c>
      <c r="W53">
        <v>1362132.67013756</v>
      </c>
      <c r="X53">
        <v>1367046.7475288201</v>
      </c>
      <c r="Y53">
        <v>1376450.38780699</v>
      </c>
      <c r="Z53">
        <v>1408722.5757930099</v>
      </c>
      <c r="AA53">
        <v>1435151.7708421799</v>
      </c>
      <c r="AB53">
        <v>1447405.11214965</v>
      </c>
      <c r="AC53">
        <v>1469691.21844543</v>
      </c>
      <c r="AD53">
        <v>1506953.9415368</v>
      </c>
      <c r="AE53">
        <v>1529200.7923107401</v>
      </c>
      <c r="AF53">
        <v>340368.501772177</v>
      </c>
    </row>
    <row r="54" spans="1:32" x14ac:dyDescent="0.3">
      <c r="A54" t="s">
        <v>232</v>
      </c>
      <c r="B54" t="s">
        <v>401</v>
      </c>
      <c r="C54" t="s">
        <v>297</v>
      </c>
      <c r="D54" t="s">
        <v>402</v>
      </c>
      <c r="E54" t="s">
        <v>298</v>
      </c>
      <c r="F54">
        <v>617514.73135273601</v>
      </c>
      <c r="G54">
        <v>711290.00276524597</v>
      </c>
      <c r="H54">
        <v>827225.50983408396</v>
      </c>
      <c r="I54">
        <v>945290.703239433</v>
      </c>
      <c r="J54">
        <v>1050960.3101695599</v>
      </c>
      <c r="K54">
        <v>1141438.3887147999</v>
      </c>
      <c r="L54">
        <v>1222797.51881948</v>
      </c>
      <c r="M54">
        <v>1303724.1646929199</v>
      </c>
      <c r="N54">
        <v>1358745.3337658299</v>
      </c>
      <c r="O54">
        <v>1432848.3617361099</v>
      </c>
      <c r="P54">
        <v>1500483.6185289701</v>
      </c>
      <c r="Q54">
        <v>1555902.22801556</v>
      </c>
      <c r="R54">
        <v>1604090.6149699099</v>
      </c>
      <c r="S54">
        <v>1652230.1671247999</v>
      </c>
      <c r="T54">
        <v>1645007.01031927</v>
      </c>
      <c r="U54">
        <v>1627279.41697904</v>
      </c>
      <c r="V54">
        <v>1609336.2127010999</v>
      </c>
      <c r="W54">
        <v>1614080.9999979001</v>
      </c>
      <c r="X54">
        <v>1622201.73440359</v>
      </c>
      <c r="Y54">
        <v>1631429.0897311999</v>
      </c>
      <c r="Z54">
        <v>1680284.7489480199</v>
      </c>
      <c r="AA54">
        <v>1718754.35517547</v>
      </c>
      <c r="AB54">
        <v>1745230.79759029</v>
      </c>
      <c r="AC54">
        <v>1803316.5219312401</v>
      </c>
      <c r="AD54">
        <v>1886237.97700857</v>
      </c>
      <c r="AE54">
        <v>1944261.42111082</v>
      </c>
      <c r="AF54">
        <v>765138.10085555399</v>
      </c>
    </row>
    <row r="55" spans="1:32" x14ac:dyDescent="0.3">
      <c r="A55" t="s">
        <v>232</v>
      </c>
      <c r="B55" t="s">
        <v>403</v>
      </c>
      <c r="C55" t="s">
        <v>297</v>
      </c>
      <c r="D55" t="s">
        <v>404</v>
      </c>
      <c r="E55" t="s">
        <v>298</v>
      </c>
      <c r="AE55">
        <v>415060.62880007998</v>
      </c>
    </row>
    <row r="56" spans="1:32" x14ac:dyDescent="0.3">
      <c r="A56" t="s">
        <v>232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232</v>
      </c>
      <c r="B57" t="s">
        <v>407</v>
      </c>
      <c r="C57" t="s">
        <v>297</v>
      </c>
      <c r="D57" t="s">
        <v>408</v>
      </c>
      <c r="E57" t="s">
        <v>298</v>
      </c>
      <c r="F57">
        <v>96472334.435249105</v>
      </c>
      <c r="G57">
        <v>99779214.228535697</v>
      </c>
      <c r="H57">
        <v>104093640.297204</v>
      </c>
      <c r="I57">
        <v>108942489.417859</v>
      </c>
      <c r="J57">
        <v>112927039.432395</v>
      </c>
      <c r="K57">
        <v>116828181.05785701</v>
      </c>
      <c r="L57">
        <v>120853600.900144</v>
      </c>
      <c r="M57">
        <v>124502638.72178</v>
      </c>
      <c r="N57">
        <v>126914824.495628</v>
      </c>
      <c r="O57">
        <v>129669220.10641</v>
      </c>
      <c r="P57">
        <v>132741301.297098</v>
      </c>
      <c r="Q57">
        <v>135981067.92391899</v>
      </c>
      <c r="R57">
        <v>139099277.626573</v>
      </c>
      <c r="S57">
        <v>141834763.022668</v>
      </c>
      <c r="T57">
        <v>141668515.46305799</v>
      </c>
      <c r="U57">
        <v>141258773.707771</v>
      </c>
      <c r="V57">
        <v>140648880.736617</v>
      </c>
      <c r="W57">
        <v>140785887.87739399</v>
      </c>
      <c r="X57">
        <v>141661037.84065399</v>
      </c>
      <c r="Y57">
        <v>143933237.21760499</v>
      </c>
      <c r="Z57">
        <v>146527234.07956901</v>
      </c>
      <c r="AA57">
        <v>148628490.73990899</v>
      </c>
      <c r="AB57">
        <v>149952888.25618601</v>
      </c>
      <c r="AC57">
        <v>151382723.14312801</v>
      </c>
      <c r="AD57">
        <v>152516574.653348</v>
      </c>
      <c r="AE57">
        <v>153012949.32068899</v>
      </c>
      <c r="AF57">
        <v>148084769.796042</v>
      </c>
    </row>
    <row r="58" spans="1:32" x14ac:dyDescent="0.3">
      <c r="A58" t="s">
        <v>232</v>
      </c>
      <c r="B58" t="s">
        <v>409</v>
      </c>
      <c r="C58" t="s">
        <v>297</v>
      </c>
      <c r="D58" t="s">
        <v>410</v>
      </c>
      <c r="E58" t="s">
        <v>298</v>
      </c>
      <c r="F58">
        <v>96473027.309742495</v>
      </c>
      <c r="G58">
        <v>99779578.331384093</v>
      </c>
      <c r="H58">
        <v>104092069.870914</v>
      </c>
      <c r="I58">
        <v>108938215.203106</v>
      </c>
      <c r="J58">
        <v>112919435.56837501</v>
      </c>
      <c r="K58">
        <v>116818685.51278099</v>
      </c>
      <c r="L58">
        <v>120841184.98193</v>
      </c>
      <c r="M58">
        <v>124484450.930269</v>
      </c>
      <c r="N58">
        <v>126893606.36330999</v>
      </c>
      <c r="O58">
        <v>129642523.52787299</v>
      </c>
      <c r="P58">
        <v>132708066.563026</v>
      </c>
      <c r="Q58">
        <v>135934079.895749</v>
      </c>
      <c r="R58">
        <v>139034567.43393201</v>
      </c>
      <c r="S58">
        <v>141751671.54055101</v>
      </c>
      <c r="T58">
        <v>141579620.01877999</v>
      </c>
      <c r="U58">
        <v>141164521.90013799</v>
      </c>
      <c r="V58">
        <v>140546886.62006</v>
      </c>
      <c r="W58">
        <v>140683946.75177699</v>
      </c>
      <c r="X58">
        <v>141564175.05205101</v>
      </c>
      <c r="Y58">
        <v>143842442.14870399</v>
      </c>
      <c r="Z58">
        <v>146439381.218308</v>
      </c>
      <c r="AA58">
        <v>148542466.424512</v>
      </c>
      <c r="AB58">
        <v>149865811.254574</v>
      </c>
      <c r="AC58">
        <v>151288597.81258899</v>
      </c>
      <c r="AD58">
        <v>152414508.70083499</v>
      </c>
      <c r="AE58">
        <v>152905929.74860799</v>
      </c>
      <c r="AF58">
        <v>147976943.35767901</v>
      </c>
    </row>
    <row r="59" spans="1:32" x14ac:dyDescent="0.3">
      <c r="A59" t="s">
        <v>232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234</v>
      </c>
      <c r="B2" t="s">
        <v>295</v>
      </c>
      <c r="C2" t="s">
        <v>297</v>
      </c>
      <c r="D2" t="s">
        <v>296</v>
      </c>
      <c r="E2" t="s">
        <v>298</v>
      </c>
      <c r="F2">
        <v>452913.81604343699</v>
      </c>
      <c r="G2">
        <v>429022.85695367801</v>
      </c>
      <c r="H2">
        <v>422233.39664602198</v>
      </c>
      <c r="I2">
        <v>427383.21897711302</v>
      </c>
      <c r="J2">
        <v>431731.49479701702</v>
      </c>
      <c r="K2">
        <v>425739.87281982601</v>
      </c>
      <c r="L2">
        <v>417221.24092095398</v>
      </c>
      <c r="M2">
        <v>412281.45826711901</v>
      </c>
      <c r="N2">
        <v>391927.03273140499</v>
      </c>
      <c r="O2">
        <v>376156.41405300301</v>
      </c>
      <c r="P2">
        <v>361937.49121730903</v>
      </c>
      <c r="Q2">
        <v>345441.30811566103</v>
      </c>
      <c r="R2">
        <v>333523.28010449302</v>
      </c>
      <c r="S2">
        <v>320795.15103066101</v>
      </c>
      <c r="T2">
        <v>305642.249006239</v>
      </c>
      <c r="U2">
        <v>295622.76887876098</v>
      </c>
      <c r="V2">
        <v>283586.05375188898</v>
      </c>
      <c r="W2">
        <v>276831.01862326002</v>
      </c>
      <c r="X2">
        <v>271649.61356087198</v>
      </c>
      <c r="Y2">
        <v>269719.89822754898</v>
      </c>
      <c r="Z2">
        <v>267760.02477238799</v>
      </c>
      <c r="AA2">
        <v>267313.669101879</v>
      </c>
      <c r="AB2">
        <v>270943.17652740201</v>
      </c>
      <c r="AC2">
        <v>269902.68006457802</v>
      </c>
      <c r="AD2">
        <v>269558.54223683401</v>
      </c>
      <c r="AE2">
        <v>271224.96229785302</v>
      </c>
      <c r="AF2">
        <v>278220.68399232498</v>
      </c>
    </row>
    <row r="3" spans="1:32" x14ac:dyDescent="0.3">
      <c r="A3" t="s">
        <v>234</v>
      </c>
      <c r="B3" t="s">
        <v>299</v>
      </c>
      <c r="C3" t="s">
        <v>297</v>
      </c>
      <c r="D3" t="s">
        <v>300</v>
      </c>
      <c r="E3" t="s">
        <v>298</v>
      </c>
      <c r="F3">
        <v>138939.263514427</v>
      </c>
      <c r="G3">
        <v>139081.26324981399</v>
      </c>
      <c r="H3">
        <v>139013.36181926</v>
      </c>
      <c r="I3">
        <v>141456.297964606</v>
      </c>
      <c r="J3">
        <v>144889.01959097999</v>
      </c>
      <c r="K3">
        <v>146510.84379652899</v>
      </c>
      <c r="L3">
        <v>148963.721060679</v>
      </c>
      <c r="M3">
        <v>142571.018716786</v>
      </c>
      <c r="N3">
        <v>133741.117069178</v>
      </c>
      <c r="O3">
        <v>125690.081155318</v>
      </c>
      <c r="P3">
        <v>120707.612337378</v>
      </c>
      <c r="Q3">
        <v>112075.654794555</v>
      </c>
      <c r="R3">
        <v>105063.267181933</v>
      </c>
      <c r="S3">
        <v>97019.000396896896</v>
      </c>
      <c r="T3">
        <v>88837.147479414794</v>
      </c>
      <c r="U3">
        <v>81059.008585931995</v>
      </c>
      <c r="V3">
        <v>74305.968467416693</v>
      </c>
      <c r="W3">
        <v>68422.3474015627</v>
      </c>
      <c r="X3">
        <v>64251.477482848903</v>
      </c>
      <c r="Y3">
        <v>61020.697669442197</v>
      </c>
      <c r="Z3">
        <v>57206.090289949403</v>
      </c>
      <c r="AA3">
        <v>54505.559805673598</v>
      </c>
      <c r="AB3">
        <v>51613.792222549797</v>
      </c>
      <c r="AC3">
        <v>49235.352919296798</v>
      </c>
      <c r="AD3">
        <v>46849.010131955802</v>
      </c>
      <c r="AE3">
        <v>44229.438328058699</v>
      </c>
      <c r="AF3">
        <v>41803.961422649198</v>
      </c>
    </row>
    <row r="4" spans="1:32" x14ac:dyDescent="0.3">
      <c r="A4" t="s">
        <v>234</v>
      </c>
      <c r="B4" t="s">
        <v>301</v>
      </c>
      <c r="C4" t="s">
        <v>297</v>
      </c>
      <c r="D4" t="s">
        <v>302</v>
      </c>
      <c r="E4" t="s">
        <v>298</v>
      </c>
      <c r="F4">
        <v>57821352.045445099</v>
      </c>
      <c r="G4">
        <v>59835784.106994398</v>
      </c>
      <c r="H4">
        <v>62255619.846065797</v>
      </c>
      <c r="I4">
        <v>64760266.3763602</v>
      </c>
      <c r="J4">
        <v>66594584.225494802</v>
      </c>
      <c r="K4">
        <v>68475302.097652003</v>
      </c>
      <c r="L4">
        <v>70371248.613670602</v>
      </c>
      <c r="M4">
        <v>72067130.022844002</v>
      </c>
      <c r="N4">
        <v>73319285.282519296</v>
      </c>
      <c r="O4">
        <v>74583905.762644604</v>
      </c>
      <c r="P4">
        <v>76589825.977297798</v>
      </c>
      <c r="Q4">
        <v>78871805.481197193</v>
      </c>
      <c r="R4">
        <v>81393349.768340006</v>
      </c>
      <c r="S4">
        <v>83363686.856272206</v>
      </c>
      <c r="T4">
        <v>83454134.783920497</v>
      </c>
      <c r="U4">
        <v>83143618.875464201</v>
      </c>
      <c r="V4">
        <v>83037070.916961804</v>
      </c>
      <c r="W4">
        <v>83107767.770809695</v>
      </c>
      <c r="X4">
        <v>83723983.067312405</v>
      </c>
      <c r="Y4">
        <v>85012410.401955396</v>
      </c>
      <c r="Z4">
        <v>86437184.017010793</v>
      </c>
      <c r="AA4">
        <v>87627741.535009503</v>
      </c>
      <c r="AB4">
        <v>88568399.388380393</v>
      </c>
      <c r="AC4">
        <v>89724283.610541597</v>
      </c>
      <c r="AD4">
        <v>90439731.338152498</v>
      </c>
      <c r="AE4">
        <v>90981747.454173505</v>
      </c>
      <c r="AF4">
        <v>91247415.266328499</v>
      </c>
    </row>
    <row r="5" spans="1:32" x14ac:dyDescent="0.3">
      <c r="A5" t="s">
        <v>234</v>
      </c>
      <c r="B5" t="s">
        <v>303</v>
      </c>
      <c r="C5" t="s">
        <v>297</v>
      </c>
      <c r="D5" t="s">
        <v>304</v>
      </c>
      <c r="E5" t="s">
        <v>298</v>
      </c>
      <c r="F5">
        <v>1645118.54176008</v>
      </c>
      <c r="G5">
        <v>1697036.3091026</v>
      </c>
      <c r="H5">
        <v>1766543.4833053499</v>
      </c>
      <c r="I5">
        <v>1840101.3569921199</v>
      </c>
      <c r="J5">
        <v>1919725.87489766</v>
      </c>
      <c r="K5">
        <v>1985117.21380932</v>
      </c>
      <c r="L5">
        <v>2039291.3137040599</v>
      </c>
      <c r="M5">
        <v>2070294.0638445001</v>
      </c>
      <c r="N5">
        <v>2145102.2713604602</v>
      </c>
      <c r="O5">
        <v>2190377.3769939099</v>
      </c>
      <c r="P5">
        <v>2244320.401602</v>
      </c>
      <c r="Q5">
        <v>2322296.2956500798</v>
      </c>
      <c r="R5">
        <v>2366857.9583276198</v>
      </c>
      <c r="S5">
        <v>2375982.6805546498</v>
      </c>
      <c r="T5">
        <v>2335995.9055657601</v>
      </c>
      <c r="U5">
        <v>2294014.1058698199</v>
      </c>
      <c r="V5">
        <v>2252084.0098804701</v>
      </c>
      <c r="W5">
        <v>2212563.1506408099</v>
      </c>
      <c r="X5">
        <v>2182019.59355848</v>
      </c>
      <c r="Y5">
        <v>2163896.6922967201</v>
      </c>
      <c r="Z5">
        <v>2127515.2060627202</v>
      </c>
      <c r="AA5">
        <v>2108184.4452102398</v>
      </c>
      <c r="AB5">
        <v>2113233.6793731502</v>
      </c>
      <c r="AC5">
        <v>2133864.4495727802</v>
      </c>
      <c r="AD5">
        <v>2161897.2646125499</v>
      </c>
      <c r="AE5">
        <v>2179332.4864627998</v>
      </c>
      <c r="AF5">
        <v>2189405.3839997598</v>
      </c>
    </row>
    <row r="6" spans="1:32" x14ac:dyDescent="0.3">
      <c r="A6" t="s">
        <v>234</v>
      </c>
      <c r="B6" t="s">
        <v>305</v>
      </c>
      <c r="C6" t="s">
        <v>297</v>
      </c>
      <c r="D6" t="s">
        <v>306</v>
      </c>
      <c r="E6" t="s">
        <v>298</v>
      </c>
      <c r="F6">
        <v>1016069.94368973</v>
      </c>
      <c r="G6">
        <v>933035.108609883</v>
      </c>
      <c r="H6">
        <v>867455.85122674005</v>
      </c>
      <c r="I6">
        <v>812546.84403623198</v>
      </c>
      <c r="J6">
        <v>765455.02097606601</v>
      </c>
      <c r="K6">
        <v>724222.07840294996</v>
      </c>
      <c r="L6">
        <v>687659.94861576497</v>
      </c>
      <c r="M6">
        <v>654106.96122208005</v>
      </c>
      <c r="N6">
        <v>613547.68815260404</v>
      </c>
      <c r="O6">
        <v>579311.49080196896</v>
      </c>
      <c r="P6">
        <v>549746.66298620997</v>
      </c>
      <c r="Q6">
        <v>524910.20471451001</v>
      </c>
      <c r="R6">
        <v>509358.22951143101</v>
      </c>
      <c r="S6">
        <v>499652.481656335</v>
      </c>
      <c r="T6">
        <v>474627.81879220298</v>
      </c>
      <c r="U6">
        <v>451626.60548469902</v>
      </c>
      <c r="V6">
        <v>442607.21957525099</v>
      </c>
      <c r="W6">
        <v>434176.57051492302</v>
      </c>
      <c r="X6">
        <v>426320.60758456198</v>
      </c>
      <c r="Y6">
        <v>427140.73132155999</v>
      </c>
      <c r="Z6">
        <v>418429.66372105601</v>
      </c>
      <c r="AA6">
        <v>411865.91298726702</v>
      </c>
      <c r="AB6">
        <v>410399.94799052802</v>
      </c>
      <c r="AC6">
        <v>414447.792505141</v>
      </c>
      <c r="AD6">
        <v>417736.266871478</v>
      </c>
      <c r="AE6">
        <v>408856.29354850098</v>
      </c>
      <c r="AF6">
        <v>396233.39653286501</v>
      </c>
    </row>
    <row r="7" spans="1:32" x14ac:dyDescent="0.3">
      <c r="A7" t="s">
        <v>234</v>
      </c>
      <c r="B7" t="s">
        <v>307</v>
      </c>
      <c r="C7" t="s">
        <v>297</v>
      </c>
      <c r="D7" t="s">
        <v>308</v>
      </c>
      <c r="E7" t="s">
        <v>298</v>
      </c>
      <c r="F7">
        <v>630051.97160805401</v>
      </c>
      <c r="G7">
        <v>676985.90781518398</v>
      </c>
      <c r="H7">
        <v>731027.61726489605</v>
      </c>
      <c r="I7">
        <v>786261.62229838001</v>
      </c>
      <c r="J7">
        <v>836948.79075907904</v>
      </c>
      <c r="K7">
        <v>880536.10526407801</v>
      </c>
      <c r="L7">
        <v>920997.51980015403</v>
      </c>
      <c r="M7">
        <v>954886.70694446098</v>
      </c>
      <c r="N7">
        <v>981378.42850274395</v>
      </c>
      <c r="O7">
        <v>1010432.9040008</v>
      </c>
      <c r="P7">
        <v>1037880.80074655</v>
      </c>
      <c r="Q7">
        <v>1062839.1649515301</v>
      </c>
      <c r="R7">
        <v>1070409.4181181099</v>
      </c>
      <c r="S7">
        <v>1076901.4718056801</v>
      </c>
      <c r="T7">
        <v>1052778.9538857799</v>
      </c>
      <c r="U7">
        <v>1034940.70787778</v>
      </c>
      <c r="V7">
        <v>1003459.65542477</v>
      </c>
      <c r="W7">
        <v>971761.65836469701</v>
      </c>
      <c r="X7">
        <v>942090.91179815703</v>
      </c>
      <c r="Y7">
        <v>920856.30896444002</v>
      </c>
      <c r="Z7">
        <v>867908.95057787502</v>
      </c>
      <c r="AA7">
        <v>833486.26260762603</v>
      </c>
      <c r="AB7">
        <v>807148.78880436602</v>
      </c>
      <c r="AC7">
        <v>790762.10998631001</v>
      </c>
      <c r="AD7">
        <v>778648.46272616403</v>
      </c>
      <c r="AE7">
        <v>772395.794222711</v>
      </c>
      <c r="AF7">
        <v>767423.48633327696</v>
      </c>
    </row>
    <row r="8" spans="1:32" x14ac:dyDescent="0.3">
      <c r="A8" t="s">
        <v>234</v>
      </c>
      <c r="B8" t="s">
        <v>309</v>
      </c>
      <c r="C8" t="s">
        <v>297</v>
      </c>
      <c r="D8" t="s">
        <v>310</v>
      </c>
      <c r="E8" t="s">
        <v>298</v>
      </c>
      <c r="F8">
        <v>641864.96943827905</v>
      </c>
      <c r="G8">
        <v>635646.20485988399</v>
      </c>
      <c r="H8">
        <v>636333.47555851599</v>
      </c>
      <c r="I8">
        <v>630654.51370313205</v>
      </c>
      <c r="J8">
        <v>616480.28883646498</v>
      </c>
      <c r="K8">
        <v>603930.345144936</v>
      </c>
      <c r="L8">
        <v>597375.51806324697</v>
      </c>
      <c r="M8">
        <v>589180.51048072102</v>
      </c>
      <c r="N8">
        <v>575751.48149029806</v>
      </c>
      <c r="O8">
        <v>569236.88638505002</v>
      </c>
      <c r="P8">
        <v>574433.36071263999</v>
      </c>
      <c r="Q8">
        <v>587821.80473870004</v>
      </c>
      <c r="R8">
        <v>597876.69784067501</v>
      </c>
      <c r="S8">
        <v>606913.12557271798</v>
      </c>
      <c r="T8">
        <v>596029.10003980098</v>
      </c>
      <c r="U8">
        <v>586366.35982824501</v>
      </c>
      <c r="V8">
        <v>578470.61347484903</v>
      </c>
      <c r="W8">
        <v>570577.48130726197</v>
      </c>
      <c r="X8">
        <v>564725.85204511299</v>
      </c>
      <c r="Y8">
        <v>562989.76177411899</v>
      </c>
      <c r="Z8">
        <v>516357.99909710698</v>
      </c>
      <c r="AA8">
        <v>485932.11729396001</v>
      </c>
      <c r="AB8">
        <v>462901.35016776703</v>
      </c>
      <c r="AC8">
        <v>448082.50312650797</v>
      </c>
      <c r="AD8">
        <v>437547.16100931901</v>
      </c>
      <c r="AE8">
        <v>427180.95367921097</v>
      </c>
      <c r="AF8">
        <v>416742.48343926802</v>
      </c>
    </row>
    <row r="9" spans="1:32" x14ac:dyDescent="0.3">
      <c r="A9" t="s">
        <v>234</v>
      </c>
      <c r="B9" t="s">
        <v>311</v>
      </c>
      <c r="C9" t="s">
        <v>297</v>
      </c>
      <c r="D9" t="s">
        <v>312</v>
      </c>
      <c r="E9" t="s">
        <v>298</v>
      </c>
      <c r="F9">
        <v>7235761.1008598497</v>
      </c>
      <c r="G9">
        <v>7482254.0588427903</v>
      </c>
      <c r="H9">
        <v>7674998.1371785402</v>
      </c>
      <c r="I9">
        <v>7793509.7784225997</v>
      </c>
      <c r="J9">
        <v>7899496.7027837802</v>
      </c>
      <c r="K9">
        <v>7861973.1077879099</v>
      </c>
      <c r="L9">
        <v>7945157.6602720702</v>
      </c>
      <c r="M9">
        <v>8019065.2758068601</v>
      </c>
      <c r="N9">
        <v>8031222.5127127403</v>
      </c>
      <c r="O9">
        <v>8026857.1931848796</v>
      </c>
      <c r="P9">
        <v>8127124.9196463004</v>
      </c>
      <c r="Q9">
        <v>8222693.2496420601</v>
      </c>
      <c r="R9">
        <v>8482054.4898937196</v>
      </c>
      <c r="S9">
        <v>8733097.7724273596</v>
      </c>
      <c r="T9">
        <v>8775889.0399661995</v>
      </c>
      <c r="U9">
        <v>8710800.9100816492</v>
      </c>
      <c r="V9">
        <v>8683119.7502686009</v>
      </c>
      <c r="W9">
        <v>8703105.1574118007</v>
      </c>
      <c r="X9">
        <v>8803662.3605859596</v>
      </c>
      <c r="Y9">
        <v>8992049.3403913807</v>
      </c>
      <c r="Z9">
        <v>9082112.2449291293</v>
      </c>
      <c r="AA9">
        <v>9199583.5386550706</v>
      </c>
      <c r="AB9">
        <v>9384110.44983132</v>
      </c>
      <c r="AC9">
        <v>9547630.8812521696</v>
      </c>
      <c r="AD9">
        <v>9649394.7360068392</v>
      </c>
      <c r="AE9">
        <v>9743793.9659742601</v>
      </c>
      <c r="AF9">
        <v>9787864.0943832509</v>
      </c>
    </row>
    <row r="10" spans="1:32" x14ac:dyDescent="0.3">
      <c r="A10" t="s">
        <v>234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234</v>
      </c>
      <c r="B11" t="s">
        <v>315</v>
      </c>
      <c r="C11" t="s">
        <v>297</v>
      </c>
      <c r="D11" t="s">
        <v>316</v>
      </c>
      <c r="E11" t="s">
        <v>298</v>
      </c>
      <c r="F11">
        <v>4566523.7710832497</v>
      </c>
      <c r="G11">
        <v>4384472.2052124999</v>
      </c>
      <c r="H11">
        <v>4295561.4371512504</v>
      </c>
      <c r="I11">
        <v>4328874.5364217898</v>
      </c>
      <c r="J11">
        <v>4309269.2403984601</v>
      </c>
      <c r="K11">
        <v>4474685.7479630196</v>
      </c>
      <c r="L11">
        <v>4578052.391601</v>
      </c>
      <c r="M11">
        <v>4750494.2942429697</v>
      </c>
      <c r="N11">
        <v>4885800.0252701603</v>
      </c>
      <c r="O11">
        <v>4969732.2666201899</v>
      </c>
      <c r="P11">
        <v>5104705.6601271499</v>
      </c>
      <c r="Q11">
        <v>5355921.5434138002</v>
      </c>
      <c r="R11">
        <v>5542587.6282698698</v>
      </c>
      <c r="S11">
        <v>5726578.9323597597</v>
      </c>
      <c r="T11">
        <v>5892241.3580817301</v>
      </c>
      <c r="U11">
        <v>6109735.9767318899</v>
      </c>
      <c r="V11">
        <v>6248636.4294010699</v>
      </c>
      <c r="W11">
        <v>6392356.5295605399</v>
      </c>
      <c r="X11">
        <v>6574895.1051406302</v>
      </c>
      <c r="Y11">
        <v>6722083.56540599</v>
      </c>
      <c r="Z11">
        <v>6823634.5974094104</v>
      </c>
      <c r="AA11">
        <v>6888888.5611911695</v>
      </c>
      <c r="AB11">
        <v>6954914.27672558</v>
      </c>
      <c r="AC11">
        <v>6977300.1237148801</v>
      </c>
      <c r="AD11">
        <v>6945995.47376958</v>
      </c>
      <c r="AE11">
        <v>6910900.1851462601</v>
      </c>
      <c r="AF11">
        <v>6866074.6689331196</v>
      </c>
    </row>
    <row r="12" spans="1:32" x14ac:dyDescent="0.3">
      <c r="A12" t="s">
        <v>234</v>
      </c>
      <c r="B12" t="s">
        <v>317</v>
      </c>
      <c r="C12" t="s">
        <v>297</v>
      </c>
      <c r="D12" t="s">
        <v>318</v>
      </c>
      <c r="E12" t="s">
        <v>298</v>
      </c>
      <c r="F12">
        <v>2843018.7032607002</v>
      </c>
      <c r="G12">
        <v>2919204.6583904601</v>
      </c>
      <c r="H12">
        <v>3000135.4441493601</v>
      </c>
      <c r="I12">
        <v>3085870.54586021</v>
      </c>
      <c r="J12">
        <v>3141513.8176810602</v>
      </c>
      <c r="K12">
        <v>3181290.5282633002</v>
      </c>
      <c r="L12">
        <v>3216831.6561753601</v>
      </c>
      <c r="M12">
        <v>3197270.3455081</v>
      </c>
      <c r="N12">
        <v>3174151.34723025</v>
      </c>
      <c r="O12">
        <v>3185771.3778051799</v>
      </c>
      <c r="P12">
        <v>3203617.1758038602</v>
      </c>
      <c r="Q12">
        <v>3229193.58544316</v>
      </c>
      <c r="R12">
        <v>3268571.17275126</v>
      </c>
      <c r="S12">
        <v>3304763.5300471</v>
      </c>
      <c r="T12">
        <v>3300809.4039844899</v>
      </c>
      <c r="U12">
        <v>3286279.6568993898</v>
      </c>
      <c r="V12">
        <v>3273811.3731104899</v>
      </c>
      <c r="W12">
        <v>3275493.5404453599</v>
      </c>
      <c r="X12">
        <v>3304034.9438276398</v>
      </c>
      <c r="Y12">
        <v>3387481.0823872802</v>
      </c>
      <c r="Z12">
        <v>3459629.3281574701</v>
      </c>
      <c r="AA12">
        <v>3535171.5138196899</v>
      </c>
      <c r="AB12">
        <v>3592207.1912849001</v>
      </c>
      <c r="AC12">
        <v>3664381.9001258402</v>
      </c>
      <c r="AD12">
        <v>3702187.39508858</v>
      </c>
      <c r="AE12">
        <v>3719910.7117453702</v>
      </c>
      <c r="AF12">
        <v>3724234.0336867501</v>
      </c>
    </row>
    <row r="13" spans="1:32" x14ac:dyDescent="0.3">
      <c r="A13" t="s">
        <v>234</v>
      </c>
      <c r="B13" t="s">
        <v>319</v>
      </c>
      <c r="C13" t="s">
        <v>297</v>
      </c>
      <c r="D13" t="s">
        <v>320</v>
      </c>
      <c r="E13" t="s">
        <v>298</v>
      </c>
      <c r="F13">
        <v>4685408.4387442004</v>
      </c>
      <c r="G13">
        <v>4620704.0221046703</v>
      </c>
      <c r="H13">
        <v>4575040.3027986502</v>
      </c>
      <c r="I13">
        <v>4526046.8165189596</v>
      </c>
      <c r="J13">
        <v>4420390.3191294102</v>
      </c>
      <c r="K13">
        <v>4341745.7157504596</v>
      </c>
      <c r="L13">
        <v>4213143.2350373901</v>
      </c>
      <c r="M13">
        <v>4116136.2026679199</v>
      </c>
      <c r="N13">
        <v>3953021.8944680998</v>
      </c>
      <c r="O13">
        <v>3881032.3435430499</v>
      </c>
      <c r="P13">
        <v>3851953.88524138</v>
      </c>
      <c r="Q13">
        <v>3847285.7327231299</v>
      </c>
      <c r="R13">
        <v>3858082.83093064</v>
      </c>
      <c r="S13">
        <v>3880351.9805264701</v>
      </c>
      <c r="T13">
        <v>3872433.67609521</v>
      </c>
      <c r="U13">
        <v>3840276.2008479699</v>
      </c>
      <c r="V13">
        <v>3804320.4404428299</v>
      </c>
      <c r="W13">
        <v>3771312.8183479998</v>
      </c>
      <c r="X13">
        <v>3750002.55481447</v>
      </c>
      <c r="Y13">
        <v>3769115.4090076201</v>
      </c>
      <c r="Z13">
        <v>3862221.0732959602</v>
      </c>
      <c r="AA13">
        <v>3934159.7614552402</v>
      </c>
      <c r="AB13">
        <v>3970457.5709643499</v>
      </c>
      <c r="AC13">
        <v>3954403.0694333399</v>
      </c>
      <c r="AD13">
        <v>3967135.6303450498</v>
      </c>
      <c r="AE13">
        <v>3929102.7786284699</v>
      </c>
      <c r="AF13">
        <v>3866505.7799679702</v>
      </c>
    </row>
    <row r="14" spans="1:32" x14ac:dyDescent="0.3">
      <c r="A14" t="s">
        <v>234</v>
      </c>
      <c r="B14" t="s">
        <v>321</v>
      </c>
      <c r="C14" t="s">
        <v>297</v>
      </c>
      <c r="D14" t="s">
        <v>322</v>
      </c>
      <c r="E14" t="s">
        <v>298</v>
      </c>
      <c r="F14">
        <v>15848747.4781937</v>
      </c>
      <c r="G14">
        <v>16492337.743891099</v>
      </c>
      <c r="H14">
        <v>17227513.777663101</v>
      </c>
      <c r="I14">
        <v>18021481.663101099</v>
      </c>
      <c r="J14">
        <v>18578749.460108299</v>
      </c>
      <c r="K14">
        <v>19203698.695706699</v>
      </c>
      <c r="L14">
        <v>19788480.552458201</v>
      </c>
      <c r="M14">
        <v>20331602.0057831</v>
      </c>
      <c r="N14">
        <v>20697356.310552198</v>
      </c>
      <c r="O14">
        <v>20976471.990156099</v>
      </c>
      <c r="P14">
        <v>21386960.955624301</v>
      </c>
      <c r="Q14">
        <v>21893513.290088501</v>
      </c>
      <c r="R14">
        <v>22506617.797889002</v>
      </c>
      <c r="S14">
        <v>22984282.894750401</v>
      </c>
      <c r="T14">
        <v>22928630.294808101</v>
      </c>
      <c r="U14">
        <v>22589140.2235898</v>
      </c>
      <c r="V14">
        <v>22341823.009776801</v>
      </c>
      <c r="W14">
        <v>22060547.603195701</v>
      </c>
      <c r="X14">
        <v>21808922.064482201</v>
      </c>
      <c r="Y14">
        <v>21568624.962609399</v>
      </c>
      <c r="Z14">
        <v>21433037.562467299</v>
      </c>
      <c r="AA14">
        <v>21231289.511213198</v>
      </c>
      <c r="AB14">
        <v>20962561.2594565</v>
      </c>
      <c r="AC14">
        <v>20806851.066074599</v>
      </c>
      <c r="AD14">
        <v>20509281.924945001</v>
      </c>
      <c r="AE14">
        <v>20405172.469543401</v>
      </c>
      <c r="AF14">
        <v>20286252.6440253</v>
      </c>
    </row>
    <row r="15" spans="1:32" x14ac:dyDescent="0.3">
      <c r="A15" t="s">
        <v>234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234</v>
      </c>
      <c r="B16" t="s">
        <v>325</v>
      </c>
      <c r="C16" t="s">
        <v>297</v>
      </c>
      <c r="D16" t="s">
        <v>326</v>
      </c>
      <c r="E16" t="s">
        <v>298</v>
      </c>
      <c r="F16">
        <v>5472613.25558763</v>
      </c>
      <c r="G16">
        <v>5991528.8499351405</v>
      </c>
      <c r="H16">
        <v>6574055.3980839504</v>
      </c>
      <c r="I16">
        <v>7149171.8198946901</v>
      </c>
      <c r="J16">
        <v>7649653.2766176397</v>
      </c>
      <c r="K16">
        <v>8180001.1801264798</v>
      </c>
      <c r="L16">
        <v>8689847.54175606</v>
      </c>
      <c r="M16">
        <v>9075855.2472500298</v>
      </c>
      <c r="N16">
        <v>9263922.5529649407</v>
      </c>
      <c r="O16">
        <v>9490957.7721546702</v>
      </c>
      <c r="P16">
        <v>9820181.6113452408</v>
      </c>
      <c r="Q16">
        <v>10174575.612087701</v>
      </c>
      <c r="R16">
        <v>10426222.093181901</v>
      </c>
      <c r="S16">
        <v>10564559.3145188</v>
      </c>
      <c r="T16">
        <v>10334541.305453399</v>
      </c>
      <c r="U16">
        <v>10169457.794820599</v>
      </c>
      <c r="V16">
        <v>10045844.5923193</v>
      </c>
      <c r="W16">
        <v>10024999.806327499</v>
      </c>
      <c r="X16">
        <v>10088280.614348</v>
      </c>
      <c r="Y16">
        <v>10283297.213129099</v>
      </c>
      <c r="Z16">
        <v>10439896.960441601</v>
      </c>
      <c r="AA16">
        <v>10605118.069806</v>
      </c>
      <c r="AB16">
        <v>10683527.2876381</v>
      </c>
      <c r="AC16">
        <v>10889193.729000101</v>
      </c>
      <c r="AD16">
        <v>11130929.986129999</v>
      </c>
      <c r="AE16">
        <v>10918021.4157579</v>
      </c>
      <c r="AF16">
        <v>10576714.0636585</v>
      </c>
    </row>
    <row r="17" spans="1:32" x14ac:dyDescent="0.3">
      <c r="A17" t="s">
        <v>234</v>
      </c>
      <c r="B17" t="s">
        <v>327</v>
      </c>
      <c r="C17" t="s">
        <v>297</v>
      </c>
      <c r="D17" t="s">
        <v>328</v>
      </c>
      <c r="E17" t="s">
        <v>298</v>
      </c>
      <c r="F17">
        <v>3499609.29885943</v>
      </c>
      <c r="G17">
        <v>3845936.9081770098</v>
      </c>
      <c r="H17">
        <v>4219439.2666400904</v>
      </c>
      <c r="I17">
        <v>4579281.8152849097</v>
      </c>
      <c r="J17">
        <v>4927755.9465763904</v>
      </c>
      <c r="K17">
        <v>5233784.2895578798</v>
      </c>
      <c r="L17">
        <v>5529477.8727221899</v>
      </c>
      <c r="M17">
        <v>5796772.0753494799</v>
      </c>
      <c r="N17">
        <v>6124207.6812085202</v>
      </c>
      <c r="O17">
        <v>6462875.5165763199</v>
      </c>
      <c r="P17">
        <v>6890717.7981253704</v>
      </c>
      <c r="Q17">
        <v>7234434.3653446296</v>
      </c>
      <c r="R17">
        <v>7612747.9310329501</v>
      </c>
      <c r="S17">
        <v>7893876.9426779002</v>
      </c>
      <c r="T17">
        <v>8020997.9213578599</v>
      </c>
      <c r="U17">
        <v>8082879.4393288903</v>
      </c>
      <c r="V17">
        <v>8165492.4703234602</v>
      </c>
      <c r="W17">
        <v>8246829.7114719404</v>
      </c>
      <c r="X17">
        <v>8393588.6481573693</v>
      </c>
      <c r="Y17">
        <v>8606317.6794604007</v>
      </c>
      <c r="Z17">
        <v>8860894.3457580507</v>
      </c>
      <c r="AA17">
        <v>9018789.7731641103</v>
      </c>
      <c r="AB17">
        <v>9114353.7542490605</v>
      </c>
      <c r="AC17">
        <v>9287413.9382820707</v>
      </c>
      <c r="AD17">
        <v>9371732.6743300203</v>
      </c>
      <c r="AE17">
        <v>9291156.0843984894</v>
      </c>
      <c r="AF17">
        <v>9141171.8078068104</v>
      </c>
    </row>
    <row r="18" spans="1:32" x14ac:dyDescent="0.3">
      <c r="A18" t="s">
        <v>234</v>
      </c>
      <c r="B18" t="s">
        <v>329</v>
      </c>
      <c r="C18" t="s">
        <v>297</v>
      </c>
      <c r="D18" t="s">
        <v>330</v>
      </c>
      <c r="E18" t="s">
        <v>298</v>
      </c>
      <c r="F18">
        <v>8853848.8664873</v>
      </c>
      <c r="G18">
        <v>9206463.3925087396</v>
      </c>
      <c r="H18">
        <v>9663616.1275738906</v>
      </c>
      <c r="I18">
        <v>10101300.616094699</v>
      </c>
      <c r="J18">
        <v>10354543.8084841</v>
      </c>
      <c r="K18">
        <v>10567490.3999274</v>
      </c>
      <c r="L18">
        <v>10867978.1493554</v>
      </c>
      <c r="M18">
        <v>11190617.7303566</v>
      </c>
      <c r="N18">
        <v>11554063.1445447</v>
      </c>
      <c r="O18">
        <v>11932190.417163599</v>
      </c>
      <c r="P18">
        <v>12485758.564175099</v>
      </c>
      <c r="Q18">
        <v>13092863.3323281</v>
      </c>
      <c r="R18">
        <v>13823783.0528748</v>
      </c>
      <c r="S18">
        <v>14379429.897715099</v>
      </c>
      <c r="T18">
        <v>14560676.6662423</v>
      </c>
      <c r="U18">
        <v>14721620.7184323</v>
      </c>
      <c r="V18">
        <v>14964657.677439701</v>
      </c>
      <c r="W18">
        <v>15237167.611447999</v>
      </c>
      <c r="X18">
        <v>15686862.1031854</v>
      </c>
      <c r="Y18">
        <v>16425883.2126077</v>
      </c>
      <c r="Z18">
        <v>17417845.750381</v>
      </c>
      <c r="AA18">
        <v>18299442.486267898</v>
      </c>
      <c r="AB18">
        <v>19074899.4128309</v>
      </c>
      <c r="AC18">
        <v>19766670.985723399</v>
      </c>
      <c r="AD18">
        <v>20310730.6918956</v>
      </c>
      <c r="AE18">
        <v>21204362.329435501</v>
      </c>
      <c r="AF18">
        <v>22145674.1886844</v>
      </c>
    </row>
    <row r="19" spans="1:32" x14ac:dyDescent="0.3">
      <c r="A19" t="s">
        <v>234</v>
      </c>
      <c r="B19" t="s">
        <v>331</v>
      </c>
      <c r="C19" t="s">
        <v>297</v>
      </c>
      <c r="D19" t="s">
        <v>332</v>
      </c>
      <c r="E19" t="s">
        <v>298</v>
      </c>
      <c r="F19">
        <v>885404.88110666396</v>
      </c>
      <c r="G19">
        <v>951476.10756994202</v>
      </c>
      <c r="H19">
        <v>1023756.74750603</v>
      </c>
      <c r="I19">
        <v>1104229.9550566601</v>
      </c>
      <c r="J19">
        <v>1172501.2660141999</v>
      </c>
      <c r="K19">
        <v>1233255.1215104701</v>
      </c>
      <c r="L19">
        <v>1292260.52643804</v>
      </c>
      <c r="M19">
        <v>1315632.14831494</v>
      </c>
      <c r="N19">
        <v>1315020.61926852</v>
      </c>
      <c r="O19">
        <v>1303871.6109750201</v>
      </c>
      <c r="P19">
        <v>1307534.27335207</v>
      </c>
      <c r="Q19">
        <v>1318492.8529225299</v>
      </c>
      <c r="R19">
        <v>1323634.30858559</v>
      </c>
      <c r="S19">
        <v>1333152.67670021</v>
      </c>
      <c r="T19">
        <v>1304054.7908143799</v>
      </c>
      <c r="U19">
        <v>1263736.03854189</v>
      </c>
      <c r="V19">
        <v>1231208.00331273</v>
      </c>
      <c r="W19">
        <v>1205881.2647039499</v>
      </c>
      <c r="X19">
        <v>1197987.0695980999</v>
      </c>
      <c r="Y19">
        <v>1182195.39457997</v>
      </c>
      <c r="Z19">
        <v>1127481.81349294</v>
      </c>
      <c r="AA19">
        <v>1075766.5350140301</v>
      </c>
      <c r="AB19">
        <v>1038093.93099196</v>
      </c>
      <c r="AC19">
        <v>1043641.87117078</v>
      </c>
      <c r="AD19">
        <v>1057112.8211308499</v>
      </c>
      <c r="AE19">
        <v>1071561.98563059</v>
      </c>
      <c r="AF19">
        <v>1083119.23487728</v>
      </c>
    </row>
    <row r="20" spans="1:32" x14ac:dyDescent="0.3">
      <c r="A20" t="s">
        <v>234</v>
      </c>
      <c r="B20" t="s">
        <v>333</v>
      </c>
      <c r="C20" t="s">
        <v>297</v>
      </c>
      <c r="D20" t="s">
        <v>334</v>
      </c>
      <c r="E20" t="s">
        <v>298</v>
      </c>
      <c r="F20">
        <v>913224.24131758604</v>
      </c>
      <c r="G20">
        <v>871285.08928655705</v>
      </c>
      <c r="H20">
        <v>856606.28201560001</v>
      </c>
      <c r="I20">
        <v>846322.12217521202</v>
      </c>
      <c r="J20">
        <v>849183.74864181597</v>
      </c>
      <c r="K20">
        <v>845029.83797338896</v>
      </c>
      <c r="L20">
        <v>831442.04926582205</v>
      </c>
      <c r="M20">
        <v>823157.61782843503</v>
      </c>
      <c r="N20">
        <v>809737.30332960805</v>
      </c>
      <c r="O20">
        <v>791842.76536962599</v>
      </c>
      <c r="P20">
        <v>785398.19726832502</v>
      </c>
      <c r="Q20">
        <v>781249.33628870605</v>
      </c>
      <c r="R20">
        <v>780308.70639170601</v>
      </c>
      <c r="S20">
        <v>781293.18028951006</v>
      </c>
      <c r="T20">
        <v>759603.78752840601</v>
      </c>
      <c r="U20">
        <v>741214.243088666</v>
      </c>
      <c r="V20">
        <v>719207.91784563998</v>
      </c>
      <c r="W20">
        <v>705096.49563559599</v>
      </c>
      <c r="X20">
        <v>691642.61740430398</v>
      </c>
      <c r="Y20">
        <v>681384.40910217504</v>
      </c>
      <c r="Z20">
        <v>681786.72830099601</v>
      </c>
      <c r="AA20">
        <v>673668.68115017202</v>
      </c>
      <c r="AB20">
        <v>673435.16400804499</v>
      </c>
      <c r="AC20">
        <v>675753.12047599105</v>
      </c>
      <c r="AD20">
        <v>676979.37767954695</v>
      </c>
      <c r="AE20">
        <v>668251.26720790099</v>
      </c>
      <c r="AF20">
        <v>658358.82231214503</v>
      </c>
    </row>
    <row r="21" spans="1:32" x14ac:dyDescent="0.3">
      <c r="A21" t="s">
        <v>234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234</v>
      </c>
      <c r="B22" t="s">
        <v>337</v>
      </c>
      <c r="C22" t="s">
        <v>297</v>
      </c>
      <c r="D22" t="s">
        <v>338</v>
      </c>
      <c r="E22" t="s">
        <v>298</v>
      </c>
      <c r="AA22">
        <v>110261.148157955</v>
      </c>
      <c r="AB22">
        <v>113345.86155566201</v>
      </c>
      <c r="AC22">
        <v>119452.284340878</v>
      </c>
      <c r="AD22">
        <v>125200.036581778</v>
      </c>
      <c r="AE22">
        <v>130069.4162048</v>
      </c>
      <c r="AF22">
        <v>135394.276607551</v>
      </c>
    </row>
    <row r="23" spans="1:32" x14ac:dyDescent="0.3">
      <c r="A23" t="s">
        <v>234</v>
      </c>
      <c r="B23" t="s">
        <v>339</v>
      </c>
      <c r="C23" t="s">
        <v>297</v>
      </c>
      <c r="D23" t="s">
        <v>340</v>
      </c>
      <c r="E23" t="s">
        <v>298</v>
      </c>
      <c r="F23">
        <v>1450209.34487368</v>
      </c>
      <c r="G23">
        <v>1506659.70842298</v>
      </c>
      <c r="H23">
        <v>1569462.6240664499</v>
      </c>
      <c r="I23">
        <v>1596301.47365707</v>
      </c>
      <c r="J23">
        <v>1620720.87871831</v>
      </c>
      <c r="K23">
        <v>1640293.20767542</v>
      </c>
      <c r="L23">
        <v>1629018.9023603401</v>
      </c>
      <c r="M23">
        <v>1612750.3595732199</v>
      </c>
      <c r="N23">
        <v>1594963.5675858201</v>
      </c>
      <c r="O23">
        <v>1577401.20438041</v>
      </c>
      <c r="P23">
        <v>1569852.7761023301</v>
      </c>
      <c r="Q23">
        <v>1560105.4806440901</v>
      </c>
      <c r="R23">
        <v>1547004.4727799799</v>
      </c>
      <c r="S23">
        <v>1536956.5673413</v>
      </c>
      <c r="T23">
        <v>1486980.0385034101</v>
      </c>
      <c r="U23">
        <v>1453387.19482967</v>
      </c>
      <c r="V23">
        <v>1423544.9184133499</v>
      </c>
      <c r="W23">
        <v>1408249.4679566401</v>
      </c>
      <c r="X23">
        <v>1394928.00267289</v>
      </c>
      <c r="Y23">
        <v>1379411.15133315</v>
      </c>
      <c r="Z23">
        <v>1395788.7919161599</v>
      </c>
      <c r="AA23">
        <v>1427708.0506909799</v>
      </c>
      <c r="AB23">
        <v>1447128.1734915399</v>
      </c>
      <c r="AC23">
        <v>1474043.1446825999</v>
      </c>
      <c r="AD23">
        <v>1508120.2578726299</v>
      </c>
      <c r="AE23">
        <v>1537939.6176058799</v>
      </c>
      <c r="AF23">
        <v>1564739.41826007</v>
      </c>
    </row>
    <row r="24" spans="1:32" x14ac:dyDescent="0.3">
      <c r="A24" t="s">
        <v>234</v>
      </c>
      <c r="B24" t="s">
        <v>341</v>
      </c>
      <c r="C24" t="s">
        <v>297</v>
      </c>
      <c r="D24" t="s">
        <v>342</v>
      </c>
      <c r="E24" t="s">
        <v>298</v>
      </c>
      <c r="F24">
        <v>1762573.0216717301</v>
      </c>
      <c r="G24">
        <v>1909716.88724038</v>
      </c>
      <c r="H24">
        <v>2103617.3809219501</v>
      </c>
      <c r="I24">
        <v>2286371.5171829402</v>
      </c>
      <c r="J24">
        <v>2426749.2182626799</v>
      </c>
      <c r="K24">
        <v>2531692.8399518202</v>
      </c>
      <c r="L24">
        <v>2672662.8342661499</v>
      </c>
      <c r="M24">
        <v>2833223.1729718</v>
      </c>
      <c r="N24">
        <v>2931017.89346362</v>
      </c>
      <c r="O24">
        <v>3047407.3179804501</v>
      </c>
      <c r="P24">
        <v>3250686.2178469002</v>
      </c>
      <c r="Q24">
        <v>3507642.2737023602</v>
      </c>
      <c r="R24">
        <v>3748056.0576361702</v>
      </c>
      <c r="S24">
        <v>3985916.9417343</v>
      </c>
      <c r="T24">
        <v>3927716.38252796</v>
      </c>
      <c r="U24">
        <v>3987826.1732089501</v>
      </c>
      <c r="V24">
        <v>4083263.7061358201</v>
      </c>
      <c r="W24">
        <v>4206412.9877286498</v>
      </c>
      <c r="X24">
        <v>4326720.6905584903</v>
      </c>
      <c r="Y24">
        <v>4513188.9610889796</v>
      </c>
      <c r="Z24">
        <v>4488908.7226952501</v>
      </c>
      <c r="AA24">
        <v>4525451.5239497004</v>
      </c>
      <c r="AB24">
        <v>4525577.3284095097</v>
      </c>
      <c r="AC24">
        <v>4560659.3499102397</v>
      </c>
      <c r="AD24">
        <v>4636881.5840501804</v>
      </c>
      <c r="AE24">
        <v>4708313.2702974305</v>
      </c>
      <c r="AF24">
        <v>4818032.3105954304</v>
      </c>
    </row>
    <row r="25" spans="1:32" x14ac:dyDescent="0.3">
      <c r="A25" t="s">
        <v>234</v>
      </c>
      <c r="B25" t="s">
        <v>343</v>
      </c>
      <c r="C25" t="s">
        <v>297</v>
      </c>
      <c r="D25" t="s">
        <v>344</v>
      </c>
      <c r="E25" t="s">
        <v>298</v>
      </c>
      <c r="Z25">
        <v>19815.939732712599</v>
      </c>
      <c r="AA25">
        <v>22714.436024922601</v>
      </c>
      <c r="AB25">
        <v>30033.3606328143</v>
      </c>
      <c r="AC25">
        <v>37537.567534218702</v>
      </c>
      <c r="AD25">
        <v>44850.658049557103</v>
      </c>
      <c r="AE25">
        <v>51995.1164361888</v>
      </c>
      <c r="AF25">
        <v>56157.974693526397</v>
      </c>
    </row>
    <row r="26" spans="1:32" x14ac:dyDescent="0.3">
      <c r="A26" t="s">
        <v>234</v>
      </c>
      <c r="B26" t="s">
        <v>345</v>
      </c>
      <c r="C26" t="s">
        <v>297</v>
      </c>
      <c r="D26" t="s">
        <v>346</v>
      </c>
      <c r="E26" t="s">
        <v>298</v>
      </c>
      <c r="F26">
        <v>1052654.27143146</v>
      </c>
      <c r="G26">
        <v>1225205.0536895001</v>
      </c>
      <c r="H26">
        <v>1387614.8267260501</v>
      </c>
      <c r="I26">
        <v>1518456.54270047</v>
      </c>
      <c r="J26">
        <v>1606832.3930971699</v>
      </c>
      <c r="K26">
        <v>1667480.30274026</v>
      </c>
      <c r="L26">
        <v>1731807.7598649799</v>
      </c>
      <c r="M26">
        <v>1854299.40686597</v>
      </c>
      <c r="N26">
        <v>1966121.91121715</v>
      </c>
      <c r="O26">
        <v>2084642.76392889</v>
      </c>
      <c r="P26">
        <v>2309937.1198394401</v>
      </c>
      <c r="Q26">
        <v>2489787.72653272</v>
      </c>
      <c r="R26">
        <v>2628607.9975489802</v>
      </c>
      <c r="S26">
        <v>2782095.11314135</v>
      </c>
      <c r="T26">
        <v>2676217.0709426799</v>
      </c>
      <c r="U26">
        <v>2687167.7463148599</v>
      </c>
      <c r="V26">
        <v>2724813.0094444202</v>
      </c>
      <c r="W26">
        <v>2781714.7069864101</v>
      </c>
      <c r="X26">
        <v>2818865.6139471601</v>
      </c>
      <c r="Y26">
        <v>2862102.1535566901</v>
      </c>
      <c r="Z26">
        <v>2797180.3902260899</v>
      </c>
      <c r="AA26">
        <v>2795209.3078885502</v>
      </c>
      <c r="AB26">
        <v>2774207.5124688698</v>
      </c>
      <c r="AC26">
        <v>2761384.6463924199</v>
      </c>
      <c r="AD26">
        <v>2775773.48929366</v>
      </c>
      <c r="AE26">
        <v>2785742.16468665</v>
      </c>
      <c r="AF26">
        <v>2854139.64000843</v>
      </c>
    </row>
    <row r="27" spans="1:32" x14ac:dyDescent="0.3">
      <c r="A27" t="s">
        <v>234</v>
      </c>
      <c r="B27" t="s">
        <v>347</v>
      </c>
      <c r="C27" t="s">
        <v>297</v>
      </c>
      <c r="D27" t="s">
        <v>348</v>
      </c>
      <c r="E27" t="s">
        <v>298</v>
      </c>
      <c r="AE27">
        <v>1870575.98917459</v>
      </c>
    </row>
    <row r="28" spans="1:32" x14ac:dyDescent="0.3">
      <c r="A28" t="s">
        <v>234</v>
      </c>
      <c r="B28" t="s">
        <v>349</v>
      </c>
      <c r="C28" t="s">
        <v>297</v>
      </c>
      <c r="D28" t="s">
        <v>350</v>
      </c>
      <c r="E28" t="s">
        <v>298</v>
      </c>
      <c r="F28">
        <v>730860.66915476206</v>
      </c>
      <c r="G28">
        <v>733038.02823932795</v>
      </c>
      <c r="H28">
        <v>779774.27981545101</v>
      </c>
      <c r="I28">
        <v>839836.539637818</v>
      </c>
      <c r="J28">
        <v>907220.00873762695</v>
      </c>
      <c r="K28">
        <v>989965.99176353402</v>
      </c>
      <c r="L28">
        <v>1058343.66754354</v>
      </c>
      <c r="M28">
        <v>1108312.6616506099</v>
      </c>
      <c r="N28">
        <v>1113358.66489084</v>
      </c>
      <c r="O28">
        <v>1144007.2328678099</v>
      </c>
      <c r="P28">
        <v>1177966.11929428</v>
      </c>
      <c r="Q28">
        <v>1243728.4857671401</v>
      </c>
      <c r="R28">
        <v>1324087.47378862</v>
      </c>
      <c r="S28">
        <v>1436778.9383150199</v>
      </c>
      <c r="T28">
        <v>1439641.21721284</v>
      </c>
      <c r="U28">
        <v>1438929.5877370699</v>
      </c>
      <c r="V28">
        <v>1402936.47645477</v>
      </c>
      <c r="W28">
        <v>1369582.9146570701</v>
      </c>
      <c r="X28">
        <v>1346398.74380416</v>
      </c>
      <c r="Y28">
        <v>1359780.15547948</v>
      </c>
      <c r="Z28">
        <v>1397743.2713975599</v>
      </c>
      <c r="AA28">
        <v>1423120.0989163299</v>
      </c>
      <c r="AB28">
        <v>1446854.5319127301</v>
      </c>
      <c r="AC28">
        <v>1521949.5105701699</v>
      </c>
      <c r="AD28">
        <v>1594592.46535323</v>
      </c>
      <c r="AE28">
        <v>1635036.6828099899</v>
      </c>
      <c r="AF28">
        <v>1678972.9014669401</v>
      </c>
    </row>
    <row r="29" spans="1:32" x14ac:dyDescent="0.3">
      <c r="A29" t="s">
        <v>234</v>
      </c>
      <c r="B29" t="s">
        <v>351</v>
      </c>
      <c r="C29" t="s">
        <v>297</v>
      </c>
      <c r="D29" t="s">
        <v>352</v>
      </c>
      <c r="E29" t="s">
        <v>298</v>
      </c>
      <c r="F29">
        <v>195525.80645668699</v>
      </c>
      <c r="G29">
        <v>220042.87423870401</v>
      </c>
      <c r="H29">
        <v>252772.03427466101</v>
      </c>
      <c r="I29">
        <v>285470.54686440999</v>
      </c>
      <c r="J29">
        <v>321418.76992347301</v>
      </c>
      <c r="K29">
        <v>363337.97187770699</v>
      </c>
      <c r="L29">
        <v>398046.98539108201</v>
      </c>
      <c r="M29">
        <v>434612.80871109798</v>
      </c>
      <c r="N29">
        <v>458878.24463222502</v>
      </c>
      <c r="O29">
        <v>491124.23301141401</v>
      </c>
      <c r="P29">
        <v>521484.435271586</v>
      </c>
      <c r="Q29">
        <v>560630.60407944105</v>
      </c>
      <c r="R29">
        <v>608582.13446371804</v>
      </c>
      <c r="S29">
        <v>672356.05065888702</v>
      </c>
      <c r="T29">
        <v>689525.26426539896</v>
      </c>
      <c r="U29">
        <v>694144.23294232006</v>
      </c>
      <c r="V29">
        <v>683333.83938678005</v>
      </c>
      <c r="W29">
        <v>673148.63883471803</v>
      </c>
      <c r="X29">
        <v>667490.57231946697</v>
      </c>
      <c r="Y29">
        <v>679874.01382708596</v>
      </c>
      <c r="Z29">
        <v>687571.00176288898</v>
      </c>
      <c r="AA29">
        <v>694626.19352584495</v>
      </c>
      <c r="AB29">
        <v>706435.33860081097</v>
      </c>
      <c r="AC29">
        <v>738213.30617391097</v>
      </c>
      <c r="AD29">
        <v>771989.86657485098</v>
      </c>
      <c r="AE29">
        <v>788827.71223015198</v>
      </c>
      <c r="AF29">
        <v>801214.04133766599</v>
      </c>
    </row>
    <row r="30" spans="1:32" x14ac:dyDescent="0.3">
      <c r="A30" t="s">
        <v>234</v>
      </c>
      <c r="B30" t="s">
        <v>353</v>
      </c>
      <c r="C30" t="s">
        <v>297</v>
      </c>
      <c r="D30" t="s">
        <v>354</v>
      </c>
      <c r="E30" t="s">
        <v>298</v>
      </c>
      <c r="F30">
        <v>40069.303947291701</v>
      </c>
      <c r="G30">
        <v>40657.257838089899</v>
      </c>
      <c r="H30">
        <v>45005.876182593303</v>
      </c>
      <c r="I30">
        <v>50607.139011455001</v>
      </c>
      <c r="J30">
        <v>55390.458502299902</v>
      </c>
      <c r="K30">
        <v>62375.123912602197</v>
      </c>
      <c r="L30">
        <v>68957.034607323207</v>
      </c>
      <c r="M30">
        <v>71959.198018734503</v>
      </c>
      <c r="N30">
        <v>71515.522212083102</v>
      </c>
      <c r="O30">
        <v>72230.674406088496</v>
      </c>
      <c r="P30">
        <v>74782.585147057194</v>
      </c>
      <c r="Q30">
        <v>80714.963009575906</v>
      </c>
      <c r="R30">
        <v>90935.150174137205</v>
      </c>
      <c r="S30">
        <v>101153.194841013</v>
      </c>
      <c r="T30">
        <v>98613.370840550502</v>
      </c>
      <c r="U30">
        <v>99453.138263606903</v>
      </c>
      <c r="V30">
        <v>96329.5911967805</v>
      </c>
      <c r="W30">
        <v>90221.228895085995</v>
      </c>
      <c r="X30">
        <v>86108.256090259398</v>
      </c>
      <c r="Y30">
        <v>86149.909505032803</v>
      </c>
      <c r="Z30">
        <v>89217.708384140395</v>
      </c>
      <c r="AA30">
        <v>88382.449134872499</v>
      </c>
      <c r="AB30">
        <v>88880.755172103702</v>
      </c>
      <c r="AC30">
        <v>91795.584920768495</v>
      </c>
      <c r="AD30">
        <v>90243.252178513605</v>
      </c>
      <c r="AE30">
        <v>89554.580625341201</v>
      </c>
      <c r="AF30">
        <v>92276.941394854497</v>
      </c>
    </row>
    <row r="31" spans="1:32" x14ac:dyDescent="0.3">
      <c r="A31" t="s">
        <v>234</v>
      </c>
      <c r="B31" t="s">
        <v>355</v>
      </c>
      <c r="C31" t="s">
        <v>297</v>
      </c>
      <c r="D31" t="s">
        <v>356</v>
      </c>
      <c r="E31" t="s">
        <v>298</v>
      </c>
      <c r="F31">
        <v>53072.760244851197</v>
      </c>
      <c r="G31">
        <v>64701.417000551897</v>
      </c>
      <c r="H31">
        <v>74929.255341825701</v>
      </c>
      <c r="I31">
        <v>83955.314982458294</v>
      </c>
      <c r="J31">
        <v>89629.172300764098</v>
      </c>
      <c r="K31">
        <v>95286.735973265706</v>
      </c>
      <c r="L31">
        <v>94692.280151075203</v>
      </c>
      <c r="M31">
        <v>89662.218878904503</v>
      </c>
      <c r="N31">
        <v>77294.300424179804</v>
      </c>
      <c r="O31">
        <v>64199.2058883145</v>
      </c>
      <c r="P31">
        <v>48071.168231804601</v>
      </c>
      <c r="Q31">
        <v>42872.811062539397</v>
      </c>
      <c r="R31">
        <v>44503.614719449797</v>
      </c>
      <c r="S31">
        <v>51391.611898481402</v>
      </c>
      <c r="T31">
        <v>57055.940052001701</v>
      </c>
      <c r="U31">
        <v>64586.3581217295</v>
      </c>
      <c r="V31">
        <v>66301.191336946606</v>
      </c>
      <c r="W31">
        <v>68216.376960584195</v>
      </c>
      <c r="X31">
        <v>68986.877974785501</v>
      </c>
      <c r="Y31">
        <v>70569.337544073496</v>
      </c>
      <c r="Z31">
        <v>74956.765584818102</v>
      </c>
      <c r="AA31">
        <v>78106.755175426297</v>
      </c>
      <c r="AB31">
        <v>79895.446363211595</v>
      </c>
      <c r="AC31">
        <v>84981.102528017494</v>
      </c>
      <c r="AD31">
        <v>89770.887013323998</v>
      </c>
      <c r="AE31">
        <v>91435.372059393907</v>
      </c>
      <c r="AF31">
        <v>94684.216568545598</v>
      </c>
    </row>
    <row r="32" spans="1:32" x14ac:dyDescent="0.3">
      <c r="A32" t="s">
        <v>234</v>
      </c>
      <c r="B32" t="s">
        <v>357</v>
      </c>
      <c r="C32" t="s">
        <v>297</v>
      </c>
      <c r="D32" t="s">
        <v>358</v>
      </c>
      <c r="E32" t="s">
        <v>298</v>
      </c>
      <c r="F32">
        <v>166146.289336613</v>
      </c>
      <c r="G32">
        <v>209110.61956543199</v>
      </c>
      <c r="H32">
        <v>257715.72407488499</v>
      </c>
      <c r="I32">
        <v>304718.31859535398</v>
      </c>
      <c r="J32">
        <v>350523.85289107403</v>
      </c>
      <c r="K32">
        <v>395710.24742969102</v>
      </c>
      <c r="L32">
        <v>433714.59820831998</v>
      </c>
      <c r="M32">
        <v>457402.08905609802</v>
      </c>
      <c r="N32">
        <v>455163.02075857401</v>
      </c>
      <c r="O32">
        <v>465518.77884324099</v>
      </c>
      <c r="P32">
        <v>477129.45079019701</v>
      </c>
      <c r="Q32">
        <v>499937.40452480398</v>
      </c>
      <c r="R32">
        <v>521155.93324917997</v>
      </c>
      <c r="S32">
        <v>556022.70638760901</v>
      </c>
      <c r="T32">
        <v>545905.06786563399</v>
      </c>
      <c r="U32">
        <v>540491.21736450004</v>
      </c>
      <c r="V32">
        <v>523397.00958532997</v>
      </c>
      <c r="W32">
        <v>510746.155252364</v>
      </c>
      <c r="X32">
        <v>501919.81693593698</v>
      </c>
      <c r="Y32">
        <v>505238.973403576</v>
      </c>
      <c r="Z32">
        <v>531271.43939118704</v>
      </c>
      <c r="AA32">
        <v>549466.35655507795</v>
      </c>
      <c r="AB32">
        <v>560570.96753263904</v>
      </c>
      <c r="AC32">
        <v>596203.66763280495</v>
      </c>
      <c r="AD32">
        <v>632063.02865079697</v>
      </c>
      <c r="AE32">
        <v>654792.06705567904</v>
      </c>
      <c r="AF32">
        <v>680210.44678675395</v>
      </c>
    </row>
    <row r="33" spans="1:32" x14ac:dyDescent="0.3">
      <c r="A33" t="s">
        <v>234</v>
      </c>
      <c r="B33" t="s">
        <v>359</v>
      </c>
      <c r="C33" t="s">
        <v>297</v>
      </c>
      <c r="D33" t="s">
        <v>360</v>
      </c>
      <c r="E33" t="s">
        <v>298</v>
      </c>
      <c r="AE33">
        <v>10426.950839425501</v>
      </c>
    </row>
    <row r="34" spans="1:32" x14ac:dyDescent="0.3">
      <c r="A34" t="s">
        <v>234</v>
      </c>
      <c r="B34" t="s">
        <v>361</v>
      </c>
      <c r="C34" t="s">
        <v>297</v>
      </c>
      <c r="D34" t="s">
        <v>362</v>
      </c>
      <c r="E34" t="s">
        <v>298</v>
      </c>
      <c r="AE34">
        <v>551074.75326466502</v>
      </c>
    </row>
    <row r="35" spans="1:32" x14ac:dyDescent="0.3">
      <c r="A35" t="s">
        <v>234</v>
      </c>
      <c r="B35" t="s">
        <v>363</v>
      </c>
      <c r="C35" t="s">
        <v>297</v>
      </c>
      <c r="D35" t="s">
        <v>364</v>
      </c>
      <c r="E35" t="s">
        <v>298</v>
      </c>
      <c r="F35">
        <v>7438476.48302163</v>
      </c>
      <c r="G35">
        <v>7770716.3675049897</v>
      </c>
      <c r="H35">
        <v>8238181.7179982103</v>
      </c>
      <c r="I35">
        <v>8887291.9079604503</v>
      </c>
      <c r="J35">
        <v>9488317.7910064999</v>
      </c>
      <c r="K35">
        <v>10109995.700362301</v>
      </c>
      <c r="L35">
        <v>10629976.1035273</v>
      </c>
      <c r="M35">
        <v>11187458.346007001</v>
      </c>
      <c r="N35">
        <v>11551740.270159001</v>
      </c>
      <c r="O35">
        <v>12065940.680771001</v>
      </c>
      <c r="P35">
        <v>12529236.936736301</v>
      </c>
      <c r="Q35">
        <v>12864659.3981653</v>
      </c>
      <c r="R35">
        <v>13047058.818024701</v>
      </c>
      <c r="S35">
        <v>13304654.785274699</v>
      </c>
      <c r="T35">
        <v>13075822.7318324</v>
      </c>
      <c r="U35">
        <v>13086869.955846</v>
      </c>
      <c r="V35">
        <v>13004277.5436846</v>
      </c>
      <c r="W35">
        <v>13127144.913430801</v>
      </c>
      <c r="X35">
        <v>13238090.8404075</v>
      </c>
      <c r="Y35">
        <v>13578022.030410601</v>
      </c>
      <c r="Z35">
        <v>13953154.0887773</v>
      </c>
      <c r="AA35">
        <v>14225359.766578499</v>
      </c>
      <c r="AB35">
        <v>14304072.4232048</v>
      </c>
      <c r="AC35">
        <v>14286716.942946101</v>
      </c>
      <c r="AD35">
        <v>14247497.291538499</v>
      </c>
      <c r="AE35">
        <v>14009764.8599157</v>
      </c>
      <c r="AF35">
        <v>9999025.67229186</v>
      </c>
    </row>
    <row r="36" spans="1:32" x14ac:dyDescent="0.3">
      <c r="A36" t="s">
        <v>234</v>
      </c>
      <c r="B36" t="s">
        <v>365</v>
      </c>
      <c r="C36" t="s">
        <v>297</v>
      </c>
      <c r="D36" t="s">
        <v>366</v>
      </c>
      <c r="E36" t="s">
        <v>298</v>
      </c>
      <c r="F36">
        <v>3023829.0156092499</v>
      </c>
      <c r="G36">
        <v>3117793.3792137401</v>
      </c>
      <c r="H36">
        <v>3205849.5179452999</v>
      </c>
      <c r="I36">
        <v>3284125.7612127499</v>
      </c>
      <c r="J36">
        <v>3345094.5335453702</v>
      </c>
      <c r="K36">
        <v>3462346.7385366098</v>
      </c>
      <c r="L36">
        <v>3542882.6132051898</v>
      </c>
      <c r="M36">
        <v>3629389.51897135</v>
      </c>
      <c r="N36">
        <v>3696704.8350268798</v>
      </c>
      <c r="O36">
        <v>3755974.67957559</v>
      </c>
      <c r="P36">
        <v>3822355.5183763802</v>
      </c>
      <c r="Q36">
        <v>3891303.4786135298</v>
      </c>
      <c r="R36">
        <v>3935101.44218321</v>
      </c>
      <c r="S36">
        <v>3976914.7849214701</v>
      </c>
      <c r="T36">
        <v>3992531.6389962598</v>
      </c>
      <c r="U36">
        <v>4029801.42299372</v>
      </c>
      <c r="V36">
        <v>4042370.3518865402</v>
      </c>
      <c r="W36">
        <v>4054931.3488337002</v>
      </c>
      <c r="X36">
        <v>4054385.3721404402</v>
      </c>
      <c r="Y36">
        <v>4096558.5169353299</v>
      </c>
      <c r="Z36">
        <v>4130378.5301131601</v>
      </c>
      <c r="AA36">
        <v>4163876.52367259</v>
      </c>
      <c r="AB36">
        <v>4152162.05415582</v>
      </c>
      <c r="AC36">
        <v>4131980.9287208999</v>
      </c>
      <c r="AD36">
        <v>4126973.4746392402</v>
      </c>
      <c r="AE36">
        <v>4043142.3871591701</v>
      </c>
      <c r="AF36">
        <v>222553.535724271</v>
      </c>
    </row>
    <row r="37" spans="1:32" x14ac:dyDescent="0.3">
      <c r="A37" t="s">
        <v>234</v>
      </c>
      <c r="B37" t="s">
        <v>367</v>
      </c>
      <c r="C37" t="s">
        <v>297</v>
      </c>
      <c r="D37" t="s">
        <v>368</v>
      </c>
      <c r="E37" t="s">
        <v>298</v>
      </c>
      <c r="F37">
        <v>1889052.5114102601</v>
      </c>
      <c r="G37">
        <v>1839757.9161022699</v>
      </c>
      <c r="H37">
        <v>1829090.2966259599</v>
      </c>
      <c r="I37">
        <v>1848484.8855101799</v>
      </c>
      <c r="J37">
        <v>1953761.4419173801</v>
      </c>
      <c r="K37">
        <v>2120388.9742254899</v>
      </c>
      <c r="L37">
        <v>2231485.22657204</v>
      </c>
      <c r="M37">
        <v>2340899.5547988</v>
      </c>
      <c r="N37">
        <v>2426530.0965158502</v>
      </c>
      <c r="O37">
        <v>2479862.21906657</v>
      </c>
      <c r="P37">
        <v>2474289.1236670399</v>
      </c>
      <c r="Q37">
        <v>2439834.4555725199</v>
      </c>
      <c r="R37">
        <v>2401990.0021078601</v>
      </c>
      <c r="S37">
        <v>2406432.33084623</v>
      </c>
      <c r="T37">
        <v>2358743.6029129899</v>
      </c>
      <c r="U37">
        <v>2318046.6062899898</v>
      </c>
      <c r="V37">
        <v>2306364.9428686602</v>
      </c>
      <c r="W37">
        <v>2341509.6354644801</v>
      </c>
      <c r="X37">
        <v>2376206.9119788702</v>
      </c>
      <c r="Y37">
        <v>2483925.88268332</v>
      </c>
      <c r="Z37">
        <v>2623739.1126065399</v>
      </c>
      <c r="AA37">
        <v>2706839.9977203999</v>
      </c>
      <c r="AB37">
        <v>2707969.3351105</v>
      </c>
      <c r="AC37">
        <v>2674528.5645667198</v>
      </c>
      <c r="AD37">
        <v>2621195.7446791301</v>
      </c>
      <c r="AE37">
        <v>2526207.0759756099</v>
      </c>
      <c r="AF37">
        <v>2414688.6677394202</v>
      </c>
    </row>
    <row r="38" spans="1:32" x14ac:dyDescent="0.3">
      <c r="A38" t="s">
        <v>234</v>
      </c>
      <c r="B38" t="s">
        <v>369</v>
      </c>
      <c r="C38" t="s">
        <v>297</v>
      </c>
      <c r="D38" t="s">
        <v>370</v>
      </c>
      <c r="E38" t="s">
        <v>298</v>
      </c>
      <c r="F38">
        <v>2540215.0426616799</v>
      </c>
      <c r="G38">
        <v>2825093.3146372898</v>
      </c>
      <c r="H38">
        <v>3212806.3598235999</v>
      </c>
      <c r="I38">
        <v>3762442.2374449698</v>
      </c>
      <c r="J38">
        <v>4197169.8746203296</v>
      </c>
      <c r="K38">
        <v>4535612.9355151597</v>
      </c>
      <c r="L38">
        <v>4863582.9989490304</v>
      </c>
      <c r="M38">
        <v>5224557.6381929098</v>
      </c>
      <c r="N38">
        <v>5435919.3216703096</v>
      </c>
      <c r="O38">
        <v>5835720.6530756503</v>
      </c>
      <c r="P38">
        <v>6235812.7241061404</v>
      </c>
      <c r="Q38">
        <v>6534979.6187902596</v>
      </c>
      <c r="R38">
        <v>6710777.8326812303</v>
      </c>
      <c r="S38">
        <v>6921323.4005026799</v>
      </c>
      <c r="T38">
        <v>6726243.4602082204</v>
      </c>
      <c r="U38">
        <v>6740079.2876437996</v>
      </c>
      <c r="V38">
        <v>6657258.8471436296</v>
      </c>
      <c r="W38">
        <v>6732287.9447695296</v>
      </c>
      <c r="X38">
        <v>6808770.6954734204</v>
      </c>
      <c r="Y38">
        <v>6998483.20868281</v>
      </c>
      <c r="Z38">
        <v>7199622.6327617001</v>
      </c>
      <c r="AA38">
        <v>7355013.6004162198</v>
      </c>
      <c r="AB38">
        <v>7443896.4948403202</v>
      </c>
      <c r="AC38">
        <v>7479888.6151748104</v>
      </c>
      <c r="AD38">
        <v>7499213.4557624301</v>
      </c>
      <c r="AE38">
        <v>7440415.3967809398</v>
      </c>
      <c r="AF38">
        <v>7361783.4688281696</v>
      </c>
    </row>
    <row r="39" spans="1:32" x14ac:dyDescent="0.3">
      <c r="A39" t="s">
        <v>234</v>
      </c>
      <c r="B39" t="s">
        <v>371</v>
      </c>
      <c r="C39" t="s">
        <v>297</v>
      </c>
      <c r="D39" t="s">
        <v>372</v>
      </c>
      <c r="E39" t="s">
        <v>298</v>
      </c>
      <c r="F39">
        <v>2356397.5741918799</v>
      </c>
      <c r="G39">
        <v>2518055.3878125399</v>
      </c>
      <c r="H39">
        <v>2758130.94350335</v>
      </c>
      <c r="I39">
        <v>3145850.60756263</v>
      </c>
      <c r="J39">
        <v>3387234.24645436</v>
      </c>
      <c r="K39">
        <v>3612878.7371680201</v>
      </c>
      <c r="L39">
        <v>4041674.3759181299</v>
      </c>
      <c r="M39">
        <v>4391618.3901548795</v>
      </c>
      <c r="N39">
        <v>4653845.4928338397</v>
      </c>
      <c r="O39">
        <v>4954617.5475356597</v>
      </c>
      <c r="P39">
        <v>4909807.4237941699</v>
      </c>
      <c r="Q39">
        <v>4909058.6129564</v>
      </c>
      <c r="R39">
        <v>4850515.3415452</v>
      </c>
      <c r="S39">
        <v>4913359.72894907</v>
      </c>
      <c r="T39">
        <v>5148122.4003290702</v>
      </c>
      <c r="U39">
        <v>5215035.1604358898</v>
      </c>
      <c r="V39">
        <v>5015226.5660324199</v>
      </c>
      <c r="W39">
        <v>4928291.5365788797</v>
      </c>
      <c r="X39">
        <v>4891096.6090803798</v>
      </c>
      <c r="Y39">
        <v>5000655.9296736503</v>
      </c>
      <c r="Z39">
        <v>5116353.9100155504</v>
      </c>
      <c r="AA39">
        <v>5232436.0228533698</v>
      </c>
      <c r="AB39">
        <v>5279228.8084992804</v>
      </c>
      <c r="AC39">
        <v>5342687.3102345597</v>
      </c>
      <c r="AD39">
        <v>5454635.6316710897</v>
      </c>
      <c r="AE39">
        <v>5485092.50312973</v>
      </c>
      <c r="AF39">
        <v>5531650.08787762</v>
      </c>
    </row>
    <row r="40" spans="1:32" x14ac:dyDescent="0.3">
      <c r="A40" t="s">
        <v>234</v>
      </c>
      <c r="B40" t="s">
        <v>373</v>
      </c>
      <c r="C40" t="s">
        <v>297</v>
      </c>
      <c r="D40" t="s">
        <v>374</v>
      </c>
      <c r="E40" t="s">
        <v>298</v>
      </c>
      <c r="AE40">
        <v>266899.17576032301</v>
      </c>
    </row>
    <row r="41" spans="1:32" x14ac:dyDescent="0.3">
      <c r="A41" t="s">
        <v>234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234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234</v>
      </c>
      <c r="B43" t="s">
        <v>379</v>
      </c>
      <c r="C43" t="s">
        <v>297</v>
      </c>
      <c r="D43" t="s">
        <v>380</v>
      </c>
      <c r="E43" t="s">
        <v>298</v>
      </c>
      <c r="F43">
        <v>10606057.853794601</v>
      </c>
      <c r="G43">
        <v>10874781.0039864</v>
      </c>
      <c r="H43">
        <v>11206692.9252489</v>
      </c>
      <c r="I43">
        <v>11585521.027250901</v>
      </c>
      <c r="J43">
        <v>11964579.2349272</v>
      </c>
      <c r="K43">
        <v>12310161.6329516</v>
      </c>
      <c r="L43">
        <v>12672061.1769085</v>
      </c>
      <c r="M43">
        <v>13007051.8931782</v>
      </c>
      <c r="N43">
        <v>13189137.8383066</v>
      </c>
      <c r="O43">
        <v>13430495.928766901</v>
      </c>
      <c r="P43">
        <v>13576994.147771601</v>
      </c>
      <c r="Q43">
        <v>13673498.7681912</v>
      </c>
      <c r="R43">
        <v>13721159.284225199</v>
      </c>
      <c r="S43">
        <v>13762152.538049201</v>
      </c>
      <c r="T43">
        <v>13728419.705142399</v>
      </c>
      <c r="U43">
        <v>13626720.632815201</v>
      </c>
      <c r="V43">
        <v>13478317.8714696</v>
      </c>
      <c r="W43">
        <v>13441026.0512168</v>
      </c>
      <c r="X43">
        <v>13511833.8559705</v>
      </c>
      <c r="Y43">
        <v>13636381.0887929</v>
      </c>
      <c r="Z43">
        <v>13948365.3547346</v>
      </c>
      <c r="AA43">
        <v>14054430.8482864</v>
      </c>
      <c r="AB43">
        <v>14056712.147131899</v>
      </c>
      <c r="AC43">
        <v>14066405.4568066</v>
      </c>
      <c r="AD43">
        <v>14109393.6760151</v>
      </c>
      <c r="AE43">
        <v>14090204.484170601</v>
      </c>
      <c r="AF43">
        <v>14076317.9864094</v>
      </c>
    </row>
    <row r="44" spans="1:32" x14ac:dyDescent="0.3">
      <c r="A44" t="s">
        <v>234</v>
      </c>
      <c r="B44" t="s">
        <v>381</v>
      </c>
      <c r="C44" t="s">
        <v>297</v>
      </c>
      <c r="D44" t="s">
        <v>382</v>
      </c>
      <c r="E44" t="s">
        <v>298</v>
      </c>
      <c r="F44">
        <v>84614509.109701395</v>
      </c>
      <c r="G44">
        <v>87594888.031780407</v>
      </c>
      <c r="H44">
        <v>91465996.394287705</v>
      </c>
      <c r="I44">
        <v>95805742.029710993</v>
      </c>
      <c r="J44">
        <v>99261693.1710843</v>
      </c>
      <c r="K44">
        <v>102688871.938409</v>
      </c>
      <c r="L44">
        <v>106222067.24175601</v>
      </c>
      <c r="M44">
        <v>109466865.182237</v>
      </c>
      <c r="N44">
        <v>111640671.758775</v>
      </c>
      <c r="O44">
        <v>114149861.25754599</v>
      </c>
      <c r="P44">
        <v>117019687.594954</v>
      </c>
      <c r="Q44">
        <v>120100947.197308</v>
      </c>
      <c r="R44">
        <v>123142983.660533</v>
      </c>
      <c r="S44">
        <v>125849938.554049</v>
      </c>
      <c r="T44">
        <v>125713760.61485299</v>
      </c>
      <c r="U44">
        <v>125319351.857904</v>
      </c>
      <c r="V44">
        <v>124722122.209107</v>
      </c>
      <c r="W44">
        <v>124836241.10333601</v>
      </c>
      <c r="X44">
        <v>125667945.47248501</v>
      </c>
      <c r="Y44">
        <v>127732988.384496</v>
      </c>
      <c r="Z44">
        <v>130019620.164574</v>
      </c>
      <c r="AA44">
        <v>131821232.990014</v>
      </c>
      <c r="AB44">
        <v>132951452.066384</v>
      </c>
      <c r="AC44">
        <v>134351822.87030199</v>
      </c>
      <c r="AD44">
        <v>135447554.85432601</v>
      </c>
      <c r="AE44">
        <v>135950190.55843601</v>
      </c>
      <c r="AF44">
        <v>131239653.608275</v>
      </c>
    </row>
    <row r="45" spans="1:32" x14ac:dyDescent="0.3">
      <c r="A45" t="s">
        <v>234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234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234</v>
      </c>
      <c r="B47" t="s">
        <v>387</v>
      </c>
      <c r="C47" t="s">
        <v>297</v>
      </c>
      <c r="D47" t="s">
        <v>388</v>
      </c>
      <c r="E47" t="s">
        <v>298</v>
      </c>
      <c r="F47">
        <v>626432.21809460397</v>
      </c>
      <c r="G47">
        <v>724216.42711126199</v>
      </c>
      <c r="H47">
        <v>850913.15085242304</v>
      </c>
      <c r="I47">
        <v>991185.63027227204</v>
      </c>
      <c r="J47">
        <v>1073777.2908553099</v>
      </c>
      <c r="K47">
        <v>1220409.4556991099</v>
      </c>
      <c r="L47">
        <v>1363713.9999724701</v>
      </c>
      <c r="M47">
        <v>1390461.55181308</v>
      </c>
      <c r="N47">
        <v>1432821.02855062</v>
      </c>
      <c r="O47">
        <v>1495883.58201756</v>
      </c>
      <c r="P47">
        <v>1477569.74329166</v>
      </c>
      <c r="Q47">
        <v>1471249.47606118</v>
      </c>
      <c r="R47">
        <v>1431327.6058058599</v>
      </c>
      <c r="S47">
        <v>1381416.6012255</v>
      </c>
      <c r="T47">
        <v>1290703.76336978</v>
      </c>
      <c r="U47">
        <v>1298681.80205173</v>
      </c>
      <c r="V47">
        <v>1275298.3163614401</v>
      </c>
      <c r="W47">
        <v>1164717.9659634801</v>
      </c>
      <c r="X47">
        <v>1015830.23293595</v>
      </c>
      <c r="Y47">
        <v>1079895.3797621401</v>
      </c>
      <c r="Z47">
        <v>1219544.4319769701</v>
      </c>
      <c r="AA47">
        <v>1400506.6989658</v>
      </c>
      <c r="AB47">
        <v>1587088.1971847201</v>
      </c>
      <c r="AC47">
        <v>1498820.04035527</v>
      </c>
      <c r="AD47">
        <v>1466447.20186208</v>
      </c>
      <c r="AE47">
        <v>1436888.5902603799</v>
      </c>
      <c r="AF47">
        <v>1255484.3593279701</v>
      </c>
    </row>
    <row r="48" spans="1:32" x14ac:dyDescent="0.3">
      <c r="A48" t="s">
        <v>234</v>
      </c>
      <c r="B48" t="s">
        <v>389</v>
      </c>
      <c r="C48" t="s">
        <v>297</v>
      </c>
      <c r="D48" t="s">
        <v>390</v>
      </c>
      <c r="E48" t="s">
        <v>298</v>
      </c>
      <c r="F48">
        <v>11690654.9441224</v>
      </c>
      <c r="G48">
        <v>12009135.1702617</v>
      </c>
      <c r="H48">
        <v>12439600.3755781</v>
      </c>
      <c r="I48">
        <v>12935365.2048948</v>
      </c>
      <c r="J48">
        <v>13454152.0863172</v>
      </c>
      <c r="K48">
        <v>13909975.085627601</v>
      </c>
      <c r="L48">
        <v>14391583.5026602</v>
      </c>
      <c r="M48">
        <v>14786311.1333395</v>
      </c>
      <c r="N48">
        <v>15020541.766826</v>
      </c>
      <c r="O48">
        <v>15252301.971602401</v>
      </c>
      <c r="P48">
        <v>15435376.833031701</v>
      </c>
      <c r="Q48">
        <v>15560742.257496201</v>
      </c>
      <c r="R48">
        <v>15594806.139991</v>
      </c>
      <c r="S48">
        <v>15588991.7128787</v>
      </c>
      <c r="T48">
        <v>15573144.1111717</v>
      </c>
      <c r="U48">
        <v>15571568.8706381</v>
      </c>
      <c r="V48">
        <v>15561812.103615901</v>
      </c>
      <c r="W48">
        <v>15590547.627082899</v>
      </c>
      <c r="X48">
        <v>15646007.6707955</v>
      </c>
      <c r="Y48">
        <v>15876405.841178801</v>
      </c>
      <c r="Z48">
        <v>16186997.299907001</v>
      </c>
      <c r="AA48">
        <v>16487154.505811401</v>
      </c>
      <c r="AB48">
        <v>16678901.7850134</v>
      </c>
      <c r="AC48">
        <v>16684003.709983399</v>
      </c>
      <c r="AD48">
        <v>16704004.3878057</v>
      </c>
      <c r="AE48">
        <v>16688840.0144115</v>
      </c>
      <c r="AF48">
        <v>16472019.619514801</v>
      </c>
    </row>
    <row r="49" spans="1:32" x14ac:dyDescent="0.3">
      <c r="A49" t="s">
        <v>234</v>
      </c>
      <c r="B49" t="s">
        <v>391</v>
      </c>
      <c r="C49" t="s">
        <v>297</v>
      </c>
      <c r="D49" t="s">
        <v>392</v>
      </c>
      <c r="E49" t="s">
        <v>298</v>
      </c>
      <c r="F49">
        <v>9993775.6895023193</v>
      </c>
      <c r="G49">
        <v>10242869.320758</v>
      </c>
      <c r="H49">
        <v>10497946.353140499</v>
      </c>
      <c r="I49">
        <v>10781644.8464307</v>
      </c>
      <c r="J49">
        <v>11081025.333845699</v>
      </c>
      <c r="K49">
        <v>11338939.638086401</v>
      </c>
      <c r="L49">
        <v>11606014.827581599</v>
      </c>
      <c r="M49">
        <v>11898806.8396645</v>
      </c>
      <c r="N49">
        <v>12094777.1819598</v>
      </c>
      <c r="O49">
        <v>12250587.2314434</v>
      </c>
      <c r="P49">
        <v>12415254.951587301</v>
      </c>
      <c r="Q49">
        <v>12544033.7326263</v>
      </c>
      <c r="R49">
        <v>12641356.9580143</v>
      </c>
      <c r="S49">
        <v>12711668.898993701</v>
      </c>
      <c r="T49">
        <v>12855265.1647019</v>
      </c>
      <c r="U49">
        <v>12915567.8336851</v>
      </c>
      <c r="V49">
        <v>12956312.6573564</v>
      </c>
      <c r="W49">
        <v>13032645.927281</v>
      </c>
      <c r="X49">
        <v>13136261.898643</v>
      </c>
      <c r="Y49">
        <v>13230957.169280499</v>
      </c>
      <c r="Z49">
        <v>13256955.981295999</v>
      </c>
      <c r="AA49">
        <v>13267016.588892899</v>
      </c>
      <c r="AB49">
        <v>13215908.39583</v>
      </c>
      <c r="AC49">
        <v>13299819.8421898</v>
      </c>
      <c r="AD49">
        <v>13343598.654650301</v>
      </c>
      <c r="AE49">
        <v>13396825.3319043</v>
      </c>
      <c r="AF49">
        <v>13391756.891205801</v>
      </c>
    </row>
    <row r="50" spans="1:32" x14ac:dyDescent="0.3">
      <c r="A50" t="s">
        <v>234</v>
      </c>
      <c r="B50" t="s">
        <v>393</v>
      </c>
      <c r="C50" t="s">
        <v>297</v>
      </c>
      <c r="D50" t="s">
        <v>394</v>
      </c>
      <c r="E50" t="s">
        <v>298</v>
      </c>
      <c r="F50">
        <v>1078361.68320446</v>
      </c>
      <c r="G50">
        <v>1051301.2819098299</v>
      </c>
      <c r="H50">
        <v>1099606.97979772</v>
      </c>
      <c r="I50">
        <v>1171834.6324033199</v>
      </c>
      <c r="J50">
        <v>1307466.6594390401</v>
      </c>
      <c r="K50">
        <v>1358773.9772004499</v>
      </c>
      <c r="L50">
        <v>1429936.2660969</v>
      </c>
      <c r="M50">
        <v>1504407.0003430599</v>
      </c>
      <c r="N50">
        <v>1501189.7801145499</v>
      </c>
      <c r="O50">
        <v>1514482.8198790201</v>
      </c>
      <c r="P50">
        <v>1550708.8824348899</v>
      </c>
      <c r="Q50">
        <v>1553726.04051221</v>
      </c>
      <c r="R50">
        <v>1529826.73486839</v>
      </c>
      <c r="S50">
        <v>1502766.6177929</v>
      </c>
      <c r="T50">
        <v>1431004.9738262601</v>
      </c>
      <c r="U50">
        <v>1363405.3612693599</v>
      </c>
      <c r="V50">
        <v>1336732.6967319599</v>
      </c>
      <c r="W50">
        <v>1397481.75143321</v>
      </c>
      <c r="X50">
        <v>1494942.0560945</v>
      </c>
      <c r="Y50">
        <v>1566180.46991494</v>
      </c>
      <c r="Z50">
        <v>1712024.68015007</v>
      </c>
      <c r="AA50">
        <v>1822047.1277804</v>
      </c>
      <c r="AB50">
        <v>1877253.0864721099</v>
      </c>
      <c r="AC50">
        <v>1886323.60347159</v>
      </c>
      <c r="AD50">
        <v>1894495.38341375</v>
      </c>
      <c r="AE50">
        <v>1855126.09224686</v>
      </c>
      <c r="AF50">
        <v>1824778.3689810899</v>
      </c>
    </row>
    <row r="51" spans="1:32" x14ac:dyDescent="0.3">
      <c r="A51" t="s">
        <v>234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234</v>
      </c>
      <c r="B53" t="s">
        <v>399</v>
      </c>
      <c r="C53" t="s">
        <v>297</v>
      </c>
      <c r="D53" t="s">
        <v>400</v>
      </c>
      <c r="E53" t="s">
        <v>298</v>
      </c>
      <c r="F53">
        <v>508493.79348180199</v>
      </c>
      <c r="G53">
        <v>612852.09250627703</v>
      </c>
      <c r="H53">
        <v>726926.010148942</v>
      </c>
      <c r="I53">
        <v>831830.76746426302</v>
      </c>
      <c r="J53">
        <v>921494.23451185203</v>
      </c>
      <c r="K53">
        <v>1000478.74471689</v>
      </c>
      <c r="L53">
        <v>1078728.60018632</v>
      </c>
      <c r="M53">
        <v>1149839.5011932501</v>
      </c>
      <c r="N53">
        <v>1202139.06345913</v>
      </c>
      <c r="O53">
        <v>1266770.75288536</v>
      </c>
      <c r="P53">
        <v>1319035.0340976701</v>
      </c>
      <c r="Q53">
        <v>1356036.5167191201</v>
      </c>
      <c r="R53">
        <v>1379882.60018133</v>
      </c>
      <c r="S53">
        <v>1402647.0936265299</v>
      </c>
      <c r="T53">
        <v>1396724.40686539</v>
      </c>
      <c r="U53">
        <v>1381717.0259098299</v>
      </c>
      <c r="V53">
        <v>1361977.3820241899</v>
      </c>
      <c r="W53">
        <v>1362132.67013756</v>
      </c>
      <c r="X53">
        <v>1367046.7475288201</v>
      </c>
      <c r="Y53">
        <v>1376450.38780699</v>
      </c>
      <c r="Z53">
        <v>1408722.5757930099</v>
      </c>
      <c r="AA53">
        <v>1435151.7708421799</v>
      </c>
      <c r="AB53">
        <v>1447405.11214965</v>
      </c>
      <c r="AC53">
        <v>1469691.21844543</v>
      </c>
      <c r="AD53">
        <v>1506953.9415368</v>
      </c>
      <c r="AE53">
        <v>1529200.7923107401</v>
      </c>
      <c r="AF53">
        <v>340368.501772177</v>
      </c>
    </row>
    <row r="54" spans="1:32" x14ac:dyDescent="0.3">
      <c r="A54" t="s">
        <v>234</v>
      </c>
      <c r="B54" t="s">
        <v>401</v>
      </c>
      <c r="C54" t="s">
        <v>297</v>
      </c>
      <c r="D54" t="s">
        <v>402</v>
      </c>
      <c r="E54" t="s">
        <v>298</v>
      </c>
      <c r="F54">
        <v>617514.73135273601</v>
      </c>
      <c r="G54">
        <v>711290.00276524597</v>
      </c>
      <c r="H54">
        <v>827225.50983408396</v>
      </c>
      <c r="I54">
        <v>945290.703239433</v>
      </c>
      <c r="J54">
        <v>1050960.3101695599</v>
      </c>
      <c r="K54">
        <v>1141438.3887147999</v>
      </c>
      <c r="L54">
        <v>1222797.51881948</v>
      </c>
      <c r="M54">
        <v>1303724.1646929199</v>
      </c>
      <c r="N54">
        <v>1358745.3337658299</v>
      </c>
      <c r="O54">
        <v>1432848.3617361099</v>
      </c>
      <c r="P54">
        <v>1500483.6185289701</v>
      </c>
      <c r="Q54">
        <v>1555902.22801556</v>
      </c>
      <c r="R54">
        <v>1604090.6149699099</v>
      </c>
      <c r="S54">
        <v>1652230.1671247999</v>
      </c>
      <c r="T54">
        <v>1645007.01031927</v>
      </c>
      <c r="U54">
        <v>1627279.41697904</v>
      </c>
      <c r="V54">
        <v>1609336.2127010999</v>
      </c>
      <c r="W54">
        <v>1614080.9999979001</v>
      </c>
      <c r="X54">
        <v>1622201.73440359</v>
      </c>
      <c r="Y54">
        <v>1631429.0897311999</v>
      </c>
      <c r="Z54">
        <v>1680284.7489480199</v>
      </c>
      <c r="AA54">
        <v>1718754.35517547</v>
      </c>
      <c r="AB54">
        <v>1745230.79759029</v>
      </c>
      <c r="AC54">
        <v>1803316.5219312401</v>
      </c>
      <c r="AD54">
        <v>1886237.97700857</v>
      </c>
      <c r="AE54">
        <v>1944261.42111082</v>
      </c>
      <c r="AF54">
        <v>765138.10085555399</v>
      </c>
    </row>
    <row r="55" spans="1:32" x14ac:dyDescent="0.3">
      <c r="A55" t="s">
        <v>234</v>
      </c>
      <c r="B55" t="s">
        <v>403</v>
      </c>
      <c r="C55" t="s">
        <v>297</v>
      </c>
      <c r="D55" t="s">
        <v>404</v>
      </c>
      <c r="E55" t="s">
        <v>298</v>
      </c>
      <c r="AE55">
        <v>415060.62880007998</v>
      </c>
    </row>
    <row r="56" spans="1:32" x14ac:dyDescent="0.3">
      <c r="A56" t="s">
        <v>234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234</v>
      </c>
      <c r="B57" t="s">
        <v>407</v>
      </c>
      <c r="C57" t="s">
        <v>297</v>
      </c>
      <c r="D57" t="s">
        <v>408</v>
      </c>
      <c r="E57" t="s">
        <v>298</v>
      </c>
      <c r="F57">
        <v>96472334.435249105</v>
      </c>
      <c r="G57">
        <v>99779214.228535697</v>
      </c>
      <c r="H57">
        <v>104093640.297204</v>
      </c>
      <c r="I57">
        <v>108942489.417859</v>
      </c>
      <c r="J57">
        <v>112927039.432395</v>
      </c>
      <c r="K57">
        <v>116828181.05785701</v>
      </c>
      <c r="L57">
        <v>120853600.900144</v>
      </c>
      <c r="M57">
        <v>124502638.72178</v>
      </c>
      <c r="N57">
        <v>126914824.495628</v>
      </c>
      <c r="O57">
        <v>129669220.10641</v>
      </c>
      <c r="P57">
        <v>132741301.297098</v>
      </c>
      <c r="Q57">
        <v>135981067.92391899</v>
      </c>
      <c r="R57">
        <v>139099277.626573</v>
      </c>
      <c r="S57">
        <v>141834763.022668</v>
      </c>
      <c r="T57">
        <v>141668515.46305799</v>
      </c>
      <c r="U57">
        <v>141258773.707771</v>
      </c>
      <c r="V57">
        <v>140648880.736617</v>
      </c>
      <c r="W57">
        <v>140785887.87739399</v>
      </c>
      <c r="X57">
        <v>141661037.84065399</v>
      </c>
      <c r="Y57">
        <v>143933237.21760499</v>
      </c>
      <c r="Z57">
        <v>146527234.07956901</v>
      </c>
      <c r="AA57">
        <v>148628490.73990899</v>
      </c>
      <c r="AB57">
        <v>149952888.25618601</v>
      </c>
      <c r="AC57">
        <v>151382723.14312801</v>
      </c>
      <c r="AD57">
        <v>152516574.653348</v>
      </c>
      <c r="AE57">
        <v>153012949.32068899</v>
      </c>
      <c r="AF57">
        <v>148084769.796042</v>
      </c>
    </row>
    <row r="58" spans="1:32" x14ac:dyDescent="0.3">
      <c r="A58" t="s">
        <v>234</v>
      </c>
      <c r="B58" t="s">
        <v>409</v>
      </c>
      <c r="C58" t="s">
        <v>297</v>
      </c>
      <c r="D58" t="s">
        <v>410</v>
      </c>
      <c r="E58" t="s">
        <v>298</v>
      </c>
      <c r="F58">
        <v>96473027.309742495</v>
      </c>
      <c r="G58">
        <v>99779578.331384093</v>
      </c>
      <c r="H58">
        <v>104092069.870914</v>
      </c>
      <c r="I58">
        <v>108938215.203106</v>
      </c>
      <c r="J58">
        <v>112919435.56837501</v>
      </c>
      <c r="K58">
        <v>116818685.51278099</v>
      </c>
      <c r="L58">
        <v>120841184.98193</v>
      </c>
      <c r="M58">
        <v>124484450.930269</v>
      </c>
      <c r="N58">
        <v>126893606.36330999</v>
      </c>
      <c r="O58">
        <v>129642523.52787299</v>
      </c>
      <c r="P58">
        <v>132708066.563026</v>
      </c>
      <c r="Q58">
        <v>135934079.895749</v>
      </c>
      <c r="R58">
        <v>139034567.43393201</v>
      </c>
      <c r="S58">
        <v>141751671.54055101</v>
      </c>
      <c r="T58">
        <v>141579620.01877999</v>
      </c>
      <c r="U58">
        <v>141164521.90013799</v>
      </c>
      <c r="V58">
        <v>140546886.62006</v>
      </c>
      <c r="W58">
        <v>140683946.75177699</v>
      </c>
      <c r="X58">
        <v>141564175.05205101</v>
      </c>
      <c r="Y58">
        <v>143842442.14870399</v>
      </c>
      <c r="Z58">
        <v>146439381.218308</v>
      </c>
      <c r="AA58">
        <v>148542466.424512</v>
      </c>
      <c r="AB58">
        <v>149865811.254574</v>
      </c>
      <c r="AC58">
        <v>151288597.81258899</v>
      </c>
      <c r="AD58">
        <v>152414508.70083499</v>
      </c>
      <c r="AE58">
        <v>152905929.74860799</v>
      </c>
      <c r="AF58">
        <v>147976943.35767901</v>
      </c>
    </row>
    <row r="59" spans="1:32" x14ac:dyDescent="0.3">
      <c r="A59" t="s">
        <v>234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236</v>
      </c>
      <c r="B2" t="s">
        <v>295</v>
      </c>
      <c r="C2" t="s">
        <v>297</v>
      </c>
      <c r="D2" t="s">
        <v>296</v>
      </c>
      <c r="E2" t="s">
        <v>298</v>
      </c>
      <c r="F2">
        <v>31775983.097730301</v>
      </c>
      <c r="G2">
        <v>30960705.172687899</v>
      </c>
      <c r="H2">
        <v>30261522.025317501</v>
      </c>
      <c r="I2">
        <v>29750335.683733098</v>
      </c>
      <c r="J2">
        <v>29026246.832713202</v>
      </c>
      <c r="K2">
        <v>27923923.3803702</v>
      </c>
      <c r="L2">
        <v>26832536.740860499</v>
      </c>
      <c r="M2">
        <v>25640777.4898207</v>
      </c>
      <c r="N2">
        <v>24575739.559499901</v>
      </c>
      <c r="O2">
        <v>23660267.153848801</v>
      </c>
      <c r="P2">
        <v>22806664.084550899</v>
      </c>
      <c r="Q2">
        <v>21624892.588411801</v>
      </c>
      <c r="R2">
        <v>20496851.192666799</v>
      </c>
      <c r="S2">
        <v>19509434.319651201</v>
      </c>
      <c r="T2">
        <v>18516934.212688901</v>
      </c>
      <c r="U2">
        <v>17656438.224851299</v>
      </c>
      <c r="V2">
        <v>16789303.3545889</v>
      </c>
      <c r="W2">
        <v>16202163.136277899</v>
      </c>
      <c r="X2">
        <v>15852803.6079915</v>
      </c>
      <c r="Y2">
        <v>15343279.8159166</v>
      </c>
      <c r="Z2">
        <v>15061432.5413398</v>
      </c>
      <c r="AA2">
        <v>14586992.063628299</v>
      </c>
      <c r="AB2">
        <v>14748393.902303999</v>
      </c>
      <c r="AC2">
        <v>14466455.1818443</v>
      </c>
      <c r="AD2">
        <v>14023079.467139799</v>
      </c>
      <c r="AE2">
        <v>13635909.848011101</v>
      </c>
    </row>
    <row r="3" spans="1:32" x14ac:dyDescent="0.3">
      <c r="A3" t="s">
        <v>236</v>
      </c>
      <c r="B3" t="s">
        <v>299</v>
      </c>
      <c r="C3" t="s">
        <v>297</v>
      </c>
      <c r="D3" t="s">
        <v>300</v>
      </c>
      <c r="E3" t="s">
        <v>298</v>
      </c>
      <c r="F3">
        <v>3399673.0918577299</v>
      </c>
      <c r="G3">
        <v>3290730.1422259002</v>
      </c>
      <c r="H3">
        <v>3192070.7184097702</v>
      </c>
      <c r="I3">
        <v>3104805.3216942102</v>
      </c>
      <c r="J3">
        <v>2984624.83678156</v>
      </c>
      <c r="K3">
        <v>2918410.9379439298</v>
      </c>
      <c r="L3">
        <v>2830131.0873928</v>
      </c>
      <c r="M3">
        <v>2800057.56342571</v>
      </c>
      <c r="N3">
        <v>2707901.9164144001</v>
      </c>
      <c r="O3">
        <v>2622125.5267712101</v>
      </c>
      <c r="P3">
        <v>2551111.1502371598</v>
      </c>
      <c r="Q3">
        <v>2511996.56333871</v>
      </c>
      <c r="R3">
        <v>2504794.2007625299</v>
      </c>
      <c r="S3">
        <v>2515859.0951618599</v>
      </c>
      <c r="T3">
        <v>2495971.8784673898</v>
      </c>
      <c r="U3">
        <v>2455053.1420048298</v>
      </c>
      <c r="V3">
        <v>2429648.1829774799</v>
      </c>
      <c r="W3">
        <v>2404183.8155212202</v>
      </c>
      <c r="X3">
        <v>2457932.20647407</v>
      </c>
      <c r="Y3">
        <v>2524630.6374412002</v>
      </c>
      <c r="Z3">
        <v>2581393.08503723</v>
      </c>
      <c r="AA3">
        <v>2612020.2989196801</v>
      </c>
      <c r="AB3">
        <v>2708217.4855670901</v>
      </c>
      <c r="AC3">
        <v>2681882.4813696099</v>
      </c>
      <c r="AD3">
        <v>2633921.8140841201</v>
      </c>
      <c r="AE3">
        <v>2567346.8536820002</v>
      </c>
    </row>
    <row r="4" spans="1:32" x14ac:dyDescent="0.3">
      <c r="A4" t="s">
        <v>236</v>
      </c>
      <c r="B4" t="s">
        <v>301</v>
      </c>
      <c r="C4" t="s">
        <v>297</v>
      </c>
      <c r="D4" t="s">
        <v>302</v>
      </c>
      <c r="E4" t="s">
        <v>298</v>
      </c>
      <c r="F4">
        <v>184071903.10844001</v>
      </c>
      <c r="G4">
        <v>186365323.90757</v>
      </c>
      <c r="H4">
        <v>189103389.26484701</v>
      </c>
      <c r="I4">
        <v>192406523.38038099</v>
      </c>
      <c r="J4">
        <v>191795650.81218499</v>
      </c>
      <c r="K4">
        <v>193224190.665766</v>
      </c>
      <c r="L4">
        <v>195080949.860385</v>
      </c>
      <c r="M4">
        <v>192714412.79523101</v>
      </c>
      <c r="N4">
        <v>191497828.79635501</v>
      </c>
      <c r="O4">
        <v>191819326.11183</v>
      </c>
      <c r="P4">
        <v>195581303.025525</v>
      </c>
      <c r="Q4">
        <v>198577916.881881</v>
      </c>
      <c r="R4">
        <v>203419680.337522</v>
      </c>
      <c r="S4">
        <v>206958756.775805</v>
      </c>
      <c r="T4">
        <v>202787222.70543599</v>
      </c>
      <c r="U4">
        <v>198049827.891873</v>
      </c>
      <c r="V4">
        <v>196142583.724314</v>
      </c>
      <c r="W4">
        <v>194983310.37658599</v>
      </c>
      <c r="X4">
        <v>192784892.57675001</v>
      </c>
      <c r="Y4">
        <v>191638185.84555799</v>
      </c>
      <c r="Z4">
        <v>192565364.09356701</v>
      </c>
      <c r="AA4">
        <v>194175472.943284</v>
      </c>
      <c r="AB4">
        <v>195774719.212832</v>
      </c>
      <c r="AC4">
        <v>198553256.81829199</v>
      </c>
      <c r="AD4">
        <v>199733809.64223701</v>
      </c>
      <c r="AE4">
        <v>198677157.317507</v>
      </c>
    </row>
    <row r="5" spans="1:32" x14ac:dyDescent="0.3">
      <c r="A5" t="s">
        <v>236</v>
      </c>
      <c r="B5" t="s">
        <v>303</v>
      </c>
      <c r="C5" t="s">
        <v>297</v>
      </c>
      <c r="D5" t="s">
        <v>304</v>
      </c>
      <c r="E5" t="s">
        <v>298</v>
      </c>
      <c r="F5">
        <v>15354208.6304281</v>
      </c>
      <c r="G5">
        <v>15751628.2909365</v>
      </c>
      <c r="H5">
        <v>16174401.760730499</v>
      </c>
      <c r="I5">
        <v>16655309.824528599</v>
      </c>
      <c r="J5">
        <v>16890015.655857299</v>
      </c>
      <c r="K5">
        <v>17208748.125885401</v>
      </c>
      <c r="L5">
        <v>17562698.6178695</v>
      </c>
      <c r="M5">
        <v>17855640.378731102</v>
      </c>
      <c r="N5">
        <v>17849259.810871001</v>
      </c>
      <c r="O5">
        <v>17936892.458898898</v>
      </c>
      <c r="P5">
        <v>18331573.2664023</v>
      </c>
      <c r="Q5">
        <v>18605212.291717101</v>
      </c>
      <c r="R5">
        <v>18941660.766834099</v>
      </c>
      <c r="S5">
        <v>18911676.638829902</v>
      </c>
      <c r="T5">
        <v>18802718.441288002</v>
      </c>
      <c r="U5">
        <v>18717280.138767399</v>
      </c>
      <c r="V5">
        <v>19045971.500542399</v>
      </c>
      <c r="W5">
        <v>19218075.9274294</v>
      </c>
      <c r="X5">
        <v>19153449.8044114</v>
      </c>
      <c r="Y5">
        <v>19213419.3042133</v>
      </c>
      <c r="Z5">
        <v>19252666.6081868</v>
      </c>
      <c r="AA5">
        <v>19532368.1732319</v>
      </c>
      <c r="AB5">
        <v>19983033.307958901</v>
      </c>
      <c r="AC5">
        <v>20369480.842935</v>
      </c>
      <c r="AD5">
        <v>20559596.782720599</v>
      </c>
      <c r="AE5">
        <v>20422554.4586487</v>
      </c>
    </row>
    <row r="6" spans="1:32" x14ac:dyDescent="0.3">
      <c r="A6" t="s">
        <v>236</v>
      </c>
      <c r="B6" t="s">
        <v>305</v>
      </c>
      <c r="C6" t="s">
        <v>297</v>
      </c>
      <c r="D6" t="s">
        <v>306</v>
      </c>
      <c r="E6" t="s">
        <v>298</v>
      </c>
      <c r="F6">
        <v>7463902.8041506801</v>
      </c>
      <c r="G6">
        <v>7100553.2531430796</v>
      </c>
      <c r="H6">
        <v>6823652.4982244195</v>
      </c>
      <c r="I6">
        <v>6564393.56802548</v>
      </c>
      <c r="J6">
        <v>6205071.72882728</v>
      </c>
      <c r="K6">
        <v>5866813.7661650497</v>
      </c>
      <c r="L6">
        <v>5576368.4634390203</v>
      </c>
      <c r="M6">
        <v>5278825.3484082697</v>
      </c>
      <c r="N6">
        <v>4958116.7489720704</v>
      </c>
      <c r="O6">
        <v>4701172.6978256097</v>
      </c>
      <c r="P6">
        <v>4557346.8487423602</v>
      </c>
      <c r="Q6">
        <v>4369253.4586540004</v>
      </c>
      <c r="R6">
        <v>4251508.53536765</v>
      </c>
      <c r="S6">
        <v>4133766.15821516</v>
      </c>
      <c r="T6">
        <v>3911117.3961322899</v>
      </c>
      <c r="U6">
        <v>3730102.7945757601</v>
      </c>
      <c r="V6">
        <v>3623110.0596342799</v>
      </c>
      <c r="W6">
        <v>3471651.75175334</v>
      </c>
      <c r="X6">
        <v>3366161.2505483902</v>
      </c>
      <c r="Y6">
        <v>3259459.2284632698</v>
      </c>
      <c r="Z6">
        <v>3203326.7043754901</v>
      </c>
      <c r="AA6">
        <v>3134601.5412956201</v>
      </c>
      <c r="AB6">
        <v>3064164.7521000202</v>
      </c>
      <c r="AC6">
        <v>2978184.1019580299</v>
      </c>
      <c r="AD6">
        <v>2927855.6837356598</v>
      </c>
      <c r="AE6">
        <v>2822333.0972822802</v>
      </c>
    </row>
    <row r="7" spans="1:32" x14ac:dyDescent="0.3">
      <c r="A7" t="s">
        <v>236</v>
      </c>
      <c r="B7" t="s">
        <v>307</v>
      </c>
      <c r="C7" t="s">
        <v>297</v>
      </c>
      <c r="D7" t="s">
        <v>308</v>
      </c>
      <c r="E7" t="s">
        <v>298</v>
      </c>
      <c r="F7">
        <v>12298765.956668301</v>
      </c>
      <c r="G7">
        <v>12421272.545179199</v>
      </c>
      <c r="H7">
        <v>12638133.7065008</v>
      </c>
      <c r="I7">
        <v>12759061.994733</v>
      </c>
      <c r="J7">
        <v>12547005.3751693</v>
      </c>
      <c r="K7">
        <v>12437385.7987643</v>
      </c>
      <c r="L7">
        <v>12317715.781334599</v>
      </c>
      <c r="M7">
        <v>12077784.2309747</v>
      </c>
      <c r="N7">
        <v>11826997.8616591</v>
      </c>
      <c r="O7">
        <v>11567698.461530801</v>
      </c>
      <c r="P7">
        <v>11663577.3817352</v>
      </c>
      <c r="Q7">
        <v>11750856.304626901</v>
      </c>
      <c r="R7">
        <v>12008054.587169901</v>
      </c>
      <c r="S7">
        <v>11983335.7419779</v>
      </c>
      <c r="T7">
        <v>11672126.600950601</v>
      </c>
      <c r="U7">
        <v>11431550.072354101</v>
      </c>
      <c r="V7">
        <v>11243622.0638305</v>
      </c>
      <c r="W7">
        <v>11021736.6104102</v>
      </c>
      <c r="X7">
        <v>10962073.047958501</v>
      </c>
      <c r="Y7">
        <v>10925105.398999</v>
      </c>
      <c r="Z7">
        <v>10938670.3567729</v>
      </c>
      <c r="AA7">
        <v>10988208.725244399</v>
      </c>
      <c r="AB7">
        <v>10922027.563663</v>
      </c>
      <c r="AC7">
        <v>10889540.6429132</v>
      </c>
      <c r="AD7">
        <v>10806298.8012925</v>
      </c>
      <c r="AE7">
        <v>10760041.6605221</v>
      </c>
    </row>
    <row r="8" spans="1:32" x14ac:dyDescent="0.3">
      <c r="A8" t="s">
        <v>236</v>
      </c>
      <c r="B8" t="s">
        <v>309</v>
      </c>
      <c r="C8" t="s">
        <v>297</v>
      </c>
      <c r="D8" t="s">
        <v>310</v>
      </c>
      <c r="E8" t="s">
        <v>298</v>
      </c>
      <c r="F8">
        <v>7444546.3143469198</v>
      </c>
      <c r="G8">
        <v>7532081.4076350499</v>
      </c>
      <c r="H8">
        <v>7401817.7618998699</v>
      </c>
      <c r="I8">
        <v>7351724.7912592702</v>
      </c>
      <c r="J8">
        <v>7204037.6217798097</v>
      </c>
      <c r="K8">
        <v>6979777.6542410804</v>
      </c>
      <c r="L8">
        <v>6762088.4602602301</v>
      </c>
      <c r="M8">
        <v>6662627.7444241904</v>
      </c>
      <c r="N8">
        <v>6569070.7993385801</v>
      </c>
      <c r="O8">
        <v>6527016.4470036402</v>
      </c>
      <c r="P8">
        <v>6473354.6679988103</v>
      </c>
      <c r="Q8">
        <v>6543728.2398425704</v>
      </c>
      <c r="R8">
        <v>6554662.6860684603</v>
      </c>
      <c r="S8">
        <v>6631980.4648315599</v>
      </c>
      <c r="T8">
        <v>6601384.7509110402</v>
      </c>
      <c r="U8">
        <v>6452583.3988919603</v>
      </c>
      <c r="V8">
        <v>6200609.3162996098</v>
      </c>
      <c r="W8">
        <v>6045443.1208450701</v>
      </c>
      <c r="X8">
        <v>5932631.7337935697</v>
      </c>
      <c r="Y8">
        <v>5836261.0631432598</v>
      </c>
      <c r="Z8">
        <v>5802936.4103236599</v>
      </c>
      <c r="AA8">
        <v>5703901.0884817699</v>
      </c>
      <c r="AB8">
        <v>5647482.5182255302</v>
      </c>
      <c r="AC8">
        <v>5553576.3022469599</v>
      </c>
      <c r="AD8">
        <v>5427814.4764759401</v>
      </c>
      <c r="AE8">
        <v>5372801.2787921801</v>
      </c>
    </row>
    <row r="9" spans="1:32" x14ac:dyDescent="0.3">
      <c r="A9" t="s">
        <v>236</v>
      </c>
      <c r="B9" t="s">
        <v>311</v>
      </c>
      <c r="C9" t="s">
        <v>297</v>
      </c>
      <c r="D9" t="s">
        <v>312</v>
      </c>
      <c r="E9" t="s">
        <v>298</v>
      </c>
      <c r="F9">
        <v>20712279.734018002</v>
      </c>
      <c r="G9">
        <v>20782760.583476201</v>
      </c>
      <c r="H9">
        <v>20963848.0157567</v>
      </c>
      <c r="I9">
        <v>21300044.250404</v>
      </c>
      <c r="J9">
        <v>21220615.083512101</v>
      </c>
      <c r="K9">
        <v>21179325.941959798</v>
      </c>
      <c r="L9">
        <v>21304677.568905398</v>
      </c>
      <c r="M9">
        <v>21246726.057864401</v>
      </c>
      <c r="N9">
        <v>21198534.0678754</v>
      </c>
      <c r="O9">
        <v>20978858.567339201</v>
      </c>
      <c r="P9">
        <v>21248257.918462399</v>
      </c>
      <c r="Q9">
        <v>21263470.477370001</v>
      </c>
      <c r="R9">
        <v>21462345.1744803</v>
      </c>
      <c r="S9">
        <v>21957019.046882998</v>
      </c>
      <c r="T9">
        <v>21804667.923469398</v>
      </c>
      <c r="U9">
        <v>21644490.7802311</v>
      </c>
      <c r="V9">
        <v>21560810.2881881</v>
      </c>
      <c r="W9">
        <v>21212706.776623301</v>
      </c>
      <c r="X9">
        <v>20759661.727351598</v>
      </c>
      <c r="Y9">
        <v>20353376.801888101</v>
      </c>
      <c r="Z9">
        <v>20038370.856881201</v>
      </c>
      <c r="AA9">
        <v>19715659.716054801</v>
      </c>
      <c r="AB9">
        <v>19470367.363066301</v>
      </c>
      <c r="AC9">
        <v>19585432.8162295</v>
      </c>
      <c r="AD9">
        <v>19867106.376261801</v>
      </c>
      <c r="AE9">
        <v>19846249.2540932</v>
      </c>
    </row>
    <row r="10" spans="1:32" x14ac:dyDescent="0.3">
      <c r="A10" t="s">
        <v>236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236</v>
      </c>
      <c r="B11" t="s">
        <v>315</v>
      </c>
      <c r="C11" t="s">
        <v>297</v>
      </c>
      <c r="D11" t="s">
        <v>316</v>
      </c>
      <c r="E11" t="s">
        <v>298</v>
      </c>
      <c r="F11">
        <v>4857471.3292388301</v>
      </c>
      <c r="G11">
        <v>5077998.87290964</v>
      </c>
      <c r="H11">
        <v>5360942.2661414603</v>
      </c>
      <c r="I11">
        <v>5586148.4887732798</v>
      </c>
      <c r="J11">
        <v>5714948.9460127596</v>
      </c>
      <c r="K11">
        <v>5929566.3317243801</v>
      </c>
      <c r="L11">
        <v>6199560.7085365104</v>
      </c>
      <c r="M11">
        <v>6457781.8000044096</v>
      </c>
      <c r="N11">
        <v>6688622.8316663904</v>
      </c>
      <c r="O11">
        <v>6845086.9944207398</v>
      </c>
      <c r="P11">
        <v>7032565.5305744698</v>
      </c>
      <c r="Q11">
        <v>7247105.5280862004</v>
      </c>
      <c r="R11">
        <v>7401191.9617996803</v>
      </c>
      <c r="S11">
        <v>7477373.0556200696</v>
      </c>
      <c r="T11">
        <v>7578228.9116395703</v>
      </c>
      <c r="U11">
        <v>7553423.0040738797</v>
      </c>
      <c r="V11">
        <v>7695755.4576873397</v>
      </c>
      <c r="W11">
        <v>8266953.7514626598</v>
      </c>
      <c r="X11">
        <v>8791909.0016272403</v>
      </c>
      <c r="Y11">
        <v>9159147.7194970306</v>
      </c>
      <c r="Z11">
        <v>9371472.0927184504</v>
      </c>
      <c r="AA11">
        <v>9988121.1688184701</v>
      </c>
      <c r="AB11">
        <v>10396460.857013199</v>
      </c>
      <c r="AC11">
        <v>10711780.117701899</v>
      </c>
      <c r="AD11">
        <v>10909500.8709259</v>
      </c>
      <c r="AE11">
        <v>11125788.530929901</v>
      </c>
    </row>
    <row r="12" spans="1:32" x14ac:dyDescent="0.3">
      <c r="A12" t="s">
        <v>236</v>
      </c>
      <c r="B12" t="s">
        <v>317</v>
      </c>
      <c r="C12" t="s">
        <v>297</v>
      </c>
      <c r="D12" t="s">
        <v>318</v>
      </c>
      <c r="E12" t="s">
        <v>298</v>
      </c>
      <c r="F12">
        <v>16402214.3091734</v>
      </c>
      <c r="G12">
        <v>16488506.4732947</v>
      </c>
      <c r="H12">
        <v>16611684.459630201</v>
      </c>
      <c r="I12">
        <v>16698361.4053177</v>
      </c>
      <c r="J12">
        <v>16394660.771751801</v>
      </c>
      <c r="K12">
        <v>16353535.4400304</v>
      </c>
      <c r="L12">
        <v>16386607.835939599</v>
      </c>
      <c r="M12">
        <v>15976126.929256599</v>
      </c>
      <c r="N12">
        <v>15995762.472260799</v>
      </c>
      <c r="O12">
        <v>16071642.368400199</v>
      </c>
      <c r="P12">
        <v>16315983.299793201</v>
      </c>
      <c r="Q12">
        <v>16725563.823561201</v>
      </c>
      <c r="R12">
        <v>17038856.4489244</v>
      </c>
      <c r="S12">
        <v>17107462.799874</v>
      </c>
      <c r="T12">
        <v>16744341.827729</v>
      </c>
      <c r="U12">
        <v>16333469.442727599</v>
      </c>
      <c r="V12">
        <v>16065920.938695399</v>
      </c>
      <c r="W12">
        <v>15887126.4864338</v>
      </c>
      <c r="X12">
        <v>15730924.153939901</v>
      </c>
      <c r="Y12">
        <v>15597721.1628078</v>
      </c>
      <c r="Z12">
        <v>15564721.049487401</v>
      </c>
      <c r="AA12">
        <v>15448253.831256401</v>
      </c>
      <c r="AB12">
        <v>15406141.7666829</v>
      </c>
      <c r="AC12">
        <v>15537354.6473921</v>
      </c>
      <c r="AD12">
        <v>15538236.6439302</v>
      </c>
      <c r="AE12">
        <v>15459217.770456299</v>
      </c>
    </row>
    <row r="13" spans="1:32" x14ac:dyDescent="0.3">
      <c r="A13" t="s">
        <v>236</v>
      </c>
      <c r="B13" t="s">
        <v>319</v>
      </c>
      <c r="C13" t="s">
        <v>297</v>
      </c>
      <c r="D13" t="s">
        <v>320</v>
      </c>
      <c r="E13" t="s">
        <v>298</v>
      </c>
      <c r="F13">
        <v>34764210.819375597</v>
      </c>
      <c r="G13">
        <v>34577918.603887103</v>
      </c>
      <c r="H13">
        <v>34262586.473008797</v>
      </c>
      <c r="I13">
        <v>33850306.447880298</v>
      </c>
      <c r="J13">
        <v>33193449.7613452</v>
      </c>
      <c r="K13">
        <v>32951510.157175001</v>
      </c>
      <c r="L13">
        <v>32859300.3255632</v>
      </c>
      <c r="M13">
        <v>32091550.7615733</v>
      </c>
      <c r="N13">
        <v>31136121.172524199</v>
      </c>
      <c r="O13">
        <v>30549249.874823201</v>
      </c>
      <c r="P13">
        <v>30467444.8036674</v>
      </c>
      <c r="Q13">
        <v>30674731.666472401</v>
      </c>
      <c r="R13">
        <v>31391657.9638502</v>
      </c>
      <c r="S13">
        <v>31995568.0493556</v>
      </c>
      <c r="T13">
        <v>31709869.838511098</v>
      </c>
      <c r="U13">
        <v>31389722.3168355</v>
      </c>
      <c r="V13">
        <v>31234265.155216798</v>
      </c>
      <c r="W13">
        <v>31104048.043351501</v>
      </c>
      <c r="X13">
        <v>30605023.0915577</v>
      </c>
      <c r="Y13">
        <v>30394266.489881799</v>
      </c>
      <c r="Z13">
        <v>30267651.880253501</v>
      </c>
      <c r="AA13">
        <v>30186644.083965499</v>
      </c>
      <c r="AB13">
        <v>30649158.798253201</v>
      </c>
      <c r="AC13">
        <v>30807406.558777899</v>
      </c>
      <c r="AD13">
        <v>31006388.389937598</v>
      </c>
      <c r="AE13">
        <v>30802674.1815136</v>
      </c>
    </row>
    <row r="14" spans="1:32" x14ac:dyDescent="0.3">
      <c r="A14" t="s">
        <v>236</v>
      </c>
      <c r="B14" t="s">
        <v>321</v>
      </c>
      <c r="C14" t="s">
        <v>297</v>
      </c>
      <c r="D14" t="s">
        <v>322</v>
      </c>
      <c r="E14" t="s">
        <v>298</v>
      </c>
      <c r="F14">
        <v>16438334.7522648</v>
      </c>
      <c r="G14">
        <v>17307247.144893501</v>
      </c>
      <c r="H14">
        <v>18031234.641228698</v>
      </c>
      <c r="I14">
        <v>18988198.343144499</v>
      </c>
      <c r="J14">
        <v>19360063.733796801</v>
      </c>
      <c r="K14">
        <v>20575169.005971801</v>
      </c>
      <c r="L14">
        <v>21559937.879778199</v>
      </c>
      <c r="M14">
        <v>21062701.0090282</v>
      </c>
      <c r="N14">
        <v>20789969.315764099</v>
      </c>
      <c r="O14">
        <v>21347454.569024399</v>
      </c>
      <c r="P14">
        <v>21807580.266692601</v>
      </c>
      <c r="Q14">
        <v>22516660.941647802</v>
      </c>
      <c r="R14">
        <v>23152973.531893</v>
      </c>
      <c r="S14">
        <v>23935118.056398202</v>
      </c>
      <c r="T14">
        <v>23077105.751835398</v>
      </c>
      <c r="U14">
        <v>22299829.506279401</v>
      </c>
      <c r="V14">
        <v>22035346.9747453</v>
      </c>
      <c r="W14">
        <v>21860007.565383401</v>
      </c>
      <c r="X14">
        <v>21196780.305160001</v>
      </c>
      <c r="Y14">
        <v>20926581.889364202</v>
      </c>
      <c r="Z14">
        <v>21296534.0896075</v>
      </c>
      <c r="AA14">
        <v>21376363.0875692</v>
      </c>
      <c r="AB14">
        <v>21440433.7331222</v>
      </c>
      <c r="AC14">
        <v>22303796.166962899</v>
      </c>
      <c r="AD14">
        <v>22629081.193636201</v>
      </c>
      <c r="AE14">
        <v>22801667.526245799</v>
      </c>
    </row>
    <row r="15" spans="1:32" x14ac:dyDescent="0.3">
      <c r="A15" t="s">
        <v>236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236</v>
      </c>
      <c r="B16" t="s">
        <v>325</v>
      </c>
      <c r="C16" t="s">
        <v>297</v>
      </c>
      <c r="D16" t="s">
        <v>326</v>
      </c>
      <c r="E16" t="s">
        <v>298</v>
      </c>
      <c r="F16">
        <v>9467983.6628755704</v>
      </c>
      <c r="G16">
        <v>10089946.071474301</v>
      </c>
      <c r="H16">
        <v>10694637.2292092</v>
      </c>
      <c r="I16">
        <v>11093533.664978299</v>
      </c>
      <c r="J16">
        <v>11320599.7425719</v>
      </c>
      <c r="K16">
        <v>11790899.3047853</v>
      </c>
      <c r="L16">
        <v>12107821.5809866</v>
      </c>
      <c r="M16">
        <v>11882585.155824199</v>
      </c>
      <c r="N16">
        <v>11807319.7295404</v>
      </c>
      <c r="O16">
        <v>11906797.005616101</v>
      </c>
      <c r="P16">
        <v>12076410.6198707</v>
      </c>
      <c r="Q16">
        <v>12232095.5752069</v>
      </c>
      <c r="R16">
        <v>12538507.8811146</v>
      </c>
      <c r="S16">
        <v>12505517.979967199</v>
      </c>
      <c r="T16">
        <v>11947175.8501158</v>
      </c>
      <c r="U16">
        <v>11592532.035602899</v>
      </c>
      <c r="V16">
        <v>11538748.9759725</v>
      </c>
      <c r="W16">
        <v>11406382.6526474</v>
      </c>
      <c r="X16">
        <v>11216065.5083689</v>
      </c>
      <c r="Y16">
        <v>11096079.711347001</v>
      </c>
      <c r="Z16">
        <v>11075681.0566369</v>
      </c>
      <c r="AA16">
        <v>11218930.4269503</v>
      </c>
      <c r="AB16">
        <v>11546036.9937486</v>
      </c>
      <c r="AC16">
        <v>11707948.8490317</v>
      </c>
      <c r="AD16">
        <v>11608315.991725201</v>
      </c>
      <c r="AE16">
        <v>11475188.9145457</v>
      </c>
    </row>
    <row r="17" spans="1:31" x14ac:dyDescent="0.3">
      <c r="A17" t="s">
        <v>236</v>
      </c>
      <c r="B17" t="s">
        <v>327</v>
      </c>
      <c r="C17" t="s">
        <v>297</v>
      </c>
      <c r="D17" t="s">
        <v>328</v>
      </c>
      <c r="E17" t="s">
        <v>298</v>
      </c>
      <c r="F17">
        <v>11874597.7131199</v>
      </c>
      <c r="G17">
        <v>12057552.6684043</v>
      </c>
      <c r="H17">
        <v>12276174.4644996</v>
      </c>
      <c r="I17">
        <v>12707821.1877164</v>
      </c>
      <c r="J17">
        <v>12710245.780891299</v>
      </c>
      <c r="K17">
        <v>12886169.6506823</v>
      </c>
      <c r="L17">
        <v>12979545.356490999</v>
      </c>
      <c r="M17">
        <v>12748430.7752584</v>
      </c>
      <c r="N17">
        <v>12638656.5825259</v>
      </c>
      <c r="O17">
        <v>12994275.2473967</v>
      </c>
      <c r="P17">
        <v>13750536.8695502</v>
      </c>
      <c r="Q17">
        <v>13960553.813554799</v>
      </c>
      <c r="R17">
        <v>14869976.167693</v>
      </c>
      <c r="S17">
        <v>15768306.410849299</v>
      </c>
      <c r="T17">
        <v>15440459.113902301</v>
      </c>
      <c r="U17">
        <v>14726803.3246633</v>
      </c>
      <c r="V17">
        <v>14493303.0673841</v>
      </c>
      <c r="W17">
        <v>14512930.6446211</v>
      </c>
      <c r="X17">
        <v>14209761.2755452</v>
      </c>
      <c r="Y17">
        <v>14025016.1627289</v>
      </c>
      <c r="Z17">
        <v>14234893.4993378</v>
      </c>
      <c r="AA17">
        <v>14295437.729522901</v>
      </c>
      <c r="AB17">
        <v>14052764.264000099</v>
      </c>
      <c r="AC17">
        <v>14292323.805170201</v>
      </c>
      <c r="AD17">
        <v>14414299.522731701</v>
      </c>
      <c r="AE17">
        <v>14020924.1876864</v>
      </c>
    </row>
    <row r="18" spans="1:31" x14ac:dyDescent="0.3">
      <c r="A18" t="s">
        <v>236</v>
      </c>
      <c r="B18" t="s">
        <v>329</v>
      </c>
      <c r="C18" t="s">
        <v>297</v>
      </c>
      <c r="D18" t="s">
        <v>330</v>
      </c>
      <c r="E18" t="s">
        <v>298</v>
      </c>
      <c r="F18">
        <v>24713019.487550899</v>
      </c>
      <c r="G18">
        <v>24700269.7281291</v>
      </c>
      <c r="H18">
        <v>25197595.736733399</v>
      </c>
      <c r="I18">
        <v>25963004.917327799</v>
      </c>
      <c r="J18">
        <v>26070613.555735201</v>
      </c>
      <c r="K18">
        <v>26011533.1578345</v>
      </c>
      <c r="L18">
        <v>26270321.171811499</v>
      </c>
      <c r="M18">
        <v>26325018.962762799</v>
      </c>
      <c r="N18">
        <v>26915174.552245501</v>
      </c>
      <c r="O18">
        <v>27187549.945762601</v>
      </c>
      <c r="P18">
        <v>28452412.245326199</v>
      </c>
      <c r="Q18">
        <v>29137834.555374101</v>
      </c>
      <c r="R18">
        <v>30087793.667475101</v>
      </c>
      <c r="S18">
        <v>30801563.997444101</v>
      </c>
      <c r="T18">
        <v>29859558.942784999</v>
      </c>
      <c r="U18">
        <v>28592498.1389005</v>
      </c>
      <c r="V18">
        <v>27779642.2783315</v>
      </c>
      <c r="W18">
        <v>27391885.9171119</v>
      </c>
      <c r="X18">
        <v>27273810.6472371</v>
      </c>
      <c r="Y18">
        <v>27275896.050686002</v>
      </c>
      <c r="Z18">
        <v>27826468.117113899</v>
      </c>
      <c r="AA18">
        <v>28835828.730839301</v>
      </c>
      <c r="AB18">
        <v>29520251.668108501</v>
      </c>
      <c r="AC18">
        <v>30204901.368863299</v>
      </c>
      <c r="AD18">
        <v>30456204.208720401</v>
      </c>
      <c r="AE18">
        <v>30243344.1973706</v>
      </c>
    </row>
    <row r="19" spans="1:31" x14ac:dyDescent="0.3">
      <c r="A19" t="s">
        <v>236</v>
      </c>
      <c r="B19" t="s">
        <v>331</v>
      </c>
      <c r="C19" t="s">
        <v>297</v>
      </c>
      <c r="D19" t="s">
        <v>332</v>
      </c>
      <c r="E19" t="s">
        <v>298</v>
      </c>
      <c r="F19">
        <v>3376716.7168908599</v>
      </c>
      <c r="G19">
        <v>3417993.2607893399</v>
      </c>
      <c r="H19">
        <v>3459162.6838821098</v>
      </c>
      <c r="I19">
        <v>3532967.8292284999</v>
      </c>
      <c r="J19">
        <v>3502420.7766139698</v>
      </c>
      <c r="K19">
        <v>3409307.6223762101</v>
      </c>
      <c r="L19">
        <v>3423543.2654401101</v>
      </c>
      <c r="M19">
        <v>3312547.0053481199</v>
      </c>
      <c r="N19">
        <v>3359481.8681034502</v>
      </c>
      <c r="O19">
        <v>3339473.48557299</v>
      </c>
      <c r="P19">
        <v>3468311.2231791802</v>
      </c>
      <c r="Q19">
        <v>3566062.0324877002</v>
      </c>
      <c r="R19">
        <v>3682606.8829413601</v>
      </c>
      <c r="S19">
        <v>3676931.60507948</v>
      </c>
      <c r="T19">
        <v>3608799.3026939998</v>
      </c>
      <c r="U19">
        <v>3601467.3478479502</v>
      </c>
      <c r="V19">
        <v>3653581.5600349801</v>
      </c>
      <c r="W19">
        <v>3613135.3969183001</v>
      </c>
      <c r="X19">
        <v>3624427.6930401199</v>
      </c>
      <c r="Y19">
        <v>3614547.9992655702</v>
      </c>
      <c r="Z19">
        <v>3714787.3299701698</v>
      </c>
      <c r="AA19">
        <v>3762829.93698521</v>
      </c>
      <c r="AB19">
        <v>3686562.18800944</v>
      </c>
      <c r="AC19">
        <v>3611829.6090454101</v>
      </c>
      <c r="AD19">
        <v>3582559.6308500101</v>
      </c>
      <c r="AE19">
        <v>3524372.2594203502</v>
      </c>
    </row>
    <row r="20" spans="1:31" x14ac:dyDescent="0.3">
      <c r="A20" t="s">
        <v>236</v>
      </c>
      <c r="B20" t="s">
        <v>333</v>
      </c>
      <c r="C20" t="s">
        <v>297</v>
      </c>
      <c r="D20" t="s">
        <v>334</v>
      </c>
      <c r="E20" t="s">
        <v>298</v>
      </c>
      <c r="F20">
        <v>113604671.25555401</v>
      </c>
      <c r="G20">
        <v>119024107.12914</v>
      </c>
      <c r="H20">
        <v>123456977.11236501</v>
      </c>
      <c r="I20">
        <v>127458154.11172</v>
      </c>
      <c r="J20">
        <v>131258235.51310199</v>
      </c>
      <c r="K20">
        <v>133964940.838075</v>
      </c>
      <c r="L20">
        <v>136222379.61208001</v>
      </c>
      <c r="M20">
        <v>137533845.15685999</v>
      </c>
      <c r="N20">
        <v>138473997.91569501</v>
      </c>
      <c r="O20">
        <v>138217156.59651399</v>
      </c>
      <c r="P20">
        <v>138198175.770441</v>
      </c>
      <c r="Q20">
        <v>137727113.23674601</v>
      </c>
      <c r="R20">
        <v>137516949.50923499</v>
      </c>
      <c r="S20">
        <v>137608537.9677</v>
      </c>
      <c r="T20">
        <v>137440573.58415201</v>
      </c>
      <c r="U20">
        <v>137168724.91143</v>
      </c>
      <c r="V20">
        <v>136697470.65754399</v>
      </c>
      <c r="W20">
        <v>136328000.37934801</v>
      </c>
      <c r="X20">
        <v>135872922.75494099</v>
      </c>
      <c r="Y20">
        <v>135416709.06730899</v>
      </c>
      <c r="Z20">
        <v>135278538.94398999</v>
      </c>
      <c r="AA20">
        <v>135184001.507287</v>
      </c>
      <c r="AB20">
        <v>134930923.62335899</v>
      </c>
      <c r="AC20">
        <v>134975724.42349499</v>
      </c>
      <c r="AD20">
        <v>134303141.24139899</v>
      </c>
      <c r="AE20">
        <v>133487810.43501</v>
      </c>
    </row>
    <row r="21" spans="1:31" x14ac:dyDescent="0.3">
      <c r="A21" t="s">
        <v>236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236</v>
      </c>
      <c r="B22" t="s">
        <v>337</v>
      </c>
      <c r="C22" t="s">
        <v>297</v>
      </c>
      <c r="D22" t="s">
        <v>338</v>
      </c>
      <c r="E22" t="s">
        <v>298</v>
      </c>
      <c r="F22">
        <v>66991370.2271595</v>
      </c>
      <c r="G22">
        <v>70234591.883166701</v>
      </c>
      <c r="H22">
        <v>73162968.9409796</v>
      </c>
      <c r="I22">
        <v>76311539.890133798</v>
      </c>
      <c r="J22">
        <v>79353369.7582445</v>
      </c>
      <c r="K22">
        <v>81741557.527036801</v>
      </c>
      <c r="L22">
        <v>83890362.546185702</v>
      </c>
      <c r="M22">
        <v>85868497.790211201</v>
      </c>
      <c r="N22">
        <v>87399934.953281999</v>
      </c>
      <c r="O22">
        <v>88176670.731320396</v>
      </c>
      <c r="P22">
        <v>88536448.380288303</v>
      </c>
      <c r="Q22">
        <v>88617975.428555593</v>
      </c>
      <c r="R22">
        <v>88294020.782588497</v>
      </c>
      <c r="S22">
        <v>87969055.399259403</v>
      </c>
      <c r="T22">
        <v>87858148.452493995</v>
      </c>
      <c r="U22">
        <v>87668806.317074493</v>
      </c>
      <c r="V22">
        <v>87682034.424018204</v>
      </c>
      <c r="W22">
        <v>87780119.456504196</v>
      </c>
      <c r="X22">
        <v>88282015.023769796</v>
      </c>
      <c r="Y22">
        <v>88587710.395367101</v>
      </c>
      <c r="Z22">
        <v>88936833.890864506</v>
      </c>
      <c r="AA22">
        <v>89608780.874271303</v>
      </c>
      <c r="AB22">
        <v>90013226.280497506</v>
      </c>
      <c r="AC22">
        <v>90377402.313706204</v>
      </c>
      <c r="AD22">
        <v>90839691.809384093</v>
      </c>
      <c r="AE22">
        <v>91673639.379609704</v>
      </c>
    </row>
    <row r="23" spans="1:31" x14ac:dyDescent="0.3">
      <c r="A23" t="s">
        <v>236</v>
      </c>
      <c r="B23" t="s">
        <v>339</v>
      </c>
      <c r="C23" t="s">
        <v>297</v>
      </c>
      <c r="D23" t="s">
        <v>340</v>
      </c>
      <c r="E23" t="s">
        <v>298</v>
      </c>
      <c r="F23">
        <v>24708081.7561583</v>
      </c>
      <c r="G23">
        <v>25249055.814314701</v>
      </c>
      <c r="H23">
        <v>25300238.725245301</v>
      </c>
      <c r="I23">
        <v>25047795.939974599</v>
      </c>
      <c r="J23">
        <v>24773601.226022001</v>
      </c>
      <c r="K23">
        <v>24868468.4637978</v>
      </c>
      <c r="L23">
        <v>24548799.7111568</v>
      </c>
      <c r="M23">
        <v>24039680.262648098</v>
      </c>
      <c r="N23">
        <v>23083177.0478861</v>
      </c>
      <c r="O23">
        <v>22322309.2373369</v>
      </c>
      <c r="P23">
        <v>21695796.607639</v>
      </c>
      <c r="Q23">
        <v>21109962.624559902</v>
      </c>
      <c r="R23">
        <v>21465971.762147799</v>
      </c>
      <c r="S23">
        <v>21065124.303498499</v>
      </c>
      <c r="T23">
        <v>20417939.744869001</v>
      </c>
      <c r="U23">
        <v>20274437.814030301</v>
      </c>
      <c r="V23">
        <v>20083150.585263699</v>
      </c>
      <c r="W23">
        <v>19951240.5473621</v>
      </c>
      <c r="X23">
        <v>20317814.194546301</v>
      </c>
      <c r="Y23">
        <v>20654952.243911501</v>
      </c>
      <c r="Z23">
        <v>20846175.408559799</v>
      </c>
      <c r="AA23">
        <v>20906377.439478502</v>
      </c>
      <c r="AB23">
        <v>21491721.745096199</v>
      </c>
      <c r="AC23">
        <v>21764038.131072499</v>
      </c>
      <c r="AD23">
        <v>22002274.0852606</v>
      </c>
      <c r="AE23">
        <v>22398663.934260499</v>
      </c>
    </row>
    <row r="24" spans="1:31" x14ac:dyDescent="0.3">
      <c r="A24" t="s">
        <v>236</v>
      </c>
      <c r="B24" t="s">
        <v>341</v>
      </c>
      <c r="C24" t="s">
        <v>297</v>
      </c>
      <c r="D24" t="s">
        <v>342</v>
      </c>
      <c r="E24" t="s">
        <v>298</v>
      </c>
      <c r="F24">
        <v>61872257.410016097</v>
      </c>
      <c r="G24">
        <v>64029740.781147502</v>
      </c>
      <c r="H24">
        <v>65783057.822482601</v>
      </c>
      <c r="I24">
        <v>66295224.959649101</v>
      </c>
      <c r="J24">
        <v>66539933.616456904</v>
      </c>
      <c r="K24">
        <v>68197756.226998001</v>
      </c>
      <c r="L24">
        <v>68229177.811859503</v>
      </c>
      <c r="M24">
        <v>67982888.150908202</v>
      </c>
      <c r="N24">
        <v>67535727.354104802</v>
      </c>
      <c r="O24">
        <v>68204238.310690299</v>
      </c>
      <c r="P24">
        <v>69022586.174437702</v>
      </c>
      <c r="Q24">
        <v>70061652.945004106</v>
      </c>
      <c r="R24">
        <v>70357012.176027298</v>
      </c>
      <c r="S24">
        <v>70473439.992305905</v>
      </c>
      <c r="T24">
        <v>69932863.397228196</v>
      </c>
      <c r="U24">
        <v>69200620.349214494</v>
      </c>
      <c r="V24">
        <v>68902100.362683803</v>
      </c>
      <c r="W24">
        <v>68985766.917483404</v>
      </c>
      <c r="X24">
        <v>69485016.640138507</v>
      </c>
      <c r="Y24">
        <v>70199307.844117105</v>
      </c>
      <c r="Z24">
        <v>71256610.278055698</v>
      </c>
      <c r="AA24">
        <v>72109718.063251898</v>
      </c>
      <c r="AB24">
        <v>72772868.555948794</v>
      </c>
      <c r="AC24">
        <v>72653974.049553499</v>
      </c>
      <c r="AD24">
        <v>73069274.532628596</v>
      </c>
      <c r="AE24">
        <v>72881699.559143499</v>
      </c>
    </row>
    <row r="25" spans="1:31" x14ac:dyDescent="0.3">
      <c r="A25" t="s">
        <v>236</v>
      </c>
      <c r="B25" t="s">
        <v>343</v>
      </c>
      <c r="C25" t="s">
        <v>297</v>
      </c>
      <c r="D25" t="s">
        <v>344</v>
      </c>
      <c r="E25" t="s">
        <v>298</v>
      </c>
      <c r="F25">
        <v>1609030.08118893</v>
      </c>
      <c r="G25">
        <v>1935049.7657457599</v>
      </c>
      <c r="H25">
        <v>2204212.2233072198</v>
      </c>
      <c r="I25">
        <v>2156269.8097117501</v>
      </c>
      <c r="J25">
        <v>2298580.6369177601</v>
      </c>
      <c r="K25">
        <v>2571157.8925616299</v>
      </c>
      <c r="L25">
        <v>2730446.4221904501</v>
      </c>
      <c r="M25">
        <v>2718201.7670523999</v>
      </c>
      <c r="N25">
        <v>2787302.3121436602</v>
      </c>
      <c r="O25">
        <v>2957065.9292925801</v>
      </c>
      <c r="P25">
        <v>3161269.6657178402</v>
      </c>
      <c r="Q25">
        <v>3274731.5687085399</v>
      </c>
      <c r="R25">
        <v>3237554.4130267999</v>
      </c>
      <c r="S25">
        <v>3454014.9374755402</v>
      </c>
      <c r="T25">
        <v>3433234.5098615699</v>
      </c>
      <c r="U25">
        <v>3158447.7937157098</v>
      </c>
      <c r="V25">
        <v>2899884.2113475199</v>
      </c>
      <c r="W25">
        <v>2673588.7959612501</v>
      </c>
      <c r="X25">
        <v>2516938.44124628</v>
      </c>
      <c r="Y25">
        <v>2492910.2102266098</v>
      </c>
      <c r="Z25">
        <v>2391716.9043549802</v>
      </c>
      <c r="AA25">
        <v>2246887.5087458999</v>
      </c>
      <c r="AB25">
        <v>2150834.0459497301</v>
      </c>
      <c r="AC25">
        <v>2003618.10947173</v>
      </c>
      <c r="AD25">
        <v>2119243.6775965402</v>
      </c>
      <c r="AE25">
        <v>2036727.1750018599</v>
      </c>
    </row>
    <row r="26" spans="1:31" x14ac:dyDescent="0.3">
      <c r="A26" t="s">
        <v>236</v>
      </c>
      <c r="B26" t="s">
        <v>345</v>
      </c>
      <c r="C26" t="s">
        <v>297</v>
      </c>
      <c r="D26" t="s">
        <v>346</v>
      </c>
      <c r="E26" t="s">
        <v>298</v>
      </c>
      <c r="F26">
        <v>31592880.973879401</v>
      </c>
      <c r="G26">
        <v>32668962.983506501</v>
      </c>
      <c r="H26">
        <v>34090071.648047701</v>
      </c>
      <c r="I26">
        <v>34511437.491049796</v>
      </c>
      <c r="J26">
        <v>34513003.788830601</v>
      </c>
      <c r="K26">
        <v>34704327.531192198</v>
      </c>
      <c r="L26">
        <v>34199397.148691602</v>
      </c>
      <c r="M26">
        <v>33883982.020502903</v>
      </c>
      <c r="N26">
        <v>33269196.598392401</v>
      </c>
      <c r="O26">
        <v>32834965.674581502</v>
      </c>
      <c r="P26">
        <v>32590518.382271498</v>
      </c>
      <c r="Q26">
        <v>32757602.5584694</v>
      </c>
      <c r="R26">
        <v>32867950.6538902</v>
      </c>
      <c r="S26">
        <v>32977965.793205</v>
      </c>
      <c r="T26">
        <v>32846450.5736605</v>
      </c>
      <c r="U26">
        <v>32519051.7589189</v>
      </c>
      <c r="V26">
        <v>32319835.545883998</v>
      </c>
      <c r="W26">
        <v>32199441.999333899</v>
      </c>
      <c r="X26">
        <v>32151476.432886001</v>
      </c>
      <c r="Y26">
        <v>32106910.575587101</v>
      </c>
      <c r="Z26">
        <v>32288154.5841805</v>
      </c>
      <c r="AA26">
        <v>32339974.423395801</v>
      </c>
      <c r="AB26">
        <v>32477342.978167798</v>
      </c>
      <c r="AC26">
        <v>32088138.160079598</v>
      </c>
      <c r="AD26">
        <v>31644052.986115899</v>
      </c>
      <c r="AE26">
        <v>31283326.0947758</v>
      </c>
    </row>
    <row r="27" spans="1:31" x14ac:dyDescent="0.3">
      <c r="A27" t="s">
        <v>236</v>
      </c>
      <c r="B27" t="s">
        <v>347</v>
      </c>
      <c r="C27" t="s">
        <v>297</v>
      </c>
      <c r="D27" t="s">
        <v>348</v>
      </c>
      <c r="E27" t="s">
        <v>298</v>
      </c>
      <c r="F27">
        <v>28816863.5523935</v>
      </c>
      <c r="G27">
        <v>29570916.668012701</v>
      </c>
      <c r="H27">
        <v>29664911.8890508</v>
      </c>
      <c r="I27">
        <v>29815151.603913698</v>
      </c>
      <c r="J27">
        <v>29905946.081124902</v>
      </c>
      <c r="K27">
        <v>31060855.5154071</v>
      </c>
      <c r="L27">
        <v>31406845.188937701</v>
      </c>
      <c r="M27">
        <v>31478299.303984601</v>
      </c>
      <c r="N27">
        <v>31555334.123396602</v>
      </c>
      <c r="O27">
        <v>32453449.500687901</v>
      </c>
      <c r="P27">
        <v>33285438.611709401</v>
      </c>
      <c r="Q27">
        <v>34032194.236463703</v>
      </c>
      <c r="R27">
        <v>34254435.113572001</v>
      </c>
      <c r="S27">
        <v>34042364.815006398</v>
      </c>
      <c r="T27">
        <v>33656186.846794002</v>
      </c>
      <c r="U27">
        <v>33530788.009335101</v>
      </c>
      <c r="V27">
        <v>33693529.358576</v>
      </c>
      <c r="W27">
        <v>34124111.782727398</v>
      </c>
      <c r="X27">
        <v>34827076.6559093</v>
      </c>
      <c r="Y27">
        <v>35606203.260026999</v>
      </c>
      <c r="Z27">
        <v>36582110.1599022</v>
      </c>
      <c r="AA27">
        <v>37526942.593256198</v>
      </c>
      <c r="AB27">
        <v>38148550.541158304</v>
      </c>
      <c r="AC27">
        <v>38564991.883755699</v>
      </c>
      <c r="AD27">
        <v>39306195.341332898</v>
      </c>
      <c r="AE27">
        <v>39561646.289365903</v>
      </c>
    </row>
    <row r="28" spans="1:31" x14ac:dyDescent="0.3">
      <c r="A28" t="s">
        <v>236</v>
      </c>
      <c r="B28" t="s">
        <v>349</v>
      </c>
      <c r="C28" t="s">
        <v>297</v>
      </c>
      <c r="D28" t="s">
        <v>350</v>
      </c>
      <c r="E28" t="s">
        <v>298</v>
      </c>
      <c r="F28">
        <v>130200240.33536801</v>
      </c>
      <c r="G28">
        <v>134313829.03135401</v>
      </c>
      <c r="H28">
        <v>138509356.30906901</v>
      </c>
      <c r="I28">
        <v>140556399.911468</v>
      </c>
      <c r="J28">
        <v>143019882.06898299</v>
      </c>
      <c r="K28">
        <v>144554548.16538799</v>
      </c>
      <c r="L28">
        <v>145765216.302632</v>
      </c>
      <c r="M28">
        <v>146664048.61353901</v>
      </c>
      <c r="N28">
        <v>148721940.561961</v>
      </c>
      <c r="O28">
        <v>149999942.47395399</v>
      </c>
      <c r="P28">
        <v>150310748.002498</v>
      </c>
      <c r="Q28">
        <v>150409551.45830199</v>
      </c>
      <c r="R28">
        <v>151641891.62001801</v>
      </c>
      <c r="S28">
        <v>152468336.99038699</v>
      </c>
      <c r="T28">
        <v>153035690.389835</v>
      </c>
      <c r="U28">
        <v>153187205.70421699</v>
      </c>
      <c r="V28">
        <v>152987278.495873</v>
      </c>
      <c r="W28">
        <v>153815397.13044</v>
      </c>
      <c r="X28">
        <v>154320637.822624</v>
      </c>
      <c r="Y28">
        <v>155235253.74886999</v>
      </c>
      <c r="Z28">
        <v>155965005.9973</v>
      </c>
      <c r="AA28">
        <v>156901980.07694501</v>
      </c>
      <c r="AB28">
        <v>158258948.04840499</v>
      </c>
      <c r="AC28">
        <v>160407811.583561</v>
      </c>
      <c r="AD28">
        <v>162349017.577436</v>
      </c>
      <c r="AE28">
        <v>163939040.73069</v>
      </c>
    </row>
    <row r="29" spans="1:31" x14ac:dyDescent="0.3">
      <c r="A29" t="s">
        <v>236</v>
      </c>
      <c r="B29" t="s">
        <v>351</v>
      </c>
      <c r="C29" t="s">
        <v>297</v>
      </c>
      <c r="D29" t="s">
        <v>352</v>
      </c>
      <c r="E29" t="s">
        <v>298</v>
      </c>
      <c r="F29">
        <v>79092581.262271494</v>
      </c>
      <c r="G29">
        <v>80638534.635237694</v>
      </c>
      <c r="H29">
        <v>82807748.913453102</v>
      </c>
      <c r="I29">
        <v>82826281.422074497</v>
      </c>
      <c r="J29">
        <v>82650520.466563806</v>
      </c>
      <c r="K29">
        <v>82627145.075995103</v>
      </c>
      <c r="L29">
        <v>81980428.192900002</v>
      </c>
      <c r="M29">
        <v>81519861.470245898</v>
      </c>
      <c r="N29">
        <v>81677348.753829703</v>
      </c>
      <c r="O29">
        <v>81629018.159079194</v>
      </c>
      <c r="P29">
        <v>81489688.1187585</v>
      </c>
      <c r="Q29">
        <v>81029864.047662497</v>
      </c>
      <c r="R29">
        <v>80535732.673999295</v>
      </c>
      <c r="S29">
        <v>80221589.929324806</v>
      </c>
      <c r="T29">
        <v>79554522.756646901</v>
      </c>
      <c r="U29">
        <v>79233637.661081001</v>
      </c>
      <c r="V29">
        <v>79016218.849903494</v>
      </c>
      <c r="W29">
        <v>79071887.259515807</v>
      </c>
      <c r="X29">
        <v>79271331.6373294</v>
      </c>
      <c r="Y29">
        <v>79541194.099653006</v>
      </c>
      <c r="Z29">
        <v>79713629.507283106</v>
      </c>
      <c r="AA29">
        <v>79943678.961154893</v>
      </c>
      <c r="AB29">
        <v>80150513.672717199</v>
      </c>
      <c r="AC29">
        <v>81111631.708536893</v>
      </c>
      <c r="AD29">
        <v>82462597.998246104</v>
      </c>
      <c r="AE29">
        <v>83289985.138040006</v>
      </c>
    </row>
    <row r="30" spans="1:31" x14ac:dyDescent="0.3">
      <c r="A30" t="s">
        <v>236</v>
      </c>
      <c r="B30" t="s">
        <v>353</v>
      </c>
      <c r="C30" t="s">
        <v>297</v>
      </c>
      <c r="D30" t="s">
        <v>354</v>
      </c>
      <c r="E30" t="s">
        <v>298</v>
      </c>
      <c r="F30">
        <v>9303217.4877807908</v>
      </c>
      <c r="G30">
        <v>9413550.9882196505</v>
      </c>
      <c r="H30">
        <v>9252538.6657411791</v>
      </c>
      <c r="I30">
        <v>9346338.0487576891</v>
      </c>
      <c r="J30">
        <v>9407063.5367947891</v>
      </c>
      <c r="K30">
        <v>9392620.3167431504</v>
      </c>
      <c r="L30">
        <v>9634871.0877911802</v>
      </c>
      <c r="M30">
        <v>10139617.14811</v>
      </c>
      <c r="N30">
        <v>10752622.948799901</v>
      </c>
      <c r="O30">
        <v>11160675.548737001</v>
      </c>
      <c r="P30">
        <v>10981097.031986199</v>
      </c>
      <c r="Q30">
        <v>10817693.600133199</v>
      </c>
      <c r="R30">
        <v>10600893.8351175</v>
      </c>
      <c r="S30">
        <v>10615586.9402324</v>
      </c>
      <c r="T30">
        <v>10801760.309511799</v>
      </c>
      <c r="U30">
        <v>10694773.038416799</v>
      </c>
      <c r="V30">
        <v>10723187.696908399</v>
      </c>
      <c r="W30">
        <v>10724941.2735654</v>
      </c>
      <c r="X30">
        <v>10749178.0002145</v>
      </c>
      <c r="Y30">
        <v>10718085.324196501</v>
      </c>
      <c r="Z30">
        <v>10771007.855600299</v>
      </c>
      <c r="AA30">
        <v>11067661.4619752</v>
      </c>
      <c r="AB30">
        <v>11426636.4576078</v>
      </c>
      <c r="AC30">
        <v>11674213.0783423</v>
      </c>
      <c r="AD30">
        <v>11670440.7255727</v>
      </c>
      <c r="AE30">
        <v>11506733.3764225</v>
      </c>
    </row>
    <row r="31" spans="1:31" x14ac:dyDescent="0.3">
      <c r="A31" t="s">
        <v>236</v>
      </c>
      <c r="B31" t="s">
        <v>355</v>
      </c>
      <c r="C31" t="s">
        <v>297</v>
      </c>
      <c r="D31" t="s">
        <v>356</v>
      </c>
      <c r="E31" t="s">
        <v>298</v>
      </c>
      <c r="F31">
        <v>5666578.3924538</v>
      </c>
      <c r="G31">
        <v>5622593.1293168804</v>
      </c>
      <c r="H31">
        <v>5933789.4735273002</v>
      </c>
      <c r="I31">
        <v>5974727.4653584603</v>
      </c>
      <c r="J31">
        <v>5892384.6922763204</v>
      </c>
      <c r="K31">
        <v>5865046.0504242703</v>
      </c>
      <c r="L31">
        <v>5822390.3842273504</v>
      </c>
      <c r="M31">
        <v>5754453.5726433899</v>
      </c>
      <c r="N31">
        <v>5880960.2754484499</v>
      </c>
      <c r="O31">
        <v>5998958.1922258604</v>
      </c>
      <c r="P31">
        <v>6262360.4478737004</v>
      </c>
      <c r="Q31">
        <v>6465302.5135433096</v>
      </c>
      <c r="R31">
        <v>6988848.4448651997</v>
      </c>
      <c r="S31">
        <v>7919547.3521157103</v>
      </c>
      <c r="T31">
        <v>8446653.9962848406</v>
      </c>
      <c r="U31">
        <v>8659002.2918364592</v>
      </c>
      <c r="V31">
        <v>8408513.3682682905</v>
      </c>
      <c r="W31">
        <v>8569534.9310172908</v>
      </c>
      <c r="X31">
        <v>8808203.8958841693</v>
      </c>
      <c r="Y31">
        <v>8904586.7218892295</v>
      </c>
      <c r="Z31">
        <v>8945860.74430326</v>
      </c>
      <c r="AA31">
        <v>9095938.8988519609</v>
      </c>
      <c r="AB31">
        <v>9440810.1976224706</v>
      </c>
      <c r="AC31">
        <v>9638969.7007100303</v>
      </c>
      <c r="AD31">
        <v>9773276.8704485595</v>
      </c>
      <c r="AE31">
        <v>10407191.226928901</v>
      </c>
    </row>
    <row r="32" spans="1:31" x14ac:dyDescent="0.3">
      <c r="A32" t="s">
        <v>236</v>
      </c>
      <c r="B32" t="s">
        <v>357</v>
      </c>
      <c r="C32" t="s">
        <v>297</v>
      </c>
      <c r="D32" t="s">
        <v>358</v>
      </c>
      <c r="E32" t="s">
        <v>298</v>
      </c>
      <c r="F32">
        <v>34417728.769030698</v>
      </c>
      <c r="G32">
        <v>36331886.732162401</v>
      </c>
      <c r="H32">
        <v>37430945.365166597</v>
      </c>
      <c r="I32">
        <v>38868372.3841841</v>
      </c>
      <c r="J32">
        <v>40927959.757864401</v>
      </c>
      <c r="K32">
        <v>42225989.786771603</v>
      </c>
      <c r="L32">
        <v>43467592.052530698</v>
      </c>
      <c r="M32">
        <v>44188369.894657098</v>
      </c>
      <c r="N32">
        <v>45316088.614387199</v>
      </c>
      <c r="O32">
        <v>46132047.484708697</v>
      </c>
      <c r="P32">
        <v>46451194.381158501</v>
      </c>
      <c r="Q32">
        <v>46623125.864207901</v>
      </c>
      <c r="R32">
        <v>46888185.196705699</v>
      </c>
      <c r="S32">
        <v>47306568.8771732</v>
      </c>
      <c r="T32">
        <v>48029807.2463658</v>
      </c>
      <c r="U32">
        <v>48567259.494635098</v>
      </c>
      <c r="V32">
        <v>49045187.5653852</v>
      </c>
      <c r="W32">
        <v>49703046.474277802</v>
      </c>
      <c r="X32">
        <v>49923337.579198301</v>
      </c>
      <c r="Y32">
        <v>50643941.835925996</v>
      </c>
      <c r="Z32">
        <v>51126301.152799502</v>
      </c>
      <c r="AA32">
        <v>51478157.277592801</v>
      </c>
      <c r="AB32">
        <v>52039516.643154703</v>
      </c>
      <c r="AC32">
        <v>52963135.443571299</v>
      </c>
      <c r="AD32">
        <v>53607577.442424901</v>
      </c>
      <c r="AE32">
        <v>54081747.191112302</v>
      </c>
    </row>
    <row r="33" spans="1:31" x14ac:dyDescent="0.3">
      <c r="A33" t="s">
        <v>236</v>
      </c>
      <c r="B33" t="s">
        <v>359</v>
      </c>
      <c r="C33" t="s">
        <v>297</v>
      </c>
      <c r="D33" t="s">
        <v>360</v>
      </c>
      <c r="E33" t="s">
        <v>298</v>
      </c>
      <c r="F33">
        <v>2006892.36315964</v>
      </c>
      <c r="G33">
        <v>2550984.3660239801</v>
      </c>
      <c r="H33">
        <v>3236335.8551619798</v>
      </c>
      <c r="I33">
        <v>3663661.9959156001</v>
      </c>
      <c r="J33">
        <v>4240224.0134187201</v>
      </c>
      <c r="K33">
        <v>4536528.0456977403</v>
      </c>
      <c r="L33">
        <v>4932662.4139993498</v>
      </c>
      <c r="M33">
        <v>5126569.2104272498</v>
      </c>
      <c r="N33">
        <v>5170830.7332402403</v>
      </c>
      <c r="O33">
        <v>5166574.0274927104</v>
      </c>
      <c r="P33">
        <v>5208446.1989608398</v>
      </c>
      <c r="Q33">
        <v>5525111.7963699196</v>
      </c>
      <c r="R33">
        <v>6593496.1346333995</v>
      </c>
      <c r="S33">
        <v>6369876.9582876302</v>
      </c>
      <c r="T33">
        <v>6176648.9156422298</v>
      </c>
      <c r="U33">
        <v>6014465.9185981499</v>
      </c>
      <c r="V33">
        <v>5791919.2003821302</v>
      </c>
      <c r="W33">
        <v>5747074.4050994404</v>
      </c>
      <c r="X33">
        <v>5568606.63250871</v>
      </c>
      <c r="Y33">
        <v>5431069.9173997901</v>
      </c>
      <c r="Z33">
        <v>5413381.0961401304</v>
      </c>
      <c r="AA33">
        <v>5319689.4999551596</v>
      </c>
      <c r="AB33">
        <v>5201038.4615869001</v>
      </c>
      <c r="AC33">
        <v>5019725.3976176698</v>
      </c>
      <c r="AD33">
        <v>4835315.4172643898</v>
      </c>
      <c r="AE33">
        <v>4653383.7981867604</v>
      </c>
    </row>
    <row r="34" spans="1:31" x14ac:dyDescent="0.3">
      <c r="A34" t="s">
        <v>236</v>
      </c>
      <c r="B34" t="s">
        <v>361</v>
      </c>
      <c r="C34" t="s">
        <v>297</v>
      </c>
      <c r="D34" t="s">
        <v>362</v>
      </c>
      <c r="E34" t="s">
        <v>298</v>
      </c>
      <c r="F34">
        <v>18158416.6858299</v>
      </c>
      <c r="G34">
        <v>18736143.5176</v>
      </c>
      <c r="H34">
        <v>19054156.172647402</v>
      </c>
      <c r="I34">
        <v>19007618.7866688</v>
      </c>
      <c r="J34">
        <v>19123356.4345643</v>
      </c>
      <c r="K34">
        <v>19281333.9269379</v>
      </c>
      <c r="L34">
        <v>19412618.797638699</v>
      </c>
      <c r="M34">
        <v>19252301.562707301</v>
      </c>
      <c r="N34">
        <v>18698680.243457001</v>
      </c>
      <c r="O34">
        <v>18342732.2502672</v>
      </c>
      <c r="P34">
        <v>17818089.3657584</v>
      </c>
      <c r="Q34">
        <v>18613458.109347198</v>
      </c>
      <c r="R34">
        <v>19374530.320438098</v>
      </c>
      <c r="S34">
        <v>19348697.9656635</v>
      </c>
      <c r="T34">
        <v>18809417.859846301</v>
      </c>
      <c r="U34">
        <v>18262766.2173368</v>
      </c>
      <c r="V34">
        <v>17763330.564121101</v>
      </c>
      <c r="W34">
        <v>17558036.810540199</v>
      </c>
      <c r="X34">
        <v>16881413.179056302</v>
      </c>
      <c r="Y34">
        <v>16610339.480202699</v>
      </c>
      <c r="Z34">
        <v>16393521.3949924</v>
      </c>
      <c r="AA34">
        <v>15929735.184179399</v>
      </c>
      <c r="AB34">
        <v>15611655.129587401</v>
      </c>
      <c r="AC34">
        <v>15284440.1862192</v>
      </c>
      <c r="AD34">
        <v>14833675.492415</v>
      </c>
      <c r="AE34">
        <v>14235988.1737082</v>
      </c>
    </row>
    <row r="35" spans="1:31" x14ac:dyDescent="0.3">
      <c r="A35" t="s">
        <v>236</v>
      </c>
      <c r="B35" t="s">
        <v>363</v>
      </c>
      <c r="C35" t="s">
        <v>297</v>
      </c>
      <c r="D35" t="s">
        <v>364</v>
      </c>
      <c r="E35" t="s">
        <v>298</v>
      </c>
      <c r="F35">
        <v>28313256.583912998</v>
      </c>
      <c r="G35">
        <v>32251673.683922201</v>
      </c>
      <c r="H35">
        <v>35720067.264084198</v>
      </c>
      <c r="I35">
        <v>39172039.266900703</v>
      </c>
      <c r="J35">
        <v>42433850.7454651</v>
      </c>
      <c r="K35">
        <v>45991905.650721297</v>
      </c>
      <c r="L35">
        <v>48624061.964261197</v>
      </c>
      <c r="M35">
        <v>50531233.263143301</v>
      </c>
      <c r="N35">
        <v>52358310.197050303</v>
      </c>
      <c r="O35">
        <v>53580839.870196402</v>
      </c>
      <c r="P35">
        <v>54569978.429886103</v>
      </c>
      <c r="Q35">
        <v>56034136.1594228</v>
      </c>
      <c r="R35">
        <v>56731885.556135401</v>
      </c>
      <c r="S35">
        <v>57310239.917751104</v>
      </c>
      <c r="T35">
        <v>58041725.818566598</v>
      </c>
      <c r="U35">
        <v>58536357.071204998</v>
      </c>
      <c r="V35">
        <v>59319286.241245501</v>
      </c>
      <c r="W35">
        <v>60363857.256659202</v>
      </c>
      <c r="X35">
        <v>61169796.052750699</v>
      </c>
      <c r="Y35">
        <v>61536824.7866451</v>
      </c>
      <c r="Z35">
        <v>61747746.569127798</v>
      </c>
      <c r="AA35">
        <v>61921356.673858799</v>
      </c>
      <c r="AB35">
        <v>62133299.027511001</v>
      </c>
      <c r="AC35">
        <v>62376423.376929097</v>
      </c>
      <c r="AD35">
        <v>62691817.782029003</v>
      </c>
      <c r="AE35">
        <v>62996503.656787798</v>
      </c>
    </row>
    <row r="36" spans="1:31" x14ac:dyDescent="0.3">
      <c r="A36" t="s">
        <v>236</v>
      </c>
      <c r="B36" t="s">
        <v>365</v>
      </c>
      <c r="C36" t="s">
        <v>297</v>
      </c>
      <c r="D36" t="s">
        <v>366</v>
      </c>
      <c r="E36" t="s">
        <v>298</v>
      </c>
      <c r="F36">
        <v>2150649.7628960698</v>
      </c>
      <c r="G36">
        <v>3187029.1761511499</v>
      </c>
      <c r="H36">
        <v>3724143.4218193102</v>
      </c>
      <c r="I36">
        <v>4022423.0363913602</v>
      </c>
      <c r="J36">
        <v>4423881.8633500896</v>
      </c>
      <c r="K36">
        <v>4609118.9996672198</v>
      </c>
      <c r="L36">
        <v>4875502.0306194201</v>
      </c>
      <c r="M36">
        <v>5093864.1901154798</v>
      </c>
      <c r="N36">
        <v>5637975.53323102</v>
      </c>
      <c r="O36">
        <v>5825285.60372598</v>
      </c>
      <c r="P36">
        <v>6122133.59842645</v>
      </c>
      <c r="Q36">
        <v>6442672.7371691</v>
      </c>
      <c r="R36">
        <v>6535841.6513031702</v>
      </c>
      <c r="S36">
        <v>6479409.8366529802</v>
      </c>
      <c r="T36">
        <v>6581161.35410605</v>
      </c>
      <c r="U36">
        <v>6687054.5328774499</v>
      </c>
      <c r="V36">
        <v>6799497.0898297699</v>
      </c>
      <c r="W36">
        <v>6875700.5584686697</v>
      </c>
      <c r="X36">
        <v>6958470.8743918799</v>
      </c>
      <c r="Y36">
        <v>7016616.7501389403</v>
      </c>
      <c r="Z36">
        <v>6961805.9322867002</v>
      </c>
      <c r="AA36">
        <v>6933511.3647002196</v>
      </c>
      <c r="AB36">
        <v>6917584.3526507802</v>
      </c>
      <c r="AC36">
        <v>6866280.0377048803</v>
      </c>
      <c r="AD36">
        <v>7074690.6927298</v>
      </c>
      <c r="AE36">
        <v>7048400.8609429402</v>
      </c>
    </row>
    <row r="37" spans="1:31" x14ac:dyDescent="0.3">
      <c r="A37" t="s">
        <v>236</v>
      </c>
      <c r="B37" t="s">
        <v>367</v>
      </c>
      <c r="C37" t="s">
        <v>297</v>
      </c>
      <c r="D37" t="s">
        <v>368</v>
      </c>
      <c r="E37" t="s">
        <v>298</v>
      </c>
      <c r="F37">
        <v>23775680.193202399</v>
      </c>
      <c r="G37">
        <v>26746268.048663501</v>
      </c>
      <c r="H37">
        <v>29740836.239288598</v>
      </c>
      <c r="I37">
        <v>32912033.1757011</v>
      </c>
      <c r="J37">
        <v>35822347.231664799</v>
      </c>
      <c r="K37">
        <v>39050204.114844903</v>
      </c>
      <c r="L37">
        <v>41200172.348944701</v>
      </c>
      <c r="M37">
        <v>42543839.953991801</v>
      </c>
      <c r="N37">
        <v>43383615.938219197</v>
      </c>
      <c r="O37">
        <v>43785751.662302002</v>
      </c>
      <c r="P37">
        <v>44211094.665067501</v>
      </c>
      <c r="Q37">
        <v>45185371.168565601</v>
      </c>
      <c r="R37">
        <v>45969012.562969998</v>
      </c>
      <c r="S37">
        <v>46613113.198631398</v>
      </c>
      <c r="T37">
        <v>47398505.434340604</v>
      </c>
      <c r="U37">
        <v>47745436.692735098</v>
      </c>
      <c r="V37">
        <v>48453378.186663099</v>
      </c>
      <c r="W37">
        <v>49558674.6900464</v>
      </c>
      <c r="X37">
        <v>50344392.557362601</v>
      </c>
      <c r="Y37">
        <v>50629343.472667597</v>
      </c>
      <c r="Z37">
        <v>50670422.301553003</v>
      </c>
      <c r="AA37">
        <v>50882251.069474503</v>
      </c>
      <c r="AB37">
        <v>51110118.863728598</v>
      </c>
      <c r="AC37">
        <v>50929579.658462003</v>
      </c>
      <c r="AD37">
        <v>50922934.391537897</v>
      </c>
      <c r="AE37">
        <v>51248428.339427203</v>
      </c>
    </row>
    <row r="38" spans="1:31" x14ac:dyDescent="0.3">
      <c r="A38" t="s">
        <v>236</v>
      </c>
      <c r="B38" t="s">
        <v>369</v>
      </c>
      <c r="C38" t="s">
        <v>297</v>
      </c>
      <c r="D38" t="s">
        <v>370</v>
      </c>
      <c r="E38" t="s">
        <v>298</v>
      </c>
      <c r="F38">
        <v>2336877.46085408</v>
      </c>
      <c r="G38">
        <v>2293704.90735834</v>
      </c>
      <c r="H38">
        <v>2276317.00719629</v>
      </c>
      <c r="I38">
        <v>2304174.25783217</v>
      </c>
      <c r="J38">
        <v>2300804.9111450301</v>
      </c>
      <c r="K38">
        <v>2467490.82732858</v>
      </c>
      <c r="L38">
        <v>2676584.2212157398</v>
      </c>
      <c r="M38">
        <v>2987754.8074388802</v>
      </c>
      <c r="N38">
        <v>3383705.3622778798</v>
      </c>
      <c r="O38">
        <v>3950429.6498890901</v>
      </c>
      <c r="P38">
        <v>4203724.8381554</v>
      </c>
      <c r="Q38">
        <v>4372773.12700703</v>
      </c>
      <c r="R38">
        <v>4213617.9252343597</v>
      </c>
      <c r="S38">
        <v>4205713.3873907598</v>
      </c>
      <c r="T38">
        <v>4062405.7761628502</v>
      </c>
      <c r="U38">
        <v>4104977.1957946098</v>
      </c>
      <c r="V38">
        <v>4071330.1824182598</v>
      </c>
      <c r="W38">
        <v>3940975.26870859</v>
      </c>
      <c r="X38">
        <v>3882235.3368529598</v>
      </c>
      <c r="Y38">
        <v>3906160.7108140201</v>
      </c>
      <c r="Z38">
        <v>4124546.4447120102</v>
      </c>
      <c r="AA38">
        <v>4115470.5408279598</v>
      </c>
      <c r="AB38">
        <v>4115964.43085424</v>
      </c>
      <c r="AC38">
        <v>4581938.4274838502</v>
      </c>
      <c r="AD38">
        <v>4694021.7540505501</v>
      </c>
      <c r="AE38">
        <v>4699674.4564176798</v>
      </c>
    </row>
    <row r="39" spans="1:31" x14ac:dyDescent="0.3">
      <c r="A39" t="s">
        <v>236</v>
      </c>
      <c r="B39" t="s">
        <v>371</v>
      </c>
      <c r="C39" t="s">
        <v>297</v>
      </c>
      <c r="D39" t="s">
        <v>372</v>
      </c>
      <c r="E39" t="s">
        <v>298</v>
      </c>
      <c r="F39">
        <v>3132744.4669326702</v>
      </c>
      <c r="G39">
        <v>3396542.6537786899</v>
      </c>
      <c r="H39">
        <v>3552476.33650159</v>
      </c>
      <c r="I39">
        <v>3717442.1249495302</v>
      </c>
      <c r="J39">
        <v>3713438.3554712101</v>
      </c>
      <c r="K39">
        <v>3715490.52293078</v>
      </c>
      <c r="L39">
        <v>3776775.2520099999</v>
      </c>
      <c r="M39">
        <v>3804542.13223247</v>
      </c>
      <c r="N39">
        <v>3947916.5853947802</v>
      </c>
      <c r="O39">
        <v>4164170.9518347802</v>
      </c>
      <c r="P39">
        <v>4223681.3370091897</v>
      </c>
      <c r="Q39">
        <v>4277135.9520298596</v>
      </c>
      <c r="R39">
        <v>4386758.3542911503</v>
      </c>
      <c r="S39">
        <v>4483567.7338071801</v>
      </c>
      <c r="T39">
        <v>4634976.6802541297</v>
      </c>
      <c r="U39">
        <v>4721302.0697717397</v>
      </c>
      <c r="V39">
        <v>4730331.2821586402</v>
      </c>
      <c r="W39">
        <v>4759919.2619188204</v>
      </c>
      <c r="X39">
        <v>4864979.77524768</v>
      </c>
      <c r="Y39">
        <v>5136298.91459502</v>
      </c>
      <c r="Z39">
        <v>5263075.4852505503</v>
      </c>
      <c r="AA39">
        <v>5302214.4998414004</v>
      </c>
      <c r="AB39">
        <v>5405619.1045372402</v>
      </c>
      <c r="AC39">
        <v>5456503.8610333297</v>
      </c>
      <c r="AD39">
        <v>5441476.8717513103</v>
      </c>
      <c r="AE39">
        <v>5497551.3961148001</v>
      </c>
    </row>
    <row r="40" spans="1:31" x14ac:dyDescent="0.3">
      <c r="A40" t="s">
        <v>236</v>
      </c>
      <c r="B40" t="s">
        <v>373</v>
      </c>
      <c r="C40" t="s">
        <v>297</v>
      </c>
      <c r="D40" t="s">
        <v>374</v>
      </c>
      <c r="E40" t="s">
        <v>298</v>
      </c>
      <c r="F40">
        <v>60310189.034660898</v>
      </c>
      <c r="G40">
        <v>61251104.868068501</v>
      </c>
      <c r="H40">
        <v>61305489.975926101</v>
      </c>
      <c r="I40">
        <v>61172704.803291701</v>
      </c>
      <c r="J40">
        <v>61000079.473127201</v>
      </c>
      <c r="K40">
        <v>60977737.598949797</v>
      </c>
      <c r="L40">
        <v>60699104.769984499</v>
      </c>
      <c r="M40">
        <v>60059551.064995997</v>
      </c>
      <c r="N40">
        <v>59019728.205198899</v>
      </c>
      <c r="O40">
        <v>57722209.221087202</v>
      </c>
      <c r="P40">
        <v>58354944.358653001</v>
      </c>
      <c r="Q40">
        <v>57953594.7612091</v>
      </c>
      <c r="R40">
        <v>57035938.584858298</v>
      </c>
      <c r="S40">
        <v>56330378.321362101</v>
      </c>
      <c r="T40">
        <v>55786441.4359143</v>
      </c>
      <c r="U40">
        <v>55591969.874691904</v>
      </c>
      <c r="V40">
        <v>54720818.406446397</v>
      </c>
      <c r="W40">
        <v>53871476.859294102</v>
      </c>
      <c r="X40">
        <v>53327843.364011101</v>
      </c>
      <c r="Y40">
        <v>53825839.865760103</v>
      </c>
      <c r="Z40">
        <v>54391483.921472199</v>
      </c>
      <c r="AA40">
        <v>54294178.424633197</v>
      </c>
      <c r="AB40">
        <v>54287850.290739402</v>
      </c>
      <c r="AC40">
        <v>55590585.903629899</v>
      </c>
      <c r="AD40">
        <v>57653618.883568101</v>
      </c>
      <c r="AE40">
        <v>59831034.611221202</v>
      </c>
    </row>
    <row r="41" spans="1:31" x14ac:dyDescent="0.3">
      <c r="A41" t="s">
        <v>236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236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236</v>
      </c>
      <c r="B43" t="s">
        <v>379</v>
      </c>
      <c r="C43" t="s">
        <v>297</v>
      </c>
      <c r="D43" t="s">
        <v>380</v>
      </c>
      <c r="E43" t="s">
        <v>298</v>
      </c>
      <c r="F43">
        <v>11174092.366598301</v>
      </c>
      <c r="G43">
        <v>11553192.6152457</v>
      </c>
      <c r="H43">
        <v>12860648.1194799</v>
      </c>
      <c r="I43">
        <v>13092936.9295826</v>
      </c>
      <c r="J43">
        <v>12589252.028835099</v>
      </c>
      <c r="K43">
        <v>12164681.7403381</v>
      </c>
      <c r="L43">
        <v>12165925.8032979</v>
      </c>
      <c r="M43">
        <v>13201407.233159199</v>
      </c>
      <c r="N43">
        <v>14381183.6107859</v>
      </c>
      <c r="O43">
        <v>15640246.9814083</v>
      </c>
      <c r="P43">
        <v>17067517.574385598</v>
      </c>
      <c r="Q43">
        <v>20246655.025518298</v>
      </c>
      <c r="R43">
        <v>21663566.852301501</v>
      </c>
      <c r="S43">
        <v>21769527.326789401</v>
      </c>
      <c r="T43">
        <v>21557082.190843102</v>
      </c>
      <c r="U43">
        <v>21535956.531090301</v>
      </c>
      <c r="V43">
        <v>21884128.673775099</v>
      </c>
      <c r="W43">
        <v>22230539.190283999</v>
      </c>
      <c r="X43">
        <v>22972395.0287521</v>
      </c>
      <c r="Y43">
        <v>23300476.3303927</v>
      </c>
      <c r="Z43">
        <v>24187711.0746057</v>
      </c>
      <c r="AA43">
        <v>25434057.2059296</v>
      </c>
      <c r="AB43">
        <v>27107934.779456601</v>
      </c>
      <c r="AC43">
        <v>28606395.633159202</v>
      </c>
      <c r="AD43">
        <v>30239943.1374196</v>
      </c>
      <c r="AE43">
        <v>30844164.291475501</v>
      </c>
    </row>
    <row r="44" spans="1:31" x14ac:dyDescent="0.3">
      <c r="A44" t="s">
        <v>236</v>
      </c>
      <c r="B44" t="s">
        <v>381</v>
      </c>
      <c r="C44" t="s">
        <v>297</v>
      </c>
      <c r="D44" t="s">
        <v>382</v>
      </c>
      <c r="E44" t="s">
        <v>298</v>
      </c>
      <c r="F44">
        <v>704712158.47707605</v>
      </c>
      <c r="G44">
        <v>728072333.33314097</v>
      </c>
      <c r="H44">
        <v>750314694.60632706</v>
      </c>
      <c r="I44">
        <v>766969710.32591796</v>
      </c>
      <c r="J44">
        <v>778118089.90547204</v>
      </c>
      <c r="K44">
        <v>791305614.42230594</v>
      </c>
      <c r="L44">
        <v>801606545.82968104</v>
      </c>
      <c r="M44">
        <v>804540206.13989604</v>
      </c>
      <c r="N44">
        <v>809009907.47308195</v>
      </c>
      <c r="O44">
        <v>814373341.83781004</v>
      </c>
      <c r="P44">
        <v>821504012.57711005</v>
      </c>
      <c r="Q44">
        <v>830181657.404544</v>
      </c>
      <c r="R44">
        <v>838189181.65745795</v>
      </c>
      <c r="S44">
        <v>842244653.54836798</v>
      </c>
      <c r="T44">
        <v>835252434.54228199</v>
      </c>
      <c r="U44">
        <v>827369096.10845804</v>
      </c>
      <c r="V44">
        <v>822928942.32933998</v>
      </c>
      <c r="W44">
        <v>821687647.744735</v>
      </c>
      <c r="X44">
        <v>820962044.34589601</v>
      </c>
      <c r="Y44">
        <v>821186708.54036903</v>
      </c>
      <c r="Z44">
        <v>824520855.17981803</v>
      </c>
      <c r="AA44">
        <v>828210423.43306303</v>
      </c>
      <c r="AB44">
        <v>833777632.85730898</v>
      </c>
      <c r="AC44">
        <v>840068886.19406796</v>
      </c>
      <c r="AD44">
        <v>844037200.37587702</v>
      </c>
      <c r="AE44">
        <v>843533928.85577202</v>
      </c>
    </row>
    <row r="45" spans="1:31" x14ac:dyDescent="0.3">
      <c r="A45" t="s">
        <v>236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236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236</v>
      </c>
      <c r="B47" t="s">
        <v>387</v>
      </c>
      <c r="C47" t="s">
        <v>297</v>
      </c>
      <c r="D47" t="s">
        <v>388</v>
      </c>
      <c r="E47" t="s">
        <v>298</v>
      </c>
      <c r="F47">
        <v>342437751.122531</v>
      </c>
      <c r="G47">
        <v>357479572.07292199</v>
      </c>
      <c r="H47">
        <v>369605508.46435601</v>
      </c>
      <c r="I47">
        <v>380302291.821935</v>
      </c>
      <c r="J47">
        <v>392895146.14433998</v>
      </c>
      <c r="K47">
        <v>402556989.62183601</v>
      </c>
      <c r="L47">
        <v>411073203.394656</v>
      </c>
      <c r="M47">
        <v>418675183.28400803</v>
      </c>
      <c r="N47">
        <v>424285888.40512103</v>
      </c>
      <c r="O47">
        <v>427916413.25897998</v>
      </c>
      <c r="P47">
        <v>430606127.08337599</v>
      </c>
      <c r="Q47">
        <v>432404378.23380399</v>
      </c>
      <c r="R47">
        <v>433471377.37709498</v>
      </c>
      <c r="S47">
        <v>433534633.20106602</v>
      </c>
      <c r="T47">
        <v>434666260.04858297</v>
      </c>
      <c r="U47">
        <v>435654420.87688297</v>
      </c>
      <c r="V47">
        <v>436008650.35249102</v>
      </c>
      <c r="W47">
        <v>436593603.62722999</v>
      </c>
      <c r="X47">
        <v>438148764.83580297</v>
      </c>
      <c r="Y47">
        <v>440148359.142838</v>
      </c>
      <c r="Z47">
        <v>441251800.54602402</v>
      </c>
      <c r="AA47">
        <v>442882485.41693699</v>
      </c>
      <c r="AB47">
        <v>444631368.89332998</v>
      </c>
      <c r="AC47">
        <v>446550939.538082</v>
      </c>
      <c r="AD47">
        <v>448785909.99730599</v>
      </c>
      <c r="AE47">
        <v>451552138.49306703</v>
      </c>
    </row>
    <row r="48" spans="1:31" x14ac:dyDescent="0.3">
      <c r="A48" t="s">
        <v>236</v>
      </c>
      <c r="B48" t="s">
        <v>389</v>
      </c>
      <c r="C48" t="s">
        <v>297</v>
      </c>
      <c r="D48" t="s">
        <v>390</v>
      </c>
      <c r="E48" t="s">
        <v>298</v>
      </c>
      <c r="F48">
        <v>391106773.34565699</v>
      </c>
      <c r="G48">
        <v>408940023.04183602</v>
      </c>
      <c r="H48">
        <v>423009552.15563101</v>
      </c>
      <c r="I48">
        <v>435637711.49170297</v>
      </c>
      <c r="J48">
        <v>450212333.12245101</v>
      </c>
      <c r="K48">
        <v>461066842.71756399</v>
      </c>
      <c r="L48">
        <v>470417879.46372902</v>
      </c>
      <c r="M48">
        <v>479019665.911264</v>
      </c>
      <c r="N48">
        <v>484989466.20141798</v>
      </c>
      <c r="O48">
        <v>489498548.59060502</v>
      </c>
      <c r="P48">
        <v>493132062.72184998</v>
      </c>
      <c r="Q48">
        <v>495234671.16456997</v>
      </c>
      <c r="R48">
        <v>496120791.61403501</v>
      </c>
      <c r="S48">
        <v>495532457.55952799</v>
      </c>
      <c r="T48">
        <v>496530796.096183</v>
      </c>
      <c r="U48">
        <v>498470761.357481</v>
      </c>
      <c r="V48">
        <v>499922293.98066598</v>
      </c>
      <c r="W48">
        <v>501419574.983877</v>
      </c>
      <c r="X48">
        <v>504553350.34893101</v>
      </c>
      <c r="Y48">
        <v>507761214.16782999</v>
      </c>
      <c r="Z48">
        <v>509174528.995489</v>
      </c>
      <c r="AA48">
        <v>510913971.08192998</v>
      </c>
      <c r="AB48">
        <v>513014078.17004198</v>
      </c>
      <c r="AC48">
        <v>514341954.42364901</v>
      </c>
      <c r="AD48">
        <v>516351122.915021</v>
      </c>
      <c r="AE48">
        <v>518838714.41758603</v>
      </c>
    </row>
    <row r="49" spans="1:31" x14ac:dyDescent="0.3">
      <c r="A49" t="s">
        <v>236</v>
      </c>
      <c r="B49" t="s">
        <v>391</v>
      </c>
      <c r="C49" t="s">
        <v>297</v>
      </c>
      <c r="D49" t="s">
        <v>392</v>
      </c>
      <c r="E49" t="s">
        <v>298</v>
      </c>
      <c r="F49">
        <v>27784722.517005201</v>
      </c>
      <c r="G49">
        <v>28164902.275333501</v>
      </c>
      <c r="H49">
        <v>28271340.155365299</v>
      </c>
      <c r="I49">
        <v>28397337.245820802</v>
      </c>
      <c r="J49">
        <v>28440999.111333299</v>
      </c>
      <c r="K49">
        <v>28162054.054267</v>
      </c>
      <c r="L49">
        <v>27985430.808584101</v>
      </c>
      <c r="M49">
        <v>27732383.226972401</v>
      </c>
      <c r="N49">
        <v>27468387.860518102</v>
      </c>
      <c r="O49">
        <v>27279581.638103899</v>
      </c>
      <c r="P49">
        <v>27268925.498047002</v>
      </c>
      <c r="Q49">
        <v>27154740.809349701</v>
      </c>
      <c r="R49">
        <v>26913190.252374198</v>
      </c>
      <c r="S49">
        <v>26637576.7951755</v>
      </c>
      <c r="T49">
        <v>26799430.8697851</v>
      </c>
      <c r="U49">
        <v>27008615.146892902</v>
      </c>
      <c r="V49">
        <v>26908450.301608</v>
      </c>
      <c r="W49">
        <v>26833501.362921599</v>
      </c>
      <c r="X49">
        <v>27196554.330127101</v>
      </c>
      <c r="Y49">
        <v>27357106.3333738</v>
      </c>
      <c r="Z49">
        <v>27283599.2818469</v>
      </c>
      <c r="AA49">
        <v>27012436.5207255</v>
      </c>
      <c r="AB49">
        <v>26650762.897294</v>
      </c>
      <c r="AC49">
        <v>26134731.4015086</v>
      </c>
      <c r="AD49">
        <v>25890467.953288902</v>
      </c>
      <c r="AE49">
        <v>25812708.049535699</v>
      </c>
    </row>
    <row r="50" spans="1:31" x14ac:dyDescent="0.3">
      <c r="A50" t="s">
        <v>236</v>
      </c>
      <c r="B50" t="s">
        <v>393</v>
      </c>
      <c r="C50" t="s">
        <v>297</v>
      </c>
      <c r="D50" t="s">
        <v>394</v>
      </c>
      <c r="E50" t="s">
        <v>298</v>
      </c>
      <c r="F50">
        <v>21397862.962494701</v>
      </c>
      <c r="G50">
        <v>23711348.314951401</v>
      </c>
      <c r="H50">
        <v>25495421.8202645</v>
      </c>
      <c r="I50">
        <v>27236798.421397202</v>
      </c>
      <c r="J50">
        <v>29120377.246229801</v>
      </c>
      <c r="K50">
        <v>30565994.619472198</v>
      </c>
      <c r="L50">
        <v>31580916.1305863</v>
      </c>
      <c r="M50">
        <v>32809478.123490199</v>
      </c>
      <c r="N50">
        <v>33446098.470217299</v>
      </c>
      <c r="O50">
        <v>34469902.687677503</v>
      </c>
      <c r="P50">
        <v>35379861.872445397</v>
      </c>
      <c r="Q50">
        <v>35789325.520025298</v>
      </c>
      <c r="R50">
        <v>35861053.870319299</v>
      </c>
      <c r="S50">
        <v>35512308.248962902</v>
      </c>
      <c r="T50">
        <v>35228852.0373955</v>
      </c>
      <c r="U50">
        <v>35944353.147146598</v>
      </c>
      <c r="V50">
        <v>37105493.594073601</v>
      </c>
      <c r="W50">
        <v>38062366.6868352</v>
      </c>
      <c r="X50">
        <v>39235102.500996299</v>
      </c>
      <c r="Y50">
        <v>40252106.130941696</v>
      </c>
      <c r="Z50">
        <v>40630217.669831701</v>
      </c>
      <c r="AA50">
        <v>41009029.481958002</v>
      </c>
      <c r="AB50">
        <v>41715327.938502498</v>
      </c>
      <c r="AC50">
        <v>41649040.500973098</v>
      </c>
      <c r="AD50">
        <v>41671470.7202949</v>
      </c>
      <c r="AE50">
        <v>41473867.874984004</v>
      </c>
    </row>
    <row r="51" spans="1:31" x14ac:dyDescent="0.3">
      <c r="A51" t="s">
        <v>236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236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236</v>
      </c>
      <c r="B53" t="s">
        <v>399</v>
      </c>
      <c r="C53" t="s">
        <v>297</v>
      </c>
      <c r="D53" t="s">
        <v>400</v>
      </c>
      <c r="E53" t="s">
        <v>298</v>
      </c>
      <c r="F53">
        <v>20705059.435334399</v>
      </c>
      <c r="G53">
        <v>21361822.942988601</v>
      </c>
      <c r="H53">
        <v>22223338.561226599</v>
      </c>
      <c r="I53">
        <v>22525969.4539578</v>
      </c>
      <c r="J53">
        <v>22743888.3688678</v>
      </c>
      <c r="K53">
        <v>23344125.2266028</v>
      </c>
      <c r="L53">
        <v>24428623.255635198</v>
      </c>
      <c r="M53">
        <v>24797485.434379298</v>
      </c>
      <c r="N53">
        <v>25538248.096342001</v>
      </c>
      <c r="O53">
        <v>26471172.014125802</v>
      </c>
      <c r="P53">
        <v>27108001.597630698</v>
      </c>
      <c r="Q53">
        <v>27569231.101614401</v>
      </c>
      <c r="R53">
        <v>27129160.066959001</v>
      </c>
      <c r="S53">
        <v>27102173.303363401</v>
      </c>
      <c r="T53">
        <v>26305611.473989502</v>
      </c>
      <c r="U53">
        <v>25491140.1659167</v>
      </c>
      <c r="V53">
        <v>24675813.304323401</v>
      </c>
      <c r="W53">
        <v>23903368.254061799</v>
      </c>
      <c r="X53">
        <v>23357819.912448999</v>
      </c>
      <c r="Y53">
        <v>22819926.943691801</v>
      </c>
      <c r="Z53">
        <v>22408786.501391798</v>
      </c>
      <c r="AA53">
        <v>21720421.0447657</v>
      </c>
      <c r="AB53">
        <v>21039631.865712501</v>
      </c>
      <c r="AC53">
        <v>20743404.065754201</v>
      </c>
      <c r="AD53">
        <v>20336702.0994462</v>
      </c>
      <c r="AE53">
        <v>19149641.457115099</v>
      </c>
    </row>
    <row r="54" spans="1:31" x14ac:dyDescent="0.3">
      <c r="A54" t="s">
        <v>236</v>
      </c>
      <c r="B54" t="s">
        <v>401</v>
      </c>
      <c r="C54" t="s">
        <v>297</v>
      </c>
      <c r="D54" t="s">
        <v>402</v>
      </c>
      <c r="E54" t="s">
        <v>298</v>
      </c>
      <c r="F54">
        <v>29527007.280113999</v>
      </c>
      <c r="G54">
        <v>30727790.754218198</v>
      </c>
      <c r="H54">
        <v>32112048.211797699</v>
      </c>
      <c r="I54">
        <v>32686399.455782101</v>
      </c>
      <c r="J54">
        <v>33545867.423613001</v>
      </c>
      <c r="K54">
        <v>34763243.568130597</v>
      </c>
      <c r="L54">
        <v>36177429.491828702</v>
      </c>
      <c r="M54">
        <v>36406558.4802453</v>
      </c>
      <c r="N54">
        <v>37400226.199490599</v>
      </c>
      <c r="O54">
        <v>39024756.9488336</v>
      </c>
      <c r="P54">
        <v>40088386.479653001</v>
      </c>
      <c r="Q54">
        <v>40648406.590237103</v>
      </c>
      <c r="R54">
        <v>40255324.316630103</v>
      </c>
      <c r="S54">
        <v>40549294.062293701</v>
      </c>
      <c r="T54">
        <v>39544279.069764301</v>
      </c>
      <c r="U54">
        <v>38544080.943112701</v>
      </c>
      <c r="V54">
        <v>37404425.412757002</v>
      </c>
      <c r="W54">
        <v>36222983.555907696</v>
      </c>
      <c r="X54">
        <v>35606086.260708697</v>
      </c>
      <c r="Y54">
        <v>34917935.831026703</v>
      </c>
      <c r="Z54">
        <v>34319692.222867802</v>
      </c>
      <c r="AA54">
        <v>33403973.0365128</v>
      </c>
      <c r="AB54">
        <v>32639680.2183614</v>
      </c>
      <c r="AC54">
        <v>32265385.593053799</v>
      </c>
      <c r="AD54">
        <v>31671160.4812144</v>
      </c>
      <c r="AE54">
        <v>30499445.968491498</v>
      </c>
    </row>
    <row r="55" spans="1:31" x14ac:dyDescent="0.3">
      <c r="A55" t="s">
        <v>236</v>
      </c>
      <c r="B55" t="s">
        <v>403</v>
      </c>
      <c r="C55" t="s">
        <v>297</v>
      </c>
      <c r="D55" t="s">
        <v>404</v>
      </c>
      <c r="E55" t="s">
        <v>298</v>
      </c>
      <c r="F55">
        <v>8803580.6520401891</v>
      </c>
      <c r="G55">
        <v>9347909.2021540906</v>
      </c>
      <c r="H55">
        <v>9870560.1397326495</v>
      </c>
      <c r="I55">
        <v>10142775.8931982</v>
      </c>
      <c r="J55">
        <v>10788061.8471443</v>
      </c>
      <c r="K55">
        <v>11407353.710805001</v>
      </c>
      <c r="L55">
        <v>11734928.322884399</v>
      </c>
      <c r="M55">
        <v>11592319.455009799</v>
      </c>
      <c r="N55">
        <v>11843850.090320099</v>
      </c>
      <c r="O55">
        <v>12537102.112089301</v>
      </c>
      <c r="P55">
        <v>12964558.0563221</v>
      </c>
      <c r="Q55">
        <v>13062086.5374089</v>
      </c>
      <c r="R55">
        <v>13111531.3838563</v>
      </c>
      <c r="S55">
        <v>13435263.416136499</v>
      </c>
      <c r="T55">
        <v>13228497.0048234</v>
      </c>
      <c r="U55">
        <v>13045209.489752401</v>
      </c>
      <c r="V55">
        <v>12722013.413997401</v>
      </c>
      <c r="W55">
        <v>12313161.860401301</v>
      </c>
      <c r="X55">
        <v>12243731.754711401</v>
      </c>
      <c r="Y55">
        <v>12094567.2434492</v>
      </c>
      <c r="Z55">
        <v>11907703.8927166</v>
      </c>
      <c r="AA55">
        <v>11681227.4812376</v>
      </c>
      <c r="AB55">
        <v>11599203.4166293</v>
      </c>
      <c r="AC55">
        <v>11521437.2965564</v>
      </c>
      <c r="AD55">
        <v>11333995.512686901</v>
      </c>
      <c r="AE55">
        <v>11349804.511376301</v>
      </c>
    </row>
    <row r="56" spans="1:31" x14ac:dyDescent="0.3">
      <c r="A56" t="s">
        <v>236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1" x14ac:dyDescent="0.3">
      <c r="A57" t="s">
        <v>236</v>
      </c>
      <c r="B57" t="s">
        <v>407</v>
      </c>
      <c r="C57" t="s">
        <v>297</v>
      </c>
      <c r="D57" t="s">
        <v>408</v>
      </c>
      <c r="E57" t="s">
        <v>298</v>
      </c>
      <c r="F57">
        <v>1157462232.8321099</v>
      </c>
      <c r="G57">
        <v>1199393498.1526301</v>
      </c>
      <c r="H57">
        <v>1235774082.61395</v>
      </c>
      <c r="I57">
        <v>1264829180.09832</v>
      </c>
      <c r="J57">
        <v>1289988152.25805</v>
      </c>
      <c r="K57">
        <v>1313885486.2098601</v>
      </c>
      <c r="L57">
        <v>1333133883.1776299</v>
      </c>
      <c r="M57">
        <v>1343722408.9204099</v>
      </c>
      <c r="N57">
        <v>1353009401.1391301</v>
      </c>
      <c r="O57">
        <v>1361577007.1236501</v>
      </c>
      <c r="P57">
        <v>1372996066.55532</v>
      </c>
      <c r="Q57">
        <v>1383509864.02686</v>
      </c>
      <c r="R57">
        <v>1391642372.7730999</v>
      </c>
      <c r="S57">
        <v>1394506595.1190901</v>
      </c>
      <c r="T57">
        <v>1387865350.6235499</v>
      </c>
      <c r="U57">
        <v>1381580980.7314</v>
      </c>
      <c r="V57">
        <v>1377656096.55741</v>
      </c>
      <c r="W57">
        <v>1377030998.9774799</v>
      </c>
      <c r="X57">
        <v>1378847245.39221</v>
      </c>
      <c r="Y57">
        <v>1382736719.08426</v>
      </c>
      <c r="Z57">
        <v>1388055406.59448</v>
      </c>
      <c r="AA57">
        <v>1393393195.7465</v>
      </c>
      <c r="AB57">
        <v>1401066234.56738</v>
      </c>
      <c r="AC57">
        <v>1410001942.9723499</v>
      </c>
      <c r="AD57">
        <v>1418043331.39869</v>
      </c>
      <c r="AE57">
        <v>1422203677.8845799</v>
      </c>
    </row>
    <row r="58" spans="1:31" x14ac:dyDescent="0.3">
      <c r="A58" t="s">
        <v>236</v>
      </c>
      <c r="B58" t="s">
        <v>409</v>
      </c>
      <c r="C58" t="s">
        <v>297</v>
      </c>
      <c r="D58" t="s">
        <v>410</v>
      </c>
      <c r="E58" t="s">
        <v>298</v>
      </c>
      <c r="F58">
        <v>1157462232.8321099</v>
      </c>
      <c r="G58">
        <v>1199393498.1526301</v>
      </c>
      <c r="H58">
        <v>1235774082.61395</v>
      </c>
      <c r="I58">
        <v>1264829180.09832</v>
      </c>
      <c r="J58">
        <v>1289988152.25805</v>
      </c>
      <c r="K58">
        <v>1313885486.2098601</v>
      </c>
      <c r="L58">
        <v>1333133883.1776299</v>
      </c>
      <c r="M58">
        <v>1343722408.9204099</v>
      </c>
      <c r="N58">
        <v>1353009401.1391301</v>
      </c>
      <c r="O58">
        <v>1361577007.1236501</v>
      </c>
      <c r="P58">
        <v>1372996066.55532</v>
      </c>
      <c r="Q58">
        <v>1383509864.02686</v>
      </c>
      <c r="R58">
        <v>1391642372.7730999</v>
      </c>
      <c r="S58">
        <v>1394506595.1190901</v>
      </c>
      <c r="T58">
        <v>1387865350.6235499</v>
      </c>
      <c r="U58">
        <v>1381580980.7314</v>
      </c>
      <c r="V58">
        <v>1377656096.55741</v>
      </c>
      <c r="W58">
        <v>1377030998.9774799</v>
      </c>
      <c r="X58">
        <v>1378847245.39221</v>
      </c>
      <c r="Y58">
        <v>1382736719.08426</v>
      </c>
      <c r="Z58">
        <v>1388055406.59448</v>
      </c>
      <c r="AA58">
        <v>1393393195.7465</v>
      </c>
      <c r="AB58">
        <v>1401066234.56738</v>
      </c>
      <c r="AC58">
        <v>1410001942.9723499</v>
      </c>
      <c r="AD58">
        <v>1418043331.39869</v>
      </c>
      <c r="AE58">
        <v>1422203677.8845799</v>
      </c>
    </row>
    <row r="59" spans="1:31" x14ac:dyDescent="0.3">
      <c r="A59" t="s">
        <v>236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238</v>
      </c>
      <c r="B2" t="s">
        <v>295</v>
      </c>
      <c r="C2" t="s">
        <v>297</v>
      </c>
      <c r="D2" t="s">
        <v>296</v>
      </c>
      <c r="E2" t="s">
        <v>298</v>
      </c>
      <c r="F2">
        <v>31775983.097730301</v>
      </c>
      <c r="G2">
        <v>30960705.172687899</v>
      </c>
      <c r="H2">
        <v>30261522.025317501</v>
      </c>
      <c r="I2">
        <v>29750335.683733098</v>
      </c>
      <c r="J2">
        <v>29026246.832713202</v>
      </c>
      <c r="K2">
        <v>27923923.3803702</v>
      </c>
      <c r="L2">
        <v>26832536.740860499</v>
      </c>
      <c r="M2">
        <v>25640777.4898207</v>
      </c>
      <c r="N2">
        <v>24575739.559499901</v>
      </c>
      <c r="O2">
        <v>23660267.153848801</v>
      </c>
      <c r="P2">
        <v>22806664.084550899</v>
      </c>
      <c r="Q2">
        <v>21624892.588411801</v>
      </c>
      <c r="R2">
        <v>20496851.192666799</v>
      </c>
      <c r="S2">
        <v>19509434.319651201</v>
      </c>
      <c r="T2">
        <v>18516934.212688901</v>
      </c>
      <c r="U2">
        <v>17656438.224851299</v>
      </c>
      <c r="V2">
        <v>16789303.3545889</v>
      </c>
      <c r="W2">
        <v>16202163.136277899</v>
      </c>
      <c r="X2">
        <v>15852803.6079915</v>
      </c>
      <c r="Y2">
        <v>15343279.8159166</v>
      </c>
      <c r="Z2">
        <v>15061432.5413398</v>
      </c>
      <c r="AA2">
        <v>14586992.063628299</v>
      </c>
      <c r="AB2">
        <v>14748393.902303999</v>
      </c>
      <c r="AC2">
        <v>14466455.1818443</v>
      </c>
      <c r="AD2">
        <v>14023079.467139799</v>
      </c>
      <c r="AE2">
        <v>13635909.848011101</v>
      </c>
    </row>
    <row r="3" spans="1:32" x14ac:dyDescent="0.3">
      <c r="A3" t="s">
        <v>238</v>
      </c>
      <c r="B3" t="s">
        <v>299</v>
      </c>
      <c r="C3" t="s">
        <v>297</v>
      </c>
      <c r="D3" t="s">
        <v>300</v>
      </c>
      <c r="E3" t="s">
        <v>298</v>
      </c>
      <c r="F3">
        <v>3399673.0918577299</v>
      </c>
      <c r="G3">
        <v>3290730.1422259002</v>
      </c>
      <c r="H3">
        <v>3192070.7184097702</v>
      </c>
      <c r="I3">
        <v>3104805.3216942102</v>
      </c>
      <c r="J3">
        <v>2984624.83678156</v>
      </c>
      <c r="K3">
        <v>2918410.9379439298</v>
      </c>
      <c r="L3">
        <v>2830131.0873928</v>
      </c>
      <c r="M3">
        <v>2800057.56342571</v>
      </c>
      <c r="N3">
        <v>2707901.9164144001</v>
      </c>
      <c r="O3">
        <v>2622125.5267712101</v>
      </c>
      <c r="P3">
        <v>2551111.1502371598</v>
      </c>
      <c r="Q3">
        <v>2511996.56333871</v>
      </c>
      <c r="R3">
        <v>2504794.2007625299</v>
      </c>
      <c r="S3">
        <v>2515859.0951618599</v>
      </c>
      <c r="T3">
        <v>2495971.8784673898</v>
      </c>
      <c r="U3">
        <v>2455053.1420048298</v>
      </c>
      <c r="V3">
        <v>2429648.1829774799</v>
      </c>
      <c r="W3">
        <v>2404183.8155212202</v>
      </c>
      <c r="X3">
        <v>2457932.20647407</v>
      </c>
      <c r="Y3">
        <v>2524630.6374412002</v>
      </c>
      <c r="Z3">
        <v>2581393.08503723</v>
      </c>
      <c r="AA3">
        <v>2612020.2989196801</v>
      </c>
      <c r="AB3">
        <v>2708217.4855670901</v>
      </c>
      <c r="AC3">
        <v>2681882.4813696099</v>
      </c>
      <c r="AD3">
        <v>2633921.8140841201</v>
      </c>
      <c r="AE3">
        <v>2567346.8536820002</v>
      </c>
    </row>
    <row r="4" spans="1:32" x14ac:dyDescent="0.3">
      <c r="A4" t="s">
        <v>238</v>
      </c>
      <c r="B4" t="s">
        <v>301</v>
      </c>
      <c r="C4" t="s">
        <v>297</v>
      </c>
      <c r="D4" t="s">
        <v>302</v>
      </c>
      <c r="E4" t="s">
        <v>298</v>
      </c>
      <c r="F4">
        <v>184071903.10844001</v>
      </c>
      <c r="G4">
        <v>186365323.90757</v>
      </c>
      <c r="H4">
        <v>189103389.26484701</v>
      </c>
      <c r="I4">
        <v>192406523.38038099</v>
      </c>
      <c r="J4">
        <v>191795650.81218499</v>
      </c>
      <c r="K4">
        <v>193224190.665766</v>
      </c>
      <c r="L4">
        <v>195080949.860385</v>
      </c>
      <c r="M4">
        <v>192714412.79523101</v>
      </c>
      <c r="N4">
        <v>191497828.79635501</v>
      </c>
      <c r="O4">
        <v>191819326.11183</v>
      </c>
      <c r="P4">
        <v>195581303.025525</v>
      </c>
      <c r="Q4">
        <v>198577916.881881</v>
      </c>
      <c r="R4">
        <v>203419680.337522</v>
      </c>
      <c r="S4">
        <v>206958756.775805</v>
      </c>
      <c r="T4">
        <v>202787222.70543599</v>
      </c>
      <c r="U4">
        <v>198049827.891873</v>
      </c>
      <c r="V4">
        <v>196142583.724314</v>
      </c>
      <c r="W4">
        <v>194983310.37658599</v>
      </c>
      <c r="X4">
        <v>192784892.57675001</v>
      </c>
      <c r="Y4">
        <v>191638185.84555799</v>
      </c>
      <c r="Z4">
        <v>192565364.09356701</v>
      </c>
      <c r="AA4">
        <v>194175472.943284</v>
      </c>
      <c r="AB4">
        <v>195774719.212832</v>
      </c>
      <c r="AC4">
        <v>198553256.81829199</v>
      </c>
      <c r="AD4">
        <v>199733809.64223701</v>
      </c>
      <c r="AE4">
        <v>198677157.317507</v>
      </c>
    </row>
    <row r="5" spans="1:32" x14ac:dyDescent="0.3">
      <c r="A5" t="s">
        <v>238</v>
      </c>
      <c r="B5" t="s">
        <v>303</v>
      </c>
      <c r="C5" t="s">
        <v>297</v>
      </c>
      <c r="D5" t="s">
        <v>304</v>
      </c>
      <c r="E5" t="s">
        <v>298</v>
      </c>
      <c r="F5">
        <v>15354208.6304281</v>
      </c>
      <c r="G5">
        <v>15751628.2909365</v>
      </c>
      <c r="H5">
        <v>16174401.760730499</v>
      </c>
      <c r="I5">
        <v>16655309.824528599</v>
      </c>
      <c r="J5">
        <v>16890015.655857299</v>
      </c>
      <c r="K5">
        <v>17208748.125885401</v>
      </c>
      <c r="L5">
        <v>17562698.6178695</v>
      </c>
      <c r="M5">
        <v>17855640.378731102</v>
      </c>
      <c r="N5">
        <v>17849259.810871001</v>
      </c>
      <c r="O5">
        <v>17936892.458898898</v>
      </c>
      <c r="P5">
        <v>18331573.2664023</v>
      </c>
      <c r="Q5">
        <v>18605212.291717101</v>
      </c>
      <c r="R5">
        <v>18941660.766834099</v>
      </c>
      <c r="S5">
        <v>18911676.638829902</v>
      </c>
      <c r="T5">
        <v>18802718.441288002</v>
      </c>
      <c r="U5">
        <v>18717280.138767399</v>
      </c>
      <c r="V5">
        <v>19045971.500542399</v>
      </c>
      <c r="W5">
        <v>19218075.9274294</v>
      </c>
      <c r="X5">
        <v>19153449.8044114</v>
      </c>
      <c r="Y5">
        <v>19213419.3042133</v>
      </c>
      <c r="Z5">
        <v>19252666.6081868</v>
      </c>
      <c r="AA5">
        <v>19532368.1732319</v>
      </c>
      <c r="AB5">
        <v>19983033.307958901</v>
      </c>
      <c r="AC5">
        <v>20369480.842935</v>
      </c>
      <c r="AD5">
        <v>20559596.782720599</v>
      </c>
      <c r="AE5">
        <v>20422554.4586487</v>
      </c>
    </row>
    <row r="6" spans="1:32" x14ac:dyDescent="0.3">
      <c r="A6" t="s">
        <v>238</v>
      </c>
      <c r="B6" t="s">
        <v>305</v>
      </c>
      <c r="C6" t="s">
        <v>297</v>
      </c>
      <c r="D6" t="s">
        <v>306</v>
      </c>
      <c r="E6" t="s">
        <v>298</v>
      </c>
      <c r="F6">
        <v>7463902.8041506801</v>
      </c>
      <c r="G6">
        <v>7100553.2531430796</v>
      </c>
      <c r="H6">
        <v>6823652.4982244195</v>
      </c>
      <c r="I6">
        <v>6564393.56802548</v>
      </c>
      <c r="J6">
        <v>6205071.72882728</v>
      </c>
      <c r="K6">
        <v>5866813.7661650497</v>
      </c>
      <c r="L6">
        <v>5576368.4634390203</v>
      </c>
      <c r="M6">
        <v>5278825.3484082697</v>
      </c>
      <c r="N6">
        <v>4958116.7489720704</v>
      </c>
      <c r="O6">
        <v>4701172.6978256097</v>
      </c>
      <c r="P6">
        <v>4557346.8487423602</v>
      </c>
      <c r="Q6">
        <v>4369253.4586540004</v>
      </c>
      <c r="R6">
        <v>4251508.53536765</v>
      </c>
      <c r="S6">
        <v>4133766.15821516</v>
      </c>
      <c r="T6">
        <v>3911117.3961322899</v>
      </c>
      <c r="U6">
        <v>3730102.7945757601</v>
      </c>
      <c r="V6">
        <v>3623110.0596342799</v>
      </c>
      <c r="W6">
        <v>3471651.75175334</v>
      </c>
      <c r="X6">
        <v>3366161.2505483902</v>
      </c>
      <c r="Y6">
        <v>3259459.2284632698</v>
      </c>
      <c r="Z6">
        <v>3203326.7043754901</v>
      </c>
      <c r="AA6">
        <v>3134601.5412956201</v>
      </c>
      <c r="AB6">
        <v>3064164.7521000202</v>
      </c>
      <c r="AC6">
        <v>2978184.1019580299</v>
      </c>
      <c r="AD6">
        <v>2927855.6837356598</v>
      </c>
      <c r="AE6">
        <v>2822333.0972822802</v>
      </c>
    </row>
    <row r="7" spans="1:32" x14ac:dyDescent="0.3">
      <c r="A7" t="s">
        <v>238</v>
      </c>
      <c r="B7" t="s">
        <v>307</v>
      </c>
      <c r="C7" t="s">
        <v>297</v>
      </c>
      <c r="D7" t="s">
        <v>308</v>
      </c>
      <c r="E7" t="s">
        <v>298</v>
      </c>
      <c r="F7">
        <v>12298765.956668301</v>
      </c>
      <c r="G7">
        <v>12421272.545179199</v>
      </c>
      <c r="H7">
        <v>12638133.7065008</v>
      </c>
      <c r="I7">
        <v>12759061.994733</v>
      </c>
      <c r="J7">
        <v>12547005.3751693</v>
      </c>
      <c r="K7">
        <v>12437385.7987643</v>
      </c>
      <c r="L7">
        <v>12317715.781334599</v>
      </c>
      <c r="M7">
        <v>12077784.2309747</v>
      </c>
      <c r="N7">
        <v>11826997.8616591</v>
      </c>
      <c r="O7">
        <v>11567698.461530801</v>
      </c>
      <c r="P7">
        <v>11663577.3817352</v>
      </c>
      <c r="Q7">
        <v>11750856.304626901</v>
      </c>
      <c r="R7">
        <v>12008054.587169901</v>
      </c>
      <c r="S7">
        <v>11983335.7419779</v>
      </c>
      <c r="T7">
        <v>11672126.600950601</v>
      </c>
      <c r="U7">
        <v>11431550.072354101</v>
      </c>
      <c r="V7">
        <v>11243622.0638305</v>
      </c>
      <c r="W7">
        <v>11021736.6104102</v>
      </c>
      <c r="X7">
        <v>10962073.047958501</v>
      </c>
      <c r="Y7">
        <v>10925105.398999</v>
      </c>
      <c r="Z7">
        <v>10938670.3567729</v>
      </c>
      <c r="AA7">
        <v>10988208.725244399</v>
      </c>
      <c r="AB7">
        <v>10922027.563663</v>
      </c>
      <c r="AC7">
        <v>10889540.6429132</v>
      </c>
      <c r="AD7">
        <v>10806298.8012925</v>
      </c>
      <c r="AE7">
        <v>10760041.6605221</v>
      </c>
    </row>
    <row r="8" spans="1:32" x14ac:dyDescent="0.3">
      <c r="A8" t="s">
        <v>238</v>
      </c>
      <c r="B8" t="s">
        <v>309</v>
      </c>
      <c r="C8" t="s">
        <v>297</v>
      </c>
      <c r="D8" t="s">
        <v>310</v>
      </c>
      <c r="E8" t="s">
        <v>298</v>
      </c>
      <c r="F8">
        <v>7444546.3143469198</v>
      </c>
      <c r="G8">
        <v>7532081.4076350499</v>
      </c>
      <c r="H8">
        <v>7401817.7618998699</v>
      </c>
      <c r="I8">
        <v>7351724.7912592702</v>
      </c>
      <c r="J8">
        <v>7204037.6217798097</v>
      </c>
      <c r="K8">
        <v>6979777.6542410804</v>
      </c>
      <c r="L8">
        <v>6762088.4602602301</v>
      </c>
      <c r="M8">
        <v>6662627.7444241904</v>
      </c>
      <c r="N8">
        <v>6569070.7993385801</v>
      </c>
      <c r="O8">
        <v>6527016.4470036402</v>
      </c>
      <c r="P8">
        <v>6473354.6679988103</v>
      </c>
      <c r="Q8">
        <v>6543728.2398425704</v>
      </c>
      <c r="R8">
        <v>6554662.6860684603</v>
      </c>
      <c r="S8">
        <v>6631980.4648315599</v>
      </c>
      <c r="T8">
        <v>6601384.7509110402</v>
      </c>
      <c r="U8">
        <v>6452583.3988919603</v>
      </c>
      <c r="V8">
        <v>6200609.3162996098</v>
      </c>
      <c r="W8">
        <v>6045443.1208450701</v>
      </c>
      <c r="X8">
        <v>5932631.7337935697</v>
      </c>
      <c r="Y8">
        <v>5836261.0631432598</v>
      </c>
      <c r="Z8">
        <v>5802936.4103236599</v>
      </c>
      <c r="AA8">
        <v>5703901.0884817699</v>
      </c>
      <c r="AB8">
        <v>5647482.5182255302</v>
      </c>
      <c r="AC8">
        <v>5553576.3022469599</v>
      </c>
      <c r="AD8">
        <v>5427814.4764759401</v>
      </c>
      <c r="AE8">
        <v>5372801.2787921801</v>
      </c>
    </row>
    <row r="9" spans="1:32" x14ac:dyDescent="0.3">
      <c r="A9" t="s">
        <v>238</v>
      </c>
      <c r="B9" t="s">
        <v>311</v>
      </c>
      <c r="C9" t="s">
        <v>297</v>
      </c>
      <c r="D9" t="s">
        <v>312</v>
      </c>
      <c r="E9" t="s">
        <v>298</v>
      </c>
      <c r="F9">
        <v>20712279.734018002</v>
      </c>
      <c r="G9">
        <v>20782760.583476201</v>
      </c>
      <c r="H9">
        <v>20963848.0157567</v>
      </c>
      <c r="I9">
        <v>21300044.250404</v>
      </c>
      <c r="J9">
        <v>21220615.083512101</v>
      </c>
      <c r="K9">
        <v>21179325.941959798</v>
      </c>
      <c r="L9">
        <v>21304677.568905398</v>
      </c>
      <c r="M9">
        <v>21246726.057864401</v>
      </c>
      <c r="N9">
        <v>21198534.0678754</v>
      </c>
      <c r="O9">
        <v>20978858.567339201</v>
      </c>
      <c r="P9">
        <v>21248257.918462399</v>
      </c>
      <c r="Q9">
        <v>21263470.477370001</v>
      </c>
      <c r="R9">
        <v>21462345.1744803</v>
      </c>
      <c r="S9">
        <v>21957019.046882998</v>
      </c>
      <c r="T9">
        <v>21804667.923469398</v>
      </c>
      <c r="U9">
        <v>21644490.7802311</v>
      </c>
      <c r="V9">
        <v>21560810.2881881</v>
      </c>
      <c r="W9">
        <v>21212706.776623301</v>
      </c>
      <c r="X9">
        <v>20759661.727351598</v>
      </c>
      <c r="Y9">
        <v>20353376.801888101</v>
      </c>
      <c r="Z9">
        <v>20038370.856881201</v>
      </c>
      <c r="AA9">
        <v>19715659.716054801</v>
      </c>
      <c r="AB9">
        <v>19470367.363066301</v>
      </c>
      <c r="AC9">
        <v>19585432.8162295</v>
      </c>
      <c r="AD9">
        <v>19867106.376261801</v>
      </c>
      <c r="AE9">
        <v>19846249.2540932</v>
      </c>
    </row>
    <row r="10" spans="1:32" x14ac:dyDescent="0.3">
      <c r="A10" t="s">
        <v>238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238</v>
      </c>
      <c r="B11" t="s">
        <v>315</v>
      </c>
      <c r="C11" t="s">
        <v>297</v>
      </c>
      <c r="D11" t="s">
        <v>316</v>
      </c>
      <c r="E11" t="s">
        <v>298</v>
      </c>
      <c r="F11">
        <v>4857471.3292388301</v>
      </c>
      <c r="G11">
        <v>5077998.87290964</v>
      </c>
      <c r="H11">
        <v>5360942.2661414603</v>
      </c>
      <c r="I11">
        <v>5586148.4887732798</v>
      </c>
      <c r="J11">
        <v>5714948.9460127596</v>
      </c>
      <c r="K11">
        <v>5929566.3317243801</v>
      </c>
      <c r="L11">
        <v>6199560.7085365104</v>
      </c>
      <c r="M11">
        <v>6457781.8000044096</v>
      </c>
      <c r="N11">
        <v>6688622.8316663904</v>
      </c>
      <c r="O11">
        <v>6845086.9944207398</v>
      </c>
      <c r="P11">
        <v>7032565.5305744698</v>
      </c>
      <c r="Q11">
        <v>7247105.5280862004</v>
      </c>
      <c r="R11">
        <v>7401191.9617996803</v>
      </c>
      <c r="S11">
        <v>7477373.0556200696</v>
      </c>
      <c r="T11">
        <v>7578228.9116395703</v>
      </c>
      <c r="U11">
        <v>7553423.0040738797</v>
      </c>
      <c r="V11">
        <v>7695755.4576873397</v>
      </c>
      <c r="W11">
        <v>8266953.7514626598</v>
      </c>
      <c r="X11">
        <v>8791909.0016272403</v>
      </c>
      <c r="Y11">
        <v>9159147.7194970306</v>
      </c>
      <c r="Z11">
        <v>9371472.0927184504</v>
      </c>
      <c r="AA11">
        <v>9988121.1688184701</v>
      </c>
      <c r="AB11">
        <v>10396460.857013199</v>
      </c>
      <c r="AC11">
        <v>10711780.117701899</v>
      </c>
      <c r="AD11">
        <v>10909500.8709259</v>
      </c>
      <c r="AE11">
        <v>11125788.530929901</v>
      </c>
    </row>
    <row r="12" spans="1:32" x14ac:dyDescent="0.3">
      <c r="A12" t="s">
        <v>238</v>
      </c>
      <c r="B12" t="s">
        <v>317</v>
      </c>
      <c r="C12" t="s">
        <v>297</v>
      </c>
      <c r="D12" t="s">
        <v>318</v>
      </c>
      <c r="E12" t="s">
        <v>298</v>
      </c>
      <c r="F12">
        <v>16402214.3091734</v>
      </c>
      <c r="G12">
        <v>16488506.4732947</v>
      </c>
      <c r="H12">
        <v>16611684.459630201</v>
      </c>
      <c r="I12">
        <v>16698361.4053177</v>
      </c>
      <c r="J12">
        <v>16394660.771751801</v>
      </c>
      <c r="K12">
        <v>16353535.4400304</v>
      </c>
      <c r="L12">
        <v>16386607.835939599</v>
      </c>
      <c r="M12">
        <v>15976126.929256599</v>
      </c>
      <c r="N12">
        <v>15995762.472260799</v>
      </c>
      <c r="O12">
        <v>16071642.368400199</v>
      </c>
      <c r="P12">
        <v>16315983.299793201</v>
      </c>
      <c r="Q12">
        <v>16725563.823561201</v>
      </c>
      <c r="R12">
        <v>17038856.4489244</v>
      </c>
      <c r="S12">
        <v>17107462.799874</v>
      </c>
      <c r="T12">
        <v>16744341.827729</v>
      </c>
      <c r="U12">
        <v>16333469.442727599</v>
      </c>
      <c r="V12">
        <v>16065920.938695399</v>
      </c>
      <c r="W12">
        <v>15887126.4864338</v>
      </c>
      <c r="X12">
        <v>15730924.153939901</v>
      </c>
      <c r="Y12">
        <v>15597721.1628078</v>
      </c>
      <c r="Z12">
        <v>15564721.049487401</v>
      </c>
      <c r="AA12">
        <v>15448253.831256401</v>
      </c>
      <c r="AB12">
        <v>15406141.7666829</v>
      </c>
      <c r="AC12">
        <v>15537354.6473921</v>
      </c>
      <c r="AD12">
        <v>15538236.6439302</v>
      </c>
      <c r="AE12">
        <v>15459217.770456299</v>
      </c>
    </row>
    <row r="13" spans="1:32" x14ac:dyDescent="0.3">
      <c r="A13" t="s">
        <v>238</v>
      </c>
      <c r="B13" t="s">
        <v>319</v>
      </c>
      <c r="C13" t="s">
        <v>297</v>
      </c>
      <c r="D13" t="s">
        <v>320</v>
      </c>
      <c r="E13" t="s">
        <v>298</v>
      </c>
      <c r="F13">
        <v>34764210.819375597</v>
      </c>
      <c r="G13">
        <v>34577918.603887103</v>
      </c>
      <c r="H13">
        <v>34262586.473008797</v>
      </c>
      <c r="I13">
        <v>33850306.447880298</v>
      </c>
      <c r="J13">
        <v>33193449.7613452</v>
      </c>
      <c r="K13">
        <v>32951510.157175001</v>
      </c>
      <c r="L13">
        <v>32859300.3255632</v>
      </c>
      <c r="M13">
        <v>32091550.7615733</v>
      </c>
      <c r="N13">
        <v>31136121.172524199</v>
      </c>
      <c r="O13">
        <v>30549249.874823201</v>
      </c>
      <c r="P13">
        <v>30467444.8036674</v>
      </c>
      <c r="Q13">
        <v>30674731.666472401</v>
      </c>
      <c r="R13">
        <v>31391657.9638502</v>
      </c>
      <c r="S13">
        <v>31995568.0493556</v>
      </c>
      <c r="T13">
        <v>31709869.838511098</v>
      </c>
      <c r="U13">
        <v>31389722.3168355</v>
      </c>
      <c r="V13">
        <v>31234265.155216798</v>
      </c>
      <c r="W13">
        <v>31104048.043351501</v>
      </c>
      <c r="X13">
        <v>30605023.0915577</v>
      </c>
      <c r="Y13">
        <v>30394266.489881799</v>
      </c>
      <c r="Z13">
        <v>30267651.880253501</v>
      </c>
      <c r="AA13">
        <v>30186644.083965499</v>
      </c>
      <c r="AB13">
        <v>30649158.798253201</v>
      </c>
      <c r="AC13">
        <v>30807406.558777899</v>
      </c>
      <c r="AD13">
        <v>31006388.389937598</v>
      </c>
      <c r="AE13">
        <v>30802674.1815136</v>
      </c>
    </row>
    <row r="14" spans="1:32" x14ac:dyDescent="0.3">
      <c r="A14" t="s">
        <v>238</v>
      </c>
      <c r="B14" t="s">
        <v>321</v>
      </c>
      <c r="C14" t="s">
        <v>297</v>
      </c>
      <c r="D14" t="s">
        <v>322</v>
      </c>
      <c r="E14" t="s">
        <v>298</v>
      </c>
      <c r="F14">
        <v>16438334.7522648</v>
      </c>
      <c r="G14">
        <v>17307247.144893501</v>
      </c>
      <c r="H14">
        <v>18031234.641228698</v>
      </c>
      <c r="I14">
        <v>18988198.343144499</v>
      </c>
      <c r="J14">
        <v>19360063.733796801</v>
      </c>
      <c r="K14">
        <v>20575169.005971801</v>
      </c>
      <c r="L14">
        <v>21559937.879778199</v>
      </c>
      <c r="M14">
        <v>21062701.0090282</v>
      </c>
      <c r="N14">
        <v>20789969.315764099</v>
      </c>
      <c r="O14">
        <v>21347454.569024399</v>
      </c>
      <c r="P14">
        <v>21807580.266692601</v>
      </c>
      <c r="Q14">
        <v>22516660.941647802</v>
      </c>
      <c r="R14">
        <v>23152973.531893</v>
      </c>
      <c r="S14">
        <v>23935118.056398202</v>
      </c>
      <c r="T14">
        <v>23077105.751835398</v>
      </c>
      <c r="U14">
        <v>22299829.506279401</v>
      </c>
      <c r="V14">
        <v>22035346.9747453</v>
      </c>
      <c r="W14">
        <v>21860007.565383401</v>
      </c>
      <c r="X14">
        <v>21196780.305160001</v>
      </c>
      <c r="Y14">
        <v>20926581.889364202</v>
      </c>
      <c r="Z14">
        <v>21296534.0896075</v>
      </c>
      <c r="AA14">
        <v>21376363.0875692</v>
      </c>
      <c r="AB14">
        <v>21440433.7331222</v>
      </c>
      <c r="AC14">
        <v>22303796.166962899</v>
      </c>
      <c r="AD14">
        <v>22629081.193636201</v>
      </c>
      <c r="AE14">
        <v>22801667.526245799</v>
      </c>
    </row>
    <row r="15" spans="1:32" x14ac:dyDescent="0.3">
      <c r="A15" t="s">
        <v>238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238</v>
      </c>
      <c r="B16" t="s">
        <v>325</v>
      </c>
      <c r="C16" t="s">
        <v>297</v>
      </c>
      <c r="D16" t="s">
        <v>326</v>
      </c>
      <c r="E16" t="s">
        <v>298</v>
      </c>
      <c r="F16">
        <v>9467983.6628755704</v>
      </c>
      <c r="G16">
        <v>10089946.071474301</v>
      </c>
      <c r="H16">
        <v>10694637.2292092</v>
      </c>
      <c r="I16">
        <v>11093533.664978299</v>
      </c>
      <c r="J16">
        <v>11320599.7425719</v>
      </c>
      <c r="K16">
        <v>11790899.3047853</v>
      </c>
      <c r="L16">
        <v>12107821.5809866</v>
      </c>
      <c r="M16">
        <v>11882585.155824199</v>
      </c>
      <c r="N16">
        <v>11807319.7295404</v>
      </c>
      <c r="O16">
        <v>11906797.005616101</v>
      </c>
      <c r="P16">
        <v>12076410.6198707</v>
      </c>
      <c r="Q16">
        <v>12232095.5752069</v>
      </c>
      <c r="R16">
        <v>12538507.8811146</v>
      </c>
      <c r="S16">
        <v>12505517.979967199</v>
      </c>
      <c r="T16">
        <v>11947175.8501158</v>
      </c>
      <c r="U16">
        <v>11592532.035602899</v>
      </c>
      <c r="V16">
        <v>11538748.9759725</v>
      </c>
      <c r="W16">
        <v>11406382.6526474</v>
      </c>
      <c r="X16">
        <v>11216065.5083689</v>
      </c>
      <c r="Y16">
        <v>11096079.711347001</v>
      </c>
      <c r="Z16">
        <v>11075681.0566369</v>
      </c>
      <c r="AA16">
        <v>11218930.4269503</v>
      </c>
      <c r="AB16">
        <v>11546036.9937486</v>
      </c>
      <c r="AC16">
        <v>11707948.8490317</v>
      </c>
      <c r="AD16">
        <v>11608315.991725201</v>
      </c>
      <c r="AE16">
        <v>11475188.9145457</v>
      </c>
    </row>
    <row r="17" spans="1:31" x14ac:dyDescent="0.3">
      <c r="A17" t="s">
        <v>238</v>
      </c>
      <c r="B17" t="s">
        <v>327</v>
      </c>
      <c r="C17" t="s">
        <v>297</v>
      </c>
      <c r="D17" t="s">
        <v>328</v>
      </c>
      <c r="E17" t="s">
        <v>298</v>
      </c>
      <c r="F17">
        <v>11874597.7131199</v>
      </c>
      <c r="G17">
        <v>12057552.6684043</v>
      </c>
      <c r="H17">
        <v>12276174.4644996</v>
      </c>
      <c r="I17">
        <v>12707821.1877164</v>
      </c>
      <c r="J17">
        <v>12710245.780891299</v>
      </c>
      <c r="K17">
        <v>12886169.6506823</v>
      </c>
      <c r="L17">
        <v>12979545.356490999</v>
      </c>
      <c r="M17">
        <v>12748430.7752584</v>
      </c>
      <c r="N17">
        <v>12638656.5825259</v>
      </c>
      <c r="O17">
        <v>12994275.2473967</v>
      </c>
      <c r="P17">
        <v>13750536.8695502</v>
      </c>
      <c r="Q17">
        <v>13960553.813554799</v>
      </c>
      <c r="R17">
        <v>14869976.167693</v>
      </c>
      <c r="S17">
        <v>15768306.410849299</v>
      </c>
      <c r="T17">
        <v>15440459.113902301</v>
      </c>
      <c r="U17">
        <v>14726803.3246633</v>
      </c>
      <c r="V17">
        <v>14493303.0673841</v>
      </c>
      <c r="W17">
        <v>14512930.6446211</v>
      </c>
      <c r="X17">
        <v>14209761.2755452</v>
      </c>
      <c r="Y17">
        <v>14025016.1627289</v>
      </c>
      <c r="Z17">
        <v>14234893.4993378</v>
      </c>
      <c r="AA17">
        <v>14295437.729522901</v>
      </c>
      <c r="AB17">
        <v>14052764.264000099</v>
      </c>
      <c r="AC17">
        <v>14292323.805170201</v>
      </c>
      <c r="AD17">
        <v>14414299.522731701</v>
      </c>
      <c r="AE17">
        <v>14020924.1876864</v>
      </c>
    </row>
    <row r="18" spans="1:31" x14ac:dyDescent="0.3">
      <c r="A18" t="s">
        <v>238</v>
      </c>
      <c r="B18" t="s">
        <v>329</v>
      </c>
      <c r="C18" t="s">
        <v>297</v>
      </c>
      <c r="D18" t="s">
        <v>330</v>
      </c>
      <c r="E18" t="s">
        <v>298</v>
      </c>
      <c r="F18">
        <v>24713019.487550899</v>
      </c>
      <c r="G18">
        <v>24700269.7281291</v>
      </c>
      <c r="H18">
        <v>25197595.736733399</v>
      </c>
      <c r="I18">
        <v>25963004.917327799</v>
      </c>
      <c r="J18">
        <v>26070613.555735201</v>
      </c>
      <c r="K18">
        <v>26011533.1578345</v>
      </c>
      <c r="L18">
        <v>26270321.171811499</v>
      </c>
      <c r="M18">
        <v>26325018.962762799</v>
      </c>
      <c r="N18">
        <v>26915174.552245501</v>
      </c>
      <c r="O18">
        <v>27187549.945762601</v>
      </c>
      <c r="P18">
        <v>28452412.245326199</v>
      </c>
      <c r="Q18">
        <v>29137834.555374101</v>
      </c>
      <c r="R18">
        <v>30087793.667475101</v>
      </c>
      <c r="S18">
        <v>30801563.997444101</v>
      </c>
      <c r="T18">
        <v>29859558.942784999</v>
      </c>
      <c r="U18">
        <v>28592498.1389005</v>
      </c>
      <c r="V18">
        <v>27779642.2783315</v>
      </c>
      <c r="W18">
        <v>27391885.9171119</v>
      </c>
      <c r="X18">
        <v>27273810.6472371</v>
      </c>
      <c r="Y18">
        <v>27275896.050686002</v>
      </c>
      <c r="Z18">
        <v>27826468.117113899</v>
      </c>
      <c r="AA18">
        <v>28835828.730839301</v>
      </c>
      <c r="AB18">
        <v>29520251.668108501</v>
      </c>
      <c r="AC18">
        <v>30204901.368863299</v>
      </c>
      <c r="AD18">
        <v>30456204.208720401</v>
      </c>
      <c r="AE18">
        <v>30243344.1973706</v>
      </c>
    </row>
    <row r="19" spans="1:31" x14ac:dyDescent="0.3">
      <c r="A19" t="s">
        <v>238</v>
      </c>
      <c r="B19" t="s">
        <v>331</v>
      </c>
      <c r="C19" t="s">
        <v>297</v>
      </c>
      <c r="D19" t="s">
        <v>332</v>
      </c>
      <c r="E19" t="s">
        <v>298</v>
      </c>
      <c r="F19">
        <v>3376716.7168908599</v>
      </c>
      <c r="G19">
        <v>3417993.2607893399</v>
      </c>
      <c r="H19">
        <v>3459162.6838821098</v>
      </c>
      <c r="I19">
        <v>3532967.8292284999</v>
      </c>
      <c r="J19">
        <v>3502420.7766139698</v>
      </c>
      <c r="K19">
        <v>3409307.6223762101</v>
      </c>
      <c r="L19">
        <v>3423543.2654401101</v>
      </c>
      <c r="M19">
        <v>3312547.0053481199</v>
      </c>
      <c r="N19">
        <v>3359481.8681034502</v>
      </c>
      <c r="O19">
        <v>3339473.48557299</v>
      </c>
      <c r="P19">
        <v>3468311.2231791802</v>
      </c>
      <c r="Q19">
        <v>3566062.0324877002</v>
      </c>
      <c r="R19">
        <v>3682606.8829413601</v>
      </c>
      <c r="S19">
        <v>3676931.60507948</v>
      </c>
      <c r="T19">
        <v>3608799.3026939998</v>
      </c>
      <c r="U19">
        <v>3601467.3478479502</v>
      </c>
      <c r="V19">
        <v>3653581.5600349801</v>
      </c>
      <c r="W19">
        <v>3613135.3969183001</v>
      </c>
      <c r="X19">
        <v>3624427.6930401199</v>
      </c>
      <c r="Y19">
        <v>3614547.9992655702</v>
      </c>
      <c r="Z19">
        <v>3714787.3299701698</v>
      </c>
      <c r="AA19">
        <v>3762829.93698521</v>
      </c>
      <c r="AB19">
        <v>3686562.18800944</v>
      </c>
      <c r="AC19">
        <v>3611829.6090454101</v>
      </c>
      <c r="AD19">
        <v>3582559.6308500101</v>
      </c>
      <c r="AE19">
        <v>3524372.2594203502</v>
      </c>
    </row>
    <row r="20" spans="1:31" x14ac:dyDescent="0.3">
      <c r="A20" t="s">
        <v>238</v>
      </c>
      <c r="B20" t="s">
        <v>333</v>
      </c>
      <c r="C20" t="s">
        <v>297</v>
      </c>
      <c r="D20" t="s">
        <v>334</v>
      </c>
      <c r="E20" t="s">
        <v>298</v>
      </c>
      <c r="F20">
        <v>113604671.25555401</v>
      </c>
      <c r="G20">
        <v>119024107.12914</v>
      </c>
      <c r="H20">
        <v>123456977.11236501</v>
      </c>
      <c r="I20">
        <v>127458154.11172</v>
      </c>
      <c r="J20">
        <v>131258235.51310199</v>
      </c>
      <c r="K20">
        <v>133964940.838075</v>
      </c>
      <c r="L20">
        <v>136222379.61208001</v>
      </c>
      <c r="M20">
        <v>137533845.15685999</v>
      </c>
      <c r="N20">
        <v>138473997.91569501</v>
      </c>
      <c r="O20">
        <v>138217156.59651399</v>
      </c>
      <c r="P20">
        <v>138198175.770441</v>
      </c>
      <c r="Q20">
        <v>137727113.23674601</v>
      </c>
      <c r="R20">
        <v>137516949.50923499</v>
      </c>
      <c r="S20">
        <v>137608537.9677</v>
      </c>
      <c r="T20">
        <v>137440573.58415201</v>
      </c>
      <c r="U20">
        <v>137168724.91143</v>
      </c>
      <c r="V20">
        <v>136697470.65754399</v>
      </c>
      <c r="W20">
        <v>136328000.37934801</v>
      </c>
      <c r="X20">
        <v>135872922.75494099</v>
      </c>
      <c r="Y20">
        <v>135416709.06730899</v>
      </c>
      <c r="Z20">
        <v>135278538.94398999</v>
      </c>
      <c r="AA20">
        <v>135184001.507287</v>
      </c>
      <c r="AB20">
        <v>134930923.62335899</v>
      </c>
      <c r="AC20">
        <v>134975724.42349499</v>
      </c>
      <c r="AD20">
        <v>134303141.24139899</v>
      </c>
      <c r="AE20">
        <v>133487810.43501</v>
      </c>
    </row>
    <row r="21" spans="1:31" x14ac:dyDescent="0.3">
      <c r="A21" t="s">
        <v>238</v>
      </c>
      <c r="B21" t="s">
        <v>335</v>
      </c>
      <c r="C21" t="s">
        <v>297</v>
      </c>
      <c r="D21" t="s">
        <v>336</v>
      </c>
      <c r="E21" t="s">
        <v>298</v>
      </c>
    </row>
    <row r="22" spans="1:31" x14ac:dyDescent="0.3">
      <c r="A22" t="s">
        <v>238</v>
      </c>
      <c r="B22" t="s">
        <v>337</v>
      </c>
      <c r="C22" t="s">
        <v>297</v>
      </c>
      <c r="D22" t="s">
        <v>338</v>
      </c>
      <c r="E22" t="s">
        <v>298</v>
      </c>
      <c r="F22">
        <v>66991370.2271595</v>
      </c>
      <c r="G22">
        <v>70234591.883166701</v>
      </c>
      <c r="H22">
        <v>73162968.9409796</v>
      </c>
      <c r="I22">
        <v>76311539.890133798</v>
      </c>
      <c r="J22">
        <v>79353369.7582445</v>
      </c>
      <c r="K22">
        <v>81741557.527036801</v>
      </c>
      <c r="L22">
        <v>83890362.546185702</v>
      </c>
      <c r="M22">
        <v>85868497.790211201</v>
      </c>
      <c r="N22">
        <v>87399934.953281999</v>
      </c>
      <c r="O22">
        <v>88176670.731320396</v>
      </c>
      <c r="P22">
        <v>88536448.380288303</v>
      </c>
      <c r="Q22">
        <v>88617975.428555593</v>
      </c>
      <c r="R22">
        <v>88294020.782588497</v>
      </c>
      <c r="S22">
        <v>87969055.399259403</v>
      </c>
      <c r="T22">
        <v>87858148.452493995</v>
      </c>
      <c r="U22">
        <v>87668806.317074493</v>
      </c>
      <c r="V22">
        <v>87682034.424018204</v>
      </c>
      <c r="W22">
        <v>87780119.456504196</v>
      </c>
      <c r="X22">
        <v>88282015.023769796</v>
      </c>
      <c r="Y22">
        <v>88587710.395367101</v>
      </c>
      <c r="Z22">
        <v>88936833.890864506</v>
      </c>
      <c r="AA22">
        <v>89608780.874271303</v>
      </c>
      <c r="AB22">
        <v>90013226.280497506</v>
      </c>
      <c r="AC22">
        <v>90377402.313706204</v>
      </c>
      <c r="AD22">
        <v>90839691.809384093</v>
      </c>
      <c r="AE22">
        <v>91673639.379609704</v>
      </c>
    </row>
    <row r="23" spans="1:31" x14ac:dyDescent="0.3">
      <c r="A23" t="s">
        <v>238</v>
      </c>
      <c r="B23" t="s">
        <v>339</v>
      </c>
      <c r="C23" t="s">
        <v>297</v>
      </c>
      <c r="D23" t="s">
        <v>340</v>
      </c>
      <c r="E23" t="s">
        <v>298</v>
      </c>
      <c r="F23">
        <v>24708081.7561583</v>
      </c>
      <c r="G23">
        <v>25249055.814314701</v>
      </c>
      <c r="H23">
        <v>25300238.725245301</v>
      </c>
      <c r="I23">
        <v>25047795.939974599</v>
      </c>
      <c r="J23">
        <v>24773601.226022001</v>
      </c>
      <c r="K23">
        <v>24868468.4637978</v>
      </c>
      <c r="L23">
        <v>24548799.7111568</v>
      </c>
      <c r="M23">
        <v>24039680.262648098</v>
      </c>
      <c r="N23">
        <v>23083177.0478861</v>
      </c>
      <c r="O23">
        <v>22322309.2373369</v>
      </c>
      <c r="P23">
        <v>21695796.607639</v>
      </c>
      <c r="Q23">
        <v>21109962.624559902</v>
      </c>
      <c r="R23">
        <v>21465971.762147799</v>
      </c>
      <c r="S23">
        <v>21065124.303498499</v>
      </c>
      <c r="T23">
        <v>20417939.744869001</v>
      </c>
      <c r="U23">
        <v>20274437.814030301</v>
      </c>
      <c r="V23">
        <v>20083150.585263699</v>
      </c>
      <c r="W23">
        <v>19951240.5473621</v>
      </c>
      <c r="X23">
        <v>20317814.194546301</v>
      </c>
      <c r="Y23">
        <v>20654952.243911501</v>
      </c>
      <c r="Z23">
        <v>20846175.408559799</v>
      </c>
      <c r="AA23">
        <v>20906377.439478502</v>
      </c>
      <c r="AB23">
        <v>21491721.745096199</v>
      </c>
      <c r="AC23">
        <v>21764038.131072499</v>
      </c>
      <c r="AD23">
        <v>22002274.0852606</v>
      </c>
      <c r="AE23">
        <v>22398663.934260499</v>
      </c>
    </row>
    <row r="24" spans="1:31" x14ac:dyDescent="0.3">
      <c r="A24" t="s">
        <v>238</v>
      </c>
      <c r="B24" t="s">
        <v>341</v>
      </c>
      <c r="C24" t="s">
        <v>297</v>
      </c>
      <c r="D24" t="s">
        <v>342</v>
      </c>
      <c r="E24" t="s">
        <v>298</v>
      </c>
      <c r="F24">
        <v>61872257.410016097</v>
      </c>
      <c r="G24">
        <v>64029740.781147502</v>
      </c>
      <c r="H24">
        <v>65783057.822482601</v>
      </c>
      <c r="I24">
        <v>66295224.959649101</v>
      </c>
      <c r="J24">
        <v>66539933.616456904</v>
      </c>
      <c r="K24">
        <v>68197756.226998001</v>
      </c>
      <c r="L24">
        <v>68229177.811859503</v>
      </c>
      <c r="M24">
        <v>67982888.150908202</v>
      </c>
      <c r="N24">
        <v>67535727.354104802</v>
      </c>
      <c r="O24">
        <v>68204238.310690299</v>
      </c>
      <c r="P24">
        <v>69022586.174437702</v>
      </c>
      <c r="Q24">
        <v>70061652.945004106</v>
      </c>
      <c r="R24">
        <v>70357012.176027298</v>
      </c>
      <c r="S24">
        <v>70473439.992305905</v>
      </c>
      <c r="T24">
        <v>69932863.397228196</v>
      </c>
      <c r="U24">
        <v>69200620.349214494</v>
      </c>
      <c r="V24">
        <v>68902100.362683803</v>
      </c>
      <c r="W24">
        <v>68985766.917483404</v>
      </c>
      <c r="X24">
        <v>69485016.640138507</v>
      </c>
      <c r="Y24">
        <v>70199307.844117105</v>
      </c>
      <c r="Z24">
        <v>71256610.278055698</v>
      </c>
      <c r="AA24">
        <v>72109718.063251898</v>
      </c>
      <c r="AB24">
        <v>72772868.555948794</v>
      </c>
      <c r="AC24">
        <v>72653974.049553499</v>
      </c>
      <c r="AD24">
        <v>73069274.532628596</v>
      </c>
      <c r="AE24">
        <v>72881699.559143499</v>
      </c>
    </row>
    <row r="25" spans="1:31" x14ac:dyDescent="0.3">
      <c r="A25" t="s">
        <v>238</v>
      </c>
      <c r="B25" t="s">
        <v>343</v>
      </c>
      <c r="C25" t="s">
        <v>297</v>
      </c>
      <c r="D25" t="s">
        <v>344</v>
      </c>
      <c r="E25" t="s">
        <v>298</v>
      </c>
      <c r="F25">
        <v>1609030.08118893</v>
      </c>
      <c r="G25">
        <v>1935049.7657457599</v>
      </c>
      <c r="H25">
        <v>2204212.2233072198</v>
      </c>
      <c r="I25">
        <v>2156269.8097117501</v>
      </c>
      <c r="J25">
        <v>2298580.6369177601</v>
      </c>
      <c r="K25">
        <v>2571157.8925616299</v>
      </c>
      <c r="L25">
        <v>2730446.4221904501</v>
      </c>
      <c r="M25">
        <v>2718201.7670523999</v>
      </c>
      <c r="N25">
        <v>2787302.3121436602</v>
      </c>
      <c r="O25">
        <v>2957065.9292925801</v>
      </c>
      <c r="P25">
        <v>3161269.6657178402</v>
      </c>
      <c r="Q25">
        <v>3274731.5687085399</v>
      </c>
      <c r="R25">
        <v>3237554.4130267999</v>
      </c>
      <c r="S25">
        <v>3454014.9374755402</v>
      </c>
      <c r="T25">
        <v>3433234.5098615699</v>
      </c>
      <c r="U25">
        <v>3158447.7937157098</v>
      </c>
      <c r="V25">
        <v>2899884.2113475199</v>
      </c>
      <c r="W25">
        <v>2673588.7959612501</v>
      </c>
      <c r="X25">
        <v>2516938.44124628</v>
      </c>
      <c r="Y25">
        <v>2492910.2102266098</v>
      </c>
      <c r="Z25">
        <v>2391716.9043549802</v>
      </c>
      <c r="AA25">
        <v>2246887.5087458999</v>
      </c>
      <c r="AB25">
        <v>2150834.0459497301</v>
      </c>
      <c r="AC25">
        <v>2003618.10947173</v>
      </c>
      <c r="AD25">
        <v>2119243.6775965402</v>
      </c>
      <c r="AE25">
        <v>2036727.1750018599</v>
      </c>
    </row>
    <row r="26" spans="1:31" x14ac:dyDescent="0.3">
      <c r="A26" t="s">
        <v>238</v>
      </c>
      <c r="B26" t="s">
        <v>345</v>
      </c>
      <c r="C26" t="s">
        <v>297</v>
      </c>
      <c r="D26" t="s">
        <v>346</v>
      </c>
      <c r="E26" t="s">
        <v>298</v>
      </c>
      <c r="F26">
        <v>31592880.973879401</v>
      </c>
      <c r="G26">
        <v>32668962.983506501</v>
      </c>
      <c r="H26">
        <v>34090071.648047701</v>
      </c>
      <c r="I26">
        <v>34511437.491049796</v>
      </c>
      <c r="J26">
        <v>34513003.788830601</v>
      </c>
      <c r="K26">
        <v>34704327.531192198</v>
      </c>
      <c r="L26">
        <v>34199397.148691602</v>
      </c>
      <c r="M26">
        <v>33883982.020502903</v>
      </c>
      <c r="N26">
        <v>33269196.598392401</v>
      </c>
      <c r="O26">
        <v>32834965.674581502</v>
      </c>
      <c r="P26">
        <v>32590518.382271498</v>
      </c>
      <c r="Q26">
        <v>32757602.5584694</v>
      </c>
      <c r="R26">
        <v>32867950.6538902</v>
      </c>
      <c r="S26">
        <v>32977965.793205</v>
      </c>
      <c r="T26">
        <v>32846450.5736605</v>
      </c>
      <c r="U26">
        <v>32519051.7589189</v>
      </c>
      <c r="V26">
        <v>32319835.545883998</v>
      </c>
      <c r="W26">
        <v>32199441.999333899</v>
      </c>
      <c r="X26">
        <v>32151476.432886001</v>
      </c>
      <c r="Y26">
        <v>32106910.575587101</v>
      </c>
      <c r="Z26">
        <v>32288154.5841805</v>
      </c>
      <c r="AA26">
        <v>32339974.423395801</v>
      </c>
      <c r="AB26">
        <v>32477342.978167798</v>
      </c>
      <c r="AC26">
        <v>32088138.160079598</v>
      </c>
      <c r="AD26">
        <v>31644052.986115899</v>
      </c>
      <c r="AE26">
        <v>31283326.0947758</v>
      </c>
    </row>
    <row r="27" spans="1:31" x14ac:dyDescent="0.3">
      <c r="A27" t="s">
        <v>238</v>
      </c>
      <c r="B27" t="s">
        <v>347</v>
      </c>
      <c r="C27" t="s">
        <v>297</v>
      </c>
      <c r="D27" t="s">
        <v>348</v>
      </c>
      <c r="E27" t="s">
        <v>298</v>
      </c>
      <c r="F27">
        <v>28816863.5523935</v>
      </c>
      <c r="G27">
        <v>29570916.668012701</v>
      </c>
      <c r="H27">
        <v>29664911.8890508</v>
      </c>
      <c r="I27">
        <v>29815151.603913698</v>
      </c>
      <c r="J27">
        <v>29905946.081124902</v>
      </c>
      <c r="K27">
        <v>31060855.5154071</v>
      </c>
      <c r="L27">
        <v>31406845.188937701</v>
      </c>
      <c r="M27">
        <v>31478299.303984601</v>
      </c>
      <c r="N27">
        <v>31555334.123396602</v>
      </c>
      <c r="O27">
        <v>32453449.500687901</v>
      </c>
      <c r="P27">
        <v>33285438.611709401</v>
      </c>
      <c r="Q27">
        <v>34032194.236463703</v>
      </c>
      <c r="R27">
        <v>34254435.113572001</v>
      </c>
      <c r="S27">
        <v>34042364.815006398</v>
      </c>
      <c r="T27">
        <v>33656186.846794002</v>
      </c>
      <c r="U27">
        <v>33530788.009335101</v>
      </c>
      <c r="V27">
        <v>33693529.358576</v>
      </c>
      <c r="W27">
        <v>34124111.782727398</v>
      </c>
      <c r="X27">
        <v>34827076.6559093</v>
      </c>
      <c r="Y27">
        <v>35606203.260026999</v>
      </c>
      <c r="Z27">
        <v>36582110.1599022</v>
      </c>
      <c r="AA27">
        <v>37526942.593256198</v>
      </c>
      <c r="AB27">
        <v>38148550.541158304</v>
      </c>
      <c r="AC27">
        <v>38564991.883755699</v>
      </c>
      <c r="AD27">
        <v>39306195.341332898</v>
      </c>
      <c r="AE27">
        <v>39561646.289365903</v>
      </c>
    </row>
    <row r="28" spans="1:31" x14ac:dyDescent="0.3">
      <c r="A28" t="s">
        <v>238</v>
      </c>
      <c r="B28" t="s">
        <v>349</v>
      </c>
      <c r="C28" t="s">
        <v>297</v>
      </c>
      <c r="D28" t="s">
        <v>350</v>
      </c>
      <c r="E28" t="s">
        <v>298</v>
      </c>
      <c r="F28">
        <v>130200240.33536801</v>
      </c>
      <c r="G28">
        <v>134313829.03135401</v>
      </c>
      <c r="H28">
        <v>138509356.30906901</v>
      </c>
      <c r="I28">
        <v>140556399.911468</v>
      </c>
      <c r="J28">
        <v>143019882.06898299</v>
      </c>
      <c r="K28">
        <v>144554548.16538799</v>
      </c>
      <c r="L28">
        <v>145765216.302632</v>
      </c>
      <c r="M28">
        <v>146664048.61353901</v>
      </c>
      <c r="N28">
        <v>148721940.561961</v>
      </c>
      <c r="O28">
        <v>149999942.47395399</v>
      </c>
      <c r="P28">
        <v>150310748.002498</v>
      </c>
      <c r="Q28">
        <v>150409551.45830199</v>
      </c>
      <c r="R28">
        <v>151641891.62001801</v>
      </c>
      <c r="S28">
        <v>152468336.99038699</v>
      </c>
      <c r="T28">
        <v>153035690.389835</v>
      </c>
      <c r="U28">
        <v>153187205.70421699</v>
      </c>
      <c r="V28">
        <v>152987278.495873</v>
      </c>
      <c r="W28">
        <v>153815397.13044</v>
      </c>
      <c r="X28">
        <v>154320637.822624</v>
      </c>
      <c r="Y28">
        <v>155235253.74886999</v>
      </c>
      <c r="Z28">
        <v>155965005.9973</v>
      </c>
      <c r="AA28">
        <v>156901980.07694501</v>
      </c>
      <c r="AB28">
        <v>158258948.04840499</v>
      </c>
      <c r="AC28">
        <v>160407811.583561</v>
      </c>
      <c r="AD28">
        <v>162349017.577436</v>
      </c>
      <c r="AE28">
        <v>163939040.73069</v>
      </c>
    </row>
    <row r="29" spans="1:31" x14ac:dyDescent="0.3">
      <c r="A29" t="s">
        <v>238</v>
      </c>
      <c r="B29" t="s">
        <v>351</v>
      </c>
      <c r="C29" t="s">
        <v>297</v>
      </c>
      <c r="D29" t="s">
        <v>352</v>
      </c>
      <c r="E29" t="s">
        <v>298</v>
      </c>
      <c r="F29">
        <v>79092581.262271494</v>
      </c>
      <c r="G29">
        <v>80638534.635237694</v>
      </c>
      <c r="H29">
        <v>82807748.913453102</v>
      </c>
      <c r="I29">
        <v>82826281.422074497</v>
      </c>
      <c r="J29">
        <v>82650520.466563806</v>
      </c>
      <c r="K29">
        <v>82627145.075995103</v>
      </c>
      <c r="L29">
        <v>81980428.192900002</v>
      </c>
      <c r="M29">
        <v>81519861.470245898</v>
      </c>
      <c r="N29">
        <v>81677348.753829703</v>
      </c>
      <c r="O29">
        <v>81629018.159079194</v>
      </c>
      <c r="P29">
        <v>81489688.1187585</v>
      </c>
      <c r="Q29">
        <v>81029864.047662497</v>
      </c>
      <c r="R29">
        <v>80535732.673999295</v>
      </c>
      <c r="S29">
        <v>80221589.929324806</v>
      </c>
      <c r="T29">
        <v>79554522.756646901</v>
      </c>
      <c r="U29">
        <v>79233637.661081001</v>
      </c>
      <c r="V29">
        <v>79016218.849903494</v>
      </c>
      <c r="W29">
        <v>79071887.259515807</v>
      </c>
      <c r="X29">
        <v>79271331.6373294</v>
      </c>
      <c r="Y29">
        <v>79541194.099653006</v>
      </c>
      <c r="Z29">
        <v>79713629.507283106</v>
      </c>
      <c r="AA29">
        <v>79943678.961154893</v>
      </c>
      <c r="AB29">
        <v>80150513.672717199</v>
      </c>
      <c r="AC29">
        <v>81111631.708536893</v>
      </c>
      <c r="AD29">
        <v>82462597.998246104</v>
      </c>
      <c r="AE29">
        <v>83289985.138040006</v>
      </c>
    </row>
    <row r="30" spans="1:31" x14ac:dyDescent="0.3">
      <c r="A30" t="s">
        <v>238</v>
      </c>
      <c r="B30" t="s">
        <v>353</v>
      </c>
      <c r="C30" t="s">
        <v>297</v>
      </c>
      <c r="D30" t="s">
        <v>354</v>
      </c>
      <c r="E30" t="s">
        <v>298</v>
      </c>
      <c r="F30">
        <v>9303217.4877807908</v>
      </c>
      <c r="G30">
        <v>9413550.9882196505</v>
      </c>
      <c r="H30">
        <v>9252538.6657411791</v>
      </c>
      <c r="I30">
        <v>9346338.0487576891</v>
      </c>
      <c r="J30">
        <v>9407063.5367947891</v>
      </c>
      <c r="K30">
        <v>9392620.3167431504</v>
      </c>
      <c r="L30">
        <v>9634871.0877911802</v>
      </c>
      <c r="M30">
        <v>10139617.14811</v>
      </c>
      <c r="N30">
        <v>10752622.948799901</v>
      </c>
      <c r="O30">
        <v>11160675.548737001</v>
      </c>
      <c r="P30">
        <v>10981097.031986199</v>
      </c>
      <c r="Q30">
        <v>10817693.600133199</v>
      </c>
      <c r="R30">
        <v>10600893.8351175</v>
      </c>
      <c r="S30">
        <v>10615586.9402324</v>
      </c>
      <c r="T30">
        <v>10801760.309511799</v>
      </c>
      <c r="U30">
        <v>10694773.038416799</v>
      </c>
      <c r="V30">
        <v>10723187.696908399</v>
      </c>
      <c r="W30">
        <v>10724941.2735654</v>
      </c>
      <c r="X30">
        <v>10749178.0002145</v>
      </c>
      <c r="Y30">
        <v>10718085.324196501</v>
      </c>
      <c r="Z30">
        <v>10771007.855600299</v>
      </c>
      <c r="AA30">
        <v>11067661.4619752</v>
      </c>
      <c r="AB30">
        <v>11426636.4576078</v>
      </c>
      <c r="AC30">
        <v>11674213.0783423</v>
      </c>
      <c r="AD30">
        <v>11670440.7255727</v>
      </c>
      <c r="AE30">
        <v>11506733.3764225</v>
      </c>
    </row>
    <row r="31" spans="1:31" x14ac:dyDescent="0.3">
      <c r="A31" t="s">
        <v>238</v>
      </c>
      <c r="B31" t="s">
        <v>355</v>
      </c>
      <c r="C31" t="s">
        <v>297</v>
      </c>
      <c r="D31" t="s">
        <v>356</v>
      </c>
      <c r="E31" t="s">
        <v>298</v>
      </c>
      <c r="F31">
        <v>5666578.3924538</v>
      </c>
      <c r="G31">
        <v>5622593.1293168804</v>
      </c>
      <c r="H31">
        <v>5933789.4735273002</v>
      </c>
      <c r="I31">
        <v>5974727.4653584603</v>
      </c>
      <c r="J31">
        <v>5892384.6922763204</v>
      </c>
      <c r="K31">
        <v>5865046.0504242703</v>
      </c>
      <c r="L31">
        <v>5822390.3842273504</v>
      </c>
      <c r="M31">
        <v>5754453.5726433899</v>
      </c>
      <c r="N31">
        <v>5880960.2754484499</v>
      </c>
      <c r="O31">
        <v>5998958.1922258604</v>
      </c>
      <c r="P31">
        <v>6262360.4478737004</v>
      </c>
      <c r="Q31">
        <v>6465302.5135433096</v>
      </c>
      <c r="R31">
        <v>6988848.4448651997</v>
      </c>
      <c r="S31">
        <v>7919547.3521157103</v>
      </c>
      <c r="T31">
        <v>8446653.9962848406</v>
      </c>
      <c r="U31">
        <v>8659002.2918364592</v>
      </c>
      <c r="V31">
        <v>8408513.3682682905</v>
      </c>
      <c r="W31">
        <v>8569534.9310172908</v>
      </c>
      <c r="X31">
        <v>8808203.8958841693</v>
      </c>
      <c r="Y31">
        <v>8904586.7218892295</v>
      </c>
      <c r="Z31">
        <v>8945860.74430326</v>
      </c>
      <c r="AA31">
        <v>9095938.8988519609</v>
      </c>
      <c r="AB31">
        <v>9440810.1976224706</v>
      </c>
      <c r="AC31">
        <v>9638969.7007100303</v>
      </c>
      <c r="AD31">
        <v>9773276.8704485595</v>
      </c>
      <c r="AE31">
        <v>10407191.226928901</v>
      </c>
    </row>
    <row r="32" spans="1:31" x14ac:dyDescent="0.3">
      <c r="A32" t="s">
        <v>238</v>
      </c>
      <c r="B32" t="s">
        <v>357</v>
      </c>
      <c r="C32" t="s">
        <v>297</v>
      </c>
      <c r="D32" t="s">
        <v>358</v>
      </c>
      <c r="E32" t="s">
        <v>298</v>
      </c>
      <c r="F32">
        <v>34417728.769030698</v>
      </c>
      <c r="G32">
        <v>36331886.732162401</v>
      </c>
      <c r="H32">
        <v>37430945.365166597</v>
      </c>
      <c r="I32">
        <v>38868372.3841841</v>
      </c>
      <c r="J32">
        <v>40927959.757864401</v>
      </c>
      <c r="K32">
        <v>42225989.786771603</v>
      </c>
      <c r="L32">
        <v>43467592.052530698</v>
      </c>
      <c r="M32">
        <v>44188369.894657098</v>
      </c>
      <c r="N32">
        <v>45316088.614387199</v>
      </c>
      <c r="O32">
        <v>46132047.484708697</v>
      </c>
      <c r="P32">
        <v>46451194.381158501</v>
      </c>
      <c r="Q32">
        <v>46623125.864207901</v>
      </c>
      <c r="R32">
        <v>46888185.196705699</v>
      </c>
      <c r="S32">
        <v>47306568.8771732</v>
      </c>
      <c r="T32">
        <v>48029807.2463658</v>
      </c>
      <c r="U32">
        <v>48567259.494635098</v>
      </c>
      <c r="V32">
        <v>49045187.5653852</v>
      </c>
      <c r="W32">
        <v>49703046.474277802</v>
      </c>
      <c r="X32">
        <v>49923337.579198301</v>
      </c>
      <c r="Y32">
        <v>50643941.835925996</v>
      </c>
      <c r="Z32">
        <v>51126301.152799502</v>
      </c>
      <c r="AA32">
        <v>51478157.277592801</v>
      </c>
      <c r="AB32">
        <v>52039516.643154703</v>
      </c>
      <c r="AC32">
        <v>52963135.443571299</v>
      </c>
      <c r="AD32">
        <v>53607577.442424901</v>
      </c>
      <c r="AE32">
        <v>54081747.191112302</v>
      </c>
    </row>
    <row r="33" spans="1:31" x14ac:dyDescent="0.3">
      <c r="A33" t="s">
        <v>238</v>
      </c>
      <c r="B33" t="s">
        <v>359</v>
      </c>
      <c r="C33" t="s">
        <v>297</v>
      </c>
      <c r="D33" t="s">
        <v>360</v>
      </c>
      <c r="E33" t="s">
        <v>298</v>
      </c>
      <c r="F33">
        <v>2006892.36315964</v>
      </c>
      <c r="G33">
        <v>2550984.3660239801</v>
      </c>
      <c r="H33">
        <v>3236335.8551619798</v>
      </c>
      <c r="I33">
        <v>3663661.9959156001</v>
      </c>
      <c r="J33">
        <v>4240224.0134187201</v>
      </c>
      <c r="K33">
        <v>4536528.0456977403</v>
      </c>
      <c r="L33">
        <v>4932662.4139993498</v>
      </c>
      <c r="M33">
        <v>5126569.2104272498</v>
      </c>
      <c r="N33">
        <v>5170830.7332402403</v>
      </c>
      <c r="O33">
        <v>5166574.0274927104</v>
      </c>
      <c r="P33">
        <v>5208446.1989608398</v>
      </c>
      <c r="Q33">
        <v>5525111.7963699196</v>
      </c>
      <c r="R33">
        <v>6593496.1346333995</v>
      </c>
      <c r="S33">
        <v>6369876.9582876302</v>
      </c>
      <c r="T33">
        <v>6176648.9156422298</v>
      </c>
      <c r="U33">
        <v>6014465.9185981499</v>
      </c>
      <c r="V33">
        <v>5791919.2003821302</v>
      </c>
      <c r="W33">
        <v>5747074.4050994404</v>
      </c>
      <c r="X33">
        <v>5568606.63250871</v>
      </c>
      <c r="Y33">
        <v>5431069.9173997901</v>
      </c>
      <c r="Z33">
        <v>5413381.0961401304</v>
      </c>
      <c r="AA33">
        <v>5319689.4999551596</v>
      </c>
      <c r="AB33">
        <v>5201038.4615869001</v>
      </c>
      <c r="AC33">
        <v>5019725.3976176698</v>
      </c>
      <c r="AD33">
        <v>4835315.4172643898</v>
      </c>
      <c r="AE33">
        <v>4653383.7981867604</v>
      </c>
    </row>
    <row r="34" spans="1:31" x14ac:dyDescent="0.3">
      <c r="A34" t="s">
        <v>238</v>
      </c>
      <c r="B34" t="s">
        <v>361</v>
      </c>
      <c r="C34" t="s">
        <v>297</v>
      </c>
      <c r="D34" t="s">
        <v>362</v>
      </c>
      <c r="E34" t="s">
        <v>298</v>
      </c>
      <c r="F34">
        <v>18158416.6858299</v>
      </c>
      <c r="G34">
        <v>18736143.5176</v>
      </c>
      <c r="H34">
        <v>19054156.172647402</v>
      </c>
      <c r="I34">
        <v>19007618.7866688</v>
      </c>
      <c r="J34">
        <v>19123356.4345643</v>
      </c>
      <c r="K34">
        <v>19281333.9269379</v>
      </c>
      <c r="L34">
        <v>19412618.797638699</v>
      </c>
      <c r="M34">
        <v>19252301.562707301</v>
      </c>
      <c r="N34">
        <v>18698680.243457001</v>
      </c>
      <c r="O34">
        <v>18342732.2502672</v>
      </c>
      <c r="P34">
        <v>17818089.3657584</v>
      </c>
      <c r="Q34">
        <v>18613458.109347198</v>
      </c>
      <c r="R34">
        <v>19374530.320438098</v>
      </c>
      <c r="S34">
        <v>19348697.9656635</v>
      </c>
      <c r="T34">
        <v>18809417.859846301</v>
      </c>
      <c r="U34">
        <v>18262766.2173368</v>
      </c>
      <c r="V34">
        <v>17763330.564121101</v>
      </c>
      <c r="W34">
        <v>17558036.810540199</v>
      </c>
      <c r="X34">
        <v>16881413.179056302</v>
      </c>
      <c r="Y34">
        <v>16610339.480202699</v>
      </c>
      <c r="Z34">
        <v>16393521.3949924</v>
      </c>
      <c r="AA34">
        <v>15929735.184179399</v>
      </c>
      <c r="AB34">
        <v>15611655.129587401</v>
      </c>
      <c r="AC34">
        <v>15284440.1862192</v>
      </c>
      <c r="AD34">
        <v>14833675.492415</v>
      </c>
      <c r="AE34">
        <v>14235988.1737082</v>
      </c>
    </row>
    <row r="35" spans="1:31" x14ac:dyDescent="0.3">
      <c r="A35" t="s">
        <v>238</v>
      </c>
      <c r="B35" t="s">
        <v>363</v>
      </c>
      <c r="C35" t="s">
        <v>297</v>
      </c>
      <c r="D35" t="s">
        <v>364</v>
      </c>
      <c r="E35" t="s">
        <v>298</v>
      </c>
      <c r="F35">
        <v>28313256.583912998</v>
      </c>
      <c r="G35">
        <v>32251673.683922201</v>
      </c>
      <c r="H35">
        <v>35720067.264084198</v>
      </c>
      <c r="I35">
        <v>39172039.266900703</v>
      </c>
      <c r="J35">
        <v>42433850.7454651</v>
      </c>
      <c r="K35">
        <v>45991905.650721297</v>
      </c>
      <c r="L35">
        <v>48624061.964261197</v>
      </c>
      <c r="M35">
        <v>50531233.263143301</v>
      </c>
      <c r="N35">
        <v>52358310.197050303</v>
      </c>
      <c r="O35">
        <v>53580839.870196402</v>
      </c>
      <c r="P35">
        <v>54569978.429886103</v>
      </c>
      <c r="Q35">
        <v>56034136.1594228</v>
      </c>
      <c r="R35">
        <v>56731885.556135401</v>
      </c>
      <c r="S35">
        <v>57310239.917751104</v>
      </c>
      <c r="T35">
        <v>58041725.818566598</v>
      </c>
      <c r="U35">
        <v>58536357.071204998</v>
      </c>
      <c r="V35">
        <v>59319286.241245501</v>
      </c>
      <c r="W35">
        <v>60363857.256659202</v>
      </c>
      <c r="X35">
        <v>61169796.052750699</v>
      </c>
      <c r="Y35">
        <v>61536824.7866451</v>
      </c>
      <c r="Z35">
        <v>61747746.569127798</v>
      </c>
      <c r="AA35">
        <v>61921356.673858799</v>
      </c>
      <c r="AB35">
        <v>62133299.027511001</v>
      </c>
      <c r="AC35">
        <v>62376423.376929097</v>
      </c>
      <c r="AD35">
        <v>62691817.782029003</v>
      </c>
      <c r="AE35">
        <v>62996503.656787798</v>
      </c>
    </row>
    <row r="36" spans="1:31" x14ac:dyDescent="0.3">
      <c r="A36" t="s">
        <v>238</v>
      </c>
      <c r="B36" t="s">
        <v>365</v>
      </c>
      <c r="C36" t="s">
        <v>297</v>
      </c>
      <c r="D36" t="s">
        <v>366</v>
      </c>
      <c r="E36" t="s">
        <v>298</v>
      </c>
      <c r="F36">
        <v>2150649.7628960698</v>
      </c>
      <c r="G36">
        <v>3187029.1761511499</v>
      </c>
      <c r="H36">
        <v>3724143.4218193102</v>
      </c>
      <c r="I36">
        <v>4022423.0363913602</v>
      </c>
      <c r="J36">
        <v>4423881.8633500896</v>
      </c>
      <c r="K36">
        <v>4609118.9996672198</v>
      </c>
      <c r="L36">
        <v>4875502.0306194201</v>
      </c>
      <c r="M36">
        <v>5093864.1901154798</v>
      </c>
      <c r="N36">
        <v>5637975.53323102</v>
      </c>
      <c r="O36">
        <v>5825285.60372598</v>
      </c>
      <c r="P36">
        <v>6122133.59842645</v>
      </c>
      <c r="Q36">
        <v>6442672.7371691</v>
      </c>
      <c r="R36">
        <v>6535841.6513031702</v>
      </c>
      <c r="S36">
        <v>6479409.8366529802</v>
      </c>
      <c r="T36">
        <v>6581161.35410605</v>
      </c>
      <c r="U36">
        <v>6687054.5328774499</v>
      </c>
      <c r="V36">
        <v>6799497.0898297699</v>
      </c>
      <c r="W36">
        <v>6875700.5584686697</v>
      </c>
      <c r="X36">
        <v>6958470.8743918799</v>
      </c>
      <c r="Y36">
        <v>7016616.7501389403</v>
      </c>
      <c r="Z36">
        <v>6961805.9322867002</v>
      </c>
      <c r="AA36">
        <v>6933511.3647002196</v>
      </c>
      <c r="AB36">
        <v>6917584.3526507802</v>
      </c>
      <c r="AC36">
        <v>6866280.0377048803</v>
      </c>
      <c r="AD36">
        <v>7074690.6927298</v>
      </c>
      <c r="AE36">
        <v>7048400.8609429402</v>
      </c>
    </row>
    <row r="37" spans="1:31" x14ac:dyDescent="0.3">
      <c r="A37" t="s">
        <v>238</v>
      </c>
      <c r="B37" t="s">
        <v>367</v>
      </c>
      <c r="C37" t="s">
        <v>297</v>
      </c>
      <c r="D37" t="s">
        <v>368</v>
      </c>
      <c r="E37" t="s">
        <v>298</v>
      </c>
      <c r="F37">
        <v>23775680.193202399</v>
      </c>
      <c r="G37">
        <v>26746268.048663501</v>
      </c>
      <c r="H37">
        <v>29740836.239288598</v>
      </c>
      <c r="I37">
        <v>32912033.1757011</v>
      </c>
      <c r="J37">
        <v>35822347.231664799</v>
      </c>
      <c r="K37">
        <v>39050204.114844903</v>
      </c>
      <c r="L37">
        <v>41200172.348944701</v>
      </c>
      <c r="M37">
        <v>42543839.953991801</v>
      </c>
      <c r="N37">
        <v>43383615.938219197</v>
      </c>
      <c r="O37">
        <v>43785751.662302002</v>
      </c>
      <c r="P37">
        <v>44211094.665067501</v>
      </c>
      <c r="Q37">
        <v>45185371.168565601</v>
      </c>
      <c r="R37">
        <v>45969012.562969998</v>
      </c>
      <c r="S37">
        <v>46613113.198631398</v>
      </c>
      <c r="T37">
        <v>47398505.434340604</v>
      </c>
      <c r="U37">
        <v>47745436.692735098</v>
      </c>
      <c r="V37">
        <v>48453378.186663099</v>
      </c>
      <c r="W37">
        <v>49558674.6900464</v>
      </c>
      <c r="X37">
        <v>50344392.557362601</v>
      </c>
      <c r="Y37">
        <v>50629343.472667597</v>
      </c>
      <c r="Z37">
        <v>50670422.301553003</v>
      </c>
      <c r="AA37">
        <v>50882251.069474503</v>
      </c>
      <c r="AB37">
        <v>51110118.863728598</v>
      </c>
      <c r="AC37">
        <v>50929579.658462003</v>
      </c>
      <c r="AD37">
        <v>50922934.391537897</v>
      </c>
      <c r="AE37">
        <v>51248428.339427203</v>
      </c>
    </row>
    <row r="38" spans="1:31" x14ac:dyDescent="0.3">
      <c r="A38" t="s">
        <v>238</v>
      </c>
      <c r="B38" t="s">
        <v>369</v>
      </c>
      <c r="C38" t="s">
        <v>297</v>
      </c>
      <c r="D38" t="s">
        <v>370</v>
      </c>
      <c r="E38" t="s">
        <v>298</v>
      </c>
      <c r="F38">
        <v>2336877.46085408</v>
      </c>
      <c r="G38">
        <v>2293704.90735834</v>
      </c>
      <c r="H38">
        <v>2276317.00719629</v>
      </c>
      <c r="I38">
        <v>2304174.25783217</v>
      </c>
      <c r="J38">
        <v>2300804.9111450301</v>
      </c>
      <c r="K38">
        <v>2467490.82732858</v>
      </c>
      <c r="L38">
        <v>2676584.2212157398</v>
      </c>
      <c r="M38">
        <v>2987754.8074388802</v>
      </c>
      <c r="N38">
        <v>3383705.3622778798</v>
      </c>
      <c r="O38">
        <v>3950429.6498890901</v>
      </c>
      <c r="P38">
        <v>4203724.8381554</v>
      </c>
      <c r="Q38">
        <v>4372773.12700703</v>
      </c>
      <c r="R38">
        <v>4213617.9252343597</v>
      </c>
      <c r="S38">
        <v>4205713.3873907598</v>
      </c>
      <c r="T38">
        <v>4062405.7761628502</v>
      </c>
      <c r="U38">
        <v>4104977.1957946098</v>
      </c>
      <c r="V38">
        <v>4071330.1824182598</v>
      </c>
      <c r="W38">
        <v>3940975.26870859</v>
      </c>
      <c r="X38">
        <v>3882235.3368529598</v>
      </c>
      <c r="Y38">
        <v>3906160.7108140201</v>
      </c>
      <c r="Z38">
        <v>4124546.4447120102</v>
      </c>
      <c r="AA38">
        <v>4115470.5408279598</v>
      </c>
      <c r="AB38">
        <v>4115964.43085424</v>
      </c>
      <c r="AC38">
        <v>4581938.4274838502</v>
      </c>
      <c r="AD38">
        <v>4694021.7540505501</v>
      </c>
      <c r="AE38">
        <v>4699674.4564176798</v>
      </c>
    </row>
    <row r="39" spans="1:31" x14ac:dyDescent="0.3">
      <c r="A39" t="s">
        <v>238</v>
      </c>
      <c r="B39" t="s">
        <v>371</v>
      </c>
      <c r="C39" t="s">
        <v>297</v>
      </c>
      <c r="D39" t="s">
        <v>372</v>
      </c>
      <c r="E39" t="s">
        <v>298</v>
      </c>
      <c r="F39">
        <v>3132744.4669326702</v>
      </c>
      <c r="G39">
        <v>3396542.6537786899</v>
      </c>
      <c r="H39">
        <v>3552476.33650159</v>
      </c>
      <c r="I39">
        <v>3717442.1249495302</v>
      </c>
      <c r="J39">
        <v>3713438.3554712101</v>
      </c>
      <c r="K39">
        <v>3715490.52293078</v>
      </c>
      <c r="L39">
        <v>3776775.2520099999</v>
      </c>
      <c r="M39">
        <v>3804542.13223247</v>
      </c>
      <c r="N39">
        <v>3947916.5853947802</v>
      </c>
      <c r="O39">
        <v>4164170.9518347802</v>
      </c>
      <c r="P39">
        <v>4223681.3370091897</v>
      </c>
      <c r="Q39">
        <v>4277135.9520298596</v>
      </c>
      <c r="R39">
        <v>4386758.3542911503</v>
      </c>
      <c r="S39">
        <v>4483567.7338071801</v>
      </c>
      <c r="T39">
        <v>4634976.6802541297</v>
      </c>
      <c r="U39">
        <v>4721302.0697717397</v>
      </c>
      <c r="V39">
        <v>4730331.2821586402</v>
      </c>
      <c r="W39">
        <v>4759919.2619188204</v>
      </c>
      <c r="X39">
        <v>4864979.77524768</v>
      </c>
      <c r="Y39">
        <v>5136298.91459502</v>
      </c>
      <c r="Z39">
        <v>5263075.4852505503</v>
      </c>
      <c r="AA39">
        <v>5302214.4998414004</v>
      </c>
      <c r="AB39">
        <v>5405619.1045372402</v>
      </c>
      <c r="AC39">
        <v>5456503.8610333297</v>
      </c>
      <c r="AD39">
        <v>5441476.8717513103</v>
      </c>
      <c r="AE39">
        <v>5497551.3961148001</v>
      </c>
    </row>
    <row r="40" spans="1:31" x14ac:dyDescent="0.3">
      <c r="A40" t="s">
        <v>238</v>
      </c>
      <c r="B40" t="s">
        <v>373</v>
      </c>
      <c r="C40" t="s">
        <v>297</v>
      </c>
      <c r="D40" t="s">
        <v>374</v>
      </c>
      <c r="E40" t="s">
        <v>298</v>
      </c>
      <c r="F40">
        <v>484051336.07107699</v>
      </c>
      <c r="G40">
        <v>498178659.00688797</v>
      </c>
      <c r="H40">
        <v>507239826.87931699</v>
      </c>
      <c r="I40">
        <v>511074405.42440999</v>
      </c>
      <c r="J40">
        <v>514580033.43295097</v>
      </c>
      <c r="K40">
        <v>518173465.137743</v>
      </c>
      <c r="L40">
        <v>520356938.55836201</v>
      </c>
      <c r="M40">
        <v>521276165.72309202</v>
      </c>
      <c r="N40">
        <v>521466447.19468999</v>
      </c>
      <c r="O40">
        <v>522041412.16679901</v>
      </c>
      <c r="P40">
        <v>524257658.68666798</v>
      </c>
      <c r="Q40">
        <v>525384335.97005802</v>
      </c>
      <c r="R40">
        <v>523247557.06541997</v>
      </c>
      <c r="S40">
        <v>519804475.82827401</v>
      </c>
      <c r="T40">
        <v>512608961.14690399</v>
      </c>
      <c r="U40">
        <v>505849563.04651701</v>
      </c>
      <c r="V40">
        <v>500038540.92921603</v>
      </c>
      <c r="W40">
        <v>494966498.02321398</v>
      </c>
      <c r="X40">
        <v>492259120.90510201</v>
      </c>
      <c r="Y40">
        <v>490202299.1268</v>
      </c>
      <c r="Z40">
        <v>488295319.93707502</v>
      </c>
      <c r="AA40">
        <v>486698812.65099299</v>
      </c>
      <c r="AB40">
        <v>485236592.869169</v>
      </c>
      <c r="AC40">
        <v>483689511.62281102</v>
      </c>
      <c r="AD40">
        <v>483849514.30798298</v>
      </c>
      <c r="AE40">
        <v>482503742.037925</v>
      </c>
    </row>
    <row r="41" spans="1:31" x14ac:dyDescent="0.3">
      <c r="A41" t="s">
        <v>238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238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238</v>
      </c>
      <c r="B43" t="s">
        <v>379</v>
      </c>
      <c r="C43" t="s">
        <v>297</v>
      </c>
      <c r="D43" t="s">
        <v>380</v>
      </c>
      <c r="E43" t="s">
        <v>298</v>
      </c>
      <c r="F43">
        <v>11174092.366598301</v>
      </c>
      <c r="G43">
        <v>11553192.6152457</v>
      </c>
      <c r="H43">
        <v>12860648.1194799</v>
      </c>
      <c r="I43">
        <v>13092936.9295826</v>
      </c>
      <c r="J43">
        <v>12589252.028835099</v>
      </c>
      <c r="K43">
        <v>12164681.7403381</v>
      </c>
      <c r="L43">
        <v>12165925.8032979</v>
      </c>
      <c r="M43">
        <v>13201407.233159199</v>
      </c>
      <c r="N43">
        <v>14381183.6107859</v>
      </c>
      <c r="O43">
        <v>15640246.9814083</v>
      </c>
      <c r="P43">
        <v>17067517.574385598</v>
      </c>
      <c r="Q43">
        <v>20246655.025518298</v>
      </c>
      <c r="R43">
        <v>21663566.852301501</v>
      </c>
      <c r="S43">
        <v>21769527.326789401</v>
      </c>
      <c r="T43">
        <v>21557082.190843102</v>
      </c>
      <c r="U43">
        <v>21535956.531090301</v>
      </c>
      <c r="V43">
        <v>21884128.673775099</v>
      </c>
      <c r="W43">
        <v>22230539.190283999</v>
      </c>
      <c r="X43">
        <v>22972395.0287521</v>
      </c>
      <c r="Y43">
        <v>23300476.3303927</v>
      </c>
      <c r="Z43">
        <v>24187711.0746057</v>
      </c>
      <c r="AA43">
        <v>25434057.2059296</v>
      </c>
      <c r="AB43">
        <v>27107934.779456601</v>
      </c>
      <c r="AC43">
        <v>28606395.633159202</v>
      </c>
      <c r="AD43">
        <v>30239943.1374196</v>
      </c>
      <c r="AE43">
        <v>30844164.291475501</v>
      </c>
    </row>
    <row r="44" spans="1:31" x14ac:dyDescent="0.3">
      <c r="A44" t="s">
        <v>238</v>
      </c>
      <c r="B44" t="s">
        <v>381</v>
      </c>
      <c r="C44" t="s">
        <v>297</v>
      </c>
      <c r="D44" t="s">
        <v>382</v>
      </c>
      <c r="E44" t="s">
        <v>298</v>
      </c>
      <c r="F44">
        <v>704712158.47707605</v>
      </c>
      <c r="G44">
        <v>728072333.33314097</v>
      </c>
      <c r="H44">
        <v>750314694.60632706</v>
      </c>
      <c r="I44">
        <v>766969710.32591796</v>
      </c>
      <c r="J44">
        <v>778118089.90547204</v>
      </c>
      <c r="K44">
        <v>791305614.42230594</v>
      </c>
      <c r="L44">
        <v>801606545.82968104</v>
      </c>
      <c r="M44">
        <v>804540206.13989604</v>
      </c>
      <c r="N44">
        <v>809009907.47308195</v>
      </c>
      <c r="O44">
        <v>814373341.83781004</v>
      </c>
      <c r="P44">
        <v>821504012.57711005</v>
      </c>
      <c r="Q44">
        <v>830181657.404544</v>
      </c>
      <c r="R44">
        <v>838189181.65745795</v>
      </c>
      <c r="S44">
        <v>842244653.54836798</v>
      </c>
      <c r="T44">
        <v>835252434.54228199</v>
      </c>
      <c r="U44">
        <v>827369096.10845804</v>
      </c>
      <c r="V44">
        <v>822928942.32933998</v>
      </c>
      <c r="W44">
        <v>821687647.744735</v>
      </c>
      <c r="X44">
        <v>820962044.34589601</v>
      </c>
      <c r="Y44">
        <v>821186708.54036903</v>
      </c>
      <c r="Z44">
        <v>824520855.17981803</v>
      </c>
      <c r="AA44">
        <v>828210423.43306303</v>
      </c>
      <c r="AB44">
        <v>833777632.85730898</v>
      </c>
      <c r="AC44">
        <v>840068886.19406796</v>
      </c>
      <c r="AD44">
        <v>844037200.37587702</v>
      </c>
      <c r="AE44">
        <v>843533928.85577202</v>
      </c>
    </row>
    <row r="45" spans="1:31" x14ac:dyDescent="0.3">
      <c r="A45" t="s">
        <v>238</v>
      </c>
      <c r="B45" t="s">
        <v>383</v>
      </c>
      <c r="C45" t="s">
        <v>297</v>
      </c>
      <c r="D45" t="s">
        <v>384</v>
      </c>
      <c r="E45" t="s">
        <v>298</v>
      </c>
    </row>
    <row r="46" spans="1:31" x14ac:dyDescent="0.3">
      <c r="A46" t="s">
        <v>238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238</v>
      </c>
      <c r="B47" t="s">
        <v>387</v>
      </c>
      <c r="C47" t="s">
        <v>297</v>
      </c>
      <c r="D47" t="s">
        <v>388</v>
      </c>
      <c r="E47" t="s">
        <v>298</v>
      </c>
      <c r="F47">
        <v>342437751.122531</v>
      </c>
      <c r="G47">
        <v>357479572.07292199</v>
      </c>
      <c r="H47">
        <v>369605508.46435601</v>
      </c>
      <c r="I47">
        <v>380302291.821935</v>
      </c>
      <c r="J47">
        <v>392895146.14433998</v>
      </c>
      <c r="K47">
        <v>402556989.62183601</v>
      </c>
      <c r="L47">
        <v>411073203.394656</v>
      </c>
      <c r="M47">
        <v>418675183.28400803</v>
      </c>
      <c r="N47">
        <v>424285888.40512103</v>
      </c>
      <c r="O47">
        <v>427916413.25897998</v>
      </c>
      <c r="P47">
        <v>430606127.08337599</v>
      </c>
      <c r="Q47">
        <v>432404378.23380399</v>
      </c>
      <c r="R47">
        <v>433471377.37709498</v>
      </c>
      <c r="S47">
        <v>433534633.20106602</v>
      </c>
      <c r="T47">
        <v>434666260.04858297</v>
      </c>
      <c r="U47">
        <v>435654420.87688297</v>
      </c>
      <c r="V47">
        <v>436008650.35249102</v>
      </c>
      <c r="W47">
        <v>436593603.62722999</v>
      </c>
      <c r="X47">
        <v>438148764.83580297</v>
      </c>
      <c r="Y47">
        <v>440148359.142838</v>
      </c>
      <c r="Z47">
        <v>441251800.54602402</v>
      </c>
      <c r="AA47">
        <v>442882485.41693699</v>
      </c>
      <c r="AB47">
        <v>444631368.89332998</v>
      </c>
      <c r="AC47">
        <v>446550939.538082</v>
      </c>
      <c r="AD47">
        <v>448785909.99730599</v>
      </c>
      <c r="AE47">
        <v>451552138.49306703</v>
      </c>
    </row>
    <row r="48" spans="1:31" x14ac:dyDescent="0.3">
      <c r="A48" t="s">
        <v>238</v>
      </c>
      <c r="B48" t="s">
        <v>389</v>
      </c>
      <c r="C48" t="s">
        <v>297</v>
      </c>
      <c r="D48" t="s">
        <v>390</v>
      </c>
      <c r="E48" t="s">
        <v>298</v>
      </c>
      <c r="F48">
        <v>391106773.34565699</v>
      </c>
      <c r="G48">
        <v>408940023.04183602</v>
      </c>
      <c r="H48">
        <v>423009552.15563101</v>
      </c>
      <c r="I48">
        <v>435637711.49170297</v>
      </c>
      <c r="J48">
        <v>450212333.12245101</v>
      </c>
      <c r="K48">
        <v>461066842.71756399</v>
      </c>
      <c r="L48">
        <v>470417879.46372902</v>
      </c>
      <c r="M48">
        <v>479019665.911264</v>
      </c>
      <c r="N48">
        <v>484989466.20141798</v>
      </c>
      <c r="O48">
        <v>489498548.59060502</v>
      </c>
      <c r="P48">
        <v>493132062.72184998</v>
      </c>
      <c r="Q48">
        <v>495234671.16456997</v>
      </c>
      <c r="R48">
        <v>496120791.61403501</v>
      </c>
      <c r="S48">
        <v>495532457.55952799</v>
      </c>
      <c r="T48">
        <v>496530796.096183</v>
      </c>
      <c r="U48">
        <v>498470761.357481</v>
      </c>
      <c r="V48">
        <v>499922293.98066598</v>
      </c>
      <c r="W48">
        <v>501419574.983877</v>
      </c>
      <c r="X48">
        <v>504553350.34893101</v>
      </c>
      <c r="Y48">
        <v>507761214.16782999</v>
      </c>
      <c r="Z48">
        <v>509174528.995489</v>
      </c>
      <c r="AA48">
        <v>510913971.08192998</v>
      </c>
      <c r="AB48">
        <v>513014078.17004198</v>
      </c>
      <c r="AC48">
        <v>514341954.42364901</v>
      </c>
      <c r="AD48">
        <v>516351122.915021</v>
      </c>
      <c r="AE48">
        <v>518838714.41758603</v>
      </c>
    </row>
    <row r="49" spans="1:31" x14ac:dyDescent="0.3">
      <c r="A49" t="s">
        <v>238</v>
      </c>
      <c r="B49" t="s">
        <v>391</v>
      </c>
      <c r="C49" t="s">
        <v>297</v>
      </c>
      <c r="D49" t="s">
        <v>392</v>
      </c>
      <c r="E49" t="s">
        <v>298</v>
      </c>
      <c r="F49">
        <v>27784722.517005201</v>
      </c>
      <c r="G49">
        <v>28164902.275333501</v>
      </c>
      <c r="H49">
        <v>28271340.155365299</v>
      </c>
      <c r="I49">
        <v>28397337.245820802</v>
      </c>
      <c r="J49">
        <v>28440999.111333299</v>
      </c>
      <c r="K49">
        <v>28162054.054267</v>
      </c>
      <c r="L49">
        <v>27985430.808584101</v>
      </c>
      <c r="M49">
        <v>27732383.226972401</v>
      </c>
      <c r="N49">
        <v>27468387.860518102</v>
      </c>
      <c r="O49">
        <v>27279581.638103899</v>
      </c>
      <c r="P49">
        <v>27268925.498047002</v>
      </c>
      <c r="Q49">
        <v>27154740.809349701</v>
      </c>
      <c r="R49">
        <v>26913190.252374198</v>
      </c>
      <c r="S49">
        <v>26637576.7951755</v>
      </c>
      <c r="T49">
        <v>26799430.8697851</v>
      </c>
      <c r="U49">
        <v>27008615.146892902</v>
      </c>
      <c r="V49">
        <v>26908450.301608</v>
      </c>
      <c r="W49">
        <v>26833501.362921599</v>
      </c>
      <c r="X49">
        <v>27196554.330127101</v>
      </c>
      <c r="Y49">
        <v>27357106.3333738</v>
      </c>
      <c r="Z49">
        <v>27283599.2818469</v>
      </c>
      <c r="AA49">
        <v>27012436.5207255</v>
      </c>
      <c r="AB49">
        <v>26650762.897294</v>
      </c>
      <c r="AC49">
        <v>26134731.4015086</v>
      </c>
      <c r="AD49">
        <v>25890467.953288902</v>
      </c>
      <c r="AE49">
        <v>25812708.049535699</v>
      </c>
    </row>
    <row r="50" spans="1:31" x14ac:dyDescent="0.3">
      <c r="A50" t="s">
        <v>238</v>
      </c>
      <c r="B50" t="s">
        <v>393</v>
      </c>
      <c r="C50" t="s">
        <v>297</v>
      </c>
      <c r="D50" t="s">
        <v>394</v>
      </c>
      <c r="E50" t="s">
        <v>298</v>
      </c>
      <c r="F50">
        <v>21397862.962494701</v>
      </c>
      <c r="G50">
        <v>23711348.314951401</v>
      </c>
      <c r="H50">
        <v>25495421.8202645</v>
      </c>
      <c r="I50">
        <v>27236798.421397202</v>
      </c>
      <c r="J50">
        <v>29120377.246229801</v>
      </c>
      <c r="K50">
        <v>30565994.619472198</v>
      </c>
      <c r="L50">
        <v>31580916.1305863</v>
      </c>
      <c r="M50">
        <v>32809478.123490199</v>
      </c>
      <c r="N50">
        <v>33446098.470217299</v>
      </c>
      <c r="O50">
        <v>34469902.687677503</v>
      </c>
      <c r="P50">
        <v>35379861.872445397</v>
      </c>
      <c r="Q50">
        <v>35789325.520025298</v>
      </c>
      <c r="R50">
        <v>35861053.870319299</v>
      </c>
      <c r="S50">
        <v>35512308.248962902</v>
      </c>
      <c r="T50">
        <v>35228852.0373955</v>
      </c>
      <c r="U50">
        <v>35944353.147146598</v>
      </c>
      <c r="V50">
        <v>37105493.594073601</v>
      </c>
      <c r="W50">
        <v>38062366.6868352</v>
      </c>
      <c r="X50">
        <v>39235102.500996299</v>
      </c>
      <c r="Y50">
        <v>40252106.130941696</v>
      </c>
      <c r="Z50">
        <v>40630217.669831701</v>
      </c>
      <c r="AA50">
        <v>41009029.481958002</v>
      </c>
      <c r="AB50">
        <v>41715327.938502498</v>
      </c>
      <c r="AC50">
        <v>41649040.500973098</v>
      </c>
      <c r="AD50">
        <v>41671470.7202949</v>
      </c>
      <c r="AE50">
        <v>41473867.874984004</v>
      </c>
    </row>
    <row r="51" spans="1:31" x14ac:dyDescent="0.3">
      <c r="A51" t="s">
        <v>238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238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238</v>
      </c>
      <c r="B53" t="s">
        <v>399</v>
      </c>
      <c r="C53" t="s">
        <v>297</v>
      </c>
      <c r="D53" t="s">
        <v>400</v>
      </c>
      <c r="E53" t="s">
        <v>298</v>
      </c>
      <c r="F53">
        <v>20705059.435334399</v>
      </c>
      <c r="G53">
        <v>21361822.942988601</v>
      </c>
      <c r="H53">
        <v>22223338.561226599</v>
      </c>
      <c r="I53">
        <v>22525969.4539578</v>
      </c>
      <c r="J53">
        <v>22743888.3688678</v>
      </c>
      <c r="K53">
        <v>23344125.2266028</v>
      </c>
      <c r="L53">
        <v>24428623.255635198</v>
      </c>
      <c r="M53">
        <v>24797485.434379298</v>
      </c>
      <c r="N53">
        <v>25538248.096342001</v>
      </c>
      <c r="O53">
        <v>26471172.014125802</v>
      </c>
      <c r="P53">
        <v>27108001.597630698</v>
      </c>
      <c r="Q53">
        <v>27569231.101614401</v>
      </c>
      <c r="R53">
        <v>27129160.066959001</v>
      </c>
      <c r="S53">
        <v>27102173.303363401</v>
      </c>
      <c r="T53">
        <v>26305611.473989502</v>
      </c>
      <c r="U53">
        <v>25491140.1659167</v>
      </c>
      <c r="V53">
        <v>24675813.304323401</v>
      </c>
      <c r="W53">
        <v>23903368.254061799</v>
      </c>
      <c r="X53">
        <v>23357819.912448999</v>
      </c>
      <c r="Y53">
        <v>22819926.943691801</v>
      </c>
      <c r="Z53">
        <v>22408786.501391798</v>
      </c>
      <c r="AA53">
        <v>21720421.0447657</v>
      </c>
      <c r="AB53">
        <v>21039631.865712501</v>
      </c>
      <c r="AC53">
        <v>20743404.065754201</v>
      </c>
      <c r="AD53">
        <v>20336702.0994462</v>
      </c>
      <c r="AE53">
        <v>19149641.457115099</v>
      </c>
    </row>
    <row r="54" spans="1:31" x14ac:dyDescent="0.3">
      <c r="A54" t="s">
        <v>238</v>
      </c>
      <c r="B54" t="s">
        <v>401</v>
      </c>
      <c r="C54" t="s">
        <v>297</v>
      </c>
      <c r="D54" t="s">
        <v>402</v>
      </c>
      <c r="E54" t="s">
        <v>298</v>
      </c>
      <c r="F54">
        <v>29527007.280113999</v>
      </c>
      <c r="G54">
        <v>30727790.754218198</v>
      </c>
      <c r="H54">
        <v>32112048.211797699</v>
      </c>
      <c r="I54">
        <v>32686399.455782101</v>
      </c>
      <c r="J54">
        <v>33545867.423613001</v>
      </c>
      <c r="K54">
        <v>34763243.568130597</v>
      </c>
      <c r="L54">
        <v>36177429.491828702</v>
      </c>
      <c r="M54">
        <v>36406558.4802453</v>
      </c>
      <c r="N54">
        <v>37400226.199490599</v>
      </c>
      <c r="O54">
        <v>39024756.9488336</v>
      </c>
      <c r="P54">
        <v>40088386.479653001</v>
      </c>
      <c r="Q54">
        <v>40648406.590237103</v>
      </c>
      <c r="R54">
        <v>40255324.316630103</v>
      </c>
      <c r="S54">
        <v>40549294.062293701</v>
      </c>
      <c r="T54">
        <v>39544279.069764301</v>
      </c>
      <c r="U54">
        <v>38544080.943112701</v>
      </c>
      <c r="V54">
        <v>37404425.412757002</v>
      </c>
      <c r="W54">
        <v>36222983.555907696</v>
      </c>
      <c r="X54">
        <v>35606086.260708697</v>
      </c>
      <c r="Y54">
        <v>34917935.831026703</v>
      </c>
      <c r="Z54">
        <v>34319692.222867802</v>
      </c>
      <c r="AA54">
        <v>33403973.0365128</v>
      </c>
      <c r="AB54">
        <v>32639680.2183614</v>
      </c>
      <c r="AC54">
        <v>32265385.593053799</v>
      </c>
      <c r="AD54">
        <v>31671160.4812144</v>
      </c>
      <c r="AE54">
        <v>30499445.968491498</v>
      </c>
    </row>
    <row r="55" spans="1:31" x14ac:dyDescent="0.3">
      <c r="A55" t="s">
        <v>238</v>
      </c>
      <c r="B55" t="s">
        <v>403</v>
      </c>
      <c r="C55" t="s">
        <v>297</v>
      </c>
      <c r="D55" t="s">
        <v>404</v>
      </c>
      <c r="E55" t="s">
        <v>298</v>
      </c>
      <c r="F55">
        <v>8803580.6520401891</v>
      </c>
      <c r="G55">
        <v>9347909.2021540906</v>
      </c>
      <c r="H55">
        <v>9870560.1397326495</v>
      </c>
      <c r="I55">
        <v>10142775.8931982</v>
      </c>
      <c r="J55">
        <v>10788061.8471443</v>
      </c>
      <c r="K55">
        <v>11407353.710805001</v>
      </c>
      <c r="L55">
        <v>11734928.322884399</v>
      </c>
      <c r="M55">
        <v>11592319.455009799</v>
      </c>
      <c r="N55">
        <v>11843850.090320099</v>
      </c>
      <c r="O55">
        <v>12537102.112089301</v>
      </c>
      <c r="P55">
        <v>12964558.0563221</v>
      </c>
      <c r="Q55">
        <v>13062086.5374089</v>
      </c>
      <c r="R55">
        <v>13111531.3838563</v>
      </c>
      <c r="S55">
        <v>13435263.416136499</v>
      </c>
      <c r="T55">
        <v>13228497.0048234</v>
      </c>
      <c r="U55">
        <v>13045209.489752401</v>
      </c>
      <c r="V55">
        <v>12722013.413997401</v>
      </c>
      <c r="W55">
        <v>12313161.860401301</v>
      </c>
      <c r="X55">
        <v>12243731.754711401</v>
      </c>
      <c r="Y55">
        <v>12094567.2434492</v>
      </c>
      <c r="Z55">
        <v>11907703.8927166</v>
      </c>
      <c r="AA55">
        <v>11681227.4812376</v>
      </c>
      <c r="AB55">
        <v>11599203.4166293</v>
      </c>
      <c r="AC55">
        <v>11521437.2965564</v>
      </c>
      <c r="AD55">
        <v>11333995.512686901</v>
      </c>
      <c r="AE55">
        <v>11349804.511376301</v>
      </c>
    </row>
    <row r="56" spans="1:31" x14ac:dyDescent="0.3">
      <c r="A56" t="s">
        <v>238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1" x14ac:dyDescent="0.3">
      <c r="A57" t="s">
        <v>238</v>
      </c>
      <c r="B57" t="s">
        <v>407</v>
      </c>
      <c r="C57" t="s">
        <v>297</v>
      </c>
      <c r="D57" t="s">
        <v>408</v>
      </c>
      <c r="E57" t="s">
        <v>298</v>
      </c>
      <c r="F57">
        <v>1580416073.4783001</v>
      </c>
      <c r="G57">
        <v>1635555570.66134</v>
      </c>
      <c r="H57">
        <v>1681007903.7978401</v>
      </c>
      <c r="I57">
        <v>1714110926.01367</v>
      </c>
      <c r="J57">
        <v>1743017011.5250499</v>
      </c>
      <c r="K57">
        <v>1770568516.7514801</v>
      </c>
      <c r="L57">
        <v>1792309843.14063</v>
      </c>
      <c r="M57">
        <v>1804458786.9986701</v>
      </c>
      <c r="N57">
        <v>1814965972.3971801</v>
      </c>
      <c r="O57">
        <v>1825384446.9407599</v>
      </c>
      <c r="P57">
        <v>1838406747.9010999</v>
      </c>
      <c r="Q57">
        <v>1850468471.64663</v>
      </c>
      <c r="R57">
        <v>1857422536.6714799</v>
      </c>
      <c r="S57">
        <v>1857566055.1245699</v>
      </c>
      <c r="T57">
        <v>1844323042.42328</v>
      </c>
      <c r="U57">
        <v>1831519880.4521</v>
      </c>
      <c r="V57">
        <v>1822699116.54105</v>
      </c>
      <c r="W57">
        <v>1817919139.4508801</v>
      </c>
      <c r="X57">
        <v>1817630556.25634</v>
      </c>
      <c r="Y57">
        <v>1819006338.14891</v>
      </c>
      <c r="Z57">
        <v>1821880729.4215801</v>
      </c>
      <c r="AA57">
        <v>1825746380.3066599</v>
      </c>
      <c r="AB57">
        <v>1831989630.69519</v>
      </c>
      <c r="AC57">
        <v>1838092016.9182799</v>
      </c>
      <c r="AD57">
        <v>1844234777.84308</v>
      </c>
      <c r="AE57">
        <v>1844876385.31128</v>
      </c>
    </row>
    <row r="58" spans="1:31" x14ac:dyDescent="0.3">
      <c r="A58" t="s">
        <v>238</v>
      </c>
      <c r="B58" t="s">
        <v>409</v>
      </c>
      <c r="C58" t="s">
        <v>297</v>
      </c>
      <c r="D58" t="s">
        <v>410</v>
      </c>
      <c r="E58" t="s">
        <v>298</v>
      </c>
      <c r="F58">
        <v>1580416073.4783001</v>
      </c>
      <c r="G58">
        <v>1635555570.66134</v>
      </c>
      <c r="H58">
        <v>1681007903.7978401</v>
      </c>
      <c r="I58">
        <v>1714110926.01367</v>
      </c>
      <c r="J58">
        <v>1743017011.5250499</v>
      </c>
      <c r="K58">
        <v>1770568516.7514801</v>
      </c>
      <c r="L58">
        <v>1792309843.14063</v>
      </c>
      <c r="M58">
        <v>1804458786.9986701</v>
      </c>
      <c r="N58">
        <v>1814965972.3971801</v>
      </c>
      <c r="O58">
        <v>1825384446.9407599</v>
      </c>
      <c r="P58">
        <v>1838406747.9010999</v>
      </c>
      <c r="Q58">
        <v>1850468471.64663</v>
      </c>
      <c r="R58">
        <v>1857422536.6714799</v>
      </c>
      <c r="S58">
        <v>1857566055.1245699</v>
      </c>
      <c r="T58">
        <v>1844323042.42328</v>
      </c>
      <c r="U58">
        <v>1831519880.4521</v>
      </c>
      <c r="V58">
        <v>1822699116.54105</v>
      </c>
      <c r="W58">
        <v>1817919139.4508801</v>
      </c>
      <c r="X58">
        <v>1817630556.25634</v>
      </c>
      <c r="Y58">
        <v>1819006338.14891</v>
      </c>
      <c r="Z58">
        <v>1821880729.4215801</v>
      </c>
      <c r="AA58">
        <v>1825746380.3066599</v>
      </c>
      <c r="AB58">
        <v>1831989630.69519</v>
      </c>
      <c r="AC58">
        <v>1838092016.9182799</v>
      </c>
      <c r="AD58">
        <v>1844234777.84308</v>
      </c>
      <c r="AE58">
        <v>1844876385.31128</v>
      </c>
    </row>
    <row r="59" spans="1:31" x14ac:dyDescent="0.3">
      <c r="A59" t="s">
        <v>238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158</v>
      </c>
      <c r="B2" t="s">
        <v>295</v>
      </c>
      <c r="C2" t="s">
        <v>297</v>
      </c>
      <c r="D2" t="s">
        <v>296</v>
      </c>
      <c r="E2" t="s">
        <v>298</v>
      </c>
      <c r="F2">
        <v>32093484.654275998</v>
      </c>
      <c r="G2">
        <v>32383090.341351699</v>
      </c>
      <c r="H2">
        <v>32840555.343583599</v>
      </c>
      <c r="I2">
        <v>32845331.0167045</v>
      </c>
      <c r="J2">
        <v>32392655.406760499</v>
      </c>
      <c r="K2">
        <v>31942261.033252198</v>
      </c>
      <c r="L2">
        <v>31258275.878482901</v>
      </c>
      <c r="M2">
        <v>30272437.5561857</v>
      </c>
      <c r="N2">
        <v>29660265.032915201</v>
      </c>
      <c r="O2">
        <v>29282788.102577399</v>
      </c>
      <c r="P2">
        <v>29170892.439357098</v>
      </c>
      <c r="Q2">
        <v>28769778.383492801</v>
      </c>
      <c r="R2">
        <v>28296206.5914324</v>
      </c>
      <c r="S2">
        <v>28188367.058612801</v>
      </c>
      <c r="T2">
        <v>27080501.718975902</v>
      </c>
      <c r="U2">
        <v>26354610.343402199</v>
      </c>
      <c r="V2">
        <v>26059787.0862136</v>
      </c>
      <c r="W2">
        <v>25676656.657453202</v>
      </c>
      <c r="X2">
        <v>25841958.178212199</v>
      </c>
      <c r="Y2">
        <v>26016060.654637601</v>
      </c>
      <c r="Z2">
        <v>26139194.1259767</v>
      </c>
      <c r="AA2">
        <v>25739511.3398031</v>
      </c>
      <c r="AB2">
        <v>26260488.543276802</v>
      </c>
      <c r="AC2">
        <v>26376998.928144101</v>
      </c>
      <c r="AD2">
        <v>26342714.4692396</v>
      </c>
      <c r="AE2">
        <v>25978397.385609999</v>
      </c>
    </row>
    <row r="3" spans="1:32" x14ac:dyDescent="0.3">
      <c r="A3" t="s">
        <v>158</v>
      </c>
      <c r="B3" t="s">
        <v>299</v>
      </c>
      <c r="C3" t="s">
        <v>297</v>
      </c>
      <c r="D3" t="s">
        <v>300</v>
      </c>
      <c r="E3" t="s">
        <v>298</v>
      </c>
      <c r="F3">
        <v>3196052.2784737102</v>
      </c>
      <c r="G3">
        <v>3147043.51307134</v>
      </c>
      <c r="H3">
        <v>3121794.21619371</v>
      </c>
      <c r="I3">
        <v>3034269.8651641998</v>
      </c>
      <c r="J3">
        <v>2901600.8795310399</v>
      </c>
      <c r="K3">
        <v>2859209.2600461501</v>
      </c>
      <c r="L3">
        <v>2768579.8463488799</v>
      </c>
      <c r="M3">
        <v>2725210.1972771799</v>
      </c>
      <c r="N3">
        <v>2650948.4380846401</v>
      </c>
      <c r="O3">
        <v>2595928.6975417598</v>
      </c>
      <c r="P3">
        <v>2572547.1332046301</v>
      </c>
      <c r="Q3">
        <v>2579887.5671659699</v>
      </c>
      <c r="R3">
        <v>2611126.4343567099</v>
      </c>
      <c r="S3">
        <v>2709922.5473239101</v>
      </c>
      <c r="T3">
        <v>2644921.4519458902</v>
      </c>
      <c r="U3">
        <v>2599878.3352613398</v>
      </c>
      <c r="V3">
        <v>2599089.8499579802</v>
      </c>
      <c r="W3">
        <v>2581763.67820661</v>
      </c>
      <c r="X3">
        <v>2665480.53889516</v>
      </c>
      <c r="Y3">
        <v>2798537.3486617901</v>
      </c>
      <c r="Z3">
        <v>2887545.32827004</v>
      </c>
      <c r="AA3">
        <v>2906041.7344453302</v>
      </c>
      <c r="AB3">
        <v>3044362.79080889</v>
      </c>
      <c r="AC3">
        <v>3072820.9348393702</v>
      </c>
      <c r="AD3">
        <v>3083194.7808959102</v>
      </c>
      <c r="AE3">
        <v>3039214.7627420798</v>
      </c>
    </row>
    <row r="4" spans="1:32" x14ac:dyDescent="0.3">
      <c r="A4" t="s">
        <v>158</v>
      </c>
      <c r="B4" t="s">
        <v>301</v>
      </c>
      <c r="C4" t="s">
        <v>297</v>
      </c>
      <c r="D4" t="s">
        <v>302</v>
      </c>
      <c r="E4" t="s">
        <v>298</v>
      </c>
      <c r="F4">
        <v>195981125.68677601</v>
      </c>
      <c r="G4">
        <v>201529435.71875301</v>
      </c>
      <c r="H4">
        <v>208943084.69848099</v>
      </c>
      <c r="I4">
        <v>213234715.933994</v>
      </c>
      <c r="J4">
        <v>212036047.34320101</v>
      </c>
      <c r="K4">
        <v>215205688.77783599</v>
      </c>
      <c r="L4">
        <v>216810589.50993499</v>
      </c>
      <c r="M4">
        <v>213801775.80476901</v>
      </c>
      <c r="N4">
        <v>212888289.16511801</v>
      </c>
      <c r="O4">
        <v>214229239.94216901</v>
      </c>
      <c r="P4">
        <v>220591563.124042</v>
      </c>
      <c r="Q4">
        <v>226962068.445631</v>
      </c>
      <c r="R4">
        <v>234739752.634067</v>
      </c>
      <c r="S4">
        <v>244495904.82954901</v>
      </c>
      <c r="T4">
        <v>238087587.18635601</v>
      </c>
      <c r="U4">
        <v>232755056.413535</v>
      </c>
      <c r="V4">
        <v>232453156.55669701</v>
      </c>
      <c r="W4">
        <v>232293325.71765199</v>
      </c>
      <c r="X4">
        <v>232860635.737914</v>
      </c>
      <c r="Y4">
        <v>236504768.763854</v>
      </c>
      <c r="Z4">
        <v>239727437.16341299</v>
      </c>
      <c r="AA4">
        <v>239809247.270771</v>
      </c>
      <c r="AB4">
        <v>243743927.127424</v>
      </c>
      <c r="AC4">
        <v>249259346.447465</v>
      </c>
      <c r="AD4">
        <v>253779621.79899299</v>
      </c>
      <c r="AE4">
        <v>253667019.520266</v>
      </c>
    </row>
    <row r="5" spans="1:32" x14ac:dyDescent="0.3">
      <c r="A5" t="s">
        <v>158</v>
      </c>
      <c r="B5" t="s">
        <v>303</v>
      </c>
      <c r="C5" t="s">
        <v>297</v>
      </c>
      <c r="D5" t="s">
        <v>304</v>
      </c>
      <c r="E5" t="s">
        <v>298</v>
      </c>
      <c r="F5">
        <v>15610691.0595925</v>
      </c>
      <c r="G5">
        <v>16410625.328929201</v>
      </c>
      <c r="H5">
        <v>17331437.0315441</v>
      </c>
      <c r="I5">
        <v>17960482.8226544</v>
      </c>
      <c r="J5">
        <v>18207609.913080499</v>
      </c>
      <c r="K5">
        <v>18752264.049782299</v>
      </c>
      <c r="L5">
        <v>19127138.7510892</v>
      </c>
      <c r="M5">
        <v>19381656.2787802</v>
      </c>
      <c r="N5">
        <v>19475506.033214498</v>
      </c>
      <c r="O5">
        <v>19731607.853255499</v>
      </c>
      <c r="P5">
        <v>20423942.449799601</v>
      </c>
      <c r="Q5">
        <v>21067800.8444518</v>
      </c>
      <c r="R5">
        <v>21740370.619383302</v>
      </c>
      <c r="S5">
        <v>22402370.2626012</v>
      </c>
      <c r="T5">
        <v>22031648.434508201</v>
      </c>
      <c r="U5">
        <v>21896810.7953922</v>
      </c>
      <c r="V5">
        <v>22424582.6964176</v>
      </c>
      <c r="W5">
        <v>22692555.531999901</v>
      </c>
      <c r="X5">
        <v>22948237.456527598</v>
      </c>
      <c r="Y5">
        <v>23557558.339313701</v>
      </c>
      <c r="Z5">
        <v>23868732.503337</v>
      </c>
      <c r="AA5">
        <v>24029562.352229901</v>
      </c>
      <c r="AB5">
        <v>24771095.9090764</v>
      </c>
      <c r="AC5">
        <v>25505795.051566899</v>
      </c>
      <c r="AD5">
        <v>26105456.2865525</v>
      </c>
      <c r="AE5">
        <v>26116511.005347401</v>
      </c>
    </row>
    <row r="6" spans="1:32" x14ac:dyDescent="0.3">
      <c r="A6" t="s">
        <v>158</v>
      </c>
      <c r="B6" t="s">
        <v>305</v>
      </c>
      <c r="C6" t="s">
        <v>297</v>
      </c>
      <c r="D6" t="s">
        <v>306</v>
      </c>
      <c r="E6" t="s">
        <v>298</v>
      </c>
      <c r="F6">
        <v>7495002.63028129</v>
      </c>
      <c r="G6">
        <v>7355470.9713043803</v>
      </c>
      <c r="H6">
        <v>7309041.0442966698</v>
      </c>
      <c r="I6">
        <v>7135512.9623098196</v>
      </c>
      <c r="J6">
        <v>6791257.2607981497</v>
      </c>
      <c r="K6">
        <v>6526488.5845139204</v>
      </c>
      <c r="L6">
        <v>6243277.3925290098</v>
      </c>
      <c r="M6">
        <v>5934886.4724534703</v>
      </c>
      <c r="N6">
        <v>5627255.4524172395</v>
      </c>
      <c r="O6">
        <v>5393927.1249522902</v>
      </c>
      <c r="P6">
        <v>5304213.7125315899</v>
      </c>
      <c r="Q6">
        <v>5182731.1813348699</v>
      </c>
      <c r="R6">
        <v>5109608.4316307604</v>
      </c>
      <c r="S6">
        <v>5088176.4255748801</v>
      </c>
      <c r="T6">
        <v>4788818.9932871098</v>
      </c>
      <c r="U6">
        <v>4561488.2573006703</v>
      </c>
      <c r="V6">
        <v>4465365.4939724999</v>
      </c>
      <c r="W6">
        <v>4305709.9512085104</v>
      </c>
      <c r="X6">
        <v>4221724.3508255202</v>
      </c>
      <c r="Y6">
        <v>4170884.87024173</v>
      </c>
      <c r="Z6">
        <v>4124108.63274557</v>
      </c>
      <c r="AA6">
        <v>4000957.1416879701</v>
      </c>
      <c r="AB6">
        <v>3942795.2823411799</v>
      </c>
      <c r="AC6">
        <v>3874234.9210979398</v>
      </c>
      <c r="AD6">
        <v>3845262.4087013099</v>
      </c>
      <c r="AE6">
        <v>3723334.4258031799</v>
      </c>
    </row>
    <row r="7" spans="1:32" x14ac:dyDescent="0.3">
      <c r="A7" t="s">
        <v>158</v>
      </c>
      <c r="B7" t="s">
        <v>307</v>
      </c>
      <c r="C7" t="s">
        <v>297</v>
      </c>
      <c r="D7" t="s">
        <v>308</v>
      </c>
      <c r="E7" t="s">
        <v>298</v>
      </c>
      <c r="F7">
        <v>12620334.722011</v>
      </c>
      <c r="G7">
        <v>13028160.400764801</v>
      </c>
      <c r="H7">
        <v>13602698.045741299</v>
      </c>
      <c r="I7">
        <v>13835554.676795701</v>
      </c>
      <c r="J7">
        <v>13625946.526136599</v>
      </c>
      <c r="K7">
        <v>13658154.8711066</v>
      </c>
      <c r="L7">
        <v>13548151.235171</v>
      </c>
      <c r="M7">
        <v>13280710.8462175</v>
      </c>
      <c r="N7">
        <v>13065362.022239201</v>
      </c>
      <c r="O7">
        <v>12890662.642232399</v>
      </c>
      <c r="P7">
        <v>13138306.193418199</v>
      </c>
      <c r="Q7">
        <v>13413114.7210401</v>
      </c>
      <c r="R7">
        <v>13820592.952294599</v>
      </c>
      <c r="S7">
        <v>14167252.6679559</v>
      </c>
      <c r="T7">
        <v>13677699.728266399</v>
      </c>
      <c r="U7">
        <v>13370548.926705699</v>
      </c>
      <c r="V7">
        <v>13266918.5451547</v>
      </c>
      <c r="W7">
        <v>13070073.016472001</v>
      </c>
      <c r="X7">
        <v>13130597.0086277</v>
      </c>
      <c r="Y7">
        <v>13346488.2546349</v>
      </c>
      <c r="Z7">
        <v>13459837.1677406</v>
      </c>
      <c r="AA7">
        <v>13396168.779628901</v>
      </c>
      <c r="AB7">
        <v>13451857.0957199</v>
      </c>
      <c r="AC7">
        <v>13558317.1435722</v>
      </c>
      <c r="AD7">
        <v>13636687.9665817</v>
      </c>
      <c r="AE7">
        <v>13610917.6300491</v>
      </c>
    </row>
    <row r="8" spans="1:32" x14ac:dyDescent="0.3">
      <c r="A8" t="s">
        <v>158</v>
      </c>
      <c r="B8" t="s">
        <v>309</v>
      </c>
      <c r="C8" t="s">
        <v>297</v>
      </c>
      <c r="D8" t="s">
        <v>310</v>
      </c>
      <c r="E8" t="s">
        <v>298</v>
      </c>
      <c r="F8">
        <v>7033248.7662551804</v>
      </c>
      <c r="G8">
        <v>7167552.31013034</v>
      </c>
      <c r="H8">
        <v>7158434.1935231304</v>
      </c>
      <c r="I8">
        <v>7042904.8659093399</v>
      </c>
      <c r="J8">
        <v>6803436.86329877</v>
      </c>
      <c r="K8">
        <v>6612301.2037430704</v>
      </c>
      <c r="L8">
        <v>6346474.9404134201</v>
      </c>
      <c r="M8">
        <v>6176445.0950821703</v>
      </c>
      <c r="N8">
        <v>6074762.1353911702</v>
      </c>
      <c r="O8">
        <v>6052179.7921599196</v>
      </c>
      <c r="P8">
        <v>6067740.1247578003</v>
      </c>
      <c r="Q8">
        <v>6206591.0421720501</v>
      </c>
      <c r="R8">
        <v>6293035.8920014901</v>
      </c>
      <c r="S8">
        <v>6551242.6468004398</v>
      </c>
      <c r="T8">
        <v>6407091.3993090503</v>
      </c>
      <c r="U8">
        <v>6240615.4693574104</v>
      </c>
      <c r="V8">
        <v>6087681.3553711297</v>
      </c>
      <c r="W8">
        <v>5948104.2721593399</v>
      </c>
      <c r="X8">
        <v>5905936.1460367702</v>
      </c>
      <c r="Y8">
        <v>5942055.6795089897</v>
      </c>
      <c r="Z8">
        <v>5957170.1895750901</v>
      </c>
      <c r="AA8">
        <v>5819469.8173126904</v>
      </c>
      <c r="AB8">
        <v>5825938.2295768596</v>
      </c>
      <c r="AC8">
        <v>5804390.2861564904</v>
      </c>
      <c r="AD8">
        <v>5757470.1288387403</v>
      </c>
      <c r="AE8">
        <v>5712553.9634079998</v>
      </c>
    </row>
    <row r="9" spans="1:32" x14ac:dyDescent="0.3">
      <c r="A9" t="s">
        <v>158</v>
      </c>
      <c r="B9" t="s">
        <v>311</v>
      </c>
      <c r="C9" t="s">
        <v>297</v>
      </c>
      <c r="D9" t="s">
        <v>312</v>
      </c>
      <c r="E9" t="s">
        <v>298</v>
      </c>
      <c r="F9">
        <v>20309532.108769599</v>
      </c>
      <c r="G9">
        <v>20617439.848365799</v>
      </c>
      <c r="H9">
        <v>21184775.192335799</v>
      </c>
      <c r="I9">
        <v>21417481.414009999</v>
      </c>
      <c r="J9">
        <v>21162961.033506598</v>
      </c>
      <c r="K9">
        <v>21264179.354435001</v>
      </c>
      <c r="L9">
        <v>21271649.371066801</v>
      </c>
      <c r="M9">
        <v>21069140.423871402</v>
      </c>
      <c r="N9">
        <v>21048253.660696302</v>
      </c>
      <c r="O9">
        <v>20982153.200150002</v>
      </c>
      <c r="P9">
        <v>21505901.136146799</v>
      </c>
      <c r="Q9">
        <v>21861480.841773901</v>
      </c>
      <c r="R9">
        <v>22353314.9426069</v>
      </c>
      <c r="S9">
        <v>23530747.170375101</v>
      </c>
      <c r="T9">
        <v>23014162.018574201</v>
      </c>
      <c r="U9">
        <v>22776202.9901972</v>
      </c>
      <c r="V9">
        <v>22904006.4597749</v>
      </c>
      <c r="W9">
        <v>22647615.792168699</v>
      </c>
      <c r="X9">
        <v>22487452.298611399</v>
      </c>
      <c r="Y9">
        <v>22618965.950712301</v>
      </c>
      <c r="Z9">
        <v>22517543.2859434</v>
      </c>
      <c r="AA9">
        <v>22038160.747757599</v>
      </c>
      <c r="AB9">
        <v>22024545.803408101</v>
      </c>
      <c r="AC9">
        <v>22387356.473085999</v>
      </c>
      <c r="AD9">
        <v>22962669.4164012</v>
      </c>
      <c r="AE9">
        <v>23019401.905666199</v>
      </c>
    </row>
    <row r="10" spans="1:32" x14ac:dyDescent="0.3">
      <c r="A10" t="s">
        <v>158</v>
      </c>
      <c r="B10" t="s">
        <v>313</v>
      </c>
      <c r="C10" t="s">
        <v>297</v>
      </c>
      <c r="D10" t="s">
        <v>314</v>
      </c>
      <c r="E10" t="s">
        <v>298</v>
      </c>
      <c r="F10">
        <v>25304240.146662399</v>
      </c>
      <c r="G10">
        <v>25874345.213282701</v>
      </c>
      <c r="H10">
        <v>26813731.876630701</v>
      </c>
      <c r="I10">
        <v>27249403.237143401</v>
      </c>
      <c r="J10">
        <v>27079067.469647601</v>
      </c>
      <c r="K10">
        <v>27428653.064708602</v>
      </c>
      <c r="L10">
        <v>27672551.7533952</v>
      </c>
      <c r="M10">
        <v>27681036.8585627</v>
      </c>
      <c r="N10">
        <v>27890822.9050452</v>
      </c>
      <c r="O10">
        <v>28024434.8547743</v>
      </c>
      <c r="P10">
        <v>28833858.816794001</v>
      </c>
      <c r="Q10">
        <v>29523446.666035201</v>
      </c>
      <c r="R10">
        <v>30289736.6730888</v>
      </c>
      <c r="S10">
        <v>31806439.726153001</v>
      </c>
      <c r="T10">
        <v>31271952.937431399</v>
      </c>
      <c r="U10">
        <v>30995856.570224199</v>
      </c>
      <c r="V10">
        <v>31353720.533760998</v>
      </c>
      <c r="W10">
        <v>31670104.337275401</v>
      </c>
      <c r="X10">
        <v>32149557.805077601</v>
      </c>
      <c r="Y10">
        <v>32908510.679639298</v>
      </c>
      <c r="Z10">
        <v>33177789.2830435</v>
      </c>
      <c r="AA10">
        <v>33288273.827959299</v>
      </c>
      <c r="AB10">
        <v>33872403.2522581</v>
      </c>
      <c r="AC10">
        <v>34775948.697878599</v>
      </c>
      <c r="AD10">
        <v>35806994.303764597</v>
      </c>
      <c r="AE10">
        <v>36209257.502273902</v>
      </c>
    </row>
    <row r="11" spans="1:32" x14ac:dyDescent="0.3">
      <c r="A11" t="s">
        <v>158</v>
      </c>
      <c r="B11" t="s">
        <v>315</v>
      </c>
      <c r="C11" t="s">
        <v>297</v>
      </c>
      <c r="D11" t="s">
        <v>316</v>
      </c>
      <c r="E11" t="s">
        <v>298</v>
      </c>
      <c r="F11">
        <v>4994708.0378927598</v>
      </c>
      <c r="G11">
        <v>5256905.3649169402</v>
      </c>
      <c r="H11">
        <v>5628956.6842948897</v>
      </c>
      <c r="I11">
        <v>5831921.8231334202</v>
      </c>
      <c r="J11">
        <v>5916106.4361409498</v>
      </c>
      <c r="K11">
        <v>6164473.7102736002</v>
      </c>
      <c r="L11">
        <v>6400902.3823284097</v>
      </c>
      <c r="M11">
        <v>6611896.4346912997</v>
      </c>
      <c r="N11">
        <v>6842569.24434892</v>
      </c>
      <c r="O11">
        <v>7042281.6546243103</v>
      </c>
      <c r="P11">
        <v>7327957.6806471804</v>
      </c>
      <c r="Q11">
        <v>7661965.8242613096</v>
      </c>
      <c r="R11">
        <v>7936421.7304819003</v>
      </c>
      <c r="S11">
        <v>8275692.5557778897</v>
      </c>
      <c r="T11">
        <v>8257790.9188572001</v>
      </c>
      <c r="U11">
        <v>8219653.58002696</v>
      </c>
      <c r="V11">
        <v>8449714.0739860795</v>
      </c>
      <c r="W11">
        <v>9022488.5451066997</v>
      </c>
      <c r="X11">
        <v>9662105.5064662695</v>
      </c>
      <c r="Y11">
        <v>10289544.728926999</v>
      </c>
      <c r="Z11">
        <v>10660245.9971001</v>
      </c>
      <c r="AA11">
        <v>11250113.0802017</v>
      </c>
      <c r="AB11">
        <v>11847857.448850101</v>
      </c>
      <c r="AC11">
        <v>12388592.2247926</v>
      </c>
      <c r="AD11">
        <v>12844324.8873634</v>
      </c>
      <c r="AE11">
        <v>13189855.596607599</v>
      </c>
    </row>
    <row r="12" spans="1:32" x14ac:dyDescent="0.3">
      <c r="A12" t="s">
        <v>158</v>
      </c>
      <c r="B12" t="s">
        <v>317</v>
      </c>
      <c r="C12" t="s">
        <v>297</v>
      </c>
      <c r="D12" t="s">
        <v>318</v>
      </c>
      <c r="E12" t="s">
        <v>298</v>
      </c>
      <c r="F12">
        <v>16871238.444002401</v>
      </c>
      <c r="G12">
        <v>17354338.336495601</v>
      </c>
      <c r="H12">
        <v>17966528.1664779</v>
      </c>
      <c r="I12">
        <v>18198226.040851999</v>
      </c>
      <c r="J12">
        <v>17896320.5156441</v>
      </c>
      <c r="K12">
        <v>18039937.025633</v>
      </c>
      <c r="L12">
        <v>18088301.3570383</v>
      </c>
      <c r="M12">
        <v>17671830.4219721</v>
      </c>
      <c r="N12">
        <v>17730066.682826199</v>
      </c>
      <c r="O12">
        <v>17914925.524589699</v>
      </c>
      <c r="P12">
        <v>18409838.2691007</v>
      </c>
      <c r="Q12">
        <v>19110920.3206756</v>
      </c>
      <c r="R12">
        <v>19703313.191711601</v>
      </c>
      <c r="S12">
        <v>20327054.876177199</v>
      </c>
      <c r="T12">
        <v>19791037.537225202</v>
      </c>
      <c r="U12">
        <v>19346873.659632001</v>
      </c>
      <c r="V12">
        <v>19257665.2048399</v>
      </c>
      <c r="W12">
        <v>19184211.8547372</v>
      </c>
      <c r="X12">
        <v>19283683.533693202</v>
      </c>
      <c r="Y12">
        <v>19565982.782132801</v>
      </c>
      <c r="Z12">
        <v>19746342.9023032</v>
      </c>
      <c r="AA12">
        <v>19527101.066609301</v>
      </c>
      <c r="AB12">
        <v>19684154.750523198</v>
      </c>
      <c r="AC12">
        <v>20034762.001814201</v>
      </c>
      <c r="AD12">
        <v>20297227.103920002</v>
      </c>
      <c r="AE12">
        <v>20282562.1473502</v>
      </c>
    </row>
    <row r="13" spans="1:32" x14ac:dyDescent="0.3">
      <c r="A13" t="s">
        <v>158</v>
      </c>
      <c r="B13" t="s">
        <v>319</v>
      </c>
      <c r="C13" t="s">
        <v>297</v>
      </c>
      <c r="D13" t="s">
        <v>320</v>
      </c>
      <c r="E13" t="s">
        <v>298</v>
      </c>
      <c r="F13">
        <v>34535265.219181404</v>
      </c>
      <c r="G13">
        <v>35035946.231086403</v>
      </c>
      <c r="H13">
        <v>35614267.638778001</v>
      </c>
      <c r="I13">
        <v>35318088.426819198</v>
      </c>
      <c r="J13">
        <v>34539344.262329802</v>
      </c>
      <c r="K13">
        <v>34605987.527463302</v>
      </c>
      <c r="L13">
        <v>34436729.044401497</v>
      </c>
      <c r="M13">
        <v>33568171.827315502</v>
      </c>
      <c r="N13">
        <v>32756118.769126199</v>
      </c>
      <c r="O13">
        <v>32401382.952498101</v>
      </c>
      <c r="P13">
        <v>32744910.497184899</v>
      </c>
      <c r="Q13">
        <v>33424823.043983299</v>
      </c>
      <c r="R13">
        <v>34540352.949423</v>
      </c>
      <c r="S13">
        <v>36117740.304288</v>
      </c>
      <c r="T13">
        <v>35359014.70126</v>
      </c>
      <c r="U13">
        <v>34930494.893221401</v>
      </c>
      <c r="V13">
        <v>35109898.960083701</v>
      </c>
      <c r="W13">
        <v>35105824.114714898</v>
      </c>
      <c r="X13">
        <v>35073644.516764201</v>
      </c>
      <c r="Y13">
        <v>35649905.851721801</v>
      </c>
      <c r="Z13">
        <v>35882517.142241903</v>
      </c>
      <c r="AA13">
        <v>35588539.075317003</v>
      </c>
      <c r="AB13">
        <v>36425094.086035602</v>
      </c>
      <c r="AC13">
        <v>37044421.274061903</v>
      </c>
      <c r="AD13">
        <v>37775482.736079901</v>
      </c>
      <c r="AE13">
        <v>37731800.868181303</v>
      </c>
    </row>
    <row r="14" spans="1:32" x14ac:dyDescent="0.3">
      <c r="A14" t="s">
        <v>158</v>
      </c>
      <c r="B14" t="s">
        <v>321</v>
      </c>
      <c r="C14" t="s">
        <v>297</v>
      </c>
      <c r="D14" t="s">
        <v>322</v>
      </c>
      <c r="E14" t="s">
        <v>298</v>
      </c>
      <c r="F14">
        <v>21437239.450991601</v>
      </c>
      <c r="G14">
        <v>22292684.273487199</v>
      </c>
      <c r="H14">
        <v>23267671.539946701</v>
      </c>
      <c r="I14">
        <v>24300723.594337501</v>
      </c>
      <c r="J14">
        <v>24555721.7221338</v>
      </c>
      <c r="K14">
        <v>25937001.1797553</v>
      </c>
      <c r="L14">
        <v>26933140.501809701</v>
      </c>
      <c r="M14">
        <v>26339809.547989301</v>
      </c>
      <c r="N14">
        <v>26038600.6247852</v>
      </c>
      <c r="O14">
        <v>26636314.642217301</v>
      </c>
      <c r="P14">
        <v>27394283.9074439</v>
      </c>
      <c r="Q14">
        <v>28494520.3496239</v>
      </c>
      <c r="R14">
        <v>29482010.705014501</v>
      </c>
      <c r="S14">
        <v>30893803.501071502</v>
      </c>
      <c r="T14">
        <v>29877479.5030169</v>
      </c>
      <c r="U14">
        <v>28993618.714328501</v>
      </c>
      <c r="V14">
        <v>28789326.645622902</v>
      </c>
      <c r="W14">
        <v>28728446.6445406</v>
      </c>
      <c r="X14">
        <v>28343280.318613101</v>
      </c>
      <c r="Y14">
        <v>28525240.805961799</v>
      </c>
      <c r="Z14">
        <v>29108299.6003027</v>
      </c>
      <c r="AA14">
        <v>28970002.583361302</v>
      </c>
      <c r="AB14">
        <v>29221139.252590101</v>
      </c>
      <c r="AC14">
        <v>30304577.606765401</v>
      </c>
      <c r="AD14">
        <v>30955287.182452999</v>
      </c>
      <c r="AE14">
        <v>31197849.688808501</v>
      </c>
    </row>
    <row r="15" spans="1:32" x14ac:dyDescent="0.3">
      <c r="A15" t="s">
        <v>158</v>
      </c>
      <c r="B15" t="s">
        <v>323</v>
      </c>
      <c r="C15" t="s">
        <v>297</v>
      </c>
      <c r="D15" t="s">
        <v>324</v>
      </c>
      <c r="E15" t="s">
        <v>298</v>
      </c>
      <c r="F15">
        <v>33523598.4921006</v>
      </c>
      <c r="G15">
        <v>35012448.458237097</v>
      </c>
      <c r="H15">
        <v>36764607.6968382</v>
      </c>
      <c r="I15">
        <v>38230783.332537197</v>
      </c>
      <c r="J15">
        <v>38650343.6718449</v>
      </c>
      <c r="K15">
        <v>40586728.144470401</v>
      </c>
      <c r="L15">
        <v>41884190.175245501</v>
      </c>
      <c r="M15">
        <v>40999396.500811897</v>
      </c>
      <c r="N15">
        <v>40592610.4444516</v>
      </c>
      <c r="O15">
        <v>41304542.154755503</v>
      </c>
      <c r="P15">
        <v>42379794.342523701</v>
      </c>
      <c r="Q15">
        <v>43840050.709118702</v>
      </c>
      <c r="R15">
        <v>45309342.902328797</v>
      </c>
      <c r="S15">
        <v>47031908.595588401</v>
      </c>
      <c r="T15">
        <v>45330858.235008299</v>
      </c>
      <c r="U15">
        <v>44009958.922837801</v>
      </c>
      <c r="V15">
        <v>43775893.905164398</v>
      </c>
      <c r="W15">
        <v>43631062.3917927</v>
      </c>
      <c r="X15">
        <v>43191874.898145899</v>
      </c>
      <c r="Y15">
        <v>43505614.526499398</v>
      </c>
      <c r="Z15">
        <v>44189722.6107549</v>
      </c>
      <c r="AA15">
        <v>44074331.063041203</v>
      </c>
      <c r="AB15">
        <v>44753351.157860197</v>
      </c>
      <c r="AC15">
        <v>46141573.347457603</v>
      </c>
      <c r="AD15">
        <v>46873216.256160498</v>
      </c>
      <c r="AE15">
        <v>47014073.876107402</v>
      </c>
    </row>
    <row r="16" spans="1:32" x14ac:dyDescent="0.3">
      <c r="A16" t="s">
        <v>158</v>
      </c>
      <c r="B16" t="s">
        <v>325</v>
      </c>
      <c r="C16" t="s">
        <v>297</v>
      </c>
      <c r="D16" t="s">
        <v>326</v>
      </c>
      <c r="E16" t="s">
        <v>298</v>
      </c>
      <c r="F16">
        <v>12086359.041108999</v>
      </c>
      <c r="G16">
        <v>12719764.184749801</v>
      </c>
      <c r="H16">
        <v>13496936.1568914</v>
      </c>
      <c r="I16">
        <v>13930059.7381997</v>
      </c>
      <c r="J16">
        <v>14094621.949711099</v>
      </c>
      <c r="K16">
        <v>14649726.9647152</v>
      </c>
      <c r="L16">
        <v>14951049.6734358</v>
      </c>
      <c r="M16">
        <v>14659586.952822501</v>
      </c>
      <c r="N16">
        <v>14554009.819666499</v>
      </c>
      <c r="O16">
        <v>14668227.5125382</v>
      </c>
      <c r="P16">
        <v>14985510.4350798</v>
      </c>
      <c r="Q16">
        <v>15345530.3594948</v>
      </c>
      <c r="R16">
        <v>15827332.1973143</v>
      </c>
      <c r="S16">
        <v>16138105.094516899</v>
      </c>
      <c r="T16">
        <v>15453378.731991399</v>
      </c>
      <c r="U16">
        <v>15016340.2085093</v>
      </c>
      <c r="V16">
        <v>14986567.2595414</v>
      </c>
      <c r="W16">
        <v>14902615.747252099</v>
      </c>
      <c r="X16">
        <v>14848594.5795328</v>
      </c>
      <c r="Y16">
        <v>14980373.7205375</v>
      </c>
      <c r="Z16">
        <v>15081423.0104522</v>
      </c>
      <c r="AA16">
        <v>15104328.479679801</v>
      </c>
      <c r="AB16">
        <v>15532211.9052701</v>
      </c>
      <c r="AC16">
        <v>15836995.740692301</v>
      </c>
      <c r="AD16">
        <v>15917929.0737075</v>
      </c>
      <c r="AE16">
        <v>15816224.1872989</v>
      </c>
    </row>
    <row r="17" spans="1:31" x14ac:dyDescent="0.3">
      <c r="A17" t="s">
        <v>158</v>
      </c>
      <c r="B17" t="s">
        <v>327</v>
      </c>
      <c r="C17" t="s">
        <v>297</v>
      </c>
      <c r="D17" t="s">
        <v>328</v>
      </c>
      <c r="E17" t="s">
        <v>298</v>
      </c>
      <c r="F17">
        <v>13150982.169600099</v>
      </c>
      <c r="G17">
        <v>13724794.265665701</v>
      </c>
      <c r="H17">
        <v>14408114.7508898</v>
      </c>
      <c r="I17">
        <v>15123649.769554401</v>
      </c>
      <c r="J17">
        <v>15214435.469612099</v>
      </c>
      <c r="K17">
        <v>15584003.639097899</v>
      </c>
      <c r="L17">
        <v>15757256.035825999</v>
      </c>
      <c r="M17">
        <v>15541848.360562401</v>
      </c>
      <c r="N17">
        <v>15465856.5906149</v>
      </c>
      <c r="O17">
        <v>15881572.037760001</v>
      </c>
      <c r="P17">
        <v>16844917.2875508</v>
      </c>
      <c r="Q17">
        <v>17362921.973272301</v>
      </c>
      <c r="R17">
        <v>18516681.569915202</v>
      </c>
      <c r="S17">
        <v>19863523.637013599</v>
      </c>
      <c r="T17">
        <v>19527331.628278099</v>
      </c>
      <c r="U17">
        <v>18830934.542385399</v>
      </c>
      <c r="V17">
        <v>18690217.673055999</v>
      </c>
      <c r="W17">
        <v>18872639.232530002</v>
      </c>
      <c r="X17">
        <v>18829291.054109901</v>
      </c>
      <c r="Y17">
        <v>19014107.706734002</v>
      </c>
      <c r="Z17">
        <v>19439636.389729101</v>
      </c>
      <c r="AA17">
        <v>19396409.386599001</v>
      </c>
      <c r="AB17">
        <v>19324113.747542899</v>
      </c>
      <c r="AC17">
        <v>19735609.547099501</v>
      </c>
      <c r="AD17">
        <v>20081995.774213102</v>
      </c>
      <c r="AE17">
        <v>19744315.817613401</v>
      </c>
    </row>
    <row r="18" spans="1:31" x14ac:dyDescent="0.3">
      <c r="A18" t="s">
        <v>158</v>
      </c>
      <c r="B18" t="s">
        <v>329</v>
      </c>
      <c r="C18" t="s">
        <v>297</v>
      </c>
      <c r="D18" t="s">
        <v>330</v>
      </c>
      <c r="E18" t="s">
        <v>298</v>
      </c>
      <c r="F18">
        <v>25981812.7754093</v>
      </c>
      <c r="G18">
        <v>26600461.5231773</v>
      </c>
      <c r="H18">
        <v>27875910.799234699</v>
      </c>
      <c r="I18">
        <v>28940883.847798999</v>
      </c>
      <c r="J18">
        <v>29070000.448484302</v>
      </c>
      <c r="K18">
        <v>29319904.082522701</v>
      </c>
      <c r="L18">
        <v>29609622.1986706</v>
      </c>
      <c r="M18">
        <v>29599397.549853198</v>
      </c>
      <c r="N18">
        <v>30208309.4979495</v>
      </c>
      <c r="O18">
        <v>30645187.694805801</v>
      </c>
      <c r="P18">
        <v>32290162.8409396</v>
      </c>
      <c r="Q18">
        <v>33522598.721934799</v>
      </c>
      <c r="R18">
        <v>34942188.632476501</v>
      </c>
      <c r="S18">
        <v>36568480.034040198</v>
      </c>
      <c r="T18">
        <v>35442562.814541899</v>
      </c>
      <c r="U18">
        <v>34142762.047265403</v>
      </c>
      <c r="V18">
        <v>33524766.061806198</v>
      </c>
      <c r="W18">
        <v>33335246.216747001</v>
      </c>
      <c r="X18">
        <v>33586490.747899897</v>
      </c>
      <c r="Y18">
        <v>34223471.5827654</v>
      </c>
      <c r="Z18">
        <v>35112337.638783701</v>
      </c>
      <c r="AA18">
        <v>35896549.714678504</v>
      </c>
      <c r="AB18">
        <v>36928237.067430101</v>
      </c>
      <c r="AC18">
        <v>38043466.743234299</v>
      </c>
      <c r="AD18">
        <v>38834526.930655897</v>
      </c>
      <c r="AE18">
        <v>38804699.5901068</v>
      </c>
    </row>
    <row r="19" spans="1:31" x14ac:dyDescent="0.3">
      <c r="A19" t="s">
        <v>158</v>
      </c>
      <c r="B19" t="s">
        <v>331</v>
      </c>
      <c r="C19" t="s">
        <v>297</v>
      </c>
      <c r="D19" t="s">
        <v>332</v>
      </c>
      <c r="E19" t="s">
        <v>298</v>
      </c>
      <c r="F19">
        <v>3854711.2616794799</v>
      </c>
      <c r="G19">
        <v>3965292.6796799302</v>
      </c>
      <c r="H19">
        <v>4098313.4545263401</v>
      </c>
      <c r="I19">
        <v>4199225.9516195003</v>
      </c>
      <c r="J19">
        <v>4158284.9423243301</v>
      </c>
      <c r="K19">
        <v>4091266.5847945702</v>
      </c>
      <c r="L19">
        <v>4096896.62615501</v>
      </c>
      <c r="M19">
        <v>3966395.5931581901</v>
      </c>
      <c r="N19">
        <v>4001618.6318419101</v>
      </c>
      <c r="O19">
        <v>3988817.3103851802</v>
      </c>
      <c r="P19">
        <v>4153878.5894415001</v>
      </c>
      <c r="Q19">
        <v>4307069.2216120996</v>
      </c>
      <c r="R19">
        <v>4474528.8198128901</v>
      </c>
      <c r="S19">
        <v>4571715.6533557903</v>
      </c>
      <c r="T19">
        <v>4459570.7772408798</v>
      </c>
      <c r="U19">
        <v>4428712.3292132597</v>
      </c>
      <c r="V19">
        <v>4496446.1270701196</v>
      </c>
      <c r="W19">
        <v>4477794.7980153104</v>
      </c>
      <c r="X19">
        <v>4539598.22020532</v>
      </c>
      <c r="Y19">
        <v>4620188.4906621501</v>
      </c>
      <c r="Z19">
        <v>4769242.7031580796</v>
      </c>
      <c r="AA19">
        <v>4791885.0457078302</v>
      </c>
      <c r="AB19">
        <v>4764886.5490592504</v>
      </c>
      <c r="AC19">
        <v>4740827.4335249197</v>
      </c>
      <c r="AD19">
        <v>4765301.9035244696</v>
      </c>
      <c r="AE19">
        <v>4716992.6940256804</v>
      </c>
    </row>
    <row r="20" spans="1:31" x14ac:dyDescent="0.3">
      <c r="A20" t="s">
        <v>158</v>
      </c>
      <c r="B20" t="s">
        <v>333</v>
      </c>
      <c r="C20" t="s">
        <v>297</v>
      </c>
      <c r="D20" t="s">
        <v>334</v>
      </c>
      <c r="E20" t="s">
        <v>298</v>
      </c>
      <c r="F20">
        <v>106477844.333823</v>
      </c>
      <c r="G20">
        <v>112040240.363032</v>
      </c>
      <c r="H20">
        <v>117844138.07188401</v>
      </c>
      <c r="I20">
        <v>120406086.522469</v>
      </c>
      <c r="J20">
        <v>122241939.975977</v>
      </c>
      <c r="K20">
        <v>125320880.391717</v>
      </c>
      <c r="L20">
        <v>126441814.390865</v>
      </c>
      <c r="M20">
        <v>126382993.52044</v>
      </c>
      <c r="N20">
        <v>127468655.491999</v>
      </c>
      <c r="O20">
        <v>128270838.88221499</v>
      </c>
      <c r="P20">
        <v>130209964.8309</v>
      </c>
      <c r="Q20">
        <v>132036077.640488</v>
      </c>
      <c r="R20">
        <v>133870821.961501</v>
      </c>
      <c r="S20">
        <v>139325242.10799801</v>
      </c>
      <c r="T20">
        <v>136200070.36163801</v>
      </c>
      <c r="U20">
        <v>135441860.39065099</v>
      </c>
      <c r="V20">
        <v>135884594.81885999</v>
      </c>
      <c r="W20">
        <v>135832857.86023599</v>
      </c>
      <c r="X20">
        <v>136929983.706727</v>
      </c>
      <c r="Y20">
        <v>140289532.68666399</v>
      </c>
      <c r="Z20">
        <v>141640092.46206999</v>
      </c>
      <c r="AA20">
        <v>140658590.35282499</v>
      </c>
      <c r="AB20">
        <v>142441987.437612</v>
      </c>
      <c r="AC20">
        <v>144758343.629893</v>
      </c>
      <c r="AD20">
        <v>146551645.60293499</v>
      </c>
      <c r="AE20">
        <v>146638404.50299999</v>
      </c>
    </row>
    <row r="21" spans="1:31" x14ac:dyDescent="0.3">
      <c r="A21" t="s">
        <v>158</v>
      </c>
      <c r="B21" t="s">
        <v>335</v>
      </c>
      <c r="C21" t="s">
        <v>297</v>
      </c>
      <c r="D21" t="s">
        <v>336</v>
      </c>
      <c r="E21" t="s">
        <v>298</v>
      </c>
      <c r="F21">
        <v>164649628.604734</v>
      </c>
      <c r="G21">
        <v>173507552.307879</v>
      </c>
      <c r="H21">
        <v>182921170.82674399</v>
      </c>
      <c r="I21">
        <v>187355079.363879</v>
      </c>
      <c r="J21">
        <v>190717902.42685401</v>
      </c>
      <c r="K21">
        <v>196190147.68989101</v>
      </c>
      <c r="L21">
        <v>198460617.98456001</v>
      </c>
      <c r="M21">
        <v>199206487.62453601</v>
      </c>
      <c r="N21">
        <v>201769867.61999899</v>
      </c>
      <c r="O21">
        <v>203915865.12686101</v>
      </c>
      <c r="P21">
        <v>207390769.76558</v>
      </c>
      <c r="Q21">
        <v>210687031.95858499</v>
      </c>
      <c r="R21">
        <v>213563532.724549</v>
      </c>
      <c r="S21">
        <v>222363405.71669099</v>
      </c>
      <c r="T21">
        <v>217093162.95511401</v>
      </c>
      <c r="U21">
        <v>215917981.88735601</v>
      </c>
      <c r="V21">
        <v>217126113.29453</v>
      </c>
      <c r="W21">
        <v>217255043.81129</v>
      </c>
      <c r="X21">
        <v>219785455.89231899</v>
      </c>
      <c r="Y21">
        <v>225944086.98833901</v>
      </c>
      <c r="Z21">
        <v>228568342.29181001</v>
      </c>
      <c r="AA21">
        <v>227731648.662278</v>
      </c>
      <c r="AB21">
        <v>231358012.909495</v>
      </c>
      <c r="AC21">
        <v>235665962.21568301</v>
      </c>
      <c r="AD21">
        <v>239669388.38252801</v>
      </c>
      <c r="AE21">
        <v>241325591.64559099</v>
      </c>
    </row>
    <row r="22" spans="1:31" x14ac:dyDescent="0.3">
      <c r="A22" t="s">
        <v>158</v>
      </c>
      <c r="B22" t="s">
        <v>337</v>
      </c>
      <c r="C22" t="s">
        <v>297</v>
      </c>
      <c r="D22" t="s">
        <v>338</v>
      </c>
      <c r="E22" t="s">
        <v>298</v>
      </c>
      <c r="F22">
        <v>58171784.270911001</v>
      </c>
      <c r="G22">
        <v>61467311.944846801</v>
      </c>
      <c r="H22">
        <v>65077032.7548595</v>
      </c>
      <c r="I22">
        <v>66948992.8414101</v>
      </c>
      <c r="J22">
        <v>68475962.450876504</v>
      </c>
      <c r="K22">
        <v>70869267.298174396</v>
      </c>
      <c r="L22">
        <v>72018803.593694404</v>
      </c>
      <c r="M22">
        <v>72823494.104095697</v>
      </c>
      <c r="N22">
        <v>74301212.127999902</v>
      </c>
      <c r="O22">
        <v>75645026.244646296</v>
      </c>
      <c r="P22">
        <v>77180804.934679806</v>
      </c>
      <c r="Q22">
        <v>78650954.318096906</v>
      </c>
      <c r="R22">
        <v>79692710.763047993</v>
      </c>
      <c r="S22">
        <v>83038163.608692497</v>
      </c>
      <c r="T22">
        <v>80893092.593475506</v>
      </c>
      <c r="U22">
        <v>80476121.496704593</v>
      </c>
      <c r="V22">
        <v>81241518.475669801</v>
      </c>
      <c r="W22">
        <v>81422185.951054007</v>
      </c>
      <c r="X22">
        <v>82855472.185591504</v>
      </c>
      <c r="Y22">
        <v>85654554.301675007</v>
      </c>
      <c r="Z22">
        <v>86928249.8297396</v>
      </c>
      <c r="AA22">
        <v>87073058.309453398</v>
      </c>
      <c r="AB22">
        <v>88916025.471883193</v>
      </c>
      <c r="AC22">
        <v>90907618.5857905</v>
      </c>
      <c r="AD22">
        <v>93117742.779593095</v>
      </c>
      <c r="AE22">
        <v>94687187.142591104</v>
      </c>
    </row>
    <row r="23" spans="1:31" x14ac:dyDescent="0.3">
      <c r="A23" t="s">
        <v>158</v>
      </c>
      <c r="B23" t="s">
        <v>339</v>
      </c>
      <c r="C23" t="s">
        <v>297</v>
      </c>
      <c r="D23" t="s">
        <v>340</v>
      </c>
      <c r="E23" t="s">
        <v>298</v>
      </c>
      <c r="F23">
        <v>29752756.3423457</v>
      </c>
      <c r="G23">
        <v>29700680.528504401</v>
      </c>
      <c r="H23">
        <v>29549658.0898332</v>
      </c>
      <c r="I23">
        <v>28765387.763194501</v>
      </c>
      <c r="J23">
        <v>27926368.929280799</v>
      </c>
      <c r="K23">
        <v>27816277.949237801</v>
      </c>
      <c r="L23">
        <v>27216014.391665298</v>
      </c>
      <c r="M23">
        <v>26458369.559296701</v>
      </c>
      <c r="N23">
        <v>25421637.2315805</v>
      </c>
      <c r="O23">
        <v>24710407.335875299</v>
      </c>
      <c r="P23">
        <v>24334039.275712699</v>
      </c>
      <c r="Q23">
        <v>24035503.376293201</v>
      </c>
      <c r="R23">
        <v>24614233.9360286</v>
      </c>
      <c r="S23">
        <v>24781925.817202199</v>
      </c>
      <c r="T23">
        <v>23844797.046755198</v>
      </c>
      <c r="U23">
        <v>23594061.574090999</v>
      </c>
      <c r="V23">
        <v>23642157.5234183</v>
      </c>
      <c r="W23">
        <v>23556361.520657599</v>
      </c>
      <c r="X23">
        <v>24228699.9255297</v>
      </c>
      <c r="Y23">
        <v>25047215.3561479</v>
      </c>
      <c r="Z23">
        <v>25493405.5801288</v>
      </c>
      <c r="AA23">
        <v>25377287.9859071</v>
      </c>
      <c r="AB23">
        <v>26183799.174807601</v>
      </c>
      <c r="AC23">
        <v>26712018.166352399</v>
      </c>
      <c r="AD23">
        <v>27258317.998086199</v>
      </c>
      <c r="AE23">
        <v>27753679.932356901</v>
      </c>
    </row>
    <row r="24" spans="1:31" x14ac:dyDescent="0.3">
      <c r="A24" t="s">
        <v>158</v>
      </c>
      <c r="B24" t="s">
        <v>341</v>
      </c>
      <c r="C24" t="s">
        <v>297</v>
      </c>
      <c r="D24" t="s">
        <v>342</v>
      </c>
      <c r="E24" t="s">
        <v>298</v>
      </c>
      <c r="F24">
        <v>69683393.854553595</v>
      </c>
      <c r="G24">
        <v>72277579.104946896</v>
      </c>
      <c r="H24">
        <v>75214758.311826706</v>
      </c>
      <c r="I24">
        <v>75560293.236091703</v>
      </c>
      <c r="J24">
        <v>75561417.7367533</v>
      </c>
      <c r="K24">
        <v>78065977.471182004</v>
      </c>
      <c r="L24">
        <v>78368613.600137606</v>
      </c>
      <c r="M24">
        <v>78388417.969610795</v>
      </c>
      <c r="N24">
        <v>78742991.671939999</v>
      </c>
      <c r="O24">
        <v>80500522.982363105</v>
      </c>
      <c r="P24">
        <v>83008503.564796299</v>
      </c>
      <c r="Q24">
        <v>85883185.466108993</v>
      </c>
      <c r="R24">
        <v>88096540.288551807</v>
      </c>
      <c r="S24">
        <v>91348694.469896004</v>
      </c>
      <c r="T24">
        <v>90165229.951366007</v>
      </c>
      <c r="U24">
        <v>89827291.673283502</v>
      </c>
      <c r="V24">
        <v>91820178.162757203</v>
      </c>
      <c r="W24">
        <v>92634467.529583603</v>
      </c>
      <c r="X24">
        <v>95087553.677380696</v>
      </c>
      <c r="Y24">
        <v>98576085.098917902</v>
      </c>
      <c r="Z24">
        <v>101261349.81642599</v>
      </c>
      <c r="AA24">
        <v>102294428.540324</v>
      </c>
      <c r="AB24">
        <v>104933624.378171</v>
      </c>
      <c r="AC24">
        <v>106985493.050474</v>
      </c>
      <c r="AD24">
        <v>109744898.519053</v>
      </c>
      <c r="AE24">
        <v>110726609.97853699</v>
      </c>
    </row>
    <row r="25" spans="1:31" x14ac:dyDescent="0.3">
      <c r="A25" t="s">
        <v>158</v>
      </c>
      <c r="B25" t="s">
        <v>343</v>
      </c>
      <c r="C25" t="s">
        <v>297</v>
      </c>
      <c r="D25" t="s">
        <v>344</v>
      </c>
      <c r="E25" t="s">
        <v>298</v>
      </c>
      <c r="F25">
        <v>1854548.5176937501</v>
      </c>
      <c r="G25">
        <v>2220704.01919627</v>
      </c>
      <c r="H25">
        <v>2551029.1925104498</v>
      </c>
      <c r="I25">
        <v>2512832.5761582502</v>
      </c>
      <c r="J25">
        <v>2651706.7906551301</v>
      </c>
      <c r="K25">
        <v>2947267.3520910698</v>
      </c>
      <c r="L25">
        <v>3109769.4925515</v>
      </c>
      <c r="M25">
        <v>3092754.62930647</v>
      </c>
      <c r="N25">
        <v>3161362.1897898898</v>
      </c>
      <c r="O25">
        <v>3338974.9738761899</v>
      </c>
      <c r="P25">
        <v>3581449.5678713499</v>
      </c>
      <c r="Q25">
        <v>3748312.3915173202</v>
      </c>
      <c r="R25">
        <v>3766303.0738347699</v>
      </c>
      <c r="S25">
        <v>4065342.85404249</v>
      </c>
      <c r="T25">
        <v>4025371.0953656598</v>
      </c>
      <c r="U25">
        <v>3757608.1674311799</v>
      </c>
      <c r="V25">
        <v>3534084.9807028701</v>
      </c>
      <c r="W25">
        <v>3339350.2328216098</v>
      </c>
      <c r="X25">
        <v>3233726.5242936201</v>
      </c>
      <c r="Y25">
        <v>3274892.2808675002</v>
      </c>
      <c r="Z25">
        <v>3210129.0838909298</v>
      </c>
      <c r="AA25">
        <v>3045704.8724163799</v>
      </c>
      <c r="AB25">
        <v>2972698.3996225102</v>
      </c>
      <c r="AC25">
        <v>2848306.2404684802</v>
      </c>
      <c r="AD25">
        <v>2984146.3782637399</v>
      </c>
      <c r="AE25">
        <v>2899995.3004481602</v>
      </c>
    </row>
    <row r="26" spans="1:31" x14ac:dyDescent="0.3">
      <c r="A26" t="s">
        <v>158</v>
      </c>
      <c r="B26" t="s">
        <v>345</v>
      </c>
      <c r="C26" t="s">
        <v>297</v>
      </c>
      <c r="D26" t="s">
        <v>346</v>
      </c>
      <c r="E26" t="s">
        <v>298</v>
      </c>
      <c r="F26">
        <v>34238810.361078203</v>
      </c>
      <c r="G26">
        <v>35521835.844305202</v>
      </c>
      <c r="H26">
        <v>37514767.3373788</v>
      </c>
      <c r="I26">
        <v>37808346.480450198</v>
      </c>
      <c r="J26">
        <v>37671899.288003802</v>
      </c>
      <c r="K26">
        <v>38320958.7033462</v>
      </c>
      <c r="L26">
        <v>37963402.776410803</v>
      </c>
      <c r="M26">
        <v>37783328.942028999</v>
      </c>
      <c r="N26">
        <v>37627839.645998999</v>
      </c>
      <c r="O26">
        <v>37816488.857844397</v>
      </c>
      <c r="P26">
        <v>38438414.841879196</v>
      </c>
      <c r="Q26">
        <v>39491151.0791694</v>
      </c>
      <c r="R26">
        <v>40507801.846300498</v>
      </c>
      <c r="S26">
        <v>42126728.426908799</v>
      </c>
      <c r="T26">
        <v>41612066.030011497</v>
      </c>
      <c r="U26">
        <v>41457978.245414302</v>
      </c>
      <c r="V26">
        <v>42394058.4138266</v>
      </c>
      <c r="W26">
        <v>42577350.563400298</v>
      </c>
      <c r="X26">
        <v>43419700.045184098</v>
      </c>
      <c r="Y26">
        <v>44650628.741900899</v>
      </c>
      <c r="Z26">
        <v>45525081.312569998</v>
      </c>
      <c r="AA26">
        <v>45628866.547093302</v>
      </c>
      <c r="AB26">
        <v>46629930.8111417</v>
      </c>
      <c r="AC26">
        <v>47189415.404564001</v>
      </c>
      <c r="AD26">
        <v>47752054.746549703</v>
      </c>
      <c r="AE26">
        <v>47831678.304552101</v>
      </c>
    </row>
    <row r="27" spans="1:31" x14ac:dyDescent="0.3">
      <c r="A27" t="s">
        <v>158</v>
      </c>
      <c r="B27" t="s">
        <v>347</v>
      </c>
      <c r="C27" t="s">
        <v>297</v>
      </c>
      <c r="D27" t="s">
        <v>348</v>
      </c>
      <c r="E27" t="s">
        <v>298</v>
      </c>
      <c r="F27">
        <v>33590034.975781597</v>
      </c>
      <c r="G27">
        <v>34535039.241445497</v>
      </c>
      <c r="H27">
        <v>35148961.781937502</v>
      </c>
      <c r="I27">
        <v>35239114.179483302</v>
      </c>
      <c r="J27">
        <v>35237811.658094302</v>
      </c>
      <c r="K27">
        <v>36797751.415744796</v>
      </c>
      <c r="L27">
        <v>37295441.331175297</v>
      </c>
      <c r="M27">
        <v>37512334.398275398</v>
      </c>
      <c r="N27">
        <v>37953789.836151101</v>
      </c>
      <c r="O27">
        <v>39345059.150642604</v>
      </c>
      <c r="P27">
        <v>40988639.155045703</v>
      </c>
      <c r="Q27">
        <v>42643721.995422304</v>
      </c>
      <c r="R27">
        <v>43822435.368416503</v>
      </c>
      <c r="S27">
        <v>45156623.188944697</v>
      </c>
      <c r="T27">
        <v>44527792.825988799</v>
      </c>
      <c r="U27">
        <v>44611705.260438003</v>
      </c>
      <c r="V27">
        <v>45892034.768227801</v>
      </c>
      <c r="W27">
        <v>46717766.733361602</v>
      </c>
      <c r="X27">
        <v>48434127.107903004</v>
      </c>
      <c r="Y27">
        <v>50650564.076149397</v>
      </c>
      <c r="Z27">
        <v>52526139.4199652</v>
      </c>
      <c r="AA27">
        <v>53619857.120814301</v>
      </c>
      <c r="AB27">
        <v>55330995.167406797</v>
      </c>
      <c r="AC27">
        <v>56947771.405441202</v>
      </c>
      <c r="AD27">
        <v>59008697.394239597</v>
      </c>
      <c r="AE27">
        <v>59994936.373537198</v>
      </c>
    </row>
    <row r="28" spans="1:31" x14ac:dyDescent="0.3">
      <c r="A28" t="s">
        <v>158</v>
      </c>
      <c r="B28" t="s">
        <v>349</v>
      </c>
      <c r="C28" t="s">
        <v>297</v>
      </c>
      <c r="D28" t="s">
        <v>350</v>
      </c>
      <c r="E28" t="s">
        <v>298</v>
      </c>
      <c r="F28">
        <v>126478522.48118401</v>
      </c>
      <c r="G28">
        <v>130590173.523725</v>
      </c>
      <c r="H28">
        <v>135824358.40718001</v>
      </c>
      <c r="I28">
        <v>135788430.454952</v>
      </c>
      <c r="J28">
        <v>135606496.70969999</v>
      </c>
      <c r="K28">
        <v>136917859.84400401</v>
      </c>
      <c r="L28">
        <v>136466992.98504001</v>
      </c>
      <c r="M28">
        <v>135467575.362212</v>
      </c>
      <c r="N28">
        <v>136929581.528519</v>
      </c>
      <c r="O28">
        <v>138592225.68279999</v>
      </c>
      <c r="P28">
        <v>140430516.98769599</v>
      </c>
      <c r="Q28">
        <v>142372504.17989099</v>
      </c>
      <c r="R28">
        <v>145200508.12402201</v>
      </c>
      <c r="S28">
        <v>151139977.64051801</v>
      </c>
      <c r="T28">
        <v>148398165.09031999</v>
      </c>
      <c r="U28">
        <v>147845036.601199</v>
      </c>
      <c r="V28">
        <v>148589382.39836499</v>
      </c>
      <c r="W28">
        <v>149211830.75073099</v>
      </c>
      <c r="X28">
        <v>151344094.18926701</v>
      </c>
      <c r="Y28">
        <v>156052870.24630901</v>
      </c>
      <c r="Z28">
        <v>158212352.352274</v>
      </c>
      <c r="AA28">
        <v>157820477.079198</v>
      </c>
      <c r="AB28">
        <v>161087792.486269</v>
      </c>
      <c r="AC28">
        <v>165378998.713061</v>
      </c>
      <c r="AD28">
        <v>169767483.24501199</v>
      </c>
      <c r="AE28">
        <v>172317801.30614299</v>
      </c>
    </row>
    <row r="29" spans="1:31" x14ac:dyDescent="0.3">
      <c r="A29" t="s">
        <v>158</v>
      </c>
      <c r="B29" t="s">
        <v>351</v>
      </c>
      <c r="C29" t="s">
        <v>297</v>
      </c>
      <c r="D29" t="s">
        <v>352</v>
      </c>
      <c r="E29" t="s">
        <v>298</v>
      </c>
      <c r="F29">
        <v>71819677.801167205</v>
      </c>
      <c r="G29">
        <v>73973478.498421803</v>
      </c>
      <c r="H29">
        <v>77279504.866301998</v>
      </c>
      <c r="I29">
        <v>76622353.358871296</v>
      </c>
      <c r="J29">
        <v>75512143.099661797</v>
      </c>
      <c r="K29">
        <v>75845352.929332107</v>
      </c>
      <c r="L29">
        <v>74782451.669317707</v>
      </c>
      <c r="M29">
        <v>73719120.549880102</v>
      </c>
      <c r="N29">
        <v>73959127.357509196</v>
      </c>
      <c r="O29">
        <v>74460592.381753907</v>
      </c>
      <c r="P29">
        <v>75402521.242246702</v>
      </c>
      <c r="Q29">
        <v>76193599.4220514</v>
      </c>
      <c r="R29">
        <v>76867721.236825004</v>
      </c>
      <c r="S29">
        <v>79433062.215644002</v>
      </c>
      <c r="T29">
        <v>77201673.012533307</v>
      </c>
      <c r="U29">
        <v>76605747.048228294</v>
      </c>
      <c r="V29">
        <v>76914893.664276794</v>
      </c>
      <c r="W29">
        <v>76938716.492757693</v>
      </c>
      <c r="X29">
        <v>78009866.267055094</v>
      </c>
      <c r="Y29">
        <v>80266433.967456698</v>
      </c>
      <c r="Z29">
        <v>81206935.608086899</v>
      </c>
      <c r="AA29">
        <v>80785475.766428694</v>
      </c>
      <c r="AB29">
        <v>81991463.104563206</v>
      </c>
      <c r="AC29">
        <v>84025966.3582104</v>
      </c>
      <c r="AD29">
        <v>86606041.824991301</v>
      </c>
      <c r="AE29">
        <v>87931297.2727575</v>
      </c>
    </row>
    <row r="30" spans="1:31" x14ac:dyDescent="0.3">
      <c r="A30" t="s">
        <v>158</v>
      </c>
      <c r="B30" t="s">
        <v>353</v>
      </c>
      <c r="C30" t="s">
        <v>297</v>
      </c>
      <c r="D30" t="s">
        <v>354</v>
      </c>
      <c r="E30" t="s">
        <v>298</v>
      </c>
      <c r="F30">
        <v>8408200.5323748905</v>
      </c>
      <c r="G30">
        <v>8822103.1852101292</v>
      </c>
      <c r="H30">
        <v>8991081.1004677005</v>
      </c>
      <c r="I30">
        <v>9119316.5108100101</v>
      </c>
      <c r="J30">
        <v>9122707.8076323997</v>
      </c>
      <c r="K30">
        <v>9170032.0765876602</v>
      </c>
      <c r="L30">
        <v>9339227.07459707</v>
      </c>
      <c r="M30">
        <v>9701633.8237832207</v>
      </c>
      <c r="N30">
        <v>10237348.424703</v>
      </c>
      <c r="O30">
        <v>10668797.699615</v>
      </c>
      <c r="P30">
        <v>10677225.835964199</v>
      </c>
      <c r="Q30">
        <v>10703082.195270101</v>
      </c>
      <c r="R30">
        <v>10657945.675109901</v>
      </c>
      <c r="S30">
        <v>11044647.1157715</v>
      </c>
      <c r="T30">
        <v>11010802.7225355</v>
      </c>
      <c r="U30">
        <v>10881113.241816601</v>
      </c>
      <c r="V30">
        <v>10959315.1261652</v>
      </c>
      <c r="W30">
        <v>10983551.113312099</v>
      </c>
      <c r="X30">
        <v>11165421.2704756</v>
      </c>
      <c r="Y30">
        <v>11437959.340413</v>
      </c>
      <c r="Z30">
        <v>11625316.665743001</v>
      </c>
      <c r="AA30">
        <v>11826946.2334834</v>
      </c>
      <c r="AB30">
        <v>12338709.3202712</v>
      </c>
      <c r="AC30">
        <v>12770362.018799201</v>
      </c>
      <c r="AD30">
        <v>12980758.3268281</v>
      </c>
      <c r="AE30">
        <v>12926576.3631164</v>
      </c>
    </row>
    <row r="31" spans="1:31" x14ac:dyDescent="0.3">
      <c r="A31" t="s">
        <v>158</v>
      </c>
      <c r="B31" t="s">
        <v>355</v>
      </c>
      <c r="C31" t="s">
        <v>297</v>
      </c>
      <c r="D31" t="s">
        <v>356</v>
      </c>
      <c r="E31" t="s">
        <v>298</v>
      </c>
      <c r="F31">
        <v>5281080.8192302696</v>
      </c>
      <c r="G31">
        <v>5453313.9675976802</v>
      </c>
      <c r="H31">
        <v>5963015.3773173997</v>
      </c>
      <c r="I31">
        <v>6075335.2136391504</v>
      </c>
      <c r="J31">
        <v>6011218.4702773299</v>
      </c>
      <c r="K31">
        <v>6051317.1151252696</v>
      </c>
      <c r="L31">
        <v>6032321.1198817799</v>
      </c>
      <c r="M31">
        <v>5970785.1614701198</v>
      </c>
      <c r="N31">
        <v>6105486.4641858004</v>
      </c>
      <c r="O31">
        <v>6272925.6131136697</v>
      </c>
      <c r="P31">
        <v>6620859.3615824496</v>
      </c>
      <c r="Q31">
        <v>6943327.1607505605</v>
      </c>
      <c r="R31">
        <v>7563204.2448875504</v>
      </c>
      <c r="S31">
        <v>8737901.8899070099</v>
      </c>
      <c r="T31">
        <v>9271401.0383325294</v>
      </c>
      <c r="U31">
        <v>9596962.2874241304</v>
      </c>
      <c r="V31">
        <v>9511858.2144059893</v>
      </c>
      <c r="W31">
        <v>9778632.2137772609</v>
      </c>
      <c r="X31">
        <v>10271031.8534096</v>
      </c>
      <c r="Y31">
        <v>10702710.601363899</v>
      </c>
      <c r="Z31">
        <v>10963240.8606913</v>
      </c>
      <c r="AA31">
        <v>11077951.614200201</v>
      </c>
      <c r="AB31">
        <v>11581652.414174</v>
      </c>
      <c r="AC31">
        <v>11950328.2820847</v>
      </c>
      <c r="AD31">
        <v>12275090.055917099</v>
      </c>
      <c r="AE31">
        <v>13046272.545956001</v>
      </c>
    </row>
    <row r="32" spans="1:31" x14ac:dyDescent="0.3">
      <c r="A32" t="s">
        <v>158</v>
      </c>
      <c r="B32" t="s">
        <v>357</v>
      </c>
      <c r="C32" t="s">
        <v>297</v>
      </c>
      <c r="D32" t="s">
        <v>358</v>
      </c>
      <c r="E32" t="s">
        <v>298</v>
      </c>
      <c r="F32">
        <v>30338817.491930101</v>
      </c>
      <c r="G32">
        <v>32259812.343122099</v>
      </c>
      <c r="H32">
        <v>33730687.761766501</v>
      </c>
      <c r="I32">
        <v>34534155.988465898</v>
      </c>
      <c r="J32">
        <v>35711269.375675596</v>
      </c>
      <c r="K32">
        <v>36913900.191201501</v>
      </c>
      <c r="L32">
        <v>37559157.104899302</v>
      </c>
      <c r="M32">
        <v>37654053.403770097</v>
      </c>
      <c r="N32">
        <v>38574739.668299198</v>
      </c>
      <c r="O32">
        <v>39480584.228125997</v>
      </c>
      <c r="P32">
        <v>40252448.071998604</v>
      </c>
      <c r="Q32">
        <v>40987277.996385999</v>
      </c>
      <c r="R32">
        <v>41762437.189374901</v>
      </c>
      <c r="S32">
        <v>43826681.962908603</v>
      </c>
      <c r="T32">
        <v>43330854.582202703</v>
      </c>
      <c r="U32">
        <v>43550284.242614001</v>
      </c>
      <c r="V32">
        <v>44267359.01974</v>
      </c>
      <c r="W32">
        <v>44793825.038828202</v>
      </c>
      <c r="X32">
        <v>45428667.960556298</v>
      </c>
      <c r="Y32">
        <v>47325779.485958703</v>
      </c>
      <c r="Z32">
        <v>48190067.759746999</v>
      </c>
      <c r="AA32">
        <v>48122313.394816898</v>
      </c>
      <c r="AB32">
        <v>49308673.217232898</v>
      </c>
      <c r="AC32">
        <v>50950935.934329003</v>
      </c>
      <c r="AD32">
        <v>52402454.531152301</v>
      </c>
      <c r="AE32">
        <v>53139964.185102001</v>
      </c>
    </row>
    <row r="33" spans="1:31" x14ac:dyDescent="0.3">
      <c r="A33" t="s">
        <v>158</v>
      </c>
      <c r="B33" t="s">
        <v>359</v>
      </c>
      <c r="C33" t="s">
        <v>297</v>
      </c>
      <c r="D33" t="s">
        <v>360</v>
      </c>
      <c r="E33" t="s">
        <v>298</v>
      </c>
      <c r="F33">
        <v>10630745.836481201</v>
      </c>
      <c r="G33">
        <v>10081465.529373299</v>
      </c>
      <c r="H33">
        <v>9860069.3013263196</v>
      </c>
      <c r="I33">
        <v>9437269.3831655402</v>
      </c>
      <c r="J33">
        <v>9249157.9564525094</v>
      </c>
      <c r="K33">
        <v>8937257.5317577906</v>
      </c>
      <c r="L33">
        <v>8753836.0163442194</v>
      </c>
      <c r="M33">
        <v>8421982.4233081099</v>
      </c>
      <c r="N33">
        <v>8052879.6138213295</v>
      </c>
      <c r="O33">
        <v>7709325.7601915998</v>
      </c>
      <c r="P33">
        <v>7477462.4759045905</v>
      </c>
      <c r="Q33">
        <v>7545217.4054327495</v>
      </c>
      <c r="R33">
        <v>8349199.7778248703</v>
      </c>
      <c r="S33">
        <v>8097684.4562867796</v>
      </c>
      <c r="T33">
        <v>7583433.7347155204</v>
      </c>
      <c r="U33">
        <v>7210929.7811163003</v>
      </c>
      <c r="V33">
        <v>6935956.3737772498</v>
      </c>
      <c r="W33">
        <v>6717105.8920559501</v>
      </c>
      <c r="X33">
        <v>6469106.8377702199</v>
      </c>
      <c r="Y33">
        <v>6319986.8511170195</v>
      </c>
      <c r="Z33">
        <v>6226791.45800607</v>
      </c>
      <c r="AA33">
        <v>6007790.0702691302</v>
      </c>
      <c r="AB33">
        <v>5867294.4300277401</v>
      </c>
      <c r="AC33">
        <v>5681406.1196380304</v>
      </c>
      <c r="AD33">
        <v>5503138.5061235595</v>
      </c>
      <c r="AE33">
        <v>5273690.93921063</v>
      </c>
    </row>
    <row r="34" spans="1:31" x14ac:dyDescent="0.3">
      <c r="A34" t="s">
        <v>158</v>
      </c>
      <c r="B34" t="s">
        <v>361</v>
      </c>
      <c r="C34" t="s">
        <v>297</v>
      </c>
      <c r="D34" t="s">
        <v>362</v>
      </c>
      <c r="E34" t="s">
        <v>298</v>
      </c>
      <c r="F34">
        <v>17486848.967705999</v>
      </c>
      <c r="G34">
        <v>18793487.121327199</v>
      </c>
      <c r="H34">
        <v>19961889.250282001</v>
      </c>
      <c r="I34">
        <v>20262485.083321899</v>
      </c>
      <c r="J34">
        <v>20642665.993950199</v>
      </c>
      <c r="K34">
        <v>21371481.150249202</v>
      </c>
      <c r="L34">
        <v>21831808.151844099</v>
      </c>
      <c r="M34">
        <v>22010201.144318301</v>
      </c>
      <c r="N34">
        <v>21989539.723329499</v>
      </c>
      <c r="O34">
        <v>22234814.706753001</v>
      </c>
      <c r="P34">
        <v>22470059.768849999</v>
      </c>
      <c r="Q34">
        <v>23916260.1136657</v>
      </c>
      <c r="R34">
        <v>25371179.760863099</v>
      </c>
      <c r="S34">
        <v>26519661.510355301</v>
      </c>
      <c r="T34">
        <v>25935362.6067398</v>
      </c>
      <c r="U34">
        <v>25675739.627621301</v>
      </c>
      <c r="V34">
        <v>26059537.074172501</v>
      </c>
      <c r="W34">
        <v>26182570.487203501</v>
      </c>
      <c r="X34">
        <v>26203400.565877099</v>
      </c>
      <c r="Y34">
        <v>26817189.736104999</v>
      </c>
      <c r="Z34">
        <v>27100087.542164501</v>
      </c>
      <c r="AA34">
        <v>26742300.386557601</v>
      </c>
      <c r="AB34">
        <v>26992587.199409399</v>
      </c>
      <c r="AC34">
        <v>27253622.336349402</v>
      </c>
      <c r="AD34">
        <v>27412104.771350302</v>
      </c>
      <c r="AE34">
        <v>27059930.0444814</v>
      </c>
    </row>
    <row r="35" spans="1:31" x14ac:dyDescent="0.3">
      <c r="A35" t="s">
        <v>158</v>
      </c>
      <c r="B35" t="s">
        <v>363</v>
      </c>
      <c r="C35" t="s">
        <v>297</v>
      </c>
      <c r="D35" t="s">
        <v>364</v>
      </c>
      <c r="E35" t="s">
        <v>298</v>
      </c>
      <c r="F35">
        <v>51403823.940017097</v>
      </c>
      <c r="G35">
        <v>53170591.918559298</v>
      </c>
      <c r="H35">
        <v>55075265.675577402</v>
      </c>
      <c r="I35">
        <v>56396334.335416697</v>
      </c>
      <c r="J35">
        <v>57559787.088853203</v>
      </c>
      <c r="K35">
        <v>59954231.634658501</v>
      </c>
      <c r="L35">
        <v>61053881.928174898</v>
      </c>
      <c r="M35">
        <v>61307531.457886003</v>
      </c>
      <c r="N35">
        <v>62042010.854514897</v>
      </c>
      <c r="O35">
        <v>62469568.993814103</v>
      </c>
      <c r="P35">
        <v>63030504.500606902</v>
      </c>
      <c r="Q35">
        <v>64140136.712352403</v>
      </c>
      <c r="R35">
        <v>64482858.638802104</v>
      </c>
      <c r="S35">
        <v>65795968.774636999</v>
      </c>
      <c r="T35">
        <v>64474445.9476237</v>
      </c>
      <c r="U35">
        <v>63783538.034832798</v>
      </c>
      <c r="V35">
        <v>63986327.8991054</v>
      </c>
      <c r="W35">
        <v>63923028.020558901</v>
      </c>
      <c r="X35">
        <v>64306257.336052299</v>
      </c>
      <c r="Y35">
        <v>65151507.293329798</v>
      </c>
      <c r="Z35">
        <v>65161174.700724699</v>
      </c>
      <c r="AA35">
        <v>64413713.317797899</v>
      </c>
      <c r="AB35">
        <v>64738938.002814397</v>
      </c>
      <c r="AC35">
        <v>65237080.466258302</v>
      </c>
      <c r="AD35">
        <v>65888989.255785599</v>
      </c>
      <c r="AE35">
        <v>66068021.814463899</v>
      </c>
    </row>
    <row r="36" spans="1:31" x14ac:dyDescent="0.3">
      <c r="A36" t="s">
        <v>158</v>
      </c>
      <c r="B36" t="s">
        <v>365</v>
      </c>
      <c r="C36" t="s">
        <v>297</v>
      </c>
      <c r="D36" t="s">
        <v>366</v>
      </c>
      <c r="E36" t="s">
        <v>298</v>
      </c>
      <c r="F36">
        <v>3777530.7156761298</v>
      </c>
      <c r="G36">
        <v>4684260.1145356698</v>
      </c>
      <c r="H36">
        <v>5132984.5180730196</v>
      </c>
      <c r="I36">
        <v>5289104.5730742896</v>
      </c>
      <c r="J36">
        <v>5570784.6228539199</v>
      </c>
      <c r="K36">
        <v>5696493.47584836</v>
      </c>
      <c r="L36">
        <v>5870547.3681534398</v>
      </c>
      <c r="M36">
        <v>5985532.7692537196</v>
      </c>
      <c r="N36">
        <v>6452512.3222860098</v>
      </c>
      <c r="O36">
        <v>6601244.8244210295</v>
      </c>
      <c r="P36">
        <v>6906381.4625173602</v>
      </c>
      <c r="Q36">
        <v>7259439.8883135105</v>
      </c>
      <c r="R36">
        <v>7396391.8180144904</v>
      </c>
      <c r="S36">
        <v>7505985.4500198904</v>
      </c>
      <c r="T36">
        <v>7440937.6480215304</v>
      </c>
      <c r="U36">
        <v>7460507.8916061101</v>
      </c>
      <c r="V36">
        <v>7543111.7519175103</v>
      </c>
      <c r="W36">
        <v>7568274.9918358997</v>
      </c>
      <c r="X36">
        <v>7670183.5094452295</v>
      </c>
      <c r="Y36">
        <v>7848656.3419791898</v>
      </c>
      <c r="Z36">
        <v>7826257.9823374804</v>
      </c>
      <c r="AA36">
        <v>7709577.2355668303</v>
      </c>
      <c r="AB36">
        <v>7735114.5567081701</v>
      </c>
      <c r="AC36">
        <v>7737270.6870969599</v>
      </c>
      <c r="AD36">
        <v>7999795.5718110399</v>
      </c>
      <c r="AE36">
        <v>7965017.2267966298</v>
      </c>
    </row>
    <row r="37" spans="1:31" x14ac:dyDescent="0.3">
      <c r="A37" t="s">
        <v>158</v>
      </c>
      <c r="B37" t="s">
        <v>367</v>
      </c>
      <c r="C37" t="s">
        <v>297</v>
      </c>
      <c r="D37" t="s">
        <v>368</v>
      </c>
      <c r="E37" t="s">
        <v>298</v>
      </c>
      <c r="F37">
        <v>44505297.710166201</v>
      </c>
      <c r="G37">
        <v>45357508.888523497</v>
      </c>
      <c r="H37">
        <v>46775130.377699196</v>
      </c>
      <c r="I37">
        <v>47915804.485026702</v>
      </c>
      <c r="J37">
        <v>48832308.659294099</v>
      </c>
      <c r="K37">
        <v>50893657.677783802</v>
      </c>
      <c r="L37">
        <v>51591655.530846603</v>
      </c>
      <c r="M37">
        <v>51405651.678496398</v>
      </c>
      <c r="N37">
        <v>51273212.931634903</v>
      </c>
      <c r="O37">
        <v>50973127.073697597</v>
      </c>
      <c r="P37">
        <v>50974495.831104897</v>
      </c>
      <c r="Q37">
        <v>51563197.892891496</v>
      </c>
      <c r="R37">
        <v>51960645.520172797</v>
      </c>
      <c r="S37">
        <v>53157916.726529703</v>
      </c>
      <c r="T37">
        <v>52211597.056720398</v>
      </c>
      <c r="U37">
        <v>51581609.968198299</v>
      </c>
      <c r="V37">
        <v>51805435.243651301</v>
      </c>
      <c r="W37">
        <v>51937296.498386703</v>
      </c>
      <c r="X37">
        <v>52314775.7724251</v>
      </c>
      <c r="Y37">
        <v>52948755.506453097</v>
      </c>
      <c r="Z37">
        <v>52783999.0579971</v>
      </c>
      <c r="AA37">
        <v>52234821.425224997</v>
      </c>
      <c r="AB37">
        <v>52549242.267782897</v>
      </c>
      <c r="AC37">
        <v>52591724.956595898</v>
      </c>
      <c r="AD37">
        <v>52872958.776503399</v>
      </c>
      <c r="AE37">
        <v>53108849.695286401</v>
      </c>
    </row>
    <row r="38" spans="1:31" x14ac:dyDescent="0.3">
      <c r="A38" t="s">
        <v>158</v>
      </c>
      <c r="B38" t="s">
        <v>369</v>
      </c>
      <c r="C38" t="s">
        <v>297</v>
      </c>
      <c r="D38" t="s">
        <v>370</v>
      </c>
      <c r="E38" t="s">
        <v>298</v>
      </c>
      <c r="F38">
        <v>3120995.5141747799</v>
      </c>
      <c r="G38">
        <v>3128822.9155001501</v>
      </c>
      <c r="H38">
        <v>3167150.7798051699</v>
      </c>
      <c r="I38">
        <v>3191425.2773157102</v>
      </c>
      <c r="J38">
        <v>3156693.8067051498</v>
      </c>
      <c r="K38">
        <v>3364080.4810263398</v>
      </c>
      <c r="L38">
        <v>3591679.0291749001</v>
      </c>
      <c r="M38">
        <v>3916347.0101359002</v>
      </c>
      <c r="N38">
        <v>4316285.6005939897</v>
      </c>
      <c r="O38">
        <v>4895197.0956954602</v>
      </c>
      <c r="P38">
        <v>5149627.2069845796</v>
      </c>
      <c r="Q38">
        <v>5317498.9311474804</v>
      </c>
      <c r="R38">
        <v>5125821.3006147696</v>
      </c>
      <c r="S38">
        <v>5132066.5980874803</v>
      </c>
      <c r="T38">
        <v>4821911.2428817702</v>
      </c>
      <c r="U38">
        <v>4741420.17502838</v>
      </c>
      <c r="V38">
        <v>4637780.9035366103</v>
      </c>
      <c r="W38">
        <v>4417456.53033634</v>
      </c>
      <c r="X38">
        <v>4321298.0541819697</v>
      </c>
      <c r="Y38">
        <v>4354095.4448975101</v>
      </c>
      <c r="Z38">
        <v>4550917.6603901498</v>
      </c>
      <c r="AA38">
        <v>4469314.6570060896</v>
      </c>
      <c r="AB38">
        <v>4454581.1783234002</v>
      </c>
      <c r="AC38">
        <v>4908084.8225653702</v>
      </c>
      <c r="AD38">
        <v>5016234.9074710999</v>
      </c>
      <c r="AE38">
        <v>4994154.8923808001</v>
      </c>
    </row>
    <row r="39" spans="1:31" x14ac:dyDescent="0.3">
      <c r="A39" t="s">
        <v>158</v>
      </c>
      <c r="B39" t="s">
        <v>371</v>
      </c>
      <c r="C39" t="s">
        <v>297</v>
      </c>
      <c r="D39" t="s">
        <v>372</v>
      </c>
      <c r="E39" t="s">
        <v>298</v>
      </c>
      <c r="F39">
        <v>6806129.73123297</v>
      </c>
      <c r="G39">
        <v>6828879.47667538</v>
      </c>
      <c r="H39">
        <v>6815004.5293249805</v>
      </c>
      <c r="I39">
        <v>6789068.0616359897</v>
      </c>
      <c r="J39">
        <v>6557204.85706368</v>
      </c>
      <c r="K39">
        <v>6410216.2942425404</v>
      </c>
      <c r="L39">
        <v>6300979.06785818</v>
      </c>
      <c r="M39">
        <v>6132727.1270604702</v>
      </c>
      <c r="N39">
        <v>6111334.1344006304</v>
      </c>
      <c r="O39">
        <v>6183776.4567169799</v>
      </c>
      <c r="P39">
        <v>6130252.4213574799</v>
      </c>
      <c r="Q39">
        <v>6109840.7196495002</v>
      </c>
      <c r="R39">
        <v>6163248.2614350896</v>
      </c>
      <c r="S39">
        <v>6226432.3662769599</v>
      </c>
      <c r="T39">
        <v>6171421.0173361097</v>
      </c>
      <c r="U39">
        <v>6095961.6916823601</v>
      </c>
      <c r="V39">
        <v>6033117.3701269496</v>
      </c>
      <c r="W39">
        <v>5951759.9070529798</v>
      </c>
      <c r="X39">
        <v>6024660.7704198202</v>
      </c>
      <c r="Y39">
        <v>6327192.8803703701</v>
      </c>
      <c r="Z39">
        <v>6464220.0603431799</v>
      </c>
      <c r="AA39">
        <v>6444046.9096166603</v>
      </c>
      <c r="AB39">
        <v>6566621.7752327397</v>
      </c>
      <c r="AC39">
        <v>6651581.1089898003</v>
      </c>
      <c r="AD39">
        <v>6679966.6803241596</v>
      </c>
      <c r="AE39">
        <v>6734242.5351291103</v>
      </c>
    </row>
    <row r="40" spans="1:31" x14ac:dyDescent="0.3">
      <c r="A40" t="s">
        <v>158</v>
      </c>
      <c r="B40" t="s">
        <v>373</v>
      </c>
      <c r="C40" t="s">
        <v>297</v>
      </c>
      <c r="D40" t="s">
        <v>374</v>
      </c>
      <c r="E40" t="s">
        <v>298</v>
      </c>
      <c r="F40">
        <v>55023340.7449129</v>
      </c>
      <c r="G40">
        <v>59439759.209808096</v>
      </c>
      <c r="H40">
        <v>63320021.111954503</v>
      </c>
      <c r="I40">
        <v>65176020.636494003</v>
      </c>
      <c r="J40">
        <v>66810222.583414897</v>
      </c>
      <c r="K40">
        <v>69786639.844984695</v>
      </c>
      <c r="L40">
        <v>71285424.079890907</v>
      </c>
      <c r="M40">
        <v>72332684.1342711</v>
      </c>
      <c r="N40">
        <v>73582027.858442798</v>
      </c>
      <c r="O40">
        <v>74925338.436724499</v>
      </c>
      <c r="P40">
        <v>78420716.086414501</v>
      </c>
      <c r="Q40">
        <v>81032829.565524593</v>
      </c>
      <c r="R40">
        <v>83131449.806721598</v>
      </c>
      <c r="S40">
        <v>86909480.497043893</v>
      </c>
      <c r="T40">
        <v>85760439.498399705</v>
      </c>
      <c r="U40">
        <v>86198720.315465301</v>
      </c>
      <c r="V40">
        <v>88053741.510197893</v>
      </c>
      <c r="W40">
        <v>88096481.428973705</v>
      </c>
      <c r="X40">
        <v>89702312.342555299</v>
      </c>
      <c r="Y40">
        <v>93307382.903963804</v>
      </c>
      <c r="Z40">
        <v>96009465.498420998</v>
      </c>
      <c r="AA40">
        <v>96930867.003472596</v>
      </c>
      <c r="AB40">
        <v>99532464.090068102</v>
      </c>
      <c r="AC40">
        <v>103672902.981344</v>
      </c>
      <c r="AD40">
        <v>108671898.194984</v>
      </c>
      <c r="AE40">
        <v>112364775.12136801</v>
      </c>
    </row>
    <row r="41" spans="1:31" x14ac:dyDescent="0.3">
      <c r="A41" t="s">
        <v>158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158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158</v>
      </c>
      <c r="B43" t="s">
        <v>379</v>
      </c>
      <c r="C43" t="s">
        <v>297</v>
      </c>
      <c r="D43" t="s">
        <v>380</v>
      </c>
      <c r="E43" t="s">
        <v>298</v>
      </c>
      <c r="F43">
        <v>14225539.1693707</v>
      </c>
      <c r="G43">
        <v>14701017.698136101</v>
      </c>
      <c r="H43">
        <v>16362828.8656628</v>
      </c>
      <c r="I43">
        <v>16603840.0605618</v>
      </c>
      <c r="J43">
        <v>15822328.7706463</v>
      </c>
      <c r="K43">
        <v>15230198.479831001</v>
      </c>
      <c r="L43">
        <v>15051497.886730799</v>
      </c>
      <c r="M43">
        <v>15928052.6704202</v>
      </c>
      <c r="N43">
        <v>16928053.595494598</v>
      </c>
      <c r="O43">
        <v>18042017.946295802</v>
      </c>
      <c r="P43">
        <v>19514390.5828394</v>
      </c>
      <c r="Q43">
        <v>22877231.792798098</v>
      </c>
      <c r="R43">
        <v>24447917.057960499</v>
      </c>
      <c r="S43">
        <v>24828288.221467</v>
      </c>
      <c r="T43">
        <v>24375409.7910317</v>
      </c>
      <c r="U43">
        <v>24102278.529128201</v>
      </c>
      <c r="V43">
        <v>24349919.327953201</v>
      </c>
      <c r="W43">
        <v>24745648.150305599</v>
      </c>
      <c r="X43">
        <v>25711892.682939101</v>
      </c>
      <c r="Y43">
        <v>26463899.061807401</v>
      </c>
      <c r="Z43">
        <v>27650686.4418955</v>
      </c>
      <c r="AA43">
        <v>28747359.174049601</v>
      </c>
      <c r="AB43">
        <v>30677856.3351028</v>
      </c>
      <c r="AC43">
        <v>32523323.148809999</v>
      </c>
      <c r="AD43">
        <v>34613583.926176198</v>
      </c>
      <c r="AE43">
        <v>35462539.523052</v>
      </c>
    </row>
    <row r="44" spans="1:31" x14ac:dyDescent="0.3">
      <c r="A44" t="s">
        <v>158</v>
      </c>
      <c r="B44" t="s">
        <v>381</v>
      </c>
      <c r="C44" t="s">
        <v>297</v>
      </c>
      <c r="D44" t="s">
        <v>382</v>
      </c>
      <c r="E44" t="s">
        <v>298</v>
      </c>
      <c r="F44">
        <v>728048921.66939199</v>
      </c>
      <c r="G44">
        <v>752527455.59153903</v>
      </c>
      <c r="H44">
        <v>782015947.12270296</v>
      </c>
      <c r="I44">
        <v>789757446.84571803</v>
      </c>
      <c r="J44">
        <v>788770325.11594701</v>
      </c>
      <c r="K44">
        <v>801575052.86183095</v>
      </c>
      <c r="L44">
        <v>803748468.00792503</v>
      </c>
      <c r="M44">
        <v>797408299.090608</v>
      </c>
      <c r="N44">
        <v>799285189.75829506</v>
      </c>
      <c r="O44">
        <v>805938193.33350599</v>
      </c>
      <c r="P44">
        <v>820425897.75502396</v>
      </c>
      <c r="Q44">
        <v>838154544.43887806</v>
      </c>
      <c r="R44">
        <v>854701106.98407805</v>
      </c>
      <c r="S44">
        <v>882516805.22624695</v>
      </c>
      <c r="T44">
        <v>859251575.40879297</v>
      </c>
      <c r="U44">
        <v>846302195.13123202</v>
      </c>
      <c r="V44">
        <v>847881542.50164902</v>
      </c>
      <c r="W44">
        <v>845823958.55320299</v>
      </c>
      <c r="X44">
        <v>853077403.897246</v>
      </c>
      <c r="Y44">
        <v>871163039.72343099</v>
      </c>
      <c r="Z44">
        <v>881094640.14761102</v>
      </c>
      <c r="AA44">
        <v>877822039.05419397</v>
      </c>
      <c r="AB44">
        <v>892054883.66765904</v>
      </c>
      <c r="AC44">
        <v>908543734.97720897</v>
      </c>
      <c r="AD44">
        <v>924277435.22514296</v>
      </c>
      <c r="AE44">
        <v>926474948.220824</v>
      </c>
    </row>
    <row r="45" spans="1:31" x14ac:dyDescent="0.3">
      <c r="A45" t="s">
        <v>158</v>
      </c>
      <c r="B45" t="s">
        <v>383</v>
      </c>
      <c r="C45" t="s">
        <v>297</v>
      </c>
      <c r="D45" t="s">
        <v>384</v>
      </c>
      <c r="E45" t="s">
        <v>298</v>
      </c>
      <c r="F45">
        <v>709909500.45867205</v>
      </c>
      <c r="G45">
        <v>736105025.24601996</v>
      </c>
      <c r="H45">
        <v>767678957.96739304</v>
      </c>
      <c r="I45">
        <v>778160509.30946302</v>
      </c>
      <c r="J45">
        <v>780332408.97089303</v>
      </c>
      <c r="K45">
        <v>796493305.62335205</v>
      </c>
      <c r="L45">
        <v>802080832.80758095</v>
      </c>
      <c r="M45">
        <v>799317876.66377294</v>
      </c>
      <c r="N45">
        <v>804446923.64052701</v>
      </c>
      <c r="O45">
        <v>814293326.81136894</v>
      </c>
      <c r="P45">
        <v>831968906.15416002</v>
      </c>
      <c r="Q45">
        <v>853378446.65803695</v>
      </c>
      <c r="R45">
        <v>873521655.56377804</v>
      </c>
      <c r="S45">
        <v>906075618.65098596</v>
      </c>
      <c r="T45">
        <v>885604519.01083505</v>
      </c>
      <c r="U45">
        <v>875614127.53469896</v>
      </c>
      <c r="V45">
        <v>879640998.98009002</v>
      </c>
      <c r="W45">
        <v>880413424.34911203</v>
      </c>
      <c r="X45">
        <v>890319168.04460204</v>
      </c>
      <c r="Y45">
        <v>912081763.64117098</v>
      </c>
      <c r="Z45">
        <v>924790409.18923604</v>
      </c>
      <c r="AA45">
        <v>923417621.54684401</v>
      </c>
      <c r="AB45">
        <v>940133230.750301</v>
      </c>
      <c r="AC45">
        <v>959615981.98755705</v>
      </c>
      <c r="AD45">
        <v>978659627.60447502</v>
      </c>
      <c r="AE45">
        <v>983770370.88880098</v>
      </c>
    </row>
    <row r="46" spans="1:31" x14ac:dyDescent="0.3">
      <c r="A46" t="s">
        <v>158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158</v>
      </c>
      <c r="B47" t="s">
        <v>387</v>
      </c>
      <c r="C47" t="s">
        <v>297</v>
      </c>
      <c r="D47" t="s">
        <v>388</v>
      </c>
      <c r="E47" t="s">
        <v>298</v>
      </c>
      <c r="F47">
        <v>305938811.59151399</v>
      </c>
      <c r="G47">
        <v>318320732.26898003</v>
      </c>
      <c r="H47">
        <v>331450227.52551597</v>
      </c>
      <c r="I47">
        <v>334315421.45234197</v>
      </c>
      <c r="J47">
        <v>338028842.6875</v>
      </c>
      <c r="K47">
        <v>346334098.79267901</v>
      </c>
      <c r="L47">
        <v>349150438.02186698</v>
      </c>
      <c r="M47">
        <v>350350847.89956701</v>
      </c>
      <c r="N47">
        <v>355097014.94756103</v>
      </c>
      <c r="O47">
        <v>360398331.92097998</v>
      </c>
      <c r="P47">
        <v>367548367.01940399</v>
      </c>
      <c r="Q47">
        <v>374889316.38027799</v>
      </c>
      <c r="R47">
        <v>381260374.59249198</v>
      </c>
      <c r="S47">
        <v>397669854.94879198</v>
      </c>
      <c r="T47">
        <v>388332399.92185301</v>
      </c>
      <c r="U47">
        <v>387662174.39242399</v>
      </c>
      <c r="V47">
        <v>390567333.89692998</v>
      </c>
      <c r="W47">
        <v>390680021.07022399</v>
      </c>
      <c r="X47">
        <v>396081308.39190698</v>
      </c>
      <c r="Y47">
        <v>409293917.27907401</v>
      </c>
      <c r="Z47">
        <v>414217860.20655102</v>
      </c>
      <c r="AA47">
        <v>412819160.12153602</v>
      </c>
      <c r="AB47">
        <v>420760126.29236603</v>
      </c>
      <c r="AC47">
        <v>429709956.19049102</v>
      </c>
      <c r="AD47">
        <v>439271087.43449497</v>
      </c>
      <c r="AE47">
        <v>444752596.21056098</v>
      </c>
    </row>
    <row r="48" spans="1:31" x14ac:dyDescent="0.3">
      <c r="A48" t="s">
        <v>158</v>
      </c>
      <c r="B48" t="s">
        <v>389</v>
      </c>
      <c r="C48" t="s">
        <v>297</v>
      </c>
      <c r="D48" t="s">
        <v>390</v>
      </c>
      <c r="E48" t="s">
        <v>298</v>
      </c>
      <c r="F48">
        <v>354197470.86926001</v>
      </c>
      <c r="G48">
        <v>370991919.621463</v>
      </c>
      <c r="H48">
        <v>388181740.123182</v>
      </c>
      <c r="I48">
        <v>393767066.955015</v>
      </c>
      <c r="J48">
        <v>400045854.47541398</v>
      </c>
      <c r="K48">
        <v>411147500.52510202</v>
      </c>
      <c r="L48">
        <v>415719147.28710997</v>
      </c>
      <c r="M48">
        <v>418740971.831222</v>
      </c>
      <c r="N48">
        <v>425255941.05479199</v>
      </c>
      <c r="O48">
        <v>433090315.75917798</v>
      </c>
      <c r="P48">
        <v>443415246.58046901</v>
      </c>
      <c r="Q48">
        <v>453560246.02163601</v>
      </c>
      <c r="R48">
        <v>462318289.44744301</v>
      </c>
      <c r="S48">
        <v>481906893.68959099</v>
      </c>
      <c r="T48">
        <v>472256535.26729202</v>
      </c>
      <c r="U48">
        <v>473308423.96820998</v>
      </c>
      <c r="V48">
        <v>480326974.92588699</v>
      </c>
      <c r="W48">
        <v>482649860.55994898</v>
      </c>
      <c r="X48">
        <v>492144319.32245201</v>
      </c>
      <c r="Y48">
        <v>510141063.10418802</v>
      </c>
      <c r="Z48">
        <v>517739750.92779797</v>
      </c>
      <c r="AA48">
        <v>517355500.517726</v>
      </c>
      <c r="AB48">
        <v>528418138.63796002</v>
      </c>
      <c r="AC48">
        <v>539762037.32570004</v>
      </c>
      <c r="AD48">
        <v>552208838.93750894</v>
      </c>
      <c r="AE48">
        <v>559080679.102126</v>
      </c>
    </row>
    <row r="49" spans="1:32" x14ac:dyDescent="0.3">
      <c r="A49" t="s">
        <v>158</v>
      </c>
      <c r="B49" t="s">
        <v>391</v>
      </c>
      <c r="C49" t="s">
        <v>297</v>
      </c>
      <c r="D49" t="s">
        <v>392</v>
      </c>
      <c r="E49" t="s">
        <v>298</v>
      </c>
      <c r="F49">
        <v>26389388.3500848</v>
      </c>
      <c r="G49">
        <v>27963651.061960001</v>
      </c>
      <c r="H49">
        <v>29461973.425986201</v>
      </c>
      <c r="I49">
        <v>30187921.249737602</v>
      </c>
      <c r="J49">
        <v>30767256.582776401</v>
      </c>
      <c r="K49">
        <v>31563358.247138001</v>
      </c>
      <c r="L49">
        <v>32033332.618310001</v>
      </c>
      <c r="M49">
        <v>32415608.106780902</v>
      </c>
      <c r="N49">
        <v>33059360.486581799</v>
      </c>
      <c r="O49">
        <v>33927261.663928002</v>
      </c>
      <c r="P49">
        <v>35184395.894643299</v>
      </c>
      <c r="Q49">
        <v>36401533.660267003</v>
      </c>
      <c r="R49">
        <v>37516451.490083098</v>
      </c>
      <c r="S49">
        <v>39212610.709424399</v>
      </c>
      <c r="T49">
        <v>39275785.582038797</v>
      </c>
      <c r="U49">
        <v>39978927.315513603</v>
      </c>
      <c r="V49">
        <v>41604093.379087798</v>
      </c>
      <c r="W49">
        <v>42188026.358638398</v>
      </c>
      <c r="X49">
        <v>43810725.726735897</v>
      </c>
      <c r="Y49">
        <v>45708467.6417825</v>
      </c>
      <c r="Z49">
        <v>46733672.711431101</v>
      </c>
      <c r="AA49">
        <v>46933153.569393799</v>
      </c>
      <c r="AB49">
        <v>47906229.745526597</v>
      </c>
      <c r="AC49">
        <v>48784821.450503401</v>
      </c>
      <c r="AD49">
        <v>49972416.310912199</v>
      </c>
      <c r="AE49">
        <v>50651587.308376499</v>
      </c>
    </row>
    <row r="50" spans="1:32" x14ac:dyDescent="0.3">
      <c r="A50" t="s">
        <v>158</v>
      </c>
      <c r="B50" t="s">
        <v>393</v>
      </c>
      <c r="C50" t="s">
        <v>297</v>
      </c>
      <c r="D50" t="s">
        <v>394</v>
      </c>
      <c r="E50" t="s">
        <v>298</v>
      </c>
      <c r="F50">
        <v>21869270.927661002</v>
      </c>
      <c r="G50">
        <v>24707536.2905237</v>
      </c>
      <c r="H50">
        <v>27269539.171679299</v>
      </c>
      <c r="I50">
        <v>29263724.252935201</v>
      </c>
      <c r="J50">
        <v>31249755.205137301</v>
      </c>
      <c r="K50">
        <v>33250043.4852852</v>
      </c>
      <c r="L50">
        <v>34535376.6469322</v>
      </c>
      <c r="M50">
        <v>35974515.824874803</v>
      </c>
      <c r="N50">
        <v>37099565.6206486</v>
      </c>
      <c r="O50">
        <v>38764722.174269304</v>
      </c>
      <c r="P50">
        <v>40682483.666422099</v>
      </c>
      <c r="Q50">
        <v>42269395.981090799</v>
      </c>
      <c r="R50">
        <v>43541463.364868097</v>
      </c>
      <c r="S50">
        <v>45024428.031374499</v>
      </c>
      <c r="T50">
        <v>44648349.763400503</v>
      </c>
      <c r="U50">
        <v>45667322.260273099</v>
      </c>
      <c r="V50">
        <v>48155547.6498693</v>
      </c>
      <c r="W50">
        <v>49781813.1310862</v>
      </c>
      <c r="X50">
        <v>52252285.203809902</v>
      </c>
      <c r="Y50">
        <v>55138678.183331802</v>
      </c>
      <c r="Z50">
        <v>56788218.009815998</v>
      </c>
      <c r="AA50">
        <v>57603186.826795898</v>
      </c>
      <c r="AB50">
        <v>59751782.600067496</v>
      </c>
      <c r="AC50">
        <v>61267259.684705898</v>
      </c>
      <c r="AD50">
        <v>62965335.192101702</v>
      </c>
      <c r="AE50">
        <v>63676495.583187804</v>
      </c>
    </row>
    <row r="51" spans="1:32" x14ac:dyDescent="0.3">
      <c r="A51" t="s">
        <v>158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158</v>
      </c>
      <c r="B53" t="s">
        <v>399</v>
      </c>
      <c r="C53" t="s">
        <v>297</v>
      </c>
      <c r="D53" t="s">
        <v>400</v>
      </c>
      <c r="E53" t="s">
        <v>298</v>
      </c>
      <c r="F53">
        <v>21105364.795345102</v>
      </c>
      <c r="G53">
        <v>22115043.8196119</v>
      </c>
      <c r="H53">
        <v>23477721.295445099</v>
      </c>
      <c r="I53">
        <v>23763611.967431899</v>
      </c>
      <c r="J53">
        <v>23862480.091013301</v>
      </c>
      <c r="K53">
        <v>24662367.091970399</v>
      </c>
      <c r="L53">
        <v>25663210.286244601</v>
      </c>
      <c r="M53">
        <v>25963116.5729548</v>
      </c>
      <c r="N53">
        <v>26761694.3675396</v>
      </c>
      <c r="O53">
        <v>27862358.5546473</v>
      </c>
      <c r="P53">
        <v>28926060.322179299</v>
      </c>
      <c r="Q53">
        <v>29903131.938491002</v>
      </c>
      <c r="R53">
        <v>30015815.420875899</v>
      </c>
      <c r="S53">
        <v>30881681.161949299</v>
      </c>
      <c r="T53">
        <v>29804618.055412501</v>
      </c>
      <c r="U53">
        <v>28978377.863487799</v>
      </c>
      <c r="V53">
        <v>28508911.4472134</v>
      </c>
      <c r="W53">
        <v>27919864.3111559</v>
      </c>
      <c r="X53">
        <v>27766787.5297525</v>
      </c>
      <c r="Y53">
        <v>27843687.843321402</v>
      </c>
      <c r="Z53">
        <v>27712358.491669599</v>
      </c>
      <c r="AA53">
        <v>26836766.359083101</v>
      </c>
      <c r="AB53">
        <v>26389030.110294901</v>
      </c>
      <c r="AC53">
        <v>26319758.0008123</v>
      </c>
      <c r="AD53">
        <v>26161765.201123402</v>
      </c>
      <c r="AE53">
        <v>24942493.963176601</v>
      </c>
    </row>
    <row r="54" spans="1:32" x14ac:dyDescent="0.3">
      <c r="A54" t="s">
        <v>158</v>
      </c>
      <c r="B54" t="s">
        <v>401</v>
      </c>
      <c r="C54" t="s">
        <v>297</v>
      </c>
      <c r="D54" t="s">
        <v>402</v>
      </c>
      <c r="E54" t="s">
        <v>298</v>
      </c>
      <c r="F54">
        <v>30245679.402279601</v>
      </c>
      <c r="G54">
        <v>31858584.3344425</v>
      </c>
      <c r="H54">
        <v>33889145.096287802</v>
      </c>
      <c r="I54">
        <v>34370605.1512511</v>
      </c>
      <c r="J54">
        <v>35000588.235060401</v>
      </c>
      <c r="K54">
        <v>36472017.072173402</v>
      </c>
      <c r="L54">
        <v>37751257.455287002</v>
      </c>
      <c r="M54">
        <v>37891527.746386401</v>
      </c>
      <c r="N54">
        <v>38972669.677547</v>
      </c>
      <c r="O54">
        <v>40818958.940178998</v>
      </c>
      <c r="P54">
        <v>42495759.029473498</v>
      </c>
      <c r="Q54">
        <v>43814796.3258968</v>
      </c>
      <c r="R54">
        <v>44230757.703142203</v>
      </c>
      <c r="S54">
        <v>45865436.757070303</v>
      </c>
      <c r="T54">
        <v>44414015.966246903</v>
      </c>
      <c r="U54">
        <v>43417303.166708097</v>
      </c>
      <c r="V54">
        <v>42982019.523006901</v>
      </c>
      <c r="W54">
        <v>42077624.7758696</v>
      </c>
      <c r="X54">
        <v>42101036.728009298</v>
      </c>
      <c r="Y54">
        <v>42398410.867328502</v>
      </c>
      <c r="Z54">
        <v>42263807.911785997</v>
      </c>
      <c r="AA54">
        <v>41131070.485897601</v>
      </c>
      <c r="AB54">
        <v>40805708.570765801</v>
      </c>
      <c r="AC54">
        <v>40875735.399274997</v>
      </c>
      <c r="AD54">
        <v>40762078.246270902</v>
      </c>
      <c r="AE54">
        <v>39615719.826037496</v>
      </c>
    </row>
    <row r="55" spans="1:32" x14ac:dyDescent="0.3">
      <c r="A55" t="s">
        <v>158</v>
      </c>
      <c r="B55" t="s">
        <v>403</v>
      </c>
      <c r="C55" t="s">
        <v>297</v>
      </c>
      <c r="D55" t="s">
        <v>404</v>
      </c>
      <c r="E55" t="s">
        <v>298</v>
      </c>
      <c r="F55">
        <v>9140314.6069345195</v>
      </c>
      <c r="G55">
        <v>9743540.5148306303</v>
      </c>
      <c r="H55">
        <v>10411423.800842799</v>
      </c>
      <c r="I55">
        <v>10606993.183819201</v>
      </c>
      <c r="J55">
        <v>11138108.144047201</v>
      </c>
      <c r="K55">
        <v>11809649.980203001</v>
      </c>
      <c r="L55">
        <v>12088047.1690423</v>
      </c>
      <c r="M55">
        <v>11928411.1734317</v>
      </c>
      <c r="N55">
        <v>12210975.310007401</v>
      </c>
      <c r="O55">
        <v>12956600.385531699</v>
      </c>
      <c r="P55">
        <v>13569698.707294101</v>
      </c>
      <c r="Q55">
        <v>13911664.3874058</v>
      </c>
      <c r="R55">
        <v>14214942.282266401</v>
      </c>
      <c r="S55">
        <v>14983755.595121101</v>
      </c>
      <c r="T55">
        <v>14609397.9108344</v>
      </c>
      <c r="U55">
        <v>14438925.303220199</v>
      </c>
      <c r="V55">
        <v>14473108.075793499</v>
      </c>
      <c r="W55">
        <v>14157760.4647137</v>
      </c>
      <c r="X55">
        <v>14334249.1982568</v>
      </c>
      <c r="Y55">
        <v>14554723.024007101</v>
      </c>
      <c r="Z55">
        <v>14551449.4201163</v>
      </c>
      <c r="AA55">
        <v>14294304.126814499</v>
      </c>
      <c r="AB55">
        <v>14416678.4604709</v>
      </c>
      <c r="AC55">
        <v>14555977.3984628</v>
      </c>
      <c r="AD55">
        <v>14600313.045147499</v>
      </c>
      <c r="AE55">
        <v>14673225.862861</v>
      </c>
    </row>
    <row r="56" spans="1:32" x14ac:dyDescent="0.3">
      <c r="A56" t="s">
        <v>158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158</v>
      </c>
      <c r="B57" t="s">
        <v>407</v>
      </c>
      <c r="C57" t="s">
        <v>297</v>
      </c>
      <c r="D57" t="s">
        <v>408</v>
      </c>
      <c r="E57" t="s">
        <v>298</v>
      </c>
      <c r="F57">
        <v>1137108192.7762301</v>
      </c>
      <c r="G57">
        <v>1181027470.91678</v>
      </c>
      <c r="H57">
        <v>1229638225.70031</v>
      </c>
      <c r="I57">
        <v>1242890986.55832</v>
      </c>
      <c r="J57">
        <v>1248068990.5332799</v>
      </c>
      <c r="K57">
        <v>1273106025.26478</v>
      </c>
      <c r="L57">
        <v>1279574949.5507901</v>
      </c>
      <c r="M57">
        <v>1275728841.01038</v>
      </c>
      <c r="N57">
        <v>1283580922.5431399</v>
      </c>
      <c r="O57">
        <v>1297561047.4176199</v>
      </c>
      <c r="P57">
        <v>1323846749.8148601</v>
      </c>
      <c r="Q57">
        <v>1352175076.6187501</v>
      </c>
      <c r="R57">
        <v>1377524586.5664699</v>
      </c>
      <c r="S57">
        <v>1425503101.5586801</v>
      </c>
      <c r="T57">
        <v>1390385845.2541499</v>
      </c>
      <c r="U57">
        <v>1377228727.8778801</v>
      </c>
      <c r="V57">
        <v>1386850510.5944099</v>
      </c>
      <c r="W57">
        <v>1385454238.8599701</v>
      </c>
      <c r="X57">
        <v>1401993259.0952899</v>
      </c>
      <c r="Y57">
        <v>1438765072.3004401</v>
      </c>
      <c r="Z57">
        <v>1456886597.79004</v>
      </c>
      <c r="AA57">
        <v>1452940312.2088001</v>
      </c>
      <c r="AB57">
        <v>1478664180.8510001</v>
      </c>
      <c r="AC57">
        <v>1508330636.3248401</v>
      </c>
      <c r="AD57">
        <v>1539142895.8190801</v>
      </c>
      <c r="AE57">
        <v>1549905587.9589801</v>
      </c>
    </row>
    <row r="58" spans="1:32" x14ac:dyDescent="0.3">
      <c r="A58" t="s">
        <v>158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160</v>
      </c>
      <c r="B2" t="s">
        <v>295</v>
      </c>
      <c r="C2" t="s">
        <v>297</v>
      </c>
      <c r="D2" t="s">
        <v>296</v>
      </c>
      <c r="E2" t="s">
        <v>298</v>
      </c>
      <c r="F2">
        <v>350456.88190954801</v>
      </c>
      <c r="G2">
        <v>355921.20166463498</v>
      </c>
      <c r="H2">
        <v>364304.88210597198</v>
      </c>
      <c r="I2">
        <v>374549.62782574299</v>
      </c>
      <c r="J2">
        <v>385741.38812915998</v>
      </c>
      <c r="K2">
        <v>390434.61964234099</v>
      </c>
      <c r="L2">
        <v>387690.92386814201</v>
      </c>
      <c r="M2">
        <v>385520.28764052701</v>
      </c>
      <c r="N2">
        <v>368371.18097796699</v>
      </c>
      <c r="O2">
        <v>347494.905280568</v>
      </c>
      <c r="P2">
        <v>332583.24337411299</v>
      </c>
      <c r="Q2">
        <v>317952.232446454</v>
      </c>
      <c r="R2">
        <v>309078.35038439202</v>
      </c>
      <c r="S2">
        <v>303558.50136759499</v>
      </c>
      <c r="T2">
        <v>286774.80531018402</v>
      </c>
      <c r="U2">
        <v>278651.24857757002</v>
      </c>
      <c r="V2">
        <v>270234.82734321803</v>
      </c>
      <c r="W2">
        <v>264033.14591366699</v>
      </c>
      <c r="X2">
        <v>260647.79740755001</v>
      </c>
      <c r="Y2">
        <v>258543.63418466199</v>
      </c>
      <c r="Z2">
        <v>256336.32604078299</v>
      </c>
      <c r="AA2">
        <v>253179.115136643</v>
      </c>
      <c r="AB2">
        <v>257550.28244650501</v>
      </c>
      <c r="AC2">
        <v>256416.59582911801</v>
      </c>
      <c r="AD2">
        <v>256809.89079243701</v>
      </c>
      <c r="AE2">
        <v>255570.78532804101</v>
      </c>
      <c r="AF2">
        <v>244990.75408385499</v>
      </c>
    </row>
    <row r="3" spans="1:32" x14ac:dyDescent="0.3">
      <c r="A3" t="s">
        <v>160</v>
      </c>
      <c r="B3" t="s">
        <v>299</v>
      </c>
      <c r="C3" t="s">
        <v>297</v>
      </c>
      <c r="D3" t="s">
        <v>300</v>
      </c>
      <c r="E3" t="s">
        <v>298</v>
      </c>
      <c r="F3">
        <v>132246.115409069</v>
      </c>
      <c r="G3">
        <v>133306.816974824</v>
      </c>
      <c r="H3">
        <v>134867.06043698799</v>
      </c>
      <c r="I3">
        <v>136788.96379188</v>
      </c>
      <c r="J3">
        <v>139610.17864135001</v>
      </c>
      <c r="K3">
        <v>141601.42598691501</v>
      </c>
      <c r="L3">
        <v>143281.91947295799</v>
      </c>
      <c r="M3">
        <v>136392.12669588599</v>
      </c>
      <c r="N3">
        <v>128407.62426527</v>
      </c>
      <c r="O3">
        <v>120699.202430146</v>
      </c>
      <c r="P3">
        <v>116244.836948293</v>
      </c>
      <c r="Q3">
        <v>109020.15728061199</v>
      </c>
      <c r="R3">
        <v>102338.96593863799</v>
      </c>
      <c r="S3">
        <v>95684.116272566695</v>
      </c>
      <c r="T3">
        <v>84332.272870509798</v>
      </c>
      <c r="U3">
        <v>77670.007979296803</v>
      </c>
      <c r="V3">
        <v>71549.045134853499</v>
      </c>
      <c r="W3">
        <v>65883.957839548093</v>
      </c>
      <c r="X3">
        <v>61916.204298354998</v>
      </c>
      <c r="Y3">
        <v>59255.835731978601</v>
      </c>
      <c r="Z3">
        <v>55406.738982467999</v>
      </c>
      <c r="AA3">
        <v>52216.706389245199</v>
      </c>
      <c r="AB3">
        <v>49874.066687391998</v>
      </c>
      <c r="AC3">
        <v>48080.5637335106</v>
      </c>
      <c r="AD3">
        <v>45844.875176328998</v>
      </c>
      <c r="AE3">
        <v>42865.526755249302</v>
      </c>
      <c r="AF3">
        <v>41360.388994415502</v>
      </c>
    </row>
    <row r="4" spans="1:32" x14ac:dyDescent="0.3">
      <c r="A4" t="s">
        <v>160</v>
      </c>
      <c r="B4" t="s">
        <v>301</v>
      </c>
      <c r="C4" t="s">
        <v>297</v>
      </c>
      <c r="D4" t="s">
        <v>302</v>
      </c>
      <c r="E4" t="s">
        <v>298</v>
      </c>
      <c r="F4">
        <v>54374984.752176002</v>
      </c>
      <c r="G4">
        <v>53854216.755374096</v>
      </c>
      <c r="H4">
        <v>54723436.171005003</v>
      </c>
      <c r="I4">
        <v>55332680.251716398</v>
      </c>
      <c r="J4">
        <v>55644541.522052802</v>
      </c>
      <c r="K4">
        <v>56705672.301878199</v>
      </c>
      <c r="L4">
        <v>57548874.994805403</v>
      </c>
      <c r="M4">
        <v>58311663.710097201</v>
      </c>
      <c r="N4">
        <v>59255212.173243903</v>
      </c>
      <c r="O4">
        <v>60023010.100438997</v>
      </c>
      <c r="P4">
        <v>61766896.393496402</v>
      </c>
      <c r="Q4">
        <v>64292452.598754503</v>
      </c>
      <c r="R4">
        <v>66549874.559864096</v>
      </c>
      <c r="S4">
        <v>69004064.279616296</v>
      </c>
      <c r="T4">
        <v>66170030.479802802</v>
      </c>
      <c r="U4">
        <v>66300575.483581401</v>
      </c>
      <c r="V4">
        <v>66448322.344325803</v>
      </c>
      <c r="W4">
        <v>66522260.601495497</v>
      </c>
      <c r="X4">
        <v>67168242.262332901</v>
      </c>
      <c r="Y4">
        <v>69111859.5950156</v>
      </c>
      <c r="Z4">
        <v>70358119.696014196</v>
      </c>
      <c r="AA4">
        <v>70680184.146099001</v>
      </c>
      <c r="AB4">
        <v>72186697.214981601</v>
      </c>
      <c r="AC4">
        <v>74125449.226271495</v>
      </c>
      <c r="AD4">
        <v>74850071.543200105</v>
      </c>
      <c r="AE4">
        <v>74624316.005657598</v>
      </c>
      <c r="AF4">
        <v>75123310.305275306</v>
      </c>
    </row>
    <row r="5" spans="1:32" x14ac:dyDescent="0.3">
      <c r="A5" t="s">
        <v>160</v>
      </c>
      <c r="B5" t="s">
        <v>303</v>
      </c>
      <c r="C5" t="s">
        <v>297</v>
      </c>
      <c r="D5" t="s">
        <v>304</v>
      </c>
      <c r="E5" t="s">
        <v>298</v>
      </c>
      <c r="F5">
        <v>1516279.0975089199</v>
      </c>
      <c r="G5">
        <v>1593525.2389565001</v>
      </c>
      <c r="H5">
        <v>1689197.0609552499</v>
      </c>
      <c r="I5">
        <v>1759809.40823264</v>
      </c>
      <c r="J5">
        <v>1834959.9464827899</v>
      </c>
      <c r="K5">
        <v>1908560.66525375</v>
      </c>
      <c r="L5">
        <v>1955158.77052458</v>
      </c>
      <c r="M5">
        <v>1977214.7429422201</v>
      </c>
      <c r="N5">
        <v>2057868.67373186</v>
      </c>
      <c r="O5">
        <v>2097632.8114733002</v>
      </c>
      <c r="P5">
        <v>2153672.86664049</v>
      </c>
      <c r="Q5">
        <v>2250657.9613993699</v>
      </c>
      <c r="R5">
        <v>2299450.0485976599</v>
      </c>
      <c r="S5">
        <v>2340310.0092883999</v>
      </c>
      <c r="T5">
        <v>2223251.2231081598</v>
      </c>
      <c r="U5">
        <v>2203116.3063947</v>
      </c>
      <c r="V5">
        <v>2175664.5577743701</v>
      </c>
      <c r="W5">
        <v>2138487.3218354499</v>
      </c>
      <c r="X5">
        <v>2111597.1249812702</v>
      </c>
      <c r="Y5">
        <v>2110251.28300949</v>
      </c>
      <c r="Z5">
        <v>2070409.7475374199</v>
      </c>
      <c r="AA5">
        <v>2029617.3952540299</v>
      </c>
      <c r="AB5">
        <v>2052965.40154043</v>
      </c>
      <c r="AC5">
        <v>2096107.34009136</v>
      </c>
      <c r="AD5">
        <v>2129333.9613417401</v>
      </c>
      <c r="AE5">
        <v>2127721.76585114</v>
      </c>
      <c r="AF5">
        <v>2155547.54029562</v>
      </c>
    </row>
    <row r="6" spans="1:32" x14ac:dyDescent="0.3">
      <c r="A6" t="s">
        <v>160</v>
      </c>
      <c r="B6" t="s">
        <v>305</v>
      </c>
      <c r="C6" t="s">
        <v>297</v>
      </c>
      <c r="D6" t="s">
        <v>306</v>
      </c>
      <c r="E6" t="s">
        <v>298</v>
      </c>
      <c r="F6">
        <v>941026.512177406</v>
      </c>
      <c r="G6">
        <v>873245.06229050201</v>
      </c>
      <c r="H6">
        <v>822624.49688774801</v>
      </c>
      <c r="I6">
        <v>767534.00602624496</v>
      </c>
      <c r="J6">
        <v>720872.74121216906</v>
      </c>
      <c r="K6">
        <v>686269.33529257996</v>
      </c>
      <c r="L6">
        <v>650463.00419570901</v>
      </c>
      <c r="M6">
        <v>617190.71972653398</v>
      </c>
      <c r="N6">
        <v>581159.26362097601</v>
      </c>
      <c r="O6">
        <v>547120.31080155901</v>
      </c>
      <c r="P6">
        <v>519857.75716182002</v>
      </c>
      <c r="Q6">
        <v>500340.12107667601</v>
      </c>
      <c r="R6">
        <v>487103.72508365102</v>
      </c>
      <c r="S6">
        <v>485555.60685411101</v>
      </c>
      <c r="T6">
        <v>447820.59882596502</v>
      </c>
      <c r="U6">
        <v>429844.619625577</v>
      </c>
      <c r="V6">
        <v>424523.82770608598</v>
      </c>
      <c r="W6">
        <v>417077.826412656</v>
      </c>
      <c r="X6">
        <v>411220.71855698002</v>
      </c>
      <c r="Y6">
        <v>416278.56549539202</v>
      </c>
      <c r="Z6">
        <v>408926.88826790999</v>
      </c>
      <c r="AA6">
        <v>399690.97965673899</v>
      </c>
      <c r="AB6">
        <v>403551.91973450902</v>
      </c>
      <c r="AC6">
        <v>413121.13361230801</v>
      </c>
      <c r="AD6">
        <v>418511.70592243702</v>
      </c>
      <c r="AE6">
        <v>406405.97198732698</v>
      </c>
      <c r="AF6">
        <v>395936.57998395199</v>
      </c>
    </row>
    <row r="7" spans="1:32" x14ac:dyDescent="0.3">
      <c r="A7" t="s">
        <v>160</v>
      </c>
      <c r="B7" t="s">
        <v>307</v>
      </c>
      <c r="C7" t="s">
        <v>297</v>
      </c>
      <c r="D7" t="s">
        <v>308</v>
      </c>
      <c r="E7" t="s">
        <v>298</v>
      </c>
      <c r="F7">
        <v>595356.67418280605</v>
      </c>
      <c r="G7">
        <v>646558.05769161903</v>
      </c>
      <c r="H7">
        <v>704312.81604969501</v>
      </c>
      <c r="I7">
        <v>752403.90968109202</v>
      </c>
      <c r="J7">
        <v>798395.82513455197</v>
      </c>
      <c r="K7">
        <v>844786.87964729394</v>
      </c>
      <c r="L7">
        <v>881572.13614643598</v>
      </c>
      <c r="M7">
        <v>910463.12438865996</v>
      </c>
      <c r="N7">
        <v>937938.738797158</v>
      </c>
      <c r="O7">
        <v>957836.13170144998</v>
      </c>
      <c r="P7">
        <v>982147.76648209104</v>
      </c>
      <c r="Q7">
        <v>1011698.82216045</v>
      </c>
      <c r="R7">
        <v>1021977.15450405</v>
      </c>
      <c r="S7">
        <v>1045361.52480196</v>
      </c>
      <c r="T7">
        <v>997462.32585243403</v>
      </c>
      <c r="U7">
        <v>987136.44188099797</v>
      </c>
      <c r="V7">
        <v>963992.65123465005</v>
      </c>
      <c r="W7">
        <v>934398.52037815202</v>
      </c>
      <c r="X7">
        <v>908424.49475550104</v>
      </c>
      <c r="Y7">
        <v>893492.35423447797</v>
      </c>
      <c r="Z7">
        <v>839599.14518801798</v>
      </c>
      <c r="AA7">
        <v>796740.08236595895</v>
      </c>
      <c r="AB7">
        <v>777758.10271681601</v>
      </c>
      <c r="AC7">
        <v>768329.67369048798</v>
      </c>
      <c r="AD7">
        <v>758909.30135052395</v>
      </c>
      <c r="AE7">
        <v>745414.278813001</v>
      </c>
      <c r="AF7">
        <v>744057.74406694504</v>
      </c>
    </row>
    <row r="8" spans="1:32" x14ac:dyDescent="0.3">
      <c r="A8" t="s">
        <v>160</v>
      </c>
      <c r="B8" t="s">
        <v>309</v>
      </c>
      <c r="C8" t="s">
        <v>297</v>
      </c>
      <c r="D8" t="s">
        <v>310</v>
      </c>
      <c r="E8" t="s">
        <v>298</v>
      </c>
      <c r="F8">
        <v>597422.08488921099</v>
      </c>
      <c r="G8">
        <v>600535.61187092995</v>
      </c>
      <c r="H8">
        <v>610738.84161640704</v>
      </c>
      <c r="I8">
        <v>604067.03126799804</v>
      </c>
      <c r="J8">
        <v>589084.89035747701</v>
      </c>
      <c r="K8">
        <v>580103.26188612299</v>
      </c>
      <c r="L8">
        <v>572335.27252484998</v>
      </c>
      <c r="M8">
        <v>562230.91012186406</v>
      </c>
      <c r="N8">
        <v>550807.43778401997</v>
      </c>
      <c r="O8">
        <v>540619.47413372702</v>
      </c>
      <c r="P8">
        <v>545023.30966983596</v>
      </c>
      <c r="Q8">
        <v>561396.31082284695</v>
      </c>
      <c r="R8">
        <v>572653.01621066104</v>
      </c>
      <c r="S8">
        <v>590304.44962645404</v>
      </c>
      <c r="T8">
        <v>565412.16310506605</v>
      </c>
      <c r="U8">
        <v>559528.62157083699</v>
      </c>
      <c r="V8">
        <v>556113.49881906202</v>
      </c>
      <c r="W8">
        <v>548554.97371438798</v>
      </c>
      <c r="X8">
        <v>544440.00454511796</v>
      </c>
      <c r="Y8">
        <v>544898.00527365995</v>
      </c>
      <c r="Z8">
        <v>497611.81361053197</v>
      </c>
      <c r="AA8">
        <v>462826.85377601697</v>
      </c>
      <c r="AB8">
        <v>444737.67586684902</v>
      </c>
      <c r="AC8">
        <v>435296.82151728502</v>
      </c>
      <c r="AD8">
        <v>426867.54222673201</v>
      </c>
      <c r="AE8">
        <v>413566.10546354903</v>
      </c>
      <c r="AF8">
        <v>385524.79856968799</v>
      </c>
    </row>
    <row r="9" spans="1:32" x14ac:dyDescent="0.3">
      <c r="A9" t="s">
        <v>160</v>
      </c>
      <c r="B9" t="s">
        <v>311</v>
      </c>
      <c r="C9" t="s">
        <v>297</v>
      </c>
      <c r="D9" t="s">
        <v>312</v>
      </c>
      <c r="E9" t="s">
        <v>298</v>
      </c>
      <c r="F9">
        <v>6891844.8832799504</v>
      </c>
      <c r="G9">
        <v>7166364.9794965899</v>
      </c>
      <c r="H9">
        <v>7432460.0484320298</v>
      </c>
      <c r="I9">
        <v>7512417.1727752602</v>
      </c>
      <c r="J9">
        <v>7577992.1802475797</v>
      </c>
      <c r="K9">
        <v>7545333.0415687198</v>
      </c>
      <c r="L9">
        <v>7581335.30287119</v>
      </c>
      <c r="M9">
        <v>7615089.3496812098</v>
      </c>
      <c r="N9">
        <v>7664698.7464588396</v>
      </c>
      <c r="O9">
        <v>7674165.8651598496</v>
      </c>
      <c r="P9">
        <v>7804208.02733918</v>
      </c>
      <c r="Q9">
        <v>7991584.7461010702</v>
      </c>
      <c r="R9">
        <v>8272185.0131117497</v>
      </c>
      <c r="S9">
        <v>8643997.72778056</v>
      </c>
      <c r="T9">
        <v>8354872.3219148098</v>
      </c>
      <c r="U9">
        <v>8395895.6575796697</v>
      </c>
      <c r="V9">
        <v>8426301.7639366109</v>
      </c>
      <c r="W9">
        <v>8465190.4562456999</v>
      </c>
      <c r="X9">
        <v>8572426.6855341308</v>
      </c>
      <c r="Y9">
        <v>8854579.8654275797</v>
      </c>
      <c r="Z9">
        <v>8925430.6509379297</v>
      </c>
      <c r="AA9">
        <v>8946167.1078716908</v>
      </c>
      <c r="AB9">
        <v>9223452.2910595406</v>
      </c>
      <c r="AC9">
        <v>9517652.8350412492</v>
      </c>
      <c r="AD9">
        <v>9639383.2211116403</v>
      </c>
      <c r="AE9">
        <v>9652177.9640169106</v>
      </c>
      <c r="AF9">
        <v>9755750.2813243307</v>
      </c>
    </row>
    <row r="10" spans="1:32" x14ac:dyDescent="0.3">
      <c r="A10" t="s">
        <v>160</v>
      </c>
      <c r="B10" t="s">
        <v>313</v>
      </c>
      <c r="C10" t="s">
        <v>297</v>
      </c>
      <c r="D10" t="s">
        <v>314</v>
      </c>
      <c r="E10" t="s">
        <v>298</v>
      </c>
      <c r="F10">
        <v>11175120.7070654</v>
      </c>
      <c r="G10">
        <v>11579728.4620721</v>
      </c>
      <c r="H10">
        <v>12052801.568045599</v>
      </c>
      <c r="I10">
        <v>12357763.046345299</v>
      </c>
      <c r="J10">
        <v>12568433.695926899</v>
      </c>
      <c r="K10">
        <v>12880691.422862601</v>
      </c>
      <c r="L10">
        <v>13139548.487712</v>
      </c>
      <c r="M10">
        <v>13443399.345482999</v>
      </c>
      <c r="N10">
        <v>13770425.7239046</v>
      </c>
      <c r="O10">
        <v>13982132.702549299</v>
      </c>
      <c r="P10">
        <v>14370227.6282949</v>
      </c>
      <c r="Q10">
        <v>14982927.7630079</v>
      </c>
      <c r="R10">
        <v>15565116.2456009</v>
      </c>
      <c r="S10">
        <v>16318242.8128717</v>
      </c>
      <c r="T10">
        <v>15985041.195008401</v>
      </c>
      <c r="U10">
        <v>16423848.433485501</v>
      </c>
      <c r="V10">
        <v>16729340.411684999</v>
      </c>
      <c r="W10">
        <v>17016003.335726701</v>
      </c>
      <c r="X10">
        <v>17402981.926083699</v>
      </c>
      <c r="Y10">
        <v>18035697.581980199</v>
      </c>
      <c r="Z10">
        <v>18295286.2331439</v>
      </c>
      <c r="AA10">
        <v>18384386.051498398</v>
      </c>
      <c r="AB10">
        <v>18934495.849921301</v>
      </c>
      <c r="AC10">
        <v>19491086.583548799</v>
      </c>
      <c r="AD10">
        <v>19690470.3436905</v>
      </c>
      <c r="AE10">
        <v>19666309.617499001</v>
      </c>
      <c r="AF10">
        <v>19942213.959274501</v>
      </c>
    </row>
    <row r="11" spans="1:32" x14ac:dyDescent="0.3">
      <c r="A11" t="s">
        <v>160</v>
      </c>
      <c r="B11" t="s">
        <v>315</v>
      </c>
      <c r="C11" t="s">
        <v>297</v>
      </c>
      <c r="D11" t="s">
        <v>316</v>
      </c>
      <c r="E11" t="s">
        <v>298</v>
      </c>
      <c r="F11">
        <v>4283275.8237854401</v>
      </c>
      <c r="G11">
        <v>4413363.4825754799</v>
      </c>
      <c r="H11">
        <v>4620341.5196135696</v>
      </c>
      <c r="I11">
        <v>4845345.8735700101</v>
      </c>
      <c r="J11">
        <v>4990441.5156793697</v>
      </c>
      <c r="K11">
        <v>5335358.3812938798</v>
      </c>
      <c r="L11">
        <v>5558213.18484079</v>
      </c>
      <c r="M11">
        <v>5828309.9958017804</v>
      </c>
      <c r="N11">
        <v>6105726.9774458101</v>
      </c>
      <c r="O11">
        <v>6307966.8373894598</v>
      </c>
      <c r="P11">
        <v>6566019.6009557499</v>
      </c>
      <c r="Q11">
        <v>6991343.0169068296</v>
      </c>
      <c r="R11">
        <v>7292931.2324891696</v>
      </c>
      <c r="S11">
        <v>7674245.0850911802</v>
      </c>
      <c r="T11">
        <v>7630168.8730936404</v>
      </c>
      <c r="U11">
        <v>8027952.7759058196</v>
      </c>
      <c r="V11">
        <v>8303038.6477484303</v>
      </c>
      <c r="W11">
        <v>8550812.8794809505</v>
      </c>
      <c r="X11">
        <v>8830555.2405495998</v>
      </c>
      <c r="Y11">
        <v>9181117.7165526506</v>
      </c>
      <c r="Z11">
        <v>9369855.5822059494</v>
      </c>
      <c r="AA11">
        <v>9438218.9436266702</v>
      </c>
      <c r="AB11">
        <v>9711043.5588617492</v>
      </c>
      <c r="AC11">
        <v>9973433.7485075295</v>
      </c>
      <c r="AD11">
        <v>10051087.1225788</v>
      </c>
      <c r="AE11">
        <v>10014131.6534821</v>
      </c>
      <c r="AF11">
        <v>10186463.677950099</v>
      </c>
    </row>
    <row r="12" spans="1:32" x14ac:dyDescent="0.3">
      <c r="A12" t="s">
        <v>160</v>
      </c>
      <c r="B12" t="s">
        <v>317</v>
      </c>
      <c r="C12" t="s">
        <v>297</v>
      </c>
      <c r="D12" t="s">
        <v>318</v>
      </c>
      <c r="E12" t="s">
        <v>298</v>
      </c>
      <c r="F12">
        <v>2635839.5604037801</v>
      </c>
      <c r="G12">
        <v>2757684.0178383798</v>
      </c>
      <c r="H12">
        <v>2889718.47374814</v>
      </c>
      <c r="I12">
        <v>2977277.0358490301</v>
      </c>
      <c r="J12">
        <v>3029543.9055569698</v>
      </c>
      <c r="K12">
        <v>3084689.1606088202</v>
      </c>
      <c r="L12">
        <v>3110142.5332738999</v>
      </c>
      <c r="M12">
        <v>3078950.5824998701</v>
      </c>
      <c r="N12">
        <v>3072498.72377775</v>
      </c>
      <c r="O12">
        <v>3088482.0278634001</v>
      </c>
      <c r="P12">
        <v>3117932.5622704499</v>
      </c>
      <c r="Q12">
        <v>3177817.6247544601</v>
      </c>
      <c r="R12">
        <v>3222542.9191806</v>
      </c>
      <c r="S12">
        <v>3298952.4061390702</v>
      </c>
      <c r="T12">
        <v>3163498.6252187402</v>
      </c>
      <c r="U12">
        <v>3183857.7394485702</v>
      </c>
      <c r="V12">
        <v>3186736.1950562601</v>
      </c>
      <c r="W12">
        <v>3187337.0915927701</v>
      </c>
      <c r="X12">
        <v>3214006.1416346799</v>
      </c>
      <c r="Y12">
        <v>3325743.0559313502</v>
      </c>
      <c r="Z12">
        <v>3389769.5603999002</v>
      </c>
      <c r="AA12">
        <v>3426997.2855329202</v>
      </c>
      <c r="AB12">
        <v>3516309.1443946501</v>
      </c>
      <c r="AC12">
        <v>3634354.7109355</v>
      </c>
      <c r="AD12">
        <v>3679015.76998332</v>
      </c>
      <c r="AE12">
        <v>3666828.7559928899</v>
      </c>
      <c r="AF12">
        <v>3699018.9469836298</v>
      </c>
    </row>
    <row r="13" spans="1:32" x14ac:dyDescent="0.3">
      <c r="A13" t="s">
        <v>160</v>
      </c>
      <c r="B13" t="s">
        <v>319</v>
      </c>
      <c r="C13" t="s">
        <v>297</v>
      </c>
      <c r="D13" t="s">
        <v>320</v>
      </c>
      <c r="E13" t="s">
        <v>298</v>
      </c>
      <c r="F13">
        <v>4411420.85785677</v>
      </c>
      <c r="G13">
        <v>4393599.1573945004</v>
      </c>
      <c r="H13">
        <v>4410954.3622253696</v>
      </c>
      <c r="I13">
        <v>4353440.6810841197</v>
      </c>
      <c r="J13">
        <v>4238291.8745600898</v>
      </c>
      <c r="K13">
        <v>4178094.3775537</v>
      </c>
      <c r="L13">
        <v>4035941.5046283002</v>
      </c>
      <c r="M13">
        <v>3924808.0747056399</v>
      </c>
      <c r="N13">
        <v>3784435.6626071702</v>
      </c>
      <c r="O13">
        <v>3715808.3010626999</v>
      </c>
      <c r="P13">
        <v>3698663.28988032</v>
      </c>
      <c r="Q13">
        <v>3734226.7367410702</v>
      </c>
      <c r="R13">
        <v>3753848.8576717498</v>
      </c>
      <c r="S13">
        <v>3827854.5896250801</v>
      </c>
      <c r="T13">
        <v>3679807.0073084901</v>
      </c>
      <c r="U13">
        <v>3688826.2673495798</v>
      </c>
      <c r="V13">
        <v>3674893.1763302898</v>
      </c>
      <c r="W13">
        <v>3646670.3390706698</v>
      </c>
      <c r="X13">
        <v>3628951.9863237999</v>
      </c>
      <c r="Y13">
        <v>3684847.0501189702</v>
      </c>
      <c r="Z13">
        <v>3771190.15469875</v>
      </c>
      <c r="AA13">
        <v>3801218.89905984</v>
      </c>
      <c r="AB13">
        <v>3870723.68035575</v>
      </c>
      <c r="AC13">
        <v>3896458.5039197602</v>
      </c>
      <c r="AD13">
        <v>3915447.1283450802</v>
      </c>
      <c r="AE13">
        <v>3840530.95697702</v>
      </c>
      <c r="AF13">
        <v>3814874.74913705</v>
      </c>
    </row>
    <row r="14" spans="1:32" x14ac:dyDescent="0.3">
      <c r="A14" t="s">
        <v>160</v>
      </c>
      <c r="B14" t="s">
        <v>321</v>
      </c>
      <c r="C14" t="s">
        <v>297</v>
      </c>
      <c r="D14" t="s">
        <v>322</v>
      </c>
      <c r="E14" t="s">
        <v>298</v>
      </c>
      <c r="F14">
        <v>14700432.548888201</v>
      </c>
      <c r="G14">
        <v>13481311.2680855</v>
      </c>
      <c r="H14">
        <v>12885932.385704</v>
      </c>
      <c r="I14">
        <v>12477031.1458675</v>
      </c>
      <c r="J14">
        <v>12064900.766337</v>
      </c>
      <c r="K14">
        <v>11998130.329450401</v>
      </c>
      <c r="L14">
        <v>11924859.065349</v>
      </c>
      <c r="M14">
        <v>11905322.502846301</v>
      </c>
      <c r="N14">
        <v>11900288.149413601</v>
      </c>
      <c r="O14">
        <v>11852698.952125801</v>
      </c>
      <c r="P14">
        <v>12022782.2377891</v>
      </c>
      <c r="Q14">
        <v>12410396.8173602</v>
      </c>
      <c r="R14">
        <v>12791019.1320884</v>
      </c>
      <c r="S14">
        <v>13168421.280300699</v>
      </c>
      <c r="T14">
        <v>12336423.326053301</v>
      </c>
      <c r="U14">
        <v>11981039.567593301</v>
      </c>
      <c r="V14">
        <v>11725411.528286999</v>
      </c>
      <c r="W14">
        <v>11442982.585445</v>
      </c>
      <c r="X14">
        <v>11223422.3927407</v>
      </c>
      <c r="Y14">
        <v>11172208.261019601</v>
      </c>
      <c r="Z14">
        <v>11092121.789453</v>
      </c>
      <c r="AA14">
        <v>10849772.603417501</v>
      </c>
      <c r="AB14">
        <v>10785282.216165099</v>
      </c>
      <c r="AC14">
        <v>10877701.3314484</v>
      </c>
      <c r="AD14">
        <v>10691466.426684201</v>
      </c>
      <c r="AE14">
        <v>10604120.6924822</v>
      </c>
      <c r="AF14">
        <v>10640106.773484699</v>
      </c>
    </row>
    <row r="15" spans="1:32" x14ac:dyDescent="0.3">
      <c r="A15" t="s">
        <v>160</v>
      </c>
      <c r="B15" t="s">
        <v>323</v>
      </c>
      <c r="C15" t="s">
        <v>297</v>
      </c>
      <c r="D15" t="s">
        <v>324</v>
      </c>
      <c r="E15" t="s">
        <v>298</v>
      </c>
      <c r="F15">
        <v>20005339.517452501</v>
      </c>
      <c r="G15">
        <v>19300307.474297199</v>
      </c>
      <c r="H15">
        <v>19306886.9279043</v>
      </c>
      <c r="I15">
        <v>19400470.931847099</v>
      </c>
      <c r="J15">
        <v>19432749.228377301</v>
      </c>
      <c r="K15">
        <v>19908257.577284198</v>
      </c>
      <c r="L15">
        <v>20297186.952491499</v>
      </c>
      <c r="M15">
        <v>20607558.102807101</v>
      </c>
      <c r="N15">
        <v>20801687.847775701</v>
      </c>
      <c r="O15">
        <v>20911428.325367101</v>
      </c>
      <c r="P15">
        <v>21391337.799232502</v>
      </c>
      <c r="Q15">
        <v>22186845.638342001</v>
      </c>
      <c r="R15">
        <v>22835635.375970598</v>
      </c>
      <c r="S15">
        <v>23496992.3551195</v>
      </c>
      <c r="T15">
        <v>22161258.118443299</v>
      </c>
      <c r="U15">
        <v>21714441.776347701</v>
      </c>
      <c r="V15">
        <v>21407646.928351801</v>
      </c>
      <c r="W15">
        <v>21109058.662700001</v>
      </c>
      <c r="X15">
        <v>20975045.603744201</v>
      </c>
      <c r="Y15">
        <v>21170610.872424401</v>
      </c>
      <c r="Z15">
        <v>21226773.048447698</v>
      </c>
      <c r="AA15">
        <v>21036443.341379099</v>
      </c>
      <c r="AB15">
        <v>21123524.437835202</v>
      </c>
      <c r="AC15">
        <v>21506358.430392701</v>
      </c>
      <c r="AD15">
        <v>21586691.970988099</v>
      </c>
      <c r="AE15">
        <v>21180568.559790298</v>
      </c>
      <c r="AF15">
        <v>20984521.719124701</v>
      </c>
    </row>
    <row r="16" spans="1:32" x14ac:dyDescent="0.3">
      <c r="A16" t="s">
        <v>160</v>
      </c>
      <c r="B16" t="s">
        <v>325</v>
      </c>
      <c r="C16" t="s">
        <v>297</v>
      </c>
      <c r="D16" t="s">
        <v>326</v>
      </c>
      <c r="E16" t="s">
        <v>298</v>
      </c>
      <c r="F16">
        <v>5304906.9685642803</v>
      </c>
      <c r="G16">
        <v>5818996.2062117402</v>
      </c>
      <c r="H16">
        <v>6420954.5422002701</v>
      </c>
      <c r="I16">
        <v>6923439.78597965</v>
      </c>
      <c r="J16">
        <v>7367848.4620403098</v>
      </c>
      <c r="K16">
        <v>7910127.2478337605</v>
      </c>
      <c r="L16">
        <v>8372327.8871424198</v>
      </c>
      <c r="M16">
        <v>8702235.5999608301</v>
      </c>
      <c r="N16">
        <v>8901399.6983620394</v>
      </c>
      <c r="O16">
        <v>9058729.3732412402</v>
      </c>
      <c r="P16">
        <v>9368555.5614434406</v>
      </c>
      <c r="Q16">
        <v>9776448.8209817801</v>
      </c>
      <c r="R16">
        <v>10044616.2438822</v>
      </c>
      <c r="S16">
        <v>10328571.0748189</v>
      </c>
      <c r="T16">
        <v>9824834.7923900094</v>
      </c>
      <c r="U16">
        <v>9733402.2087543905</v>
      </c>
      <c r="V16">
        <v>9682235.4000647701</v>
      </c>
      <c r="W16">
        <v>9666076.0772549603</v>
      </c>
      <c r="X16">
        <v>9751623.2110034991</v>
      </c>
      <c r="Y16">
        <v>9998402.6114047803</v>
      </c>
      <c r="Z16">
        <v>10134651.2589947</v>
      </c>
      <c r="AA16">
        <v>10186670.7379616</v>
      </c>
      <c r="AB16">
        <v>10338242.221670199</v>
      </c>
      <c r="AC16">
        <v>10628657.0989442</v>
      </c>
      <c r="AD16">
        <v>10895225.544303801</v>
      </c>
      <c r="AE16">
        <v>10576447.867308101</v>
      </c>
      <c r="AF16">
        <v>10344414.945639901</v>
      </c>
    </row>
    <row r="17" spans="1:32" x14ac:dyDescent="0.3">
      <c r="A17" t="s">
        <v>160</v>
      </c>
      <c r="B17" t="s">
        <v>327</v>
      </c>
      <c r="C17" t="s">
        <v>297</v>
      </c>
      <c r="D17" t="s">
        <v>328</v>
      </c>
      <c r="E17" t="s">
        <v>298</v>
      </c>
      <c r="F17">
        <v>3257361.5540960799</v>
      </c>
      <c r="G17">
        <v>3637718.9735614099</v>
      </c>
      <c r="H17">
        <v>4057858.0039943401</v>
      </c>
      <c r="I17">
        <v>4398996.2744474402</v>
      </c>
      <c r="J17">
        <v>4725074.3796536997</v>
      </c>
      <c r="K17">
        <v>5038733.6837369101</v>
      </c>
      <c r="L17">
        <v>5301027.9799550297</v>
      </c>
      <c r="M17">
        <v>5532560.5705930097</v>
      </c>
      <c r="N17">
        <v>5871598.8096072897</v>
      </c>
      <c r="O17">
        <v>6198795.2606429197</v>
      </c>
      <c r="P17">
        <v>6629191.7040298004</v>
      </c>
      <c r="Q17">
        <v>7036297.6690791901</v>
      </c>
      <c r="R17">
        <v>7423784.5824468499</v>
      </c>
      <c r="S17">
        <v>7806053.4761012103</v>
      </c>
      <c r="T17">
        <v>7628760.4024908897</v>
      </c>
      <c r="U17">
        <v>7777937.7517636996</v>
      </c>
      <c r="V17">
        <v>7906498.2021199102</v>
      </c>
      <c r="W17">
        <v>7999514.64807849</v>
      </c>
      <c r="X17">
        <v>8150676.2290375801</v>
      </c>
      <c r="Y17">
        <v>8450984.7149090208</v>
      </c>
      <c r="Z17">
        <v>8690393.0615023095</v>
      </c>
      <c r="AA17">
        <v>8756333.5019674897</v>
      </c>
      <c r="AB17">
        <v>8939820.0131162498</v>
      </c>
      <c r="AC17">
        <v>9231939.3496872298</v>
      </c>
      <c r="AD17">
        <v>9333242.1792737897</v>
      </c>
      <c r="AE17">
        <v>9171144.3459755294</v>
      </c>
      <c r="AF17">
        <v>9108812.8528618403</v>
      </c>
    </row>
    <row r="18" spans="1:32" x14ac:dyDescent="0.3">
      <c r="A18" t="s">
        <v>160</v>
      </c>
      <c r="B18" t="s">
        <v>329</v>
      </c>
      <c r="C18" t="s">
        <v>297</v>
      </c>
      <c r="D18" t="s">
        <v>330</v>
      </c>
      <c r="E18" t="s">
        <v>298</v>
      </c>
      <c r="F18">
        <v>8409125.2940895893</v>
      </c>
      <c r="G18">
        <v>7573646.5478021</v>
      </c>
      <c r="H18">
        <v>7203869.6664754702</v>
      </c>
      <c r="I18">
        <v>6916803.9469683496</v>
      </c>
      <c r="J18">
        <v>6602974.0895921905</v>
      </c>
      <c r="K18">
        <v>6429284.06713467</v>
      </c>
      <c r="L18">
        <v>6388889.7597619696</v>
      </c>
      <c r="M18">
        <v>6424465.6252993997</v>
      </c>
      <c r="N18">
        <v>6592217.3458068604</v>
      </c>
      <c r="O18">
        <v>6766231.0698575396</v>
      </c>
      <c r="P18">
        <v>7138731.2176469704</v>
      </c>
      <c r="Q18">
        <v>7607938.4333673501</v>
      </c>
      <c r="R18">
        <v>8116136.0196250305</v>
      </c>
      <c r="S18">
        <v>8512666.9635312706</v>
      </c>
      <c r="T18">
        <v>8100587.2640649499</v>
      </c>
      <c r="U18">
        <v>8141458.3738542804</v>
      </c>
      <c r="V18">
        <v>8253440.9733850602</v>
      </c>
      <c r="W18">
        <v>8375344.2082340596</v>
      </c>
      <c r="X18">
        <v>8673802.2278030794</v>
      </c>
      <c r="Y18">
        <v>9334656.0176087301</v>
      </c>
      <c r="Z18">
        <v>10078060.9682387</v>
      </c>
      <c r="AA18">
        <v>10555999.951352401</v>
      </c>
      <c r="AB18">
        <v>11118076.6218706</v>
      </c>
      <c r="AC18">
        <v>11628836.2467272</v>
      </c>
      <c r="AD18">
        <v>11871003.338330699</v>
      </c>
      <c r="AE18">
        <v>12360460.4367995</v>
      </c>
      <c r="AF18">
        <v>12829910.7292204</v>
      </c>
    </row>
    <row r="19" spans="1:32" x14ac:dyDescent="0.3">
      <c r="A19" t="s">
        <v>160</v>
      </c>
      <c r="B19" t="s">
        <v>331</v>
      </c>
      <c r="C19" t="s">
        <v>297</v>
      </c>
      <c r="D19" t="s">
        <v>332</v>
      </c>
      <c r="E19" t="s">
        <v>298</v>
      </c>
      <c r="F19">
        <v>830692.89245356305</v>
      </c>
      <c r="G19">
        <v>897668.15159896202</v>
      </c>
      <c r="H19">
        <v>974473.95310267794</v>
      </c>
      <c r="I19">
        <v>1044113.97996705</v>
      </c>
      <c r="J19">
        <v>1104160.94519863</v>
      </c>
      <c r="K19">
        <v>1166201.8706175999</v>
      </c>
      <c r="L19">
        <v>1216608.5935911499</v>
      </c>
      <c r="M19">
        <v>1232821.91152986</v>
      </c>
      <c r="N19">
        <v>1234573.94583049</v>
      </c>
      <c r="O19">
        <v>1216923.68498603</v>
      </c>
      <c r="P19">
        <v>1220110.4921872299</v>
      </c>
      <c r="Q19">
        <v>1242305.5180031499</v>
      </c>
      <c r="R19">
        <v>1251626.6149723399</v>
      </c>
      <c r="S19">
        <v>1281770.0856575</v>
      </c>
      <c r="T19">
        <v>1217131.5563763001</v>
      </c>
      <c r="U19">
        <v>1190579.1518599601</v>
      </c>
      <c r="V19">
        <v>1169471.92186331</v>
      </c>
      <c r="W19">
        <v>1149813.6737522201</v>
      </c>
      <c r="X19">
        <v>1147095.80486695</v>
      </c>
      <c r="Y19">
        <v>1144400.0940298601</v>
      </c>
      <c r="Z19">
        <v>1090099.0749790401</v>
      </c>
      <c r="AA19">
        <v>1029929.80425613</v>
      </c>
      <c r="AB19">
        <v>1004734.36762923</v>
      </c>
      <c r="AC19">
        <v>1023560.43214891</v>
      </c>
      <c r="AD19">
        <v>1040578.3017473</v>
      </c>
      <c r="AE19">
        <v>1045365.21050834</v>
      </c>
      <c r="AF19">
        <v>1062890.6857570701</v>
      </c>
    </row>
    <row r="20" spans="1:32" x14ac:dyDescent="0.3">
      <c r="A20" t="s">
        <v>160</v>
      </c>
      <c r="B20" t="s">
        <v>333</v>
      </c>
      <c r="C20" t="s">
        <v>297</v>
      </c>
      <c r="D20" t="s">
        <v>334</v>
      </c>
      <c r="E20" t="s">
        <v>298</v>
      </c>
      <c r="F20">
        <v>643370.42828777595</v>
      </c>
      <c r="G20">
        <v>242696.323887073</v>
      </c>
      <c r="H20">
        <v>226715.179907568</v>
      </c>
      <c r="I20">
        <v>224755.628526758</v>
      </c>
      <c r="J20">
        <v>237012.49866072001</v>
      </c>
      <c r="K20">
        <v>233430.10212871901</v>
      </c>
      <c r="L20">
        <v>223673.28834410201</v>
      </c>
      <c r="M20">
        <v>226943.906967933</v>
      </c>
      <c r="N20">
        <v>225943.48727344099</v>
      </c>
      <c r="O20">
        <v>218398.417316226</v>
      </c>
      <c r="P20">
        <v>231133.127841204</v>
      </c>
      <c r="Q20">
        <v>243459.64475169999</v>
      </c>
      <c r="R20">
        <v>256805.42337381301</v>
      </c>
      <c r="S20">
        <v>270033.55135407299</v>
      </c>
      <c r="T20">
        <v>252544.812250177</v>
      </c>
      <c r="U20">
        <v>245315.60565897799</v>
      </c>
      <c r="V20">
        <v>239705.05401404601</v>
      </c>
      <c r="W20">
        <v>241829.21103960901</v>
      </c>
      <c r="X20">
        <v>245666.32620528599</v>
      </c>
      <c r="Y20">
        <v>249661.40108449801</v>
      </c>
      <c r="Z20">
        <v>263639.55833092501</v>
      </c>
      <c r="AA20">
        <v>263338.214704638</v>
      </c>
      <c r="AB20">
        <v>276954.24293630198</v>
      </c>
      <c r="AC20">
        <v>281874.10294516501</v>
      </c>
      <c r="AD20">
        <v>286194.39535781502</v>
      </c>
      <c r="AE20">
        <v>278688.66622991202</v>
      </c>
      <c r="AF20">
        <v>267405.51023458701</v>
      </c>
    </row>
    <row r="21" spans="1:32" x14ac:dyDescent="0.3">
      <c r="A21" t="s">
        <v>160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160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160</v>
      </c>
      <c r="B23" t="s">
        <v>339</v>
      </c>
      <c r="C23" t="s">
        <v>297</v>
      </c>
      <c r="D23" t="s">
        <v>340</v>
      </c>
      <c r="E23" t="s">
        <v>298</v>
      </c>
      <c r="F23">
        <v>1336868.3323559701</v>
      </c>
      <c r="G23">
        <v>1417622.6159338399</v>
      </c>
      <c r="H23">
        <v>1504113.6344749799</v>
      </c>
      <c r="I23">
        <v>1529169.8397572101</v>
      </c>
      <c r="J23">
        <v>1551554.9913410801</v>
      </c>
      <c r="K23">
        <v>1580254.8003422001</v>
      </c>
      <c r="L23">
        <v>1565408.7284705499</v>
      </c>
      <c r="M23">
        <v>1544131.3959077799</v>
      </c>
      <c r="N23">
        <v>1532631.2204654799</v>
      </c>
      <c r="O23">
        <v>1508608.4644357299</v>
      </c>
      <c r="P23">
        <v>1500864.0013945899</v>
      </c>
      <c r="Q23">
        <v>1501351.89903642</v>
      </c>
      <c r="R23">
        <v>1491583.92999511</v>
      </c>
      <c r="S23">
        <v>1503288.46911362</v>
      </c>
      <c r="T23">
        <v>1415251.47978146</v>
      </c>
      <c r="U23">
        <v>1391775.8206233</v>
      </c>
      <c r="V23">
        <v>1372529.6376592701</v>
      </c>
      <c r="W23">
        <v>1357636.88502523</v>
      </c>
      <c r="X23">
        <v>1348142.2617709499</v>
      </c>
      <c r="Y23">
        <v>1337438.0447597001</v>
      </c>
      <c r="Z23">
        <v>1351030.5638138501</v>
      </c>
      <c r="AA23">
        <v>1367156.9049804099</v>
      </c>
      <c r="AB23">
        <v>1392927.3798543499</v>
      </c>
      <c r="AC23">
        <v>1425762.5142183399</v>
      </c>
      <c r="AD23">
        <v>1462677.3562344401</v>
      </c>
      <c r="AE23">
        <v>1476483.6067089899</v>
      </c>
      <c r="AF23">
        <v>1507511.9978872701</v>
      </c>
    </row>
    <row r="24" spans="1:32" x14ac:dyDescent="0.3">
      <c r="A24" t="s">
        <v>160</v>
      </c>
      <c r="B24" t="s">
        <v>341</v>
      </c>
      <c r="C24" t="s">
        <v>297</v>
      </c>
      <c r="D24" t="s">
        <v>342</v>
      </c>
      <c r="E24" t="s">
        <v>298</v>
      </c>
      <c r="F24">
        <v>1782216.53066562</v>
      </c>
      <c r="G24">
        <v>1909787.4906192899</v>
      </c>
      <c r="H24">
        <v>2057820.59332144</v>
      </c>
      <c r="I24">
        <v>2171826.1141415401</v>
      </c>
      <c r="J24">
        <v>2287159.3849179298</v>
      </c>
      <c r="K24">
        <v>2416603.0210763402</v>
      </c>
      <c r="L24">
        <v>2564368.6130496799</v>
      </c>
      <c r="M24">
        <v>2718058.1201009899</v>
      </c>
      <c r="N24">
        <v>2811019.2604694599</v>
      </c>
      <c r="O24">
        <v>2846066.00906091</v>
      </c>
      <c r="P24">
        <v>3010712.9377485202</v>
      </c>
      <c r="Q24">
        <v>3245175.9830048499</v>
      </c>
      <c r="R24">
        <v>3490647.5407236498</v>
      </c>
      <c r="S24">
        <v>3788816.4453940401</v>
      </c>
      <c r="T24">
        <v>3747575.30433841</v>
      </c>
      <c r="U24">
        <v>3784798.0318887099</v>
      </c>
      <c r="V24">
        <v>3918624.6458373</v>
      </c>
      <c r="W24">
        <v>4025976.3585072998</v>
      </c>
      <c r="X24">
        <v>4170182.7854780401</v>
      </c>
      <c r="Y24">
        <v>4303458.8872875096</v>
      </c>
      <c r="Z24">
        <v>4261923.6987514403</v>
      </c>
      <c r="AA24">
        <v>4243357.1633456396</v>
      </c>
      <c r="AB24">
        <v>4228558.0372091103</v>
      </c>
      <c r="AC24">
        <v>4222768.2763873003</v>
      </c>
      <c r="AD24">
        <v>4312740.1235117204</v>
      </c>
      <c r="AE24">
        <v>4325161.2656153999</v>
      </c>
      <c r="AF24">
        <v>4403043.7118300004</v>
      </c>
    </row>
    <row r="25" spans="1:32" x14ac:dyDescent="0.3">
      <c r="A25" t="s">
        <v>160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160</v>
      </c>
      <c r="B26" t="s">
        <v>345</v>
      </c>
      <c r="C26" t="s">
        <v>297</v>
      </c>
      <c r="D26" t="s">
        <v>346</v>
      </c>
      <c r="E26" t="s">
        <v>298</v>
      </c>
      <c r="F26">
        <v>1265981.56341757</v>
      </c>
      <c r="G26">
        <v>1359963.3569753999</v>
      </c>
      <c r="H26">
        <v>1450062.92486226</v>
      </c>
      <c r="I26">
        <v>1505193.02410015</v>
      </c>
      <c r="J26">
        <v>1556176.35328187</v>
      </c>
      <c r="K26">
        <v>1619093.8153546799</v>
      </c>
      <c r="L26">
        <v>1678031.6288090199</v>
      </c>
      <c r="M26">
        <v>1789906.9102688299</v>
      </c>
      <c r="N26">
        <v>1894543.2212928699</v>
      </c>
      <c r="O26">
        <v>1958250.90305374</v>
      </c>
      <c r="P26">
        <v>2155264.0481662201</v>
      </c>
      <c r="Q26">
        <v>2316531.1166854901</v>
      </c>
      <c r="R26">
        <v>2456138.31628385</v>
      </c>
      <c r="S26">
        <v>2650320.0588088301</v>
      </c>
      <c r="T26">
        <v>2551132.7095456002</v>
      </c>
      <c r="U26">
        <v>2548804.38394552</v>
      </c>
      <c r="V26">
        <v>2612714.0871704002</v>
      </c>
      <c r="W26">
        <v>2660484.4438289902</v>
      </c>
      <c r="X26">
        <v>2713778.57421713</v>
      </c>
      <c r="Y26">
        <v>2726323.4931966402</v>
      </c>
      <c r="Z26">
        <v>2652736.1290738401</v>
      </c>
      <c r="AA26">
        <v>2618456.1294091302</v>
      </c>
      <c r="AB26">
        <v>2592422.6944178701</v>
      </c>
      <c r="AC26">
        <v>2560582.4017811902</v>
      </c>
      <c r="AD26">
        <v>2585417.14936803</v>
      </c>
      <c r="AE26">
        <v>2563145.9866053099</v>
      </c>
      <c r="AF26">
        <v>2620068.6546754101</v>
      </c>
    </row>
    <row r="27" spans="1:32" x14ac:dyDescent="0.3">
      <c r="A27" t="s">
        <v>160</v>
      </c>
      <c r="B27" t="s">
        <v>347</v>
      </c>
      <c r="C27" t="s">
        <v>297</v>
      </c>
      <c r="D27" t="s">
        <v>348</v>
      </c>
      <c r="E27" t="s">
        <v>298</v>
      </c>
      <c r="F27">
        <v>261385.72916117101</v>
      </c>
      <c r="G27">
        <v>330245.83543928101</v>
      </c>
      <c r="H27">
        <v>414610.72253285098</v>
      </c>
      <c r="I27">
        <v>499081.36892537097</v>
      </c>
      <c r="J27">
        <v>585376.71540906199</v>
      </c>
      <c r="K27">
        <v>678443.02348118997</v>
      </c>
      <c r="L27">
        <v>787025.70513831906</v>
      </c>
      <c r="M27">
        <v>841348.01616798399</v>
      </c>
      <c r="N27">
        <v>843789.83016006299</v>
      </c>
      <c r="O27">
        <v>838084.82602507202</v>
      </c>
      <c r="P27">
        <v>818607.78408460901</v>
      </c>
      <c r="Q27">
        <v>899909.31694968301</v>
      </c>
      <c r="R27">
        <v>1011024.8630854</v>
      </c>
      <c r="S27">
        <v>1118263.37091093</v>
      </c>
      <c r="T27">
        <v>1180155.40927342</v>
      </c>
      <c r="U27">
        <v>1222322.47858904</v>
      </c>
      <c r="V27">
        <v>1294188.96673676</v>
      </c>
      <c r="W27">
        <v>1354699.0351824299</v>
      </c>
      <c r="X27">
        <v>1445640.36713706</v>
      </c>
      <c r="Y27">
        <v>1565806.5657508399</v>
      </c>
      <c r="Z27">
        <v>1595647.8386436901</v>
      </c>
      <c r="AA27">
        <v>1602513.34966768</v>
      </c>
      <c r="AB27">
        <v>1605805.5527152501</v>
      </c>
      <c r="AC27">
        <v>1623978.94359496</v>
      </c>
      <c r="AD27">
        <v>1681144.19540152</v>
      </c>
      <c r="AE27">
        <v>1708643.6688652099</v>
      </c>
      <c r="AF27">
        <v>1731685.3195858099</v>
      </c>
    </row>
    <row r="28" spans="1:32" x14ac:dyDescent="0.3">
      <c r="A28" t="s">
        <v>160</v>
      </c>
      <c r="B28" t="s">
        <v>349</v>
      </c>
      <c r="C28" t="s">
        <v>297</v>
      </c>
      <c r="D28" t="s">
        <v>350</v>
      </c>
      <c r="E28" t="s">
        <v>298</v>
      </c>
      <c r="F28">
        <v>523307.33944908</v>
      </c>
      <c r="G28">
        <v>587282.77649047505</v>
      </c>
      <c r="H28">
        <v>661563.50239863095</v>
      </c>
      <c r="I28">
        <v>728135.03473558603</v>
      </c>
      <c r="J28">
        <v>807402.49523914699</v>
      </c>
      <c r="K28">
        <v>911629.45860689494</v>
      </c>
      <c r="L28">
        <v>991022.20057061501</v>
      </c>
      <c r="M28">
        <v>1045248.66959947</v>
      </c>
      <c r="N28">
        <v>1054012.85574593</v>
      </c>
      <c r="O28">
        <v>1058203.4260633399</v>
      </c>
      <c r="P28">
        <v>1080984.1053470001</v>
      </c>
      <c r="Q28">
        <v>1142011.90330266</v>
      </c>
      <c r="R28">
        <v>1226910.86054076</v>
      </c>
      <c r="S28">
        <v>1362589.6668358799</v>
      </c>
      <c r="T28">
        <v>1368904.3338478401</v>
      </c>
      <c r="U28">
        <v>1362492.9884049499</v>
      </c>
      <c r="V28">
        <v>1341216.2399988701</v>
      </c>
      <c r="W28">
        <v>1305244.93844148</v>
      </c>
      <c r="X28">
        <v>1291707.24104237</v>
      </c>
      <c r="Y28">
        <v>1295478.6990152099</v>
      </c>
      <c r="Z28">
        <v>1331113.56321575</v>
      </c>
      <c r="AA28">
        <v>1340519.06531597</v>
      </c>
      <c r="AB28">
        <v>1362451.7692599299</v>
      </c>
      <c r="AC28">
        <v>1428692.7177953999</v>
      </c>
      <c r="AD28">
        <v>1503711.7610220001</v>
      </c>
      <c r="AE28">
        <v>1522187.4352730501</v>
      </c>
      <c r="AF28">
        <v>1558991.4711253</v>
      </c>
    </row>
    <row r="29" spans="1:32" x14ac:dyDescent="0.3">
      <c r="A29" t="s">
        <v>160</v>
      </c>
      <c r="B29" t="s">
        <v>351</v>
      </c>
      <c r="C29" t="s">
        <v>297</v>
      </c>
      <c r="D29" t="s">
        <v>352</v>
      </c>
      <c r="E29" t="s">
        <v>298</v>
      </c>
      <c r="F29">
        <v>176049.32174610801</v>
      </c>
      <c r="G29">
        <v>204545.21358072801</v>
      </c>
      <c r="H29">
        <v>236167.56845371</v>
      </c>
      <c r="I29">
        <v>263642.69614658301</v>
      </c>
      <c r="J29">
        <v>298025.58318097802</v>
      </c>
      <c r="K29">
        <v>343461.85663990799</v>
      </c>
      <c r="L29">
        <v>378925.157504401</v>
      </c>
      <c r="M29">
        <v>414233.38290810602</v>
      </c>
      <c r="N29">
        <v>437897.86086233798</v>
      </c>
      <c r="O29">
        <v>459136.77231414098</v>
      </c>
      <c r="P29">
        <v>484181.853627356</v>
      </c>
      <c r="Q29">
        <v>521197.42667840997</v>
      </c>
      <c r="R29">
        <v>569993.96090448101</v>
      </c>
      <c r="S29">
        <v>642975.57581889397</v>
      </c>
      <c r="T29">
        <v>656199.25959074101</v>
      </c>
      <c r="U29">
        <v>659093.361372274</v>
      </c>
      <c r="V29">
        <v>654461.18297182699</v>
      </c>
      <c r="W29">
        <v>643164.92346375005</v>
      </c>
      <c r="X29">
        <v>641234.29562716803</v>
      </c>
      <c r="Y29">
        <v>651666.05242275505</v>
      </c>
      <c r="Z29">
        <v>658474.14336212398</v>
      </c>
      <c r="AA29">
        <v>658125.606315827</v>
      </c>
      <c r="AB29">
        <v>671522.07839662896</v>
      </c>
      <c r="AC29">
        <v>703091.35634780896</v>
      </c>
      <c r="AD29">
        <v>738431.37831508205</v>
      </c>
      <c r="AE29">
        <v>745363.99252127402</v>
      </c>
      <c r="AF29">
        <v>757384.05422755796</v>
      </c>
    </row>
    <row r="30" spans="1:32" x14ac:dyDescent="0.3">
      <c r="A30" t="s">
        <v>160</v>
      </c>
      <c r="B30" t="s">
        <v>353</v>
      </c>
      <c r="C30" t="s">
        <v>297</v>
      </c>
      <c r="D30" t="s">
        <v>354</v>
      </c>
      <c r="E30" t="s">
        <v>298</v>
      </c>
      <c r="F30">
        <v>31900.863688460999</v>
      </c>
      <c r="G30">
        <v>34816.122259748103</v>
      </c>
      <c r="H30">
        <v>39936.970124786298</v>
      </c>
      <c r="I30">
        <v>45287.777005850701</v>
      </c>
      <c r="J30">
        <v>50351.551559515297</v>
      </c>
      <c r="K30">
        <v>58465.4601293327</v>
      </c>
      <c r="L30">
        <v>65554.723118544498</v>
      </c>
      <c r="M30">
        <v>68543.8946489066</v>
      </c>
      <c r="N30">
        <v>68055.353178036297</v>
      </c>
      <c r="O30">
        <v>66753.673314745596</v>
      </c>
      <c r="P30">
        <v>68420.643212882205</v>
      </c>
      <c r="Q30">
        <v>73920.408928475706</v>
      </c>
      <c r="R30">
        <v>84351.550481091297</v>
      </c>
      <c r="S30">
        <v>96089.312127173107</v>
      </c>
      <c r="T30">
        <v>94185.826770169399</v>
      </c>
      <c r="U30">
        <v>94309.164025282094</v>
      </c>
      <c r="V30">
        <v>92160.321105104696</v>
      </c>
      <c r="W30">
        <v>85676.749003754099</v>
      </c>
      <c r="X30">
        <v>82265.322873025507</v>
      </c>
      <c r="Y30">
        <v>81351.922265778296</v>
      </c>
      <c r="Z30">
        <v>84227.363985436707</v>
      </c>
      <c r="AA30">
        <v>82384.112418414399</v>
      </c>
      <c r="AB30">
        <v>82655.565690496893</v>
      </c>
      <c r="AC30">
        <v>84773.459652204794</v>
      </c>
      <c r="AD30">
        <v>83447.966630341194</v>
      </c>
      <c r="AE30">
        <v>81907.191944182501</v>
      </c>
      <c r="AF30">
        <v>84209.392688373206</v>
      </c>
    </row>
    <row r="31" spans="1:32" x14ac:dyDescent="0.3">
      <c r="A31" t="s">
        <v>160</v>
      </c>
      <c r="B31" t="s">
        <v>355</v>
      </c>
      <c r="C31" t="s">
        <v>297</v>
      </c>
      <c r="D31" t="s">
        <v>356</v>
      </c>
      <c r="E31" t="s">
        <v>298</v>
      </c>
      <c r="F31">
        <v>75376.143401211899</v>
      </c>
      <c r="G31">
        <v>79267.316412664004</v>
      </c>
      <c r="H31">
        <v>82897.231381752295</v>
      </c>
      <c r="I31">
        <v>85801.045533732104</v>
      </c>
      <c r="J31">
        <v>88245.8962988821</v>
      </c>
      <c r="K31">
        <v>93508.236041307595</v>
      </c>
      <c r="L31">
        <v>92271.794834054905</v>
      </c>
      <c r="M31">
        <v>86461.505582867307</v>
      </c>
      <c r="N31">
        <v>73653.150413676907</v>
      </c>
      <c r="O31">
        <v>58314.953601405403</v>
      </c>
      <c r="P31">
        <v>41763.061037541098</v>
      </c>
      <c r="Q31">
        <v>37053.289409429301</v>
      </c>
      <c r="R31">
        <v>39532.589988472799</v>
      </c>
      <c r="S31">
        <v>47783.506366739603</v>
      </c>
      <c r="T31">
        <v>54206.795891583301</v>
      </c>
      <c r="U31">
        <v>61445.3755952477</v>
      </c>
      <c r="V31">
        <v>63744.260532891902</v>
      </c>
      <c r="W31">
        <v>65314.933388927602</v>
      </c>
      <c r="X31">
        <v>66463.6573538511</v>
      </c>
      <c r="Y31">
        <v>67103.6837206458</v>
      </c>
      <c r="Z31">
        <v>71182.9059657982</v>
      </c>
      <c r="AA31">
        <v>73370.193695121896</v>
      </c>
      <c r="AB31">
        <v>74810.9255039563</v>
      </c>
      <c r="AC31">
        <v>79070.358837049906</v>
      </c>
      <c r="AD31">
        <v>83942.6763871</v>
      </c>
      <c r="AE31">
        <v>84630.437240417203</v>
      </c>
      <c r="AF31">
        <v>87115.622490419497</v>
      </c>
    </row>
    <row r="32" spans="1:32" x14ac:dyDescent="0.3">
      <c r="A32" t="s">
        <v>160</v>
      </c>
      <c r="B32" t="s">
        <v>357</v>
      </c>
      <c r="C32" t="s">
        <v>297</v>
      </c>
      <c r="D32" t="s">
        <v>358</v>
      </c>
      <c r="E32" t="s">
        <v>298</v>
      </c>
      <c r="F32">
        <v>181967.509221794</v>
      </c>
      <c r="G32">
        <v>218428.021112394</v>
      </c>
      <c r="H32">
        <v>258282.186071281</v>
      </c>
      <c r="I32">
        <v>293828.34967344499</v>
      </c>
      <c r="J32">
        <v>334413.878988271</v>
      </c>
      <c r="K32">
        <v>381897.081118086</v>
      </c>
      <c r="L32">
        <v>419733.66813109699</v>
      </c>
      <c r="M32">
        <v>441085.02332311298</v>
      </c>
      <c r="N32">
        <v>437000.16972402798</v>
      </c>
      <c r="O32">
        <v>433299.30627178599</v>
      </c>
      <c r="P32">
        <v>438659.78894547501</v>
      </c>
      <c r="Q32">
        <v>458294.48693308199</v>
      </c>
      <c r="R32">
        <v>481245.16811988602</v>
      </c>
      <c r="S32">
        <v>525579.43226988998</v>
      </c>
      <c r="T32">
        <v>520023.5647704</v>
      </c>
      <c r="U32">
        <v>511267.64177525899</v>
      </c>
      <c r="V32">
        <v>500075.86673523899</v>
      </c>
      <c r="W32">
        <v>486030.05353249202</v>
      </c>
      <c r="X32">
        <v>481188.66439959803</v>
      </c>
      <c r="Y32">
        <v>478461.43146868999</v>
      </c>
      <c r="Z32">
        <v>503338.10521878302</v>
      </c>
      <c r="AA32">
        <v>514871.57981989201</v>
      </c>
      <c r="AB32">
        <v>522968.95424318302</v>
      </c>
      <c r="AC32">
        <v>551528.45140488003</v>
      </c>
      <c r="AD32">
        <v>587709.79114288394</v>
      </c>
      <c r="AE32">
        <v>600239.09058155504</v>
      </c>
      <c r="AF32">
        <v>620079.15810865595</v>
      </c>
    </row>
    <row r="33" spans="1:32" x14ac:dyDescent="0.3">
      <c r="A33" t="s">
        <v>160</v>
      </c>
      <c r="B33" t="s">
        <v>359</v>
      </c>
      <c r="C33" t="s">
        <v>297</v>
      </c>
      <c r="D33" t="s">
        <v>360</v>
      </c>
      <c r="E33" t="s">
        <v>298</v>
      </c>
      <c r="F33">
        <v>58013.501391505197</v>
      </c>
      <c r="G33">
        <v>50226.103124940499</v>
      </c>
      <c r="H33">
        <v>44279.5463671006</v>
      </c>
      <c r="I33">
        <v>39575.166375975001</v>
      </c>
      <c r="J33">
        <v>36365.5852114999</v>
      </c>
      <c r="K33">
        <v>34296.824678261</v>
      </c>
      <c r="L33">
        <v>34536.8569825175</v>
      </c>
      <c r="M33">
        <v>34924.8631364795</v>
      </c>
      <c r="N33">
        <v>37406.321567848703</v>
      </c>
      <c r="O33">
        <v>40698.720561263399</v>
      </c>
      <c r="P33">
        <v>47958.758523747303</v>
      </c>
      <c r="Q33">
        <v>51546.291353259898</v>
      </c>
      <c r="R33">
        <v>51787.591046829402</v>
      </c>
      <c r="S33">
        <v>50161.840253187002</v>
      </c>
      <c r="T33">
        <v>44288.886824943198</v>
      </c>
      <c r="U33">
        <v>36377.445636886398</v>
      </c>
      <c r="V33">
        <v>30774.608653805899</v>
      </c>
      <c r="W33">
        <v>25058.2790525579</v>
      </c>
      <c r="X33">
        <v>20555.300788725101</v>
      </c>
      <c r="Y33">
        <v>16895.609137341198</v>
      </c>
      <c r="Z33">
        <v>13891.044683606</v>
      </c>
      <c r="AA33">
        <v>11767.5730667187</v>
      </c>
      <c r="AB33">
        <v>10494.2454256651</v>
      </c>
      <c r="AC33">
        <v>10229.091553459</v>
      </c>
      <c r="AD33">
        <v>10179.948546588599</v>
      </c>
      <c r="AE33">
        <v>10046.7229856253</v>
      </c>
      <c r="AF33">
        <v>10203.2436102919</v>
      </c>
    </row>
    <row r="34" spans="1:32" x14ac:dyDescent="0.3">
      <c r="A34" t="s">
        <v>160</v>
      </c>
      <c r="B34" t="s">
        <v>361</v>
      </c>
      <c r="C34" t="s">
        <v>297</v>
      </c>
      <c r="D34" t="s">
        <v>362</v>
      </c>
      <c r="E34" t="s">
        <v>298</v>
      </c>
      <c r="F34">
        <v>151697.998435191</v>
      </c>
      <c r="G34">
        <v>184186.82286955701</v>
      </c>
      <c r="H34">
        <v>228207.91164114399</v>
      </c>
      <c r="I34">
        <v>276865.007328154</v>
      </c>
      <c r="J34">
        <v>335218.742155482</v>
      </c>
      <c r="K34">
        <v>403493.31256306602</v>
      </c>
      <c r="L34">
        <v>463778.88913395902</v>
      </c>
      <c r="M34">
        <v>505533.20798575098</v>
      </c>
      <c r="N34">
        <v>515812.94681618398</v>
      </c>
      <c r="O34">
        <v>521443.16607430403</v>
      </c>
      <c r="P34">
        <v>546462.33898672601</v>
      </c>
      <c r="Q34">
        <v>576874.48697773996</v>
      </c>
      <c r="R34">
        <v>603251.98318898096</v>
      </c>
      <c r="S34">
        <v>633182.94800480304</v>
      </c>
      <c r="T34">
        <v>605864.471206091</v>
      </c>
      <c r="U34">
        <v>575607.76509789797</v>
      </c>
      <c r="V34">
        <v>565060.06438632298</v>
      </c>
      <c r="W34">
        <v>557570.59340205498</v>
      </c>
      <c r="X34">
        <v>560202.13738990901</v>
      </c>
      <c r="Y34">
        <v>565696.54045844602</v>
      </c>
      <c r="Z34">
        <v>543145.847367357</v>
      </c>
      <c r="AA34">
        <v>526223.42382603104</v>
      </c>
      <c r="AB34">
        <v>514815.05973493302</v>
      </c>
      <c r="AC34">
        <v>504679.327826505</v>
      </c>
      <c r="AD34">
        <v>509751.283212599</v>
      </c>
      <c r="AE34">
        <v>499013.42284690402</v>
      </c>
      <c r="AF34">
        <v>497564.52933702001</v>
      </c>
    </row>
    <row r="35" spans="1:32" x14ac:dyDescent="0.3">
      <c r="A35" t="s">
        <v>160</v>
      </c>
      <c r="B35" t="s">
        <v>363</v>
      </c>
      <c r="C35" t="s">
        <v>297</v>
      </c>
      <c r="D35" t="s">
        <v>364</v>
      </c>
      <c r="E35" t="s">
        <v>298</v>
      </c>
      <c r="F35">
        <v>6988515.8774080602</v>
      </c>
      <c r="G35">
        <v>7514467.2935429802</v>
      </c>
      <c r="H35">
        <v>8070955.5749161802</v>
      </c>
      <c r="I35">
        <v>8711350.2830623891</v>
      </c>
      <c r="J35">
        <v>9288797.0116603095</v>
      </c>
      <c r="K35">
        <v>9953594.0051681008</v>
      </c>
      <c r="L35">
        <v>10486456.1537867</v>
      </c>
      <c r="M35">
        <v>11045969.663182801</v>
      </c>
      <c r="N35">
        <v>11437084.474450201</v>
      </c>
      <c r="O35">
        <v>11829078.161087001</v>
      </c>
      <c r="P35">
        <v>12237121.477513401</v>
      </c>
      <c r="Q35">
        <v>12563065.8309766</v>
      </c>
      <c r="R35">
        <v>12775547.5603306</v>
      </c>
      <c r="S35">
        <v>13186353.5103117</v>
      </c>
      <c r="T35">
        <v>12914913.289213801</v>
      </c>
      <c r="U35">
        <v>12952688.095028499</v>
      </c>
      <c r="V35">
        <v>12994321.2581413</v>
      </c>
      <c r="W35">
        <v>13117269.890045499</v>
      </c>
      <c r="X35">
        <v>13286386.8859246</v>
      </c>
      <c r="Y35">
        <v>13665572.876433</v>
      </c>
      <c r="Z35">
        <v>14036775.061831599</v>
      </c>
      <c r="AA35">
        <v>14208775.8882413</v>
      </c>
      <c r="AB35">
        <v>14313052.9439073</v>
      </c>
      <c r="AC35">
        <v>14291567.4677487</v>
      </c>
      <c r="AD35">
        <v>14261811.532354901</v>
      </c>
      <c r="AE35">
        <v>13954184.7114367</v>
      </c>
      <c r="AF35">
        <v>13720826.2998449</v>
      </c>
    </row>
    <row r="36" spans="1:32" x14ac:dyDescent="0.3">
      <c r="A36" t="s">
        <v>160</v>
      </c>
      <c r="B36" t="s">
        <v>365</v>
      </c>
      <c r="C36" t="s">
        <v>297</v>
      </c>
      <c r="D36" t="s">
        <v>366</v>
      </c>
      <c r="E36" t="s">
        <v>298</v>
      </c>
      <c r="F36">
        <v>300851.65500157798</v>
      </c>
      <c r="G36">
        <v>288141.07732291199</v>
      </c>
      <c r="H36">
        <v>287214.93341206299</v>
      </c>
      <c r="I36">
        <v>287503.94616408</v>
      </c>
      <c r="J36">
        <v>283751.17497665802</v>
      </c>
      <c r="K36">
        <v>292234.52059958002</v>
      </c>
      <c r="L36">
        <v>287369.44560052903</v>
      </c>
      <c r="M36">
        <v>287168.38851011702</v>
      </c>
      <c r="N36">
        <v>274538.38452833798</v>
      </c>
      <c r="O36">
        <v>258254.92411013</v>
      </c>
      <c r="P36">
        <v>244528.360099168</v>
      </c>
      <c r="Q36">
        <v>234954.16996335899</v>
      </c>
      <c r="R36">
        <v>226753.479571442</v>
      </c>
      <c r="S36">
        <v>226934.16372038599</v>
      </c>
      <c r="T36">
        <v>209591.09604416401</v>
      </c>
      <c r="U36">
        <v>200390.233791315</v>
      </c>
      <c r="V36">
        <v>193377.18916431401</v>
      </c>
      <c r="W36">
        <v>196885.63285729499</v>
      </c>
      <c r="X36">
        <v>204505.129328604</v>
      </c>
      <c r="Y36">
        <v>206939.40642536801</v>
      </c>
      <c r="Z36">
        <v>212866.343181712</v>
      </c>
      <c r="AA36">
        <v>215575.67345845001</v>
      </c>
      <c r="AB36">
        <v>216386.734268589</v>
      </c>
      <c r="AC36">
        <v>210713.11907137401</v>
      </c>
      <c r="AD36">
        <v>208761.50895426501</v>
      </c>
      <c r="AE36">
        <v>201210.83879129001</v>
      </c>
      <c r="AF36">
        <v>190693.07522009901</v>
      </c>
    </row>
    <row r="37" spans="1:32" x14ac:dyDescent="0.3">
      <c r="A37" t="s">
        <v>160</v>
      </c>
      <c r="B37" t="s">
        <v>367</v>
      </c>
      <c r="C37" t="s">
        <v>297</v>
      </c>
      <c r="D37" t="s">
        <v>368</v>
      </c>
      <c r="E37" t="s">
        <v>298</v>
      </c>
      <c r="F37">
        <v>1833860.99775927</v>
      </c>
      <c r="G37">
        <v>1754491.6337455299</v>
      </c>
      <c r="H37">
        <v>1727975.8954245599</v>
      </c>
      <c r="I37">
        <v>1718773.0117378801</v>
      </c>
      <c r="J37">
        <v>1817144.26420307</v>
      </c>
      <c r="K37">
        <v>1989625.0115658699</v>
      </c>
      <c r="L37">
        <v>2098929.0114123202</v>
      </c>
      <c r="M37">
        <v>2186446.78200866</v>
      </c>
      <c r="N37">
        <v>2264012.0586517402</v>
      </c>
      <c r="O37">
        <v>2281524.4803385101</v>
      </c>
      <c r="P37">
        <v>2262201.9202227001</v>
      </c>
      <c r="Q37">
        <v>2254023.0175106199</v>
      </c>
      <c r="R37">
        <v>2226157.5146294599</v>
      </c>
      <c r="S37">
        <v>2268921.8893085001</v>
      </c>
      <c r="T37">
        <v>2157168.8938867301</v>
      </c>
      <c r="U37">
        <v>2139720.4681764301</v>
      </c>
      <c r="V37">
        <v>2137691.8532921001</v>
      </c>
      <c r="W37">
        <v>2181938.3074034099</v>
      </c>
      <c r="X37">
        <v>2219488.3062023702</v>
      </c>
      <c r="Y37">
        <v>2343407.6200764901</v>
      </c>
      <c r="Z37">
        <v>2476490.5477394098</v>
      </c>
      <c r="AA37">
        <v>2533759.0427177502</v>
      </c>
      <c r="AB37">
        <v>2563792.9209272698</v>
      </c>
      <c r="AC37">
        <v>2549507.3116359301</v>
      </c>
      <c r="AD37">
        <v>2502221.3461563098</v>
      </c>
      <c r="AE37">
        <v>2388249.8192872498</v>
      </c>
      <c r="AF37">
        <v>2317455.9077462298</v>
      </c>
    </row>
    <row r="38" spans="1:32" x14ac:dyDescent="0.3">
      <c r="A38" t="s">
        <v>160</v>
      </c>
      <c r="B38" t="s">
        <v>369</v>
      </c>
      <c r="C38" t="s">
        <v>297</v>
      </c>
      <c r="D38" t="s">
        <v>370</v>
      </c>
      <c r="E38" t="s">
        <v>298</v>
      </c>
      <c r="F38">
        <v>2090297.5329339099</v>
      </c>
      <c r="G38">
        <v>2491011.6704479302</v>
      </c>
      <c r="H38">
        <v>2875150.60285779</v>
      </c>
      <c r="I38">
        <v>3335467.2721762098</v>
      </c>
      <c r="J38">
        <v>3673766.2881089598</v>
      </c>
      <c r="K38">
        <v>3973340.9340205002</v>
      </c>
      <c r="L38">
        <v>4236884.3761122599</v>
      </c>
      <c r="M38">
        <v>4543998.24671055</v>
      </c>
      <c r="N38">
        <v>4718420.2150017004</v>
      </c>
      <c r="O38">
        <v>4966898.3917844398</v>
      </c>
      <c r="P38">
        <v>5256684.2007446298</v>
      </c>
      <c r="Q38">
        <v>5460620.8034398695</v>
      </c>
      <c r="R38">
        <v>5599092.0297219204</v>
      </c>
      <c r="S38">
        <v>5873201.78762946</v>
      </c>
      <c r="T38">
        <v>5656264.3095316803</v>
      </c>
      <c r="U38">
        <v>5631544.9910727404</v>
      </c>
      <c r="V38">
        <v>5593559.6471124198</v>
      </c>
      <c r="W38">
        <v>5625944.5518377097</v>
      </c>
      <c r="X38">
        <v>5722948.7959986804</v>
      </c>
      <c r="Y38">
        <v>5854058.9987931596</v>
      </c>
      <c r="Z38">
        <v>6026597.8803307498</v>
      </c>
      <c r="AA38">
        <v>6083849.3125841897</v>
      </c>
      <c r="AB38">
        <v>6130479.8833122002</v>
      </c>
      <c r="AC38">
        <v>6098692.1694522602</v>
      </c>
      <c r="AD38">
        <v>6104344.9100051997</v>
      </c>
      <c r="AE38">
        <v>5942304.3149183597</v>
      </c>
      <c r="AF38">
        <v>5814176.1630146997</v>
      </c>
    </row>
    <row r="39" spans="1:32" x14ac:dyDescent="0.3">
      <c r="A39" t="s">
        <v>160</v>
      </c>
      <c r="B39" t="s">
        <v>371</v>
      </c>
      <c r="C39" t="s">
        <v>297</v>
      </c>
      <c r="D39" t="s">
        <v>372</v>
      </c>
      <c r="E39" t="s">
        <v>298</v>
      </c>
      <c r="F39">
        <v>1739360.0910714699</v>
      </c>
      <c r="G39">
        <v>2083182.03537046</v>
      </c>
      <c r="H39">
        <v>2395116.2463267199</v>
      </c>
      <c r="I39">
        <v>2785280.6550050201</v>
      </c>
      <c r="J39">
        <v>3054335.0369985998</v>
      </c>
      <c r="K39">
        <v>3357258.0732073002</v>
      </c>
      <c r="L39">
        <v>3826879.2158112498</v>
      </c>
      <c r="M39">
        <v>4183523.7088873601</v>
      </c>
      <c r="N39">
        <v>4444154.7675640704</v>
      </c>
      <c r="O39">
        <v>4604747.3077780101</v>
      </c>
      <c r="P39">
        <v>4490180.1383626396</v>
      </c>
      <c r="Q39">
        <v>4459762.2047723401</v>
      </c>
      <c r="R39">
        <v>4428567.4870947702</v>
      </c>
      <c r="S39">
        <v>4593329.8617928997</v>
      </c>
      <c r="T39">
        <v>4887122.0273471102</v>
      </c>
      <c r="U39">
        <v>4926276.4569434496</v>
      </c>
      <c r="V39">
        <v>4784990.5026581604</v>
      </c>
      <c r="W39">
        <v>4685822.6500724396</v>
      </c>
      <c r="X39">
        <v>4687960.3317965604</v>
      </c>
      <c r="Y39">
        <v>4737331.2337354403</v>
      </c>
      <c r="Z39">
        <v>4840223.70445944</v>
      </c>
      <c r="AA39">
        <v>4893911.5555214304</v>
      </c>
      <c r="AB39">
        <v>4914249.6267467299</v>
      </c>
      <c r="AC39">
        <v>4913669.1629164303</v>
      </c>
      <c r="AD39">
        <v>5037520.2512083296</v>
      </c>
      <c r="AE39">
        <v>4991429.8127249498</v>
      </c>
      <c r="AF39">
        <v>5004009.04093445</v>
      </c>
    </row>
    <row r="40" spans="1:32" x14ac:dyDescent="0.3">
      <c r="A40" t="s">
        <v>160</v>
      </c>
      <c r="B40" t="s">
        <v>373</v>
      </c>
      <c r="C40" t="s">
        <v>297</v>
      </c>
      <c r="D40" t="s">
        <v>374</v>
      </c>
      <c r="E40" t="s">
        <v>298</v>
      </c>
      <c r="F40">
        <v>131751.609114219</v>
      </c>
      <c r="G40">
        <v>150350.53558254201</v>
      </c>
      <c r="H40">
        <v>164945.24300230999</v>
      </c>
      <c r="I40">
        <v>175086.49987295299</v>
      </c>
      <c r="J40">
        <v>183769.96544470999</v>
      </c>
      <c r="K40">
        <v>205030.158852672</v>
      </c>
      <c r="L40">
        <v>215563.66232929999</v>
      </c>
      <c r="M40">
        <v>220253.57262788701</v>
      </c>
      <c r="N40">
        <v>221906.38526943099</v>
      </c>
      <c r="O40">
        <v>223138.16293314501</v>
      </c>
      <c r="P40">
        <v>232324.08475894001</v>
      </c>
      <c r="Q40">
        <v>249202.554914665</v>
      </c>
      <c r="R40">
        <v>273644.06393647398</v>
      </c>
      <c r="S40">
        <v>294007.37140609202</v>
      </c>
      <c r="T40">
        <v>276667.19006954401</v>
      </c>
      <c r="U40">
        <v>256582.07485282799</v>
      </c>
      <c r="V40">
        <v>249700.418046198</v>
      </c>
      <c r="W40">
        <v>243634.61453896601</v>
      </c>
      <c r="X40">
        <v>238959.970338782</v>
      </c>
      <c r="Y40">
        <v>219170.49451284701</v>
      </c>
      <c r="Z40">
        <v>218868.09655644299</v>
      </c>
      <c r="AA40">
        <v>217900.248319609</v>
      </c>
      <c r="AB40">
        <v>218538.43555717901</v>
      </c>
      <c r="AC40">
        <v>232996.35783368899</v>
      </c>
      <c r="AD40">
        <v>243530.16603749999</v>
      </c>
      <c r="AE40">
        <v>243533.74160387801</v>
      </c>
      <c r="AF40">
        <v>239948.567748531</v>
      </c>
    </row>
    <row r="41" spans="1:32" x14ac:dyDescent="0.3">
      <c r="A41" t="s">
        <v>160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160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160</v>
      </c>
      <c r="B43" t="s">
        <v>379</v>
      </c>
      <c r="C43" t="s">
        <v>297</v>
      </c>
      <c r="D43" t="s">
        <v>380</v>
      </c>
      <c r="E43" t="s">
        <v>298</v>
      </c>
      <c r="F43">
        <v>9865209.4527037293</v>
      </c>
      <c r="G43">
        <v>10266201.322096201</v>
      </c>
      <c r="H43">
        <v>10745689.930717699</v>
      </c>
      <c r="I43">
        <v>11094597.383535899</v>
      </c>
      <c r="J43">
        <v>11441910.3990776</v>
      </c>
      <c r="K43">
        <v>11836474.537606601</v>
      </c>
      <c r="L43">
        <v>12147453.471316401</v>
      </c>
      <c r="M43">
        <v>12422697.343841501</v>
      </c>
      <c r="N43">
        <v>12654453.7586371</v>
      </c>
      <c r="O43">
        <v>12884490.1569422</v>
      </c>
      <c r="P43">
        <v>13060169.8445432</v>
      </c>
      <c r="Q43">
        <v>13290853.978927201</v>
      </c>
      <c r="R43">
        <v>13368225.2810844</v>
      </c>
      <c r="S43">
        <v>13594429.3265034</v>
      </c>
      <c r="T43">
        <v>13067902.866334699</v>
      </c>
      <c r="U43">
        <v>13109532.0208862</v>
      </c>
      <c r="V43">
        <v>13040987.654258801</v>
      </c>
      <c r="W43">
        <v>13018388.826091001</v>
      </c>
      <c r="X43">
        <v>13099606.025422201</v>
      </c>
      <c r="Y43">
        <v>13343533.5312079</v>
      </c>
      <c r="Z43">
        <v>13627914.930603299</v>
      </c>
      <c r="AA43">
        <v>13582923.4919478</v>
      </c>
      <c r="AB43">
        <v>13699467.924466001</v>
      </c>
      <c r="AC43">
        <v>13850242.953825301</v>
      </c>
      <c r="AD43">
        <v>13916812.0671933</v>
      </c>
      <c r="AE43">
        <v>13765363.009964701</v>
      </c>
      <c r="AF43">
        <v>15773284.5619036</v>
      </c>
    </row>
    <row r="44" spans="1:32" x14ac:dyDescent="0.3">
      <c r="A44" t="s">
        <v>160</v>
      </c>
      <c r="B44" t="s">
        <v>381</v>
      </c>
      <c r="C44" t="s">
        <v>297</v>
      </c>
      <c r="D44" t="s">
        <v>382</v>
      </c>
      <c r="E44" t="s">
        <v>298</v>
      </c>
      <c r="F44">
        <v>75264137.588309795</v>
      </c>
      <c r="G44">
        <v>74922075.193133801</v>
      </c>
      <c r="H44">
        <v>76147880.681310996</v>
      </c>
      <c r="I44">
        <v>77181791.024500802</v>
      </c>
      <c r="J44">
        <v>77942657.980280399</v>
      </c>
      <c r="K44">
        <v>79693330.734618694</v>
      </c>
      <c r="L44">
        <v>81246890.479843304</v>
      </c>
      <c r="M44">
        <v>82642095.126608402</v>
      </c>
      <c r="N44">
        <v>83771863.171881899</v>
      </c>
      <c r="O44">
        <v>84647363.799759805</v>
      </c>
      <c r="P44">
        <v>86464815.151635006</v>
      </c>
      <c r="Q44">
        <v>89242200.120181397</v>
      </c>
      <c r="R44">
        <v>91691084.363528296</v>
      </c>
      <c r="S44">
        <v>94976775.298342794</v>
      </c>
      <c r="T44">
        <v>91556060.164615199</v>
      </c>
      <c r="U44">
        <v>91247364.2877132</v>
      </c>
      <c r="V44">
        <v>90859028.492604196</v>
      </c>
      <c r="W44">
        <v>90667161.690729305</v>
      </c>
      <c r="X44">
        <v>91443917.889575496</v>
      </c>
      <c r="Y44">
        <v>93715669.849505305</v>
      </c>
      <c r="Z44">
        <v>95511427.495761797</v>
      </c>
      <c r="AA44">
        <v>95903061.923961401</v>
      </c>
      <c r="AB44">
        <v>97355494.788034201</v>
      </c>
      <c r="AC44">
        <v>99166718.896613896</v>
      </c>
      <c r="AD44">
        <v>100137857.774598</v>
      </c>
      <c r="AE44">
        <v>99440593.674340203</v>
      </c>
      <c r="AF44">
        <v>101443449.483237</v>
      </c>
    </row>
    <row r="45" spans="1:32" x14ac:dyDescent="0.3">
      <c r="A45" t="s">
        <v>160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160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160</v>
      </c>
      <c r="B47" t="s">
        <v>387</v>
      </c>
      <c r="C47" t="s">
        <v>297</v>
      </c>
      <c r="D47" t="s">
        <v>388</v>
      </c>
      <c r="E47" t="s">
        <v>298</v>
      </c>
      <c r="F47">
        <v>508384.30031369103</v>
      </c>
      <c r="G47">
        <v>608917.72049968399</v>
      </c>
      <c r="H47">
        <v>724126.54399452999</v>
      </c>
      <c r="I47">
        <v>843734.90699039202</v>
      </c>
      <c r="J47">
        <v>918096.48333096702</v>
      </c>
      <c r="K47">
        <v>1076817.7642258401</v>
      </c>
      <c r="L47">
        <v>1223664.9955916901</v>
      </c>
      <c r="M47">
        <v>1249240.10792273</v>
      </c>
      <c r="N47">
        <v>1292999.10329712</v>
      </c>
      <c r="O47">
        <v>1316940.0978804899</v>
      </c>
      <c r="P47">
        <v>1283752.3634687101</v>
      </c>
      <c r="Q47">
        <v>1274147.5115674899</v>
      </c>
      <c r="R47">
        <v>1244021.8249157399</v>
      </c>
      <c r="S47">
        <v>1215282.73095242</v>
      </c>
      <c r="T47">
        <v>1125859.0319958699</v>
      </c>
      <c r="U47">
        <v>1127854.56759131</v>
      </c>
      <c r="V47">
        <v>1116271.77749597</v>
      </c>
      <c r="W47">
        <v>1003923.77368104</v>
      </c>
      <c r="X47">
        <v>860544.92258930602</v>
      </c>
      <c r="Y47">
        <v>912173.31820322503</v>
      </c>
      <c r="Z47">
        <v>1048544.21057236</v>
      </c>
      <c r="AA47">
        <v>1208440.6286950801</v>
      </c>
      <c r="AB47">
        <v>1369155.98866655</v>
      </c>
      <c r="AC47">
        <v>1246842.1186917999</v>
      </c>
      <c r="AD47">
        <v>1208990.35976581</v>
      </c>
      <c r="AE47">
        <v>1163033.5477728599</v>
      </c>
      <c r="AF47">
        <v>1137343.60217804</v>
      </c>
    </row>
    <row r="48" spans="1:32" x14ac:dyDescent="0.3">
      <c r="A48" t="s">
        <v>160</v>
      </c>
      <c r="B48" t="s">
        <v>389</v>
      </c>
      <c r="C48" t="s">
        <v>297</v>
      </c>
      <c r="D48" t="s">
        <v>390</v>
      </c>
      <c r="E48" t="s">
        <v>298</v>
      </c>
      <c r="F48">
        <v>10762747.8470676</v>
      </c>
      <c r="G48">
        <v>11236509.6470819</v>
      </c>
      <c r="H48">
        <v>11819285.9357363</v>
      </c>
      <c r="I48">
        <v>12271661.8686947</v>
      </c>
      <c r="J48">
        <v>12752993.44375</v>
      </c>
      <c r="K48">
        <v>13274971.8860883</v>
      </c>
      <c r="L48">
        <v>13711750.9608506</v>
      </c>
      <c r="M48">
        <v>14044393.3474521</v>
      </c>
      <c r="N48">
        <v>14329471.2332447</v>
      </c>
      <c r="O48">
        <v>14503901.9788853</v>
      </c>
      <c r="P48">
        <v>14698050.0905174</v>
      </c>
      <c r="Q48">
        <v>14954170.238061501</v>
      </c>
      <c r="R48">
        <v>15029295.750521099</v>
      </c>
      <c r="S48">
        <v>15237185.6656891</v>
      </c>
      <c r="T48">
        <v>14724720.8472766</v>
      </c>
      <c r="U48">
        <v>14858764.643474201</v>
      </c>
      <c r="V48">
        <v>14943751.172294499</v>
      </c>
      <c r="W48">
        <v>14981275.1185351</v>
      </c>
      <c r="X48">
        <v>15051499.5383258</v>
      </c>
      <c r="Y48">
        <v>15394095.192925099</v>
      </c>
      <c r="Z48">
        <v>15675314.397022201</v>
      </c>
      <c r="AA48">
        <v>15797264.0332323</v>
      </c>
      <c r="AB48">
        <v>16095346.467988901</v>
      </c>
      <c r="AC48">
        <v>16231072.6386414</v>
      </c>
      <c r="AD48">
        <v>16275329.5624428</v>
      </c>
      <c r="AE48">
        <v>16106654.0741891</v>
      </c>
      <c r="AF48">
        <v>16217617.3701577</v>
      </c>
    </row>
    <row r="49" spans="1:32" x14ac:dyDescent="0.3">
      <c r="A49" t="s">
        <v>160</v>
      </c>
      <c r="B49" t="s">
        <v>391</v>
      </c>
      <c r="C49" t="s">
        <v>297</v>
      </c>
      <c r="D49" t="s">
        <v>392</v>
      </c>
      <c r="E49" t="s">
        <v>298</v>
      </c>
      <c r="F49">
        <v>9505153.0634583104</v>
      </c>
      <c r="G49">
        <v>9807515.8330946993</v>
      </c>
      <c r="H49">
        <v>10180427.8757798</v>
      </c>
      <c r="I49">
        <v>10425501.5387577</v>
      </c>
      <c r="J49">
        <v>10674279.2330676</v>
      </c>
      <c r="K49">
        <v>10950449.7629101</v>
      </c>
      <c r="L49">
        <v>11148913.9343774</v>
      </c>
      <c r="M49">
        <v>11373886.078078199</v>
      </c>
      <c r="N49">
        <v>11613416.332783001</v>
      </c>
      <c r="O49">
        <v>11788152.958664499</v>
      </c>
      <c r="P49">
        <v>11993270.1804385</v>
      </c>
      <c r="Q49">
        <v>12260415.1307781</v>
      </c>
      <c r="R49">
        <v>12378730.2014302</v>
      </c>
      <c r="S49">
        <v>12608597.821115401</v>
      </c>
      <c r="T49">
        <v>12243844.6194638</v>
      </c>
      <c r="U49">
        <v>12442988.0854226</v>
      </c>
      <c r="V49">
        <v>12546413.271325801</v>
      </c>
      <c r="W49">
        <v>12634442.1420338</v>
      </c>
      <c r="X49">
        <v>12739383.271169299</v>
      </c>
      <c r="Y49">
        <v>12972387.440501999</v>
      </c>
      <c r="Z49">
        <v>12975120.8846203</v>
      </c>
      <c r="AA49">
        <v>12849111.3471529</v>
      </c>
      <c r="AB49">
        <v>12937730.1268038</v>
      </c>
      <c r="AC49">
        <v>13203034.763806099</v>
      </c>
      <c r="AD49">
        <v>13272220.625408201</v>
      </c>
      <c r="AE49">
        <v>13212186.63713</v>
      </c>
      <c r="AF49">
        <v>13377146.466288701</v>
      </c>
    </row>
    <row r="50" spans="1:32" x14ac:dyDescent="0.3">
      <c r="A50" t="s">
        <v>160</v>
      </c>
      <c r="B50" t="s">
        <v>393</v>
      </c>
      <c r="C50" t="s">
        <v>297</v>
      </c>
      <c r="D50" t="s">
        <v>394</v>
      </c>
      <c r="E50" t="s">
        <v>298</v>
      </c>
      <c r="F50">
        <v>749210.48329557304</v>
      </c>
      <c r="G50">
        <v>820076.09348748601</v>
      </c>
      <c r="H50">
        <v>914731.51596201095</v>
      </c>
      <c r="I50">
        <v>1002425.42294661</v>
      </c>
      <c r="J50">
        <v>1160617.7273514499</v>
      </c>
      <c r="K50">
        <v>1247704.3589524501</v>
      </c>
      <c r="L50">
        <v>1339172.0308815499</v>
      </c>
      <c r="M50">
        <v>1421267.16145114</v>
      </c>
      <c r="N50">
        <v>1423055.79716449</v>
      </c>
      <c r="O50">
        <v>1398808.92234034</v>
      </c>
      <c r="P50">
        <v>1421027.5466102599</v>
      </c>
      <c r="Q50">
        <v>1419607.59571591</v>
      </c>
      <c r="R50">
        <v>1406543.7241751601</v>
      </c>
      <c r="S50">
        <v>1413305.11362122</v>
      </c>
      <c r="T50">
        <v>1355017.19581702</v>
      </c>
      <c r="U50">
        <v>1287921.99046023</v>
      </c>
      <c r="V50">
        <v>1281066.12347275</v>
      </c>
      <c r="W50">
        <v>1342909.2028202901</v>
      </c>
      <c r="X50">
        <v>1451571.3445671999</v>
      </c>
      <c r="Y50">
        <v>1509534.43421986</v>
      </c>
      <c r="Z50">
        <v>1651649.3018294999</v>
      </c>
      <c r="AA50">
        <v>1739712.0573843699</v>
      </c>
      <c r="AB50">
        <v>1788460.3525185599</v>
      </c>
      <c r="AC50">
        <v>1781195.7561435399</v>
      </c>
      <c r="AD50">
        <v>1794118.57726883</v>
      </c>
      <c r="AE50">
        <v>1731433.8892862599</v>
      </c>
      <c r="AF50">
        <v>1703127.3016909701</v>
      </c>
    </row>
    <row r="51" spans="1:32" x14ac:dyDescent="0.3">
      <c r="A51" t="s">
        <v>160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160</v>
      </c>
      <c r="B53" t="s">
        <v>399</v>
      </c>
      <c r="C53" t="s">
        <v>297</v>
      </c>
      <c r="D53" t="s">
        <v>400</v>
      </c>
      <c r="E53" t="s">
        <v>298</v>
      </c>
      <c r="F53">
        <v>321193.27323617699</v>
      </c>
      <c r="G53">
        <v>486329.01225007698</v>
      </c>
      <c r="H53">
        <v>642535.63255218801</v>
      </c>
      <c r="I53">
        <v>782293.89352975704</v>
      </c>
      <c r="J53">
        <v>899888.738450167</v>
      </c>
      <c r="K53">
        <v>1005214.05138314</v>
      </c>
      <c r="L53">
        <v>1106386.9318983799</v>
      </c>
      <c r="M53">
        <v>1196578.2084371501</v>
      </c>
      <c r="N53">
        <v>1265113.89173237</v>
      </c>
      <c r="O53">
        <v>1336958.2747814001</v>
      </c>
      <c r="P53">
        <v>1399908.1463555901</v>
      </c>
      <c r="Q53">
        <v>1446724.6493209901</v>
      </c>
      <c r="R53">
        <v>1482287.55385632</v>
      </c>
      <c r="S53">
        <v>1519963.2318117199</v>
      </c>
      <c r="T53">
        <v>1523682.9450197199</v>
      </c>
      <c r="U53">
        <v>1516676.79650859</v>
      </c>
      <c r="V53">
        <v>1514759.8070515599</v>
      </c>
      <c r="W53">
        <v>1520161.1493392601</v>
      </c>
      <c r="X53">
        <v>1532415.45926461</v>
      </c>
      <c r="Y53">
        <v>1558101.4671278801</v>
      </c>
      <c r="Z53">
        <v>1595077.3236942701</v>
      </c>
      <c r="AA53">
        <v>1620928.80314122</v>
      </c>
      <c r="AB53">
        <v>1639061.81534319</v>
      </c>
      <c r="AC53">
        <v>1667840.36901538</v>
      </c>
      <c r="AD53">
        <v>1707069.5328136601</v>
      </c>
      <c r="AE53">
        <v>1736468.9455633699</v>
      </c>
      <c r="AF53">
        <v>1753012.2993983501</v>
      </c>
    </row>
    <row r="54" spans="1:32" x14ac:dyDescent="0.3">
      <c r="A54" t="s">
        <v>160</v>
      </c>
      <c r="B54" t="s">
        <v>401</v>
      </c>
      <c r="C54" t="s">
        <v>297</v>
      </c>
      <c r="D54" t="s">
        <v>402</v>
      </c>
      <c r="E54" t="s">
        <v>298</v>
      </c>
      <c r="F54">
        <v>369681.23617061198</v>
      </c>
      <c r="G54">
        <v>543524.64455886604</v>
      </c>
      <c r="H54">
        <v>712744.67856974399</v>
      </c>
      <c r="I54">
        <v>871948.59524058399</v>
      </c>
      <c r="J54">
        <v>1010601.55306055</v>
      </c>
      <c r="K54">
        <v>1132716.73535897</v>
      </c>
      <c r="L54">
        <v>1240284.7787425001</v>
      </c>
      <c r="M54">
        <v>1341878.5256858401</v>
      </c>
      <c r="N54">
        <v>1414103.2032460801</v>
      </c>
      <c r="O54">
        <v>1491411.7053135601</v>
      </c>
      <c r="P54">
        <v>1567765.7087598201</v>
      </c>
      <c r="Q54">
        <v>1631543.5269633699</v>
      </c>
      <c r="R54">
        <v>1691629.42797785</v>
      </c>
      <c r="S54">
        <v>1757990.7324816</v>
      </c>
      <c r="T54">
        <v>1762084.64127874</v>
      </c>
      <c r="U54">
        <v>1750323.93470491</v>
      </c>
      <c r="V54">
        <v>1752563.4208575899</v>
      </c>
      <c r="W54">
        <v>1761499.52991988</v>
      </c>
      <c r="X54">
        <v>1778561.2543240199</v>
      </c>
      <c r="Y54">
        <v>1800603.69803807</v>
      </c>
      <c r="Z54">
        <v>1853315.6465416299</v>
      </c>
      <c r="AA54">
        <v>1887567.9942011</v>
      </c>
      <c r="AB54">
        <v>1918062.8791614501</v>
      </c>
      <c r="AC54">
        <v>1978307.93165186</v>
      </c>
      <c r="AD54">
        <v>2062643.5362643299</v>
      </c>
      <c r="AE54">
        <v>2120536.7311513298</v>
      </c>
      <c r="AF54">
        <v>2141879.6580428602</v>
      </c>
    </row>
    <row r="55" spans="1:32" x14ac:dyDescent="0.3">
      <c r="A55" t="s">
        <v>160</v>
      </c>
      <c r="B55" t="s">
        <v>403</v>
      </c>
      <c r="C55" t="s">
        <v>297</v>
      </c>
      <c r="D55" t="s">
        <v>404</v>
      </c>
      <c r="E55" t="s">
        <v>298</v>
      </c>
      <c r="F55">
        <v>48487.962934435302</v>
      </c>
      <c r="G55">
        <v>57195.632308788903</v>
      </c>
      <c r="H55">
        <v>70209.046017555607</v>
      </c>
      <c r="I55">
        <v>89654.701710827299</v>
      </c>
      <c r="J55">
        <v>110712.814610381</v>
      </c>
      <c r="K55">
        <v>127502.68397583099</v>
      </c>
      <c r="L55">
        <v>133897.84684411599</v>
      </c>
      <c r="M55">
        <v>145300.31724868799</v>
      </c>
      <c r="N55">
        <v>148989.31151371001</v>
      </c>
      <c r="O55">
        <v>154453.430532156</v>
      </c>
      <c r="P55">
        <v>167857.562404233</v>
      </c>
      <c r="Q55">
        <v>184818.877642379</v>
      </c>
      <c r="R55">
        <v>209341.87412152899</v>
      </c>
      <c r="S55">
        <v>238027.500669881</v>
      </c>
      <c r="T55">
        <v>238401.69625901899</v>
      </c>
      <c r="U55">
        <v>233647.138196327</v>
      </c>
      <c r="V55">
        <v>237803.61380603199</v>
      </c>
      <c r="W55">
        <v>241338.38058061799</v>
      </c>
      <c r="X55">
        <v>246145.79505941199</v>
      </c>
      <c r="Y55">
        <v>242502.23091019699</v>
      </c>
      <c r="Z55">
        <v>258238.322847364</v>
      </c>
      <c r="AA55">
        <v>266639.19105988502</v>
      </c>
      <c r="AB55">
        <v>279001.06381825998</v>
      </c>
      <c r="AC55">
        <v>310467.56263648003</v>
      </c>
      <c r="AD55">
        <v>355574.00345066597</v>
      </c>
      <c r="AE55">
        <v>384067.78558796499</v>
      </c>
      <c r="AF55">
        <v>388867.35864450899</v>
      </c>
    </row>
    <row r="56" spans="1:32" x14ac:dyDescent="0.3">
      <c r="A56" t="s">
        <v>160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160</v>
      </c>
      <c r="B57" t="s">
        <v>407</v>
      </c>
      <c r="C57" t="s">
        <v>297</v>
      </c>
      <c r="D57" t="s">
        <v>408</v>
      </c>
      <c r="E57" t="s">
        <v>298</v>
      </c>
      <c r="F57">
        <v>88885003.068055794</v>
      </c>
      <c r="G57">
        <v>89274179.639128506</v>
      </c>
      <c r="H57">
        <v>91279555.490918398</v>
      </c>
      <c r="I57">
        <v>92926224.333366796</v>
      </c>
      <c r="J57">
        <v>94271687.828080401</v>
      </c>
      <c r="K57">
        <v>96687144.442184299</v>
      </c>
      <c r="L57">
        <v>98788021.020806804</v>
      </c>
      <c r="M57">
        <v>100624175.253766</v>
      </c>
      <c r="N57">
        <v>102126033.403615</v>
      </c>
      <c r="O57">
        <v>103258774.427518</v>
      </c>
      <c r="P57">
        <v>105376673.702501</v>
      </c>
      <c r="Q57">
        <v>108525818.295711</v>
      </c>
      <c r="R57">
        <v>111167840.382176</v>
      </c>
      <c r="S57">
        <v>114771511.387365</v>
      </c>
      <c r="T57">
        <v>110925611.781835</v>
      </c>
      <c r="U57">
        <v>110806046.187846</v>
      </c>
      <c r="V57">
        <v>110572378.15448999</v>
      </c>
      <c r="W57">
        <v>110433257.073961</v>
      </c>
      <c r="X57">
        <v>111277329.869885</v>
      </c>
      <c r="Y57">
        <v>113959626.59107</v>
      </c>
      <c r="Z57">
        <v>116084414.90741301</v>
      </c>
      <c r="AA57">
        <v>116655346.899947</v>
      </c>
      <c r="AB57">
        <v>118427701.699248</v>
      </c>
      <c r="AC57">
        <v>120420289.67167</v>
      </c>
      <c r="AD57">
        <v>121478236.723684</v>
      </c>
      <c r="AE57">
        <v>120607825.694315</v>
      </c>
      <c r="AF57">
        <v>122685560.458683</v>
      </c>
    </row>
    <row r="58" spans="1:32" x14ac:dyDescent="0.3">
      <c r="A58" t="s">
        <v>160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162</v>
      </c>
      <c r="B2" t="s">
        <v>295</v>
      </c>
      <c r="C2" t="s">
        <v>297</v>
      </c>
      <c r="D2" t="s">
        <v>296</v>
      </c>
      <c r="E2" t="s">
        <v>298</v>
      </c>
      <c r="F2">
        <v>32093484.654275998</v>
      </c>
      <c r="G2">
        <v>32383090.341351699</v>
      </c>
      <c r="H2">
        <v>32840555.343583599</v>
      </c>
      <c r="I2">
        <v>32845331.0167045</v>
      </c>
      <c r="J2">
        <v>32392655.406760499</v>
      </c>
      <c r="K2">
        <v>31942261.033252198</v>
      </c>
      <c r="L2">
        <v>31258275.878482901</v>
      </c>
      <c r="M2">
        <v>30272437.5561857</v>
      </c>
      <c r="N2">
        <v>29660265.032915201</v>
      </c>
      <c r="O2">
        <v>29282788.102577399</v>
      </c>
      <c r="P2">
        <v>29170892.439357098</v>
      </c>
      <c r="Q2">
        <v>28769778.383492801</v>
      </c>
      <c r="R2">
        <v>28296206.5914324</v>
      </c>
      <c r="S2">
        <v>28188367.058612801</v>
      </c>
      <c r="T2">
        <v>27080501.718975902</v>
      </c>
      <c r="U2">
        <v>26354610.343402199</v>
      </c>
      <c r="V2">
        <v>26059787.0862136</v>
      </c>
      <c r="W2">
        <v>25676656.657453202</v>
      </c>
      <c r="X2">
        <v>25841958.178212199</v>
      </c>
      <c r="Y2">
        <v>26016060.654637601</v>
      </c>
      <c r="Z2">
        <v>26139194.1259767</v>
      </c>
      <c r="AA2">
        <v>25739511.3398031</v>
      </c>
      <c r="AB2">
        <v>26260488.543276802</v>
      </c>
      <c r="AC2">
        <v>26376998.928144101</v>
      </c>
      <c r="AD2">
        <v>26342714.4692396</v>
      </c>
      <c r="AE2">
        <v>25978397.385609999</v>
      </c>
    </row>
    <row r="3" spans="1:32" x14ac:dyDescent="0.3">
      <c r="A3" t="s">
        <v>162</v>
      </c>
      <c r="B3" t="s">
        <v>299</v>
      </c>
      <c r="C3" t="s">
        <v>297</v>
      </c>
      <c r="D3" t="s">
        <v>300</v>
      </c>
      <c r="E3" t="s">
        <v>298</v>
      </c>
      <c r="F3">
        <v>3196052.2784737102</v>
      </c>
      <c r="G3">
        <v>3147043.51307134</v>
      </c>
      <c r="H3">
        <v>3121794.21619371</v>
      </c>
      <c r="I3">
        <v>3034269.8651641998</v>
      </c>
      <c r="J3">
        <v>2901600.8795310399</v>
      </c>
      <c r="K3">
        <v>2859209.2600461501</v>
      </c>
      <c r="L3">
        <v>2768579.8463488799</v>
      </c>
      <c r="M3">
        <v>2725210.1972771799</v>
      </c>
      <c r="N3">
        <v>2650948.4380846401</v>
      </c>
      <c r="O3">
        <v>2595928.6975417598</v>
      </c>
      <c r="P3">
        <v>2572547.1332046301</v>
      </c>
      <c r="Q3">
        <v>2579887.5671659699</v>
      </c>
      <c r="R3">
        <v>2611126.4343567099</v>
      </c>
      <c r="S3">
        <v>2709922.5473239101</v>
      </c>
      <c r="T3">
        <v>2644921.4519458902</v>
      </c>
      <c r="U3">
        <v>2599878.3352613398</v>
      </c>
      <c r="V3">
        <v>2599089.8499579802</v>
      </c>
      <c r="W3">
        <v>2581763.67820661</v>
      </c>
      <c r="X3">
        <v>2665480.53889516</v>
      </c>
      <c r="Y3">
        <v>2798537.3486617901</v>
      </c>
      <c r="Z3">
        <v>2887545.32827004</v>
      </c>
      <c r="AA3">
        <v>2906041.7344453302</v>
      </c>
      <c r="AB3">
        <v>3044362.79080889</v>
      </c>
      <c r="AC3">
        <v>3072820.9348393702</v>
      </c>
      <c r="AD3">
        <v>3083194.7808959102</v>
      </c>
      <c r="AE3">
        <v>3039214.7627420798</v>
      </c>
    </row>
    <row r="4" spans="1:32" x14ac:dyDescent="0.3">
      <c r="A4" t="s">
        <v>162</v>
      </c>
      <c r="B4" t="s">
        <v>301</v>
      </c>
      <c r="C4" t="s">
        <v>297</v>
      </c>
      <c r="D4" t="s">
        <v>302</v>
      </c>
      <c r="E4" t="s">
        <v>298</v>
      </c>
      <c r="F4">
        <v>195981125.68677601</v>
      </c>
      <c r="G4">
        <v>201529435.71875301</v>
      </c>
      <c r="H4">
        <v>208943084.69848099</v>
      </c>
      <c r="I4">
        <v>213234715.933994</v>
      </c>
      <c r="J4">
        <v>212036047.34320101</v>
      </c>
      <c r="K4">
        <v>215205688.77783599</v>
      </c>
      <c r="L4">
        <v>216810589.50993499</v>
      </c>
      <c r="M4">
        <v>213801775.80476901</v>
      </c>
      <c r="N4">
        <v>212888289.16511801</v>
      </c>
      <c r="O4">
        <v>214229239.94216901</v>
      </c>
      <c r="P4">
        <v>220591563.124042</v>
      </c>
      <c r="Q4">
        <v>226962068.445631</v>
      </c>
      <c r="R4">
        <v>234739752.634067</v>
      </c>
      <c r="S4">
        <v>244495904.82954901</v>
      </c>
      <c r="T4">
        <v>238087587.18635601</v>
      </c>
      <c r="U4">
        <v>232755056.413535</v>
      </c>
      <c r="V4">
        <v>232453156.55669701</v>
      </c>
      <c r="W4">
        <v>232293325.71765199</v>
      </c>
      <c r="X4">
        <v>232860635.737914</v>
      </c>
      <c r="Y4">
        <v>236504768.763854</v>
      </c>
      <c r="Z4">
        <v>239727437.16341299</v>
      </c>
      <c r="AA4">
        <v>239809247.270771</v>
      </c>
      <c r="AB4">
        <v>243743927.127424</v>
      </c>
      <c r="AC4">
        <v>249259346.447465</v>
      </c>
      <c r="AD4">
        <v>253779621.79899299</v>
      </c>
      <c r="AE4">
        <v>253667019.520266</v>
      </c>
    </row>
    <row r="5" spans="1:32" x14ac:dyDescent="0.3">
      <c r="A5" t="s">
        <v>162</v>
      </c>
      <c r="B5" t="s">
        <v>303</v>
      </c>
      <c r="C5" t="s">
        <v>297</v>
      </c>
      <c r="D5" t="s">
        <v>304</v>
      </c>
      <c r="E5" t="s">
        <v>298</v>
      </c>
      <c r="F5">
        <v>15610691.0595925</v>
      </c>
      <c r="G5">
        <v>16410625.328929201</v>
      </c>
      <c r="H5">
        <v>17331437.0315441</v>
      </c>
      <c r="I5">
        <v>17960482.8226544</v>
      </c>
      <c r="J5">
        <v>18207609.913080499</v>
      </c>
      <c r="K5">
        <v>18752264.049782299</v>
      </c>
      <c r="L5">
        <v>19127138.7510892</v>
      </c>
      <c r="M5">
        <v>19381656.2787802</v>
      </c>
      <c r="N5">
        <v>19475506.033214498</v>
      </c>
      <c r="O5">
        <v>19731607.853255499</v>
      </c>
      <c r="P5">
        <v>20423942.449799601</v>
      </c>
      <c r="Q5">
        <v>21067800.8444518</v>
      </c>
      <c r="R5">
        <v>21740370.619383302</v>
      </c>
      <c r="S5">
        <v>22402370.2626012</v>
      </c>
      <c r="T5">
        <v>22031648.434508201</v>
      </c>
      <c r="U5">
        <v>21896810.7953922</v>
      </c>
      <c r="V5">
        <v>22424582.6964176</v>
      </c>
      <c r="W5">
        <v>22692555.531999901</v>
      </c>
      <c r="X5">
        <v>22948237.456527598</v>
      </c>
      <c r="Y5">
        <v>23557558.339313701</v>
      </c>
      <c r="Z5">
        <v>23868732.503337</v>
      </c>
      <c r="AA5">
        <v>24029562.352229901</v>
      </c>
      <c r="AB5">
        <v>24771095.9090764</v>
      </c>
      <c r="AC5">
        <v>25505795.051566899</v>
      </c>
      <c r="AD5">
        <v>26105456.2865525</v>
      </c>
      <c r="AE5">
        <v>26116511.005347401</v>
      </c>
    </row>
    <row r="6" spans="1:32" x14ac:dyDescent="0.3">
      <c r="A6" t="s">
        <v>162</v>
      </c>
      <c r="B6" t="s">
        <v>305</v>
      </c>
      <c r="C6" t="s">
        <v>297</v>
      </c>
      <c r="D6" t="s">
        <v>306</v>
      </c>
      <c r="E6" t="s">
        <v>298</v>
      </c>
      <c r="F6">
        <v>7495002.63028129</v>
      </c>
      <c r="G6">
        <v>7355470.9713043803</v>
      </c>
      <c r="H6">
        <v>7309041.0442966698</v>
      </c>
      <c r="I6">
        <v>7135512.9623098196</v>
      </c>
      <c r="J6">
        <v>6791257.2607981497</v>
      </c>
      <c r="K6">
        <v>6526488.5845139204</v>
      </c>
      <c r="L6">
        <v>6243277.3925290098</v>
      </c>
      <c r="M6">
        <v>5934886.4724534703</v>
      </c>
      <c r="N6">
        <v>5627255.4524172395</v>
      </c>
      <c r="O6">
        <v>5393927.1249522902</v>
      </c>
      <c r="P6">
        <v>5304213.7125315899</v>
      </c>
      <c r="Q6">
        <v>5182731.1813348699</v>
      </c>
      <c r="R6">
        <v>5109608.4316307604</v>
      </c>
      <c r="S6">
        <v>5088176.4255748801</v>
      </c>
      <c r="T6">
        <v>4788818.9932871098</v>
      </c>
      <c r="U6">
        <v>4561488.2573006703</v>
      </c>
      <c r="V6">
        <v>4465365.4939724999</v>
      </c>
      <c r="W6">
        <v>4305709.9512085104</v>
      </c>
      <c r="X6">
        <v>4221724.3508255202</v>
      </c>
      <c r="Y6">
        <v>4170884.87024173</v>
      </c>
      <c r="Z6">
        <v>4124108.63274557</v>
      </c>
      <c r="AA6">
        <v>4000957.1416879701</v>
      </c>
      <c r="AB6">
        <v>3942795.2823411799</v>
      </c>
      <c r="AC6">
        <v>3874234.9210979398</v>
      </c>
      <c r="AD6">
        <v>3845262.4087013099</v>
      </c>
      <c r="AE6">
        <v>3723334.4258031799</v>
      </c>
    </row>
    <row r="7" spans="1:32" x14ac:dyDescent="0.3">
      <c r="A7" t="s">
        <v>162</v>
      </c>
      <c r="B7" t="s">
        <v>307</v>
      </c>
      <c r="C7" t="s">
        <v>297</v>
      </c>
      <c r="D7" t="s">
        <v>308</v>
      </c>
      <c r="E7" t="s">
        <v>298</v>
      </c>
      <c r="F7">
        <v>12620334.722011</v>
      </c>
      <c r="G7">
        <v>13028160.400764801</v>
      </c>
      <c r="H7">
        <v>13602698.045741299</v>
      </c>
      <c r="I7">
        <v>13835554.676795701</v>
      </c>
      <c r="J7">
        <v>13625946.526136599</v>
      </c>
      <c r="K7">
        <v>13658154.8711066</v>
      </c>
      <c r="L7">
        <v>13548151.235171</v>
      </c>
      <c r="M7">
        <v>13280710.8462175</v>
      </c>
      <c r="N7">
        <v>13065362.022239201</v>
      </c>
      <c r="O7">
        <v>12890662.642232399</v>
      </c>
      <c r="P7">
        <v>13138306.193418199</v>
      </c>
      <c r="Q7">
        <v>13413114.7210401</v>
      </c>
      <c r="R7">
        <v>13820592.952294599</v>
      </c>
      <c r="S7">
        <v>14167252.6679559</v>
      </c>
      <c r="T7">
        <v>13677699.728266399</v>
      </c>
      <c r="U7">
        <v>13370548.926705699</v>
      </c>
      <c r="V7">
        <v>13266918.5451547</v>
      </c>
      <c r="W7">
        <v>13070073.016472001</v>
      </c>
      <c r="X7">
        <v>13130597.0086277</v>
      </c>
      <c r="Y7">
        <v>13346488.2546349</v>
      </c>
      <c r="Z7">
        <v>13459837.1677406</v>
      </c>
      <c r="AA7">
        <v>13396168.779628901</v>
      </c>
      <c r="AB7">
        <v>13451857.0957199</v>
      </c>
      <c r="AC7">
        <v>13558317.1435722</v>
      </c>
      <c r="AD7">
        <v>13636687.9665817</v>
      </c>
      <c r="AE7">
        <v>13610917.6300491</v>
      </c>
    </row>
    <row r="8" spans="1:32" x14ac:dyDescent="0.3">
      <c r="A8" t="s">
        <v>162</v>
      </c>
      <c r="B8" t="s">
        <v>309</v>
      </c>
      <c r="C8" t="s">
        <v>297</v>
      </c>
      <c r="D8" t="s">
        <v>310</v>
      </c>
      <c r="E8" t="s">
        <v>298</v>
      </c>
      <c r="F8">
        <v>7033248.7662551804</v>
      </c>
      <c r="G8">
        <v>7167552.31013034</v>
      </c>
      <c r="H8">
        <v>7158434.1935231304</v>
      </c>
      <c r="I8">
        <v>7042904.8659093399</v>
      </c>
      <c r="J8">
        <v>6803436.86329877</v>
      </c>
      <c r="K8">
        <v>6612301.2037430704</v>
      </c>
      <c r="L8">
        <v>6346474.9404134201</v>
      </c>
      <c r="M8">
        <v>6176445.0950821703</v>
      </c>
      <c r="N8">
        <v>6074762.1353911702</v>
      </c>
      <c r="O8">
        <v>6052179.7921599196</v>
      </c>
      <c r="P8">
        <v>6067740.1247578003</v>
      </c>
      <c r="Q8">
        <v>6206591.0421720501</v>
      </c>
      <c r="R8">
        <v>6293035.8920014901</v>
      </c>
      <c r="S8">
        <v>6551242.6468004398</v>
      </c>
      <c r="T8">
        <v>6407091.3993090503</v>
      </c>
      <c r="U8">
        <v>6240615.4693574104</v>
      </c>
      <c r="V8">
        <v>6087681.3553711297</v>
      </c>
      <c r="W8">
        <v>5948104.2721593399</v>
      </c>
      <c r="X8">
        <v>5905936.1460367702</v>
      </c>
      <c r="Y8">
        <v>5942055.6795089897</v>
      </c>
      <c r="Z8">
        <v>5957170.1895750901</v>
      </c>
      <c r="AA8">
        <v>5819469.8173126904</v>
      </c>
      <c r="AB8">
        <v>5825938.2295768596</v>
      </c>
      <c r="AC8">
        <v>5804390.2861564904</v>
      </c>
      <c r="AD8">
        <v>5757470.1288387403</v>
      </c>
      <c r="AE8">
        <v>5712553.9634079998</v>
      </c>
    </row>
    <row r="9" spans="1:32" x14ac:dyDescent="0.3">
      <c r="A9" t="s">
        <v>162</v>
      </c>
      <c r="B9" t="s">
        <v>311</v>
      </c>
      <c r="C9" t="s">
        <v>297</v>
      </c>
      <c r="D9" t="s">
        <v>312</v>
      </c>
      <c r="E9" t="s">
        <v>298</v>
      </c>
      <c r="F9">
        <v>20309532.108769599</v>
      </c>
      <c r="G9">
        <v>20617439.848365799</v>
      </c>
      <c r="H9">
        <v>21184775.192335799</v>
      </c>
      <c r="I9">
        <v>21417481.414009999</v>
      </c>
      <c r="J9">
        <v>21162961.033506598</v>
      </c>
      <c r="K9">
        <v>21264179.354435001</v>
      </c>
      <c r="L9">
        <v>21271649.371066801</v>
      </c>
      <c r="M9">
        <v>21069140.423871402</v>
      </c>
      <c r="N9">
        <v>21048253.660696302</v>
      </c>
      <c r="O9">
        <v>20982153.200150002</v>
      </c>
      <c r="P9">
        <v>21505901.136146799</v>
      </c>
      <c r="Q9">
        <v>21861480.841773901</v>
      </c>
      <c r="R9">
        <v>22353314.9426069</v>
      </c>
      <c r="S9">
        <v>23530747.170375101</v>
      </c>
      <c r="T9">
        <v>23014162.018574201</v>
      </c>
      <c r="U9">
        <v>22776202.9901972</v>
      </c>
      <c r="V9">
        <v>22904006.4597749</v>
      </c>
      <c r="W9">
        <v>22647615.792168699</v>
      </c>
      <c r="X9">
        <v>22487452.298611399</v>
      </c>
      <c r="Y9">
        <v>22618965.950712301</v>
      </c>
      <c r="Z9">
        <v>22517543.2859434</v>
      </c>
      <c r="AA9">
        <v>22038160.747757599</v>
      </c>
      <c r="AB9">
        <v>22024545.803408101</v>
      </c>
      <c r="AC9">
        <v>22387356.473085999</v>
      </c>
      <c r="AD9">
        <v>22962669.4164012</v>
      </c>
      <c r="AE9">
        <v>23019401.905666199</v>
      </c>
    </row>
    <row r="10" spans="1:32" x14ac:dyDescent="0.3">
      <c r="A10" t="s">
        <v>162</v>
      </c>
      <c r="B10" t="s">
        <v>313</v>
      </c>
      <c r="C10" t="s">
        <v>297</v>
      </c>
      <c r="D10" t="s">
        <v>314</v>
      </c>
      <c r="E10" t="s">
        <v>298</v>
      </c>
      <c r="F10">
        <v>25304240.146662399</v>
      </c>
      <c r="G10">
        <v>25874345.213282701</v>
      </c>
      <c r="H10">
        <v>26813731.876630701</v>
      </c>
      <c r="I10">
        <v>27249403.237143401</v>
      </c>
      <c r="J10">
        <v>27079067.469647601</v>
      </c>
      <c r="K10">
        <v>27428653.064708602</v>
      </c>
      <c r="L10">
        <v>27672551.7533952</v>
      </c>
      <c r="M10">
        <v>27681036.8585627</v>
      </c>
      <c r="N10">
        <v>27890822.9050452</v>
      </c>
      <c r="O10">
        <v>28024434.8547743</v>
      </c>
      <c r="P10">
        <v>28833858.816794001</v>
      </c>
      <c r="Q10">
        <v>29523446.666035201</v>
      </c>
      <c r="R10">
        <v>30289736.6730888</v>
      </c>
      <c r="S10">
        <v>31806439.726153001</v>
      </c>
      <c r="T10">
        <v>31271952.937431399</v>
      </c>
      <c r="U10">
        <v>30995856.570224199</v>
      </c>
      <c r="V10">
        <v>31353720.533760998</v>
      </c>
      <c r="W10">
        <v>31670104.337275401</v>
      </c>
      <c r="X10">
        <v>32149557.805077601</v>
      </c>
      <c r="Y10">
        <v>32908510.679639298</v>
      </c>
      <c r="Z10">
        <v>33177789.2830435</v>
      </c>
      <c r="AA10">
        <v>33288273.827959299</v>
      </c>
      <c r="AB10">
        <v>33872403.2522581</v>
      </c>
      <c r="AC10">
        <v>34775948.697878599</v>
      </c>
      <c r="AD10">
        <v>35806994.303764597</v>
      </c>
      <c r="AE10">
        <v>36209257.502273902</v>
      </c>
    </row>
    <row r="11" spans="1:32" x14ac:dyDescent="0.3">
      <c r="A11" t="s">
        <v>162</v>
      </c>
      <c r="B11" t="s">
        <v>315</v>
      </c>
      <c r="C11" t="s">
        <v>297</v>
      </c>
      <c r="D11" t="s">
        <v>316</v>
      </c>
      <c r="E11" t="s">
        <v>298</v>
      </c>
      <c r="F11">
        <v>4994708.0378927598</v>
      </c>
      <c r="G11">
        <v>5256905.3649169402</v>
      </c>
      <c r="H11">
        <v>5628956.6842948897</v>
      </c>
      <c r="I11">
        <v>5831921.8231334202</v>
      </c>
      <c r="J11">
        <v>5916106.4361409498</v>
      </c>
      <c r="K11">
        <v>6164473.7102736002</v>
      </c>
      <c r="L11">
        <v>6400902.3823284097</v>
      </c>
      <c r="M11">
        <v>6611896.4346912997</v>
      </c>
      <c r="N11">
        <v>6842569.24434892</v>
      </c>
      <c r="O11">
        <v>7042281.6546243103</v>
      </c>
      <c r="P11">
        <v>7327957.6806471804</v>
      </c>
      <c r="Q11">
        <v>7661965.8242613096</v>
      </c>
      <c r="R11">
        <v>7936421.7304819003</v>
      </c>
      <c r="S11">
        <v>8275692.5557778897</v>
      </c>
      <c r="T11">
        <v>8257790.9188572001</v>
      </c>
      <c r="U11">
        <v>8219653.58002696</v>
      </c>
      <c r="V11">
        <v>8449714.0739860795</v>
      </c>
      <c r="W11">
        <v>9022488.5451066997</v>
      </c>
      <c r="X11">
        <v>9662105.5064662695</v>
      </c>
      <c r="Y11">
        <v>10289544.728926999</v>
      </c>
      <c r="Z11">
        <v>10660245.9971001</v>
      </c>
      <c r="AA11">
        <v>11250113.0802017</v>
      </c>
      <c r="AB11">
        <v>11847857.448850101</v>
      </c>
      <c r="AC11">
        <v>12388592.2247926</v>
      </c>
      <c r="AD11">
        <v>12844324.8873634</v>
      </c>
      <c r="AE11">
        <v>13189855.596607599</v>
      </c>
    </row>
    <row r="12" spans="1:32" x14ac:dyDescent="0.3">
      <c r="A12" t="s">
        <v>162</v>
      </c>
      <c r="B12" t="s">
        <v>317</v>
      </c>
      <c r="C12" t="s">
        <v>297</v>
      </c>
      <c r="D12" t="s">
        <v>318</v>
      </c>
      <c r="E12" t="s">
        <v>298</v>
      </c>
      <c r="F12">
        <v>16871238.444002401</v>
      </c>
      <c r="G12">
        <v>17354338.336495601</v>
      </c>
      <c r="H12">
        <v>17966528.1664779</v>
      </c>
      <c r="I12">
        <v>18198226.040851999</v>
      </c>
      <c r="J12">
        <v>17896320.5156441</v>
      </c>
      <c r="K12">
        <v>18039937.025633</v>
      </c>
      <c r="L12">
        <v>18088301.3570383</v>
      </c>
      <c r="M12">
        <v>17671830.4219721</v>
      </c>
      <c r="N12">
        <v>17730066.682826199</v>
      </c>
      <c r="O12">
        <v>17914925.524589699</v>
      </c>
      <c r="P12">
        <v>18409838.2691007</v>
      </c>
      <c r="Q12">
        <v>19110920.3206756</v>
      </c>
      <c r="R12">
        <v>19703313.191711601</v>
      </c>
      <c r="S12">
        <v>20327054.876177199</v>
      </c>
      <c r="T12">
        <v>19791037.537225202</v>
      </c>
      <c r="U12">
        <v>19346873.659632001</v>
      </c>
      <c r="V12">
        <v>19257665.2048399</v>
      </c>
      <c r="W12">
        <v>19184211.8547372</v>
      </c>
      <c r="X12">
        <v>19283683.533693202</v>
      </c>
      <c r="Y12">
        <v>19565982.782132801</v>
      </c>
      <c r="Z12">
        <v>19746342.9023032</v>
      </c>
      <c r="AA12">
        <v>19527101.066609301</v>
      </c>
      <c r="AB12">
        <v>19684154.750523198</v>
      </c>
      <c r="AC12">
        <v>20034762.001814201</v>
      </c>
      <c r="AD12">
        <v>20297227.103920002</v>
      </c>
      <c r="AE12">
        <v>20282562.1473502</v>
      </c>
    </row>
    <row r="13" spans="1:32" x14ac:dyDescent="0.3">
      <c r="A13" t="s">
        <v>162</v>
      </c>
      <c r="B13" t="s">
        <v>319</v>
      </c>
      <c r="C13" t="s">
        <v>297</v>
      </c>
      <c r="D13" t="s">
        <v>320</v>
      </c>
      <c r="E13" t="s">
        <v>298</v>
      </c>
      <c r="F13">
        <v>34535265.219181404</v>
      </c>
      <c r="G13">
        <v>35035946.231086403</v>
      </c>
      <c r="H13">
        <v>35614267.638778001</v>
      </c>
      <c r="I13">
        <v>35318088.426819198</v>
      </c>
      <c r="J13">
        <v>34539344.262329802</v>
      </c>
      <c r="K13">
        <v>34605987.527463302</v>
      </c>
      <c r="L13">
        <v>34436729.044401497</v>
      </c>
      <c r="M13">
        <v>33568171.827315502</v>
      </c>
      <c r="N13">
        <v>32756118.769126199</v>
      </c>
      <c r="O13">
        <v>32401382.952498101</v>
      </c>
      <c r="P13">
        <v>32744910.497184899</v>
      </c>
      <c r="Q13">
        <v>33424823.043983299</v>
      </c>
      <c r="R13">
        <v>34540352.949423</v>
      </c>
      <c r="S13">
        <v>36117740.304288</v>
      </c>
      <c r="T13">
        <v>35359014.70126</v>
      </c>
      <c r="U13">
        <v>34930494.893221401</v>
      </c>
      <c r="V13">
        <v>35109898.960083701</v>
      </c>
      <c r="W13">
        <v>35105824.114714898</v>
      </c>
      <c r="X13">
        <v>35073644.516764201</v>
      </c>
      <c r="Y13">
        <v>35649905.851721801</v>
      </c>
      <c r="Z13">
        <v>35882517.142241903</v>
      </c>
      <c r="AA13">
        <v>35588539.075317003</v>
      </c>
      <c r="AB13">
        <v>36425094.086035602</v>
      </c>
      <c r="AC13">
        <v>37044421.274061903</v>
      </c>
      <c r="AD13">
        <v>37775482.736079901</v>
      </c>
      <c r="AE13">
        <v>37731800.868181303</v>
      </c>
    </row>
    <row r="14" spans="1:32" x14ac:dyDescent="0.3">
      <c r="A14" t="s">
        <v>162</v>
      </c>
      <c r="B14" t="s">
        <v>321</v>
      </c>
      <c r="C14" t="s">
        <v>297</v>
      </c>
      <c r="D14" t="s">
        <v>322</v>
      </c>
      <c r="E14" t="s">
        <v>298</v>
      </c>
      <c r="F14">
        <v>21437239.450991601</v>
      </c>
      <c r="G14">
        <v>22292684.273487199</v>
      </c>
      <c r="H14">
        <v>23267671.539946701</v>
      </c>
      <c r="I14">
        <v>24300723.594337501</v>
      </c>
      <c r="J14">
        <v>24555721.7221338</v>
      </c>
      <c r="K14">
        <v>25937001.1797553</v>
      </c>
      <c r="L14">
        <v>26933140.501809701</v>
      </c>
      <c r="M14">
        <v>26339809.547989301</v>
      </c>
      <c r="N14">
        <v>26038600.6247852</v>
      </c>
      <c r="O14">
        <v>26636314.642217301</v>
      </c>
      <c r="P14">
        <v>27394283.9074439</v>
      </c>
      <c r="Q14">
        <v>28494520.3496239</v>
      </c>
      <c r="R14">
        <v>29482010.705014501</v>
      </c>
      <c r="S14">
        <v>30893803.501071502</v>
      </c>
      <c r="T14">
        <v>29877479.5030169</v>
      </c>
      <c r="U14">
        <v>28993618.714328501</v>
      </c>
      <c r="V14">
        <v>28789326.645622902</v>
      </c>
      <c r="W14">
        <v>28728446.6445406</v>
      </c>
      <c r="X14">
        <v>28343280.318613101</v>
      </c>
      <c r="Y14">
        <v>28525240.805961799</v>
      </c>
      <c r="Z14">
        <v>29108299.6003027</v>
      </c>
      <c r="AA14">
        <v>28970002.583361302</v>
      </c>
      <c r="AB14">
        <v>29221139.252590101</v>
      </c>
      <c r="AC14">
        <v>30304577.606765401</v>
      </c>
      <c r="AD14">
        <v>30955287.182452999</v>
      </c>
      <c r="AE14">
        <v>31197849.688808501</v>
      </c>
    </row>
    <row r="15" spans="1:32" x14ac:dyDescent="0.3">
      <c r="A15" t="s">
        <v>162</v>
      </c>
      <c r="B15" t="s">
        <v>323</v>
      </c>
      <c r="C15" t="s">
        <v>297</v>
      </c>
      <c r="D15" t="s">
        <v>324</v>
      </c>
      <c r="E15" t="s">
        <v>298</v>
      </c>
      <c r="F15">
        <v>33523598.4921006</v>
      </c>
      <c r="G15">
        <v>35012448.458237097</v>
      </c>
      <c r="H15">
        <v>36764607.6968382</v>
      </c>
      <c r="I15">
        <v>38230783.332537197</v>
      </c>
      <c r="J15">
        <v>38650343.6718449</v>
      </c>
      <c r="K15">
        <v>40586728.144470401</v>
      </c>
      <c r="L15">
        <v>41884190.175245501</v>
      </c>
      <c r="M15">
        <v>40999396.500811897</v>
      </c>
      <c r="N15">
        <v>40592610.4444516</v>
      </c>
      <c r="O15">
        <v>41304542.154755503</v>
      </c>
      <c r="P15">
        <v>42379794.342523701</v>
      </c>
      <c r="Q15">
        <v>43840050.709118702</v>
      </c>
      <c r="R15">
        <v>45309342.902328797</v>
      </c>
      <c r="S15">
        <v>47031908.595588401</v>
      </c>
      <c r="T15">
        <v>45330858.235008299</v>
      </c>
      <c r="U15">
        <v>44009958.922837801</v>
      </c>
      <c r="V15">
        <v>43775893.905164398</v>
      </c>
      <c r="W15">
        <v>43631062.3917927</v>
      </c>
      <c r="X15">
        <v>43191874.898145899</v>
      </c>
      <c r="Y15">
        <v>43505614.526499398</v>
      </c>
      <c r="Z15">
        <v>44189722.6107549</v>
      </c>
      <c r="AA15">
        <v>44074331.063041203</v>
      </c>
      <c r="AB15">
        <v>44753351.157860197</v>
      </c>
      <c r="AC15">
        <v>46141573.347457603</v>
      </c>
      <c r="AD15">
        <v>46873216.256160498</v>
      </c>
      <c r="AE15">
        <v>47014073.876107402</v>
      </c>
    </row>
    <row r="16" spans="1:32" x14ac:dyDescent="0.3">
      <c r="A16" t="s">
        <v>162</v>
      </c>
      <c r="B16" t="s">
        <v>325</v>
      </c>
      <c r="C16" t="s">
        <v>297</v>
      </c>
      <c r="D16" t="s">
        <v>326</v>
      </c>
      <c r="E16" t="s">
        <v>298</v>
      </c>
      <c r="F16">
        <v>12086359.041108999</v>
      </c>
      <c r="G16">
        <v>12719764.184749801</v>
      </c>
      <c r="H16">
        <v>13496936.1568914</v>
      </c>
      <c r="I16">
        <v>13930059.7381997</v>
      </c>
      <c r="J16">
        <v>14094621.949711099</v>
      </c>
      <c r="K16">
        <v>14649726.9647152</v>
      </c>
      <c r="L16">
        <v>14951049.6734358</v>
      </c>
      <c r="M16">
        <v>14659586.952822501</v>
      </c>
      <c r="N16">
        <v>14554009.819666499</v>
      </c>
      <c r="O16">
        <v>14668227.5125382</v>
      </c>
      <c r="P16">
        <v>14985510.4350798</v>
      </c>
      <c r="Q16">
        <v>15345530.3594948</v>
      </c>
      <c r="R16">
        <v>15827332.1973143</v>
      </c>
      <c r="S16">
        <v>16138105.094516899</v>
      </c>
      <c r="T16">
        <v>15453378.731991399</v>
      </c>
      <c r="U16">
        <v>15016340.2085093</v>
      </c>
      <c r="V16">
        <v>14986567.2595414</v>
      </c>
      <c r="W16">
        <v>14902615.747252099</v>
      </c>
      <c r="X16">
        <v>14848594.5795328</v>
      </c>
      <c r="Y16">
        <v>14980373.7205375</v>
      </c>
      <c r="Z16">
        <v>15081423.0104522</v>
      </c>
      <c r="AA16">
        <v>15104328.479679801</v>
      </c>
      <c r="AB16">
        <v>15532211.9052701</v>
      </c>
      <c r="AC16">
        <v>15836995.740692301</v>
      </c>
      <c r="AD16">
        <v>15917929.0737075</v>
      </c>
      <c r="AE16">
        <v>15816224.1872989</v>
      </c>
    </row>
    <row r="17" spans="1:31" x14ac:dyDescent="0.3">
      <c r="A17" t="s">
        <v>162</v>
      </c>
      <c r="B17" t="s">
        <v>327</v>
      </c>
      <c r="C17" t="s">
        <v>297</v>
      </c>
      <c r="D17" t="s">
        <v>328</v>
      </c>
      <c r="E17" t="s">
        <v>298</v>
      </c>
      <c r="F17">
        <v>13150982.169600099</v>
      </c>
      <c r="G17">
        <v>13724794.265665701</v>
      </c>
      <c r="H17">
        <v>14408114.7508898</v>
      </c>
      <c r="I17">
        <v>15123649.769554401</v>
      </c>
      <c r="J17">
        <v>15214435.469612099</v>
      </c>
      <c r="K17">
        <v>15584003.639097899</v>
      </c>
      <c r="L17">
        <v>15757256.035825999</v>
      </c>
      <c r="M17">
        <v>15541848.360562401</v>
      </c>
      <c r="N17">
        <v>15465856.5906149</v>
      </c>
      <c r="O17">
        <v>15881572.037760001</v>
      </c>
      <c r="P17">
        <v>16844917.2875508</v>
      </c>
      <c r="Q17">
        <v>17362921.973272301</v>
      </c>
      <c r="R17">
        <v>18516681.569915202</v>
      </c>
      <c r="S17">
        <v>19863523.637013599</v>
      </c>
      <c r="T17">
        <v>19527331.628278099</v>
      </c>
      <c r="U17">
        <v>18830934.542385399</v>
      </c>
      <c r="V17">
        <v>18690217.673055999</v>
      </c>
      <c r="W17">
        <v>18872639.232530002</v>
      </c>
      <c r="X17">
        <v>18829291.054109901</v>
      </c>
      <c r="Y17">
        <v>19014107.706734002</v>
      </c>
      <c r="Z17">
        <v>19439636.389729101</v>
      </c>
      <c r="AA17">
        <v>19396409.386599001</v>
      </c>
      <c r="AB17">
        <v>19324113.747542899</v>
      </c>
      <c r="AC17">
        <v>19735609.547099501</v>
      </c>
      <c r="AD17">
        <v>20081995.774213102</v>
      </c>
      <c r="AE17">
        <v>19744315.817613401</v>
      </c>
    </row>
    <row r="18" spans="1:31" x14ac:dyDescent="0.3">
      <c r="A18" t="s">
        <v>162</v>
      </c>
      <c r="B18" t="s">
        <v>329</v>
      </c>
      <c r="C18" t="s">
        <v>297</v>
      </c>
      <c r="D18" t="s">
        <v>330</v>
      </c>
      <c r="E18" t="s">
        <v>298</v>
      </c>
      <c r="F18">
        <v>25981812.7754093</v>
      </c>
      <c r="G18">
        <v>26600461.5231773</v>
      </c>
      <c r="H18">
        <v>27875910.799234699</v>
      </c>
      <c r="I18">
        <v>28940883.847798999</v>
      </c>
      <c r="J18">
        <v>29070000.448484302</v>
      </c>
      <c r="K18">
        <v>29319904.082522701</v>
      </c>
      <c r="L18">
        <v>29609622.1986706</v>
      </c>
      <c r="M18">
        <v>29599397.549853198</v>
      </c>
      <c r="N18">
        <v>30208309.4979495</v>
      </c>
      <c r="O18">
        <v>30645187.694805801</v>
      </c>
      <c r="P18">
        <v>32290162.8409396</v>
      </c>
      <c r="Q18">
        <v>33522598.721934799</v>
      </c>
      <c r="R18">
        <v>34942188.632476501</v>
      </c>
      <c r="S18">
        <v>36568480.034040198</v>
      </c>
      <c r="T18">
        <v>35442562.814541899</v>
      </c>
      <c r="U18">
        <v>34142762.047265403</v>
      </c>
      <c r="V18">
        <v>33524766.061806198</v>
      </c>
      <c r="W18">
        <v>33335246.216747001</v>
      </c>
      <c r="X18">
        <v>33586490.747899897</v>
      </c>
      <c r="Y18">
        <v>34223471.5827654</v>
      </c>
      <c r="Z18">
        <v>35112337.638783701</v>
      </c>
      <c r="AA18">
        <v>35896549.714678504</v>
      </c>
      <c r="AB18">
        <v>36928237.067430101</v>
      </c>
      <c r="AC18">
        <v>38043466.743234299</v>
      </c>
      <c r="AD18">
        <v>38834526.930655897</v>
      </c>
      <c r="AE18">
        <v>38804699.5901068</v>
      </c>
    </row>
    <row r="19" spans="1:31" x14ac:dyDescent="0.3">
      <c r="A19" t="s">
        <v>162</v>
      </c>
      <c r="B19" t="s">
        <v>331</v>
      </c>
      <c r="C19" t="s">
        <v>297</v>
      </c>
      <c r="D19" t="s">
        <v>332</v>
      </c>
      <c r="E19" t="s">
        <v>298</v>
      </c>
      <c r="F19">
        <v>3854711.2616794799</v>
      </c>
      <c r="G19">
        <v>3965292.6796799302</v>
      </c>
      <c r="H19">
        <v>4098313.4545263401</v>
      </c>
      <c r="I19">
        <v>4199225.9516195003</v>
      </c>
      <c r="J19">
        <v>4158284.9423243301</v>
      </c>
      <c r="K19">
        <v>4091266.5847945702</v>
      </c>
      <c r="L19">
        <v>4096896.62615501</v>
      </c>
      <c r="M19">
        <v>3966395.5931581901</v>
      </c>
      <c r="N19">
        <v>4001618.6318419101</v>
      </c>
      <c r="O19">
        <v>3988817.3103851802</v>
      </c>
      <c r="P19">
        <v>4153878.5894415001</v>
      </c>
      <c r="Q19">
        <v>4307069.2216120996</v>
      </c>
      <c r="R19">
        <v>4474528.8198128901</v>
      </c>
      <c r="S19">
        <v>4571715.6533557903</v>
      </c>
      <c r="T19">
        <v>4459570.7772408798</v>
      </c>
      <c r="U19">
        <v>4428712.3292132597</v>
      </c>
      <c r="V19">
        <v>4496446.1270701196</v>
      </c>
      <c r="W19">
        <v>4477794.7980153104</v>
      </c>
      <c r="X19">
        <v>4539598.22020532</v>
      </c>
      <c r="Y19">
        <v>4620188.4906621501</v>
      </c>
      <c r="Z19">
        <v>4769242.7031580796</v>
      </c>
      <c r="AA19">
        <v>4791885.0457078302</v>
      </c>
      <c r="AB19">
        <v>4764886.5490592504</v>
      </c>
      <c r="AC19">
        <v>4740827.4335249197</v>
      </c>
      <c r="AD19">
        <v>4765301.9035244696</v>
      </c>
      <c r="AE19">
        <v>4716992.6940256804</v>
      </c>
    </row>
    <row r="20" spans="1:31" x14ac:dyDescent="0.3">
      <c r="A20" t="s">
        <v>162</v>
      </c>
      <c r="B20" t="s">
        <v>333</v>
      </c>
      <c r="C20" t="s">
        <v>297</v>
      </c>
      <c r="D20" t="s">
        <v>334</v>
      </c>
      <c r="E20" t="s">
        <v>298</v>
      </c>
      <c r="F20">
        <v>106477844.333823</v>
      </c>
      <c r="G20">
        <v>112040240.363032</v>
      </c>
      <c r="H20">
        <v>117844138.07188401</v>
      </c>
      <c r="I20">
        <v>120406086.522469</v>
      </c>
      <c r="J20">
        <v>122241939.975977</v>
      </c>
      <c r="K20">
        <v>125320880.391717</v>
      </c>
      <c r="L20">
        <v>126441814.390865</v>
      </c>
      <c r="M20">
        <v>126382993.52044</v>
      </c>
      <c r="N20">
        <v>127468655.491999</v>
      </c>
      <c r="O20">
        <v>128270838.88221499</v>
      </c>
      <c r="P20">
        <v>130209964.8309</v>
      </c>
      <c r="Q20">
        <v>132036077.640488</v>
      </c>
      <c r="R20">
        <v>133870821.961501</v>
      </c>
      <c r="S20">
        <v>139325242.10799801</v>
      </c>
      <c r="T20">
        <v>136200070.36163801</v>
      </c>
      <c r="U20">
        <v>135441860.39065099</v>
      </c>
      <c r="V20">
        <v>135884594.81885999</v>
      </c>
      <c r="W20">
        <v>135832857.86023599</v>
      </c>
      <c r="X20">
        <v>136929983.706727</v>
      </c>
      <c r="Y20">
        <v>140289532.68666399</v>
      </c>
      <c r="Z20">
        <v>141640092.46206999</v>
      </c>
      <c r="AA20">
        <v>140658590.35282499</v>
      </c>
      <c r="AB20">
        <v>142441987.437612</v>
      </c>
      <c r="AC20">
        <v>144758343.629893</v>
      </c>
      <c r="AD20">
        <v>146551645.60293499</v>
      </c>
      <c r="AE20">
        <v>146638404.50299999</v>
      </c>
    </row>
    <row r="21" spans="1:31" x14ac:dyDescent="0.3">
      <c r="A21" t="s">
        <v>162</v>
      </c>
      <c r="B21" t="s">
        <v>335</v>
      </c>
      <c r="C21" t="s">
        <v>297</v>
      </c>
      <c r="D21" t="s">
        <v>336</v>
      </c>
      <c r="E21" t="s">
        <v>298</v>
      </c>
      <c r="F21">
        <v>164649628.604734</v>
      </c>
      <c r="G21">
        <v>173507552.307879</v>
      </c>
      <c r="H21">
        <v>182921170.82674399</v>
      </c>
      <c r="I21">
        <v>187355079.363879</v>
      </c>
      <c r="J21">
        <v>190717902.42685401</v>
      </c>
      <c r="K21">
        <v>196190147.68989101</v>
      </c>
      <c r="L21">
        <v>198460617.98456001</v>
      </c>
      <c r="M21">
        <v>199206487.62453601</v>
      </c>
      <c r="N21">
        <v>201769867.61999899</v>
      </c>
      <c r="O21">
        <v>203915865.12686101</v>
      </c>
      <c r="P21">
        <v>207390769.76558</v>
      </c>
      <c r="Q21">
        <v>210687031.95858499</v>
      </c>
      <c r="R21">
        <v>213563532.724549</v>
      </c>
      <c r="S21">
        <v>222363405.71669099</v>
      </c>
      <c r="T21">
        <v>217093162.95511401</v>
      </c>
      <c r="U21">
        <v>215917981.88735601</v>
      </c>
      <c r="V21">
        <v>217126113.29453</v>
      </c>
      <c r="W21">
        <v>217255043.81129</v>
      </c>
      <c r="X21">
        <v>219785455.89231899</v>
      </c>
      <c r="Y21">
        <v>225944086.98833901</v>
      </c>
      <c r="Z21">
        <v>228568342.29181001</v>
      </c>
      <c r="AA21">
        <v>227731648.662278</v>
      </c>
      <c r="AB21">
        <v>231358012.909495</v>
      </c>
      <c r="AC21">
        <v>235665962.21568301</v>
      </c>
      <c r="AD21">
        <v>239669388.38252801</v>
      </c>
      <c r="AE21">
        <v>241325591.64559099</v>
      </c>
    </row>
    <row r="22" spans="1:31" x14ac:dyDescent="0.3">
      <c r="A22" t="s">
        <v>162</v>
      </c>
      <c r="B22" t="s">
        <v>337</v>
      </c>
      <c r="C22" t="s">
        <v>297</v>
      </c>
      <c r="D22" t="s">
        <v>338</v>
      </c>
      <c r="E22" t="s">
        <v>298</v>
      </c>
      <c r="F22">
        <v>58171784.270911001</v>
      </c>
      <c r="G22">
        <v>61467311.944846801</v>
      </c>
      <c r="H22">
        <v>65077032.7548595</v>
      </c>
      <c r="I22">
        <v>66948992.8414101</v>
      </c>
      <c r="J22">
        <v>68475962.450876504</v>
      </c>
      <c r="K22">
        <v>70869267.298174396</v>
      </c>
      <c r="L22">
        <v>72018803.593694404</v>
      </c>
      <c r="M22">
        <v>72823494.104095697</v>
      </c>
      <c r="N22">
        <v>74301212.127999902</v>
      </c>
      <c r="O22">
        <v>75645026.244646296</v>
      </c>
      <c r="P22">
        <v>77180804.934679806</v>
      </c>
      <c r="Q22">
        <v>78650954.318096906</v>
      </c>
      <c r="R22">
        <v>79692710.763047993</v>
      </c>
      <c r="S22">
        <v>83038163.608692497</v>
      </c>
      <c r="T22">
        <v>80893092.593475506</v>
      </c>
      <c r="U22">
        <v>80476121.496704593</v>
      </c>
      <c r="V22">
        <v>81241518.475669801</v>
      </c>
      <c r="W22">
        <v>81422185.951054007</v>
      </c>
      <c r="X22">
        <v>82855472.185591504</v>
      </c>
      <c r="Y22">
        <v>85654554.301675007</v>
      </c>
      <c r="Z22">
        <v>86928249.8297396</v>
      </c>
      <c r="AA22">
        <v>87073058.309453398</v>
      </c>
      <c r="AB22">
        <v>88916025.471883193</v>
      </c>
      <c r="AC22">
        <v>90907618.5857905</v>
      </c>
      <c r="AD22">
        <v>93117742.779593095</v>
      </c>
      <c r="AE22">
        <v>94687187.142591104</v>
      </c>
    </row>
    <row r="23" spans="1:31" x14ac:dyDescent="0.3">
      <c r="A23" t="s">
        <v>162</v>
      </c>
      <c r="B23" t="s">
        <v>339</v>
      </c>
      <c r="C23" t="s">
        <v>297</v>
      </c>
      <c r="D23" t="s">
        <v>340</v>
      </c>
      <c r="E23" t="s">
        <v>298</v>
      </c>
      <c r="F23">
        <v>29752756.3423457</v>
      </c>
      <c r="G23">
        <v>29700680.528504401</v>
      </c>
      <c r="H23">
        <v>29549658.0898332</v>
      </c>
      <c r="I23">
        <v>28765387.763194501</v>
      </c>
      <c r="J23">
        <v>27926368.929280799</v>
      </c>
      <c r="K23">
        <v>27816277.949237801</v>
      </c>
      <c r="L23">
        <v>27216014.391665298</v>
      </c>
      <c r="M23">
        <v>26458369.559296701</v>
      </c>
      <c r="N23">
        <v>25421637.2315805</v>
      </c>
      <c r="O23">
        <v>24710407.335875299</v>
      </c>
      <c r="P23">
        <v>24334039.275712699</v>
      </c>
      <c r="Q23">
        <v>24035503.376293201</v>
      </c>
      <c r="R23">
        <v>24614233.9360286</v>
      </c>
      <c r="S23">
        <v>24781925.817202199</v>
      </c>
      <c r="T23">
        <v>23844797.046755198</v>
      </c>
      <c r="U23">
        <v>23594061.574090999</v>
      </c>
      <c r="V23">
        <v>23642157.5234183</v>
      </c>
      <c r="W23">
        <v>23556361.520657599</v>
      </c>
      <c r="X23">
        <v>24228699.9255297</v>
      </c>
      <c r="Y23">
        <v>25047215.3561479</v>
      </c>
      <c r="Z23">
        <v>25493405.5801288</v>
      </c>
      <c r="AA23">
        <v>25377287.9859071</v>
      </c>
      <c r="AB23">
        <v>26183799.174807601</v>
      </c>
      <c r="AC23">
        <v>26712018.166352399</v>
      </c>
      <c r="AD23">
        <v>27258317.998086199</v>
      </c>
      <c r="AE23">
        <v>27753679.932356901</v>
      </c>
    </row>
    <row r="24" spans="1:31" x14ac:dyDescent="0.3">
      <c r="A24" t="s">
        <v>162</v>
      </c>
      <c r="B24" t="s">
        <v>341</v>
      </c>
      <c r="C24" t="s">
        <v>297</v>
      </c>
      <c r="D24" t="s">
        <v>342</v>
      </c>
      <c r="E24" t="s">
        <v>298</v>
      </c>
      <c r="F24">
        <v>69683393.854553595</v>
      </c>
      <c r="G24">
        <v>72277579.104946896</v>
      </c>
      <c r="H24">
        <v>75214758.311826706</v>
      </c>
      <c r="I24">
        <v>75560293.236091703</v>
      </c>
      <c r="J24">
        <v>75561417.7367533</v>
      </c>
      <c r="K24">
        <v>78065977.471182004</v>
      </c>
      <c r="L24">
        <v>78368613.600137606</v>
      </c>
      <c r="M24">
        <v>78388417.969610795</v>
      </c>
      <c r="N24">
        <v>78742991.671939999</v>
      </c>
      <c r="O24">
        <v>80500522.982363105</v>
      </c>
      <c r="P24">
        <v>83008503.564796299</v>
      </c>
      <c r="Q24">
        <v>85883185.466108993</v>
      </c>
      <c r="R24">
        <v>88096540.288551807</v>
      </c>
      <c r="S24">
        <v>91348694.469896004</v>
      </c>
      <c r="T24">
        <v>90165229.951366007</v>
      </c>
      <c r="U24">
        <v>89827291.673283502</v>
      </c>
      <c r="V24">
        <v>91820178.162757203</v>
      </c>
      <c r="W24">
        <v>92634467.529583603</v>
      </c>
      <c r="X24">
        <v>95087553.677380696</v>
      </c>
      <c r="Y24">
        <v>98576085.098917902</v>
      </c>
      <c r="Z24">
        <v>101261349.81642599</v>
      </c>
      <c r="AA24">
        <v>102294428.540324</v>
      </c>
      <c r="AB24">
        <v>104933624.378171</v>
      </c>
      <c r="AC24">
        <v>106985493.050474</v>
      </c>
      <c r="AD24">
        <v>109744898.519053</v>
      </c>
      <c r="AE24">
        <v>110726609.97853699</v>
      </c>
    </row>
    <row r="25" spans="1:31" x14ac:dyDescent="0.3">
      <c r="A25" t="s">
        <v>162</v>
      </c>
      <c r="B25" t="s">
        <v>343</v>
      </c>
      <c r="C25" t="s">
        <v>297</v>
      </c>
      <c r="D25" t="s">
        <v>344</v>
      </c>
      <c r="E25" t="s">
        <v>298</v>
      </c>
      <c r="F25">
        <v>1854548.5176937501</v>
      </c>
      <c r="G25">
        <v>2220704.01919627</v>
      </c>
      <c r="H25">
        <v>2551029.1925104498</v>
      </c>
      <c r="I25">
        <v>2512832.5761582502</v>
      </c>
      <c r="J25">
        <v>2651706.7906551301</v>
      </c>
      <c r="K25">
        <v>2947267.3520910698</v>
      </c>
      <c r="L25">
        <v>3109769.4925515</v>
      </c>
      <c r="M25">
        <v>3092754.62930647</v>
      </c>
      <c r="N25">
        <v>3161362.1897898898</v>
      </c>
      <c r="O25">
        <v>3338974.9738761899</v>
      </c>
      <c r="P25">
        <v>3581449.5678713499</v>
      </c>
      <c r="Q25">
        <v>3748312.3915173202</v>
      </c>
      <c r="R25">
        <v>3766303.0738347699</v>
      </c>
      <c r="S25">
        <v>4065342.85404249</v>
      </c>
      <c r="T25">
        <v>4025371.0953656598</v>
      </c>
      <c r="U25">
        <v>3757608.1674311799</v>
      </c>
      <c r="V25">
        <v>3534084.9807028701</v>
      </c>
      <c r="W25">
        <v>3339350.2328216098</v>
      </c>
      <c r="X25">
        <v>3233726.5242936201</v>
      </c>
      <c r="Y25">
        <v>3274892.2808675002</v>
      </c>
      <c r="Z25">
        <v>3210129.0838909298</v>
      </c>
      <c r="AA25">
        <v>3045704.8724163799</v>
      </c>
      <c r="AB25">
        <v>2972698.3996225102</v>
      </c>
      <c r="AC25">
        <v>2848306.2404684802</v>
      </c>
      <c r="AD25">
        <v>2984146.3782637399</v>
      </c>
      <c r="AE25">
        <v>2899995.3004481602</v>
      </c>
    </row>
    <row r="26" spans="1:31" x14ac:dyDescent="0.3">
      <c r="A26" t="s">
        <v>162</v>
      </c>
      <c r="B26" t="s">
        <v>345</v>
      </c>
      <c r="C26" t="s">
        <v>297</v>
      </c>
      <c r="D26" t="s">
        <v>346</v>
      </c>
      <c r="E26" t="s">
        <v>298</v>
      </c>
      <c r="F26">
        <v>34238810.361078203</v>
      </c>
      <c r="G26">
        <v>35521835.844305202</v>
      </c>
      <c r="H26">
        <v>37514767.3373788</v>
      </c>
      <c r="I26">
        <v>37808346.480450198</v>
      </c>
      <c r="J26">
        <v>37671899.288003802</v>
      </c>
      <c r="K26">
        <v>38320958.7033462</v>
      </c>
      <c r="L26">
        <v>37963402.776410803</v>
      </c>
      <c r="M26">
        <v>37783328.942028999</v>
      </c>
      <c r="N26">
        <v>37627839.645998999</v>
      </c>
      <c r="O26">
        <v>37816488.857844397</v>
      </c>
      <c r="P26">
        <v>38438414.841879196</v>
      </c>
      <c r="Q26">
        <v>39491151.0791694</v>
      </c>
      <c r="R26">
        <v>40507801.846300498</v>
      </c>
      <c r="S26">
        <v>42126728.426908799</v>
      </c>
      <c r="T26">
        <v>41612066.030011497</v>
      </c>
      <c r="U26">
        <v>41457978.245414302</v>
      </c>
      <c r="V26">
        <v>42394058.4138266</v>
      </c>
      <c r="W26">
        <v>42577350.563400298</v>
      </c>
      <c r="X26">
        <v>43419700.045184098</v>
      </c>
      <c r="Y26">
        <v>44650628.741900899</v>
      </c>
      <c r="Z26">
        <v>45525081.312569998</v>
      </c>
      <c r="AA26">
        <v>45628866.547093302</v>
      </c>
      <c r="AB26">
        <v>46629930.8111417</v>
      </c>
      <c r="AC26">
        <v>47189415.404564001</v>
      </c>
      <c r="AD26">
        <v>47752054.746549703</v>
      </c>
      <c r="AE26">
        <v>47831678.304552101</v>
      </c>
    </row>
    <row r="27" spans="1:31" x14ac:dyDescent="0.3">
      <c r="A27" t="s">
        <v>162</v>
      </c>
      <c r="B27" t="s">
        <v>347</v>
      </c>
      <c r="C27" t="s">
        <v>297</v>
      </c>
      <c r="D27" t="s">
        <v>348</v>
      </c>
      <c r="E27" t="s">
        <v>298</v>
      </c>
      <c r="F27">
        <v>33590034.975781597</v>
      </c>
      <c r="G27">
        <v>34535039.241445497</v>
      </c>
      <c r="H27">
        <v>35148961.781937502</v>
      </c>
      <c r="I27">
        <v>35239114.179483302</v>
      </c>
      <c r="J27">
        <v>35237811.658094302</v>
      </c>
      <c r="K27">
        <v>36797751.415744796</v>
      </c>
      <c r="L27">
        <v>37295441.331175297</v>
      </c>
      <c r="M27">
        <v>37512334.398275398</v>
      </c>
      <c r="N27">
        <v>37953789.836151101</v>
      </c>
      <c r="O27">
        <v>39345059.150642604</v>
      </c>
      <c r="P27">
        <v>40988639.155045703</v>
      </c>
      <c r="Q27">
        <v>42643721.995422304</v>
      </c>
      <c r="R27">
        <v>43822435.368416503</v>
      </c>
      <c r="S27">
        <v>45156623.188944697</v>
      </c>
      <c r="T27">
        <v>44527792.825988799</v>
      </c>
      <c r="U27">
        <v>44611705.260438003</v>
      </c>
      <c r="V27">
        <v>45892034.768227801</v>
      </c>
      <c r="W27">
        <v>46717766.733361602</v>
      </c>
      <c r="X27">
        <v>48434127.107903004</v>
      </c>
      <c r="Y27">
        <v>50650564.076149397</v>
      </c>
      <c r="Z27">
        <v>52526139.4199652</v>
      </c>
      <c r="AA27">
        <v>53619857.120814301</v>
      </c>
      <c r="AB27">
        <v>55330995.167406797</v>
      </c>
      <c r="AC27">
        <v>56947771.405441202</v>
      </c>
      <c r="AD27">
        <v>59008697.394239597</v>
      </c>
      <c r="AE27">
        <v>59994936.373537198</v>
      </c>
    </row>
    <row r="28" spans="1:31" x14ac:dyDescent="0.3">
      <c r="A28" t="s">
        <v>162</v>
      </c>
      <c r="B28" t="s">
        <v>349</v>
      </c>
      <c r="C28" t="s">
        <v>297</v>
      </c>
      <c r="D28" t="s">
        <v>350</v>
      </c>
      <c r="E28" t="s">
        <v>298</v>
      </c>
      <c r="F28">
        <v>126478522.48118401</v>
      </c>
      <c r="G28">
        <v>130590173.523725</v>
      </c>
      <c r="H28">
        <v>135824358.40718001</v>
      </c>
      <c r="I28">
        <v>135788430.454952</v>
      </c>
      <c r="J28">
        <v>135606496.70969999</v>
      </c>
      <c r="K28">
        <v>136917859.84400401</v>
      </c>
      <c r="L28">
        <v>136466992.98504001</v>
      </c>
      <c r="M28">
        <v>135467575.362212</v>
      </c>
      <c r="N28">
        <v>136929581.528519</v>
      </c>
      <c r="O28">
        <v>138592225.68279999</v>
      </c>
      <c r="P28">
        <v>140430516.98769599</v>
      </c>
      <c r="Q28">
        <v>142372504.17989099</v>
      </c>
      <c r="R28">
        <v>145200508.12402201</v>
      </c>
      <c r="S28">
        <v>151139977.64051801</v>
      </c>
      <c r="T28">
        <v>148398165.09031999</v>
      </c>
      <c r="U28">
        <v>147845036.601199</v>
      </c>
      <c r="V28">
        <v>148589382.39836499</v>
      </c>
      <c r="W28">
        <v>149211830.75073099</v>
      </c>
      <c r="X28">
        <v>151344094.18926701</v>
      </c>
      <c r="Y28">
        <v>156052870.24630901</v>
      </c>
      <c r="Z28">
        <v>158212352.352274</v>
      </c>
      <c r="AA28">
        <v>157820477.079198</v>
      </c>
      <c r="AB28">
        <v>161087792.486269</v>
      </c>
      <c r="AC28">
        <v>165378998.713061</v>
      </c>
      <c r="AD28">
        <v>169767483.24501199</v>
      </c>
      <c r="AE28">
        <v>172317801.30614299</v>
      </c>
    </row>
    <row r="29" spans="1:31" x14ac:dyDescent="0.3">
      <c r="A29" t="s">
        <v>162</v>
      </c>
      <c r="B29" t="s">
        <v>351</v>
      </c>
      <c r="C29" t="s">
        <v>297</v>
      </c>
      <c r="D29" t="s">
        <v>352</v>
      </c>
      <c r="E29" t="s">
        <v>298</v>
      </c>
      <c r="F29">
        <v>71819677.801167205</v>
      </c>
      <c r="G29">
        <v>73973478.498421803</v>
      </c>
      <c r="H29">
        <v>77279504.866301998</v>
      </c>
      <c r="I29">
        <v>76622353.358871296</v>
      </c>
      <c r="J29">
        <v>75512143.099661797</v>
      </c>
      <c r="K29">
        <v>75845352.929332107</v>
      </c>
      <c r="L29">
        <v>74782451.669317707</v>
      </c>
      <c r="M29">
        <v>73719120.549880102</v>
      </c>
      <c r="N29">
        <v>73959127.357509196</v>
      </c>
      <c r="O29">
        <v>74460592.381753907</v>
      </c>
      <c r="P29">
        <v>75402521.242246702</v>
      </c>
      <c r="Q29">
        <v>76193599.4220514</v>
      </c>
      <c r="R29">
        <v>76867721.236825004</v>
      </c>
      <c r="S29">
        <v>79433062.215644002</v>
      </c>
      <c r="T29">
        <v>77201673.012533307</v>
      </c>
      <c r="U29">
        <v>76605747.048228294</v>
      </c>
      <c r="V29">
        <v>76914893.664276794</v>
      </c>
      <c r="W29">
        <v>76938716.492757693</v>
      </c>
      <c r="X29">
        <v>78009866.267055094</v>
      </c>
      <c r="Y29">
        <v>80266433.967456698</v>
      </c>
      <c r="Z29">
        <v>81206935.608086899</v>
      </c>
      <c r="AA29">
        <v>80785475.766428694</v>
      </c>
      <c r="AB29">
        <v>81991463.104563206</v>
      </c>
      <c r="AC29">
        <v>84025966.3582104</v>
      </c>
      <c r="AD29">
        <v>86606041.824991301</v>
      </c>
      <c r="AE29">
        <v>87931297.2727575</v>
      </c>
    </row>
    <row r="30" spans="1:31" x14ac:dyDescent="0.3">
      <c r="A30" t="s">
        <v>162</v>
      </c>
      <c r="B30" t="s">
        <v>353</v>
      </c>
      <c r="C30" t="s">
        <v>297</v>
      </c>
      <c r="D30" t="s">
        <v>354</v>
      </c>
      <c r="E30" t="s">
        <v>298</v>
      </c>
      <c r="F30">
        <v>8408200.5323748905</v>
      </c>
      <c r="G30">
        <v>8822103.1852101292</v>
      </c>
      <c r="H30">
        <v>8991081.1004677005</v>
      </c>
      <c r="I30">
        <v>9119316.5108100101</v>
      </c>
      <c r="J30">
        <v>9122707.8076323997</v>
      </c>
      <c r="K30">
        <v>9170032.0765876602</v>
      </c>
      <c r="L30">
        <v>9339227.07459707</v>
      </c>
      <c r="M30">
        <v>9701633.8237832207</v>
      </c>
      <c r="N30">
        <v>10237348.424703</v>
      </c>
      <c r="O30">
        <v>10668797.699615</v>
      </c>
      <c r="P30">
        <v>10677225.835964199</v>
      </c>
      <c r="Q30">
        <v>10703082.195270101</v>
      </c>
      <c r="R30">
        <v>10657945.675109901</v>
      </c>
      <c r="S30">
        <v>11044647.1157715</v>
      </c>
      <c r="T30">
        <v>11010802.7225355</v>
      </c>
      <c r="U30">
        <v>10881113.241816601</v>
      </c>
      <c r="V30">
        <v>10959315.1261652</v>
      </c>
      <c r="W30">
        <v>10983551.113312099</v>
      </c>
      <c r="X30">
        <v>11165421.2704756</v>
      </c>
      <c r="Y30">
        <v>11437959.340413</v>
      </c>
      <c r="Z30">
        <v>11625316.665743001</v>
      </c>
      <c r="AA30">
        <v>11826946.2334834</v>
      </c>
      <c r="AB30">
        <v>12338709.3202712</v>
      </c>
      <c r="AC30">
        <v>12770362.018799201</v>
      </c>
      <c r="AD30">
        <v>12980758.3268281</v>
      </c>
      <c r="AE30">
        <v>12926576.3631164</v>
      </c>
    </row>
    <row r="31" spans="1:31" x14ac:dyDescent="0.3">
      <c r="A31" t="s">
        <v>162</v>
      </c>
      <c r="B31" t="s">
        <v>355</v>
      </c>
      <c r="C31" t="s">
        <v>297</v>
      </c>
      <c r="D31" t="s">
        <v>356</v>
      </c>
      <c r="E31" t="s">
        <v>298</v>
      </c>
      <c r="F31">
        <v>5281080.8192302696</v>
      </c>
      <c r="G31">
        <v>5453313.9675976802</v>
      </c>
      <c r="H31">
        <v>5963015.3773173997</v>
      </c>
      <c r="I31">
        <v>6075335.2136391504</v>
      </c>
      <c r="J31">
        <v>6011218.4702773299</v>
      </c>
      <c r="K31">
        <v>6051317.1151252696</v>
      </c>
      <c r="L31">
        <v>6032321.1198817799</v>
      </c>
      <c r="M31">
        <v>5970785.1614701198</v>
      </c>
      <c r="N31">
        <v>6105486.4641858004</v>
      </c>
      <c r="O31">
        <v>6272925.6131136697</v>
      </c>
      <c r="P31">
        <v>6620859.3615824496</v>
      </c>
      <c r="Q31">
        <v>6943327.1607505605</v>
      </c>
      <c r="R31">
        <v>7563204.2448875504</v>
      </c>
      <c r="S31">
        <v>8737901.8899070099</v>
      </c>
      <c r="T31">
        <v>9271401.0383325294</v>
      </c>
      <c r="U31">
        <v>9596962.2874241304</v>
      </c>
      <c r="V31">
        <v>9511858.2144059893</v>
      </c>
      <c r="W31">
        <v>9778632.2137772609</v>
      </c>
      <c r="X31">
        <v>10271031.8534096</v>
      </c>
      <c r="Y31">
        <v>10702710.601363899</v>
      </c>
      <c r="Z31">
        <v>10963240.8606913</v>
      </c>
      <c r="AA31">
        <v>11077951.614200201</v>
      </c>
      <c r="AB31">
        <v>11581652.414174</v>
      </c>
      <c r="AC31">
        <v>11950328.2820847</v>
      </c>
      <c r="AD31">
        <v>12275090.055917099</v>
      </c>
      <c r="AE31">
        <v>13046272.545956001</v>
      </c>
    </row>
    <row r="32" spans="1:31" x14ac:dyDescent="0.3">
      <c r="A32" t="s">
        <v>162</v>
      </c>
      <c r="B32" t="s">
        <v>357</v>
      </c>
      <c r="C32" t="s">
        <v>297</v>
      </c>
      <c r="D32" t="s">
        <v>358</v>
      </c>
      <c r="E32" t="s">
        <v>298</v>
      </c>
      <c r="F32">
        <v>30338817.491930101</v>
      </c>
      <c r="G32">
        <v>32259812.343122099</v>
      </c>
      <c r="H32">
        <v>33730687.761766501</v>
      </c>
      <c r="I32">
        <v>34534155.988465898</v>
      </c>
      <c r="J32">
        <v>35711269.375675596</v>
      </c>
      <c r="K32">
        <v>36913900.191201501</v>
      </c>
      <c r="L32">
        <v>37559157.104899302</v>
      </c>
      <c r="M32">
        <v>37654053.403770097</v>
      </c>
      <c r="N32">
        <v>38574739.668299198</v>
      </c>
      <c r="O32">
        <v>39480584.228125997</v>
      </c>
      <c r="P32">
        <v>40252448.071998604</v>
      </c>
      <c r="Q32">
        <v>40987277.996385999</v>
      </c>
      <c r="R32">
        <v>41762437.189374901</v>
      </c>
      <c r="S32">
        <v>43826681.962908603</v>
      </c>
      <c r="T32">
        <v>43330854.582202703</v>
      </c>
      <c r="U32">
        <v>43550284.242614001</v>
      </c>
      <c r="V32">
        <v>44267359.01974</v>
      </c>
      <c r="W32">
        <v>44793825.038828202</v>
      </c>
      <c r="X32">
        <v>45428667.960556298</v>
      </c>
      <c r="Y32">
        <v>47325779.485958703</v>
      </c>
      <c r="Z32">
        <v>48190067.759746999</v>
      </c>
      <c r="AA32">
        <v>48122313.394816898</v>
      </c>
      <c r="AB32">
        <v>49308673.217232898</v>
      </c>
      <c r="AC32">
        <v>50950935.934329003</v>
      </c>
      <c r="AD32">
        <v>52402454.531152301</v>
      </c>
      <c r="AE32">
        <v>53139964.185102001</v>
      </c>
    </row>
    <row r="33" spans="1:31" x14ac:dyDescent="0.3">
      <c r="A33" t="s">
        <v>162</v>
      </c>
      <c r="B33" t="s">
        <v>359</v>
      </c>
      <c r="C33" t="s">
        <v>297</v>
      </c>
      <c r="D33" t="s">
        <v>360</v>
      </c>
      <c r="E33" t="s">
        <v>298</v>
      </c>
      <c r="F33">
        <v>10630745.836481201</v>
      </c>
      <c r="G33">
        <v>10081465.529373299</v>
      </c>
      <c r="H33">
        <v>9860069.3013263196</v>
      </c>
      <c r="I33">
        <v>9437269.3831655402</v>
      </c>
      <c r="J33">
        <v>9249157.9564525094</v>
      </c>
      <c r="K33">
        <v>8937257.5317577906</v>
      </c>
      <c r="L33">
        <v>8753836.0163442194</v>
      </c>
      <c r="M33">
        <v>8421982.4233081099</v>
      </c>
      <c r="N33">
        <v>8052879.6138213295</v>
      </c>
      <c r="O33">
        <v>7709325.7601915998</v>
      </c>
      <c r="P33">
        <v>7477462.4759045905</v>
      </c>
      <c r="Q33">
        <v>7545217.4054327495</v>
      </c>
      <c r="R33">
        <v>8349199.7778248703</v>
      </c>
      <c r="S33">
        <v>8097684.4562867796</v>
      </c>
      <c r="T33">
        <v>7583433.7347155204</v>
      </c>
      <c r="U33">
        <v>7210929.7811163003</v>
      </c>
      <c r="V33">
        <v>6935956.3737772498</v>
      </c>
      <c r="W33">
        <v>6717105.8920559501</v>
      </c>
      <c r="X33">
        <v>6469106.8377702199</v>
      </c>
      <c r="Y33">
        <v>6319986.8511170195</v>
      </c>
      <c r="Z33">
        <v>6226791.45800607</v>
      </c>
      <c r="AA33">
        <v>6007790.0702691302</v>
      </c>
      <c r="AB33">
        <v>5867294.4300277401</v>
      </c>
      <c r="AC33">
        <v>5681406.1196380304</v>
      </c>
      <c r="AD33">
        <v>5503138.5061235595</v>
      </c>
      <c r="AE33">
        <v>5273690.93921063</v>
      </c>
    </row>
    <row r="34" spans="1:31" x14ac:dyDescent="0.3">
      <c r="A34" t="s">
        <v>162</v>
      </c>
      <c r="B34" t="s">
        <v>361</v>
      </c>
      <c r="C34" t="s">
        <v>297</v>
      </c>
      <c r="D34" t="s">
        <v>362</v>
      </c>
      <c r="E34" t="s">
        <v>298</v>
      </c>
      <c r="F34">
        <v>17486848.967705999</v>
      </c>
      <c r="G34">
        <v>18793487.121327199</v>
      </c>
      <c r="H34">
        <v>19961889.250282001</v>
      </c>
      <c r="I34">
        <v>20262485.083321899</v>
      </c>
      <c r="J34">
        <v>20642665.993950199</v>
      </c>
      <c r="K34">
        <v>21371481.150249202</v>
      </c>
      <c r="L34">
        <v>21831808.151844099</v>
      </c>
      <c r="M34">
        <v>22010201.144318301</v>
      </c>
      <c r="N34">
        <v>21989539.723329499</v>
      </c>
      <c r="O34">
        <v>22234814.706753001</v>
      </c>
      <c r="P34">
        <v>22470059.768849999</v>
      </c>
      <c r="Q34">
        <v>23916260.1136657</v>
      </c>
      <c r="R34">
        <v>25371179.760863099</v>
      </c>
      <c r="S34">
        <v>26519661.510355301</v>
      </c>
      <c r="T34">
        <v>25935362.6067398</v>
      </c>
      <c r="U34">
        <v>25675739.627621301</v>
      </c>
      <c r="V34">
        <v>26059537.074172501</v>
      </c>
      <c r="W34">
        <v>26182570.487203501</v>
      </c>
      <c r="X34">
        <v>26203400.565877099</v>
      </c>
      <c r="Y34">
        <v>26817189.736104999</v>
      </c>
      <c r="Z34">
        <v>27100087.542164501</v>
      </c>
      <c r="AA34">
        <v>26742300.386557601</v>
      </c>
      <c r="AB34">
        <v>26992587.199409399</v>
      </c>
      <c r="AC34">
        <v>27253622.336349402</v>
      </c>
      <c r="AD34">
        <v>27412104.771350302</v>
      </c>
      <c r="AE34">
        <v>27059930.0444814</v>
      </c>
    </row>
    <row r="35" spans="1:31" x14ac:dyDescent="0.3">
      <c r="A35" t="s">
        <v>162</v>
      </c>
      <c r="B35" t="s">
        <v>363</v>
      </c>
      <c r="C35" t="s">
        <v>297</v>
      </c>
      <c r="D35" t="s">
        <v>364</v>
      </c>
      <c r="E35" t="s">
        <v>298</v>
      </c>
      <c r="F35">
        <v>51403823.940017097</v>
      </c>
      <c r="G35">
        <v>53170591.918559298</v>
      </c>
      <c r="H35">
        <v>55075265.675577402</v>
      </c>
      <c r="I35">
        <v>56396334.335416697</v>
      </c>
      <c r="J35">
        <v>57559787.088853203</v>
      </c>
      <c r="K35">
        <v>59954231.634658501</v>
      </c>
      <c r="L35">
        <v>61053881.928174898</v>
      </c>
      <c r="M35">
        <v>61307531.457886003</v>
      </c>
      <c r="N35">
        <v>62042010.854514897</v>
      </c>
      <c r="O35">
        <v>62469568.993814103</v>
      </c>
      <c r="P35">
        <v>63030504.500606902</v>
      </c>
      <c r="Q35">
        <v>64140136.712352403</v>
      </c>
      <c r="R35">
        <v>64482858.638802104</v>
      </c>
      <c r="S35">
        <v>65795968.774636999</v>
      </c>
      <c r="T35">
        <v>64474445.9476237</v>
      </c>
      <c r="U35">
        <v>63783538.034832798</v>
      </c>
      <c r="V35">
        <v>63986327.8991054</v>
      </c>
      <c r="W35">
        <v>63923028.020558901</v>
      </c>
      <c r="X35">
        <v>64306257.336052299</v>
      </c>
      <c r="Y35">
        <v>65151507.293329798</v>
      </c>
      <c r="Z35">
        <v>65161174.700724699</v>
      </c>
      <c r="AA35">
        <v>64413713.317797899</v>
      </c>
      <c r="AB35">
        <v>64738938.002814397</v>
      </c>
      <c r="AC35">
        <v>65237080.466258302</v>
      </c>
      <c r="AD35">
        <v>65888989.255785599</v>
      </c>
      <c r="AE35">
        <v>66068021.814463899</v>
      </c>
    </row>
    <row r="36" spans="1:31" x14ac:dyDescent="0.3">
      <c r="A36" t="s">
        <v>162</v>
      </c>
      <c r="B36" t="s">
        <v>365</v>
      </c>
      <c r="C36" t="s">
        <v>297</v>
      </c>
      <c r="D36" t="s">
        <v>366</v>
      </c>
      <c r="E36" t="s">
        <v>298</v>
      </c>
      <c r="F36">
        <v>3777530.7156761298</v>
      </c>
      <c r="G36">
        <v>4684260.1145356698</v>
      </c>
      <c r="H36">
        <v>5132984.5180730196</v>
      </c>
      <c r="I36">
        <v>5289104.5730742896</v>
      </c>
      <c r="J36">
        <v>5570784.6228539199</v>
      </c>
      <c r="K36">
        <v>5696493.47584836</v>
      </c>
      <c r="L36">
        <v>5870547.3681534398</v>
      </c>
      <c r="M36">
        <v>5985532.7692537196</v>
      </c>
      <c r="N36">
        <v>6452512.3222860098</v>
      </c>
      <c r="O36">
        <v>6601244.8244210295</v>
      </c>
      <c r="P36">
        <v>6906381.4625173602</v>
      </c>
      <c r="Q36">
        <v>7259439.8883135105</v>
      </c>
      <c r="R36">
        <v>7396391.8180144904</v>
      </c>
      <c r="S36">
        <v>7505985.4500198904</v>
      </c>
      <c r="T36">
        <v>7440937.6480215304</v>
      </c>
      <c r="U36">
        <v>7460507.8916061101</v>
      </c>
      <c r="V36">
        <v>7543111.7519175103</v>
      </c>
      <c r="W36">
        <v>7568274.9918358997</v>
      </c>
      <c r="X36">
        <v>7670183.5094452295</v>
      </c>
      <c r="Y36">
        <v>7848656.3419791898</v>
      </c>
      <c r="Z36">
        <v>7826257.9823374804</v>
      </c>
      <c r="AA36">
        <v>7709577.2355668303</v>
      </c>
      <c r="AB36">
        <v>7735114.5567081701</v>
      </c>
      <c r="AC36">
        <v>7737270.6870969599</v>
      </c>
      <c r="AD36">
        <v>7999795.5718110399</v>
      </c>
      <c r="AE36">
        <v>7965017.2267966298</v>
      </c>
    </row>
    <row r="37" spans="1:31" x14ac:dyDescent="0.3">
      <c r="A37" t="s">
        <v>162</v>
      </c>
      <c r="B37" t="s">
        <v>367</v>
      </c>
      <c r="C37" t="s">
        <v>297</v>
      </c>
      <c r="D37" t="s">
        <v>368</v>
      </c>
      <c r="E37" t="s">
        <v>298</v>
      </c>
      <c r="F37">
        <v>44505297.710166201</v>
      </c>
      <c r="G37">
        <v>45357508.888523497</v>
      </c>
      <c r="H37">
        <v>46775130.377699196</v>
      </c>
      <c r="I37">
        <v>47915804.485026702</v>
      </c>
      <c r="J37">
        <v>48832308.659294099</v>
      </c>
      <c r="K37">
        <v>50893657.677783802</v>
      </c>
      <c r="L37">
        <v>51591655.530846603</v>
      </c>
      <c r="M37">
        <v>51405651.678496398</v>
      </c>
      <c r="N37">
        <v>51273212.931634903</v>
      </c>
      <c r="O37">
        <v>50973127.073697597</v>
      </c>
      <c r="P37">
        <v>50974495.831104897</v>
      </c>
      <c r="Q37">
        <v>51563197.892891496</v>
      </c>
      <c r="R37">
        <v>51960645.520172797</v>
      </c>
      <c r="S37">
        <v>53157916.726529703</v>
      </c>
      <c r="T37">
        <v>52211597.056720398</v>
      </c>
      <c r="U37">
        <v>51581609.968198299</v>
      </c>
      <c r="V37">
        <v>51805435.243651301</v>
      </c>
      <c r="W37">
        <v>51937296.498386703</v>
      </c>
      <c r="X37">
        <v>52314775.7724251</v>
      </c>
      <c r="Y37">
        <v>52948755.506453097</v>
      </c>
      <c r="Z37">
        <v>52783999.0579971</v>
      </c>
      <c r="AA37">
        <v>52234821.425224997</v>
      </c>
      <c r="AB37">
        <v>52549242.267782897</v>
      </c>
      <c r="AC37">
        <v>52591724.956595898</v>
      </c>
      <c r="AD37">
        <v>52872958.776503399</v>
      </c>
      <c r="AE37">
        <v>53108849.695286401</v>
      </c>
    </row>
    <row r="38" spans="1:31" x14ac:dyDescent="0.3">
      <c r="A38" t="s">
        <v>162</v>
      </c>
      <c r="B38" t="s">
        <v>369</v>
      </c>
      <c r="C38" t="s">
        <v>297</v>
      </c>
      <c r="D38" t="s">
        <v>370</v>
      </c>
      <c r="E38" t="s">
        <v>298</v>
      </c>
      <c r="F38">
        <v>3120995.5141747799</v>
      </c>
      <c r="G38">
        <v>3128822.9155001501</v>
      </c>
      <c r="H38">
        <v>3167150.7798051699</v>
      </c>
      <c r="I38">
        <v>3191425.2773157102</v>
      </c>
      <c r="J38">
        <v>3156693.8067051498</v>
      </c>
      <c r="K38">
        <v>3364080.4810263398</v>
      </c>
      <c r="L38">
        <v>3591679.0291749001</v>
      </c>
      <c r="M38">
        <v>3916347.0101359002</v>
      </c>
      <c r="N38">
        <v>4316285.6005939897</v>
      </c>
      <c r="O38">
        <v>4895197.0956954602</v>
      </c>
      <c r="P38">
        <v>5149627.2069845796</v>
      </c>
      <c r="Q38">
        <v>5317498.9311474804</v>
      </c>
      <c r="R38">
        <v>5125821.3006147696</v>
      </c>
      <c r="S38">
        <v>5132066.5980874803</v>
      </c>
      <c r="T38">
        <v>4821911.2428817702</v>
      </c>
      <c r="U38">
        <v>4741420.17502838</v>
      </c>
      <c r="V38">
        <v>4637780.9035366103</v>
      </c>
      <c r="W38">
        <v>4417456.53033634</v>
      </c>
      <c r="X38">
        <v>4321298.0541819697</v>
      </c>
      <c r="Y38">
        <v>4354095.4448975101</v>
      </c>
      <c r="Z38">
        <v>4550917.6603901498</v>
      </c>
      <c r="AA38">
        <v>4469314.6570060896</v>
      </c>
      <c r="AB38">
        <v>4454581.1783234002</v>
      </c>
      <c r="AC38">
        <v>4908084.8225653702</v>
      </c>
      <c r="AD38">
        <v>5016234.9074710999</v>
      </c>
      <c r="AE38">
        <v>4994154.8923808001</v>
      </c>
    </row>
    <row r="39" spans="1:31" x14ac:dyDescent="0.3">
      <c r="A39" t="s">
        <v>162</v>
      </c>
      <c r="B39" t="s">
        <v>371</v>
      </c>
      <c r="C39" t="s">
        <v>297</v>
      </c>
      <c r="D39" t="s">
        <v>372</v>
      </c>
      <c r="E39" t="s">
        <v>298</v>
      </c>
      <c r="F39">
        <v>6806129.73123297</v>
      </c>
      <c r="G39">
        <v>6828879.47667538</v>
      </c>
      <c r="H39">
        <v>6815004.5293249805</v>
      </c>
      <c r="I39">
        <v>6789068.0616359897</v>
      </c>
      <c r="J39">
        <v>6557204.85706368</v>
      </c>
      <c r="K39">
        <v>6410216.2942425404</v>
      </c>
      <c r="L39">
        <v>6300979.06785818</v>
      </c>
      <c r="M39">
        <v>6132727.1270604702</v>
      </c>
      <c r="N39">
        <v>6111334.1344006304</v>
      </c>
      <c r="O39">
        <v>6183776.4567169799</v>
      </c>
      <c r="P39">
        <v>6130252.4213574799</v>
      </c>
      <c r="Q39">
        <v>6109840.7196495002</v>
      </c>
      <c r="R39">
        <v>6163248.2614350896</v>
      </c>
      <c r="S39">
        <v>6226432.3662769599</v>
      </c>
      <c r="T39">
        <v>6171421.0173361097</v>
      </c>
      <c r="U39">
        <v>6095961.6916823601</v>
      </c>
      <c r="V39">
        <v>6033117.3701269496</v>
      </c>
      <c r="W39">
        <v>5951759.9070529798</v>
      </c>
      <c r="X39">
        <v>6024660.7704198202</v>
      </c>
      <c r="Y39">
        <v>6327192.8803703701</v>
      </c>
      <c r="Z39">
        <v>6464220.0603431799</v>
      </c>
      <c r="AA39">
        <v>6444046.9096166603</v>
      </c>
      <c r="AB39">
        <v>6566621.7752327397</v>
      </c>
      <c r="AC39">
        <v>6651581.1089898003</v>
      </c>
      <c r="AD39">
        <v>6679966.6803241596</v>
      </c>
      <c r="AE39">
        <v>6734242.5351291103</v>
      </c>
    </row>
    <row r="40" spans="1:31" x14ac:dyDescent="0.3">
      <c r="A40" t="s">
        <v>162</v>
      </c>
      <c r="B40" t="s">
        <v>373</v>
      </c>
      <c r="C40" t="s">
        <v>297</v>
      </c>
      <c r="D40" t="s">
        <v>374</v>
      </c>
      <c r="E40" t="s">
        <v>298</v>
      </c>
      <c r="F40">
        <v>439781030.64289802</v>
      </c>
      <c r="G40">
        <v>475246703.15621299</v>
      </c>
      <c r="H40">
        <v>512536965.34144402</v>
      </c>
      <c r="I40">
        <v>527962346.26730102</v>
      </c>
      <c r="J40">
        <v>544746330.23009503</v>
      </c>
      <c r="K40">
        <v>568190855.49509704</v>
      </c>
      <c r="L40">
        <v>583897951.10374296</v>
      </c>
      <c r="M40">
        <v>596919062.48564398</v>
      </c>
      <c r="N40">
        <v>614865418.16041899</v>
      </c>
      <c r="O40">
        <v>635655973.74829805</v>
      </c>
      <c r="P40">
        <v>658922256.96709502</v>
      </c>
      <c r="Q40">
        <v>687728053.79841495</v>
      </c>
      <c r="R40">
        <v>717498337.3484</v>
      </c>
      <c r="S40">
        <v>752316201.17664897</v>
      </c>
      <c r="T40">
        <v>747493055.84647202</v>
      </c>
      <c r="U40">
        <v>751791724.11253798</v>
      </c>
      <c r="V40">
        <v>765109593.12009001</v>
      </c>
      <c r="W40">
        <v>771681130.40353894</v>
      </c>
      <c r="X40">
        <v>798643084.45851099</v>
      </c>
      <c r="Y40">
        <v>838971373.85522699</v>
      </c>
      <c r="Z40">
        <v>861680726.97091997</v>
      </c>
      <c r="AA40">
        <v>872222623.13616204</v>
      </c>
      <c r="AB40">
        <v>901617509.82774794</v>
      </c>
      <c r="AC40">
        <v>931211258.78984594</v>
      </c>
      <c r="AD40">
        <v>959509657.06518602</v>
      </c>
      <c r="AE40">
        <v>983202907.50459003</v>
      </c>
    </row>
    <row r="41" spans="1:31" x14ac:dyDescent="0.3">
      <c r="A41" t="s">
        <v>162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162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162</v>
      </c>
      <c r="B43" t="s">
        <v>379</v>
      </c>
      <c r="C43" t="s">
        <v>297</v>
      </c>
      <c r="D43" t="s">
        <v>380</v>
      </c>
      <c r="E43" t="s">
        <v>298</v>
      </c>
      <c r="F43">
        <v>14225539.1693707</v>
      </c>
      <c r="G43">
        <v>14701017.698136101</v>
      </c>
      <c r="H43">
        <v>16362828.8656628</v>
      </c>
      <c r="I43">
        <v>16603840.0605618</v>
      </c>
      <c r="J43">
        <v>15822328.7706463</v>
      </c>
      <c r="K43">
        <v>15230198.479831001</v>
      </c>
      <c r="L43">
        <v>15051497.886730799</v>
      </c>
      <c r="M43">
        <v>15928052.6704202</v>
      </c>
      <c r="N43">
        <v>16928053.595494598</v>
      </c>
      <c r="O43">
        <v>18042017.946295802</v>
      </c>
      <c r="P43">
        <v>19514390.5828394</v>
      </c>
      <c r="Q43">
        <v>22877231.792798098</v>
      </c>
      <c r="R43">
        <v>24447917.057960499</v>
      </c>
      <c r="S43">
        <v>24828288.221467</v>
      </c>
      <c r="T43">
        <v>24375409.7910317</v>
      </c>
      <c r="U43">
        <v>24102278.529128201</v>
      </c>
      <c r="V43">
        <v>24349919.327953201</v>
      </c>
      <c r="W43">
        <v>24745648.150305599</v>
      </c>
      <c r="X43">
        <v>25711892.682939101</v>
      </c>
      <c r="Y43">
        <v>26463899.061807401</v>
      </c>
      <c r="Z43">
        <v>27650686.4418955</v>
      </c>
      <c r="AA43">
        <v>28747359.174049601</v>
      </c>
      <c r="AB43">
        <v>30677856.3351028</v>
      </c>
      <c r="AC43">
        <v>32523323.148809999</v>
      </c>
      <c r="AD43">
        <v>34613583.926176198</v>
      </c>
      <c r="AE43">
        <v>35462539.523052</v>
      </c>
    </row>
    <row r="44" spans="1:31" x14ac:dyDescent="0.3">
      <c r="A44" t="s">
        <v>162</v>
      </c>
      <c r="B44" t="s">
        <v>381</v>
      </c>
      <c r="C44" t="s">
        <v>297</v>
      </c>
      <c r="D44" t="s">
        <v>382</v>
      </c>
      <c r="E44" t="s">
        <v>298</v>
      </c>
      <c r="F44">
        <v>728048921.66939199</v>
      </c>
      <c r="G44">
        <v>752527455.59153903</v>
      </c>
      <c r="H44">
        <v>782015947.12270296</v>
      </c>
      <c r="I44">
        <v>789757446.84571803</v>
      </c>
      <c r="J44">
        <v>788770325.11594701</v>
      </c>
      <c r="K44">
        <v>801575052.86183095</v>
      </c>
      <c r="L44">
        <v>803748468.00792503</v>
      </c>
      <c r="M44">
        <v>797408299.090608</v>
      </c>
      <c r="N44">
        <v>799285189.75829506</v>
      </c>
      <c r="O44">
        <v>805938193.33350599</v>
      </c>
      <c r="P44">
        <v>820425897.75502396</v>
      </c>
      <c r="Q44">
        <v>838154544.43887806</v>
      </c>
      <c r="R44">
        <v>854701106.98407805</v>
      </c>
      <c r="S44">
        <v>882516805.22624695</v>
      </c>
      <c r="T44">
        <v>859251575.40879297</v>
      </c>
      <c r="U44">
        <v>846302195.13123202</v>
      </c>
      <c r="V44">
        <v>847881542.50164902</v>
      </c>
      <c r="W44">
        <v>845823958.55320299</v>
      </c>
      <c r="X44">
        <v>853077403.897246</v>
      </c>
      <c r="Y44">
        <v>871163039.72343099</v>
      </c>
      <c r="Z44">
        <v>881094640.14761102</v>
      </c>
      <c r="AA44">
        <v>877822039.05419397</v>
      </c>
      <c r="AB44">
        <v>892054883.66765904</v>
      </c>
      <c r="AC44">
        <v>908543734.97720897</v>
      </c>
      <c r="AD44">
        <v>924277435.22514296</v>
      </c>
      <c r="AE44">
        <v>926474948.220824</v>
      </c>
    </row>
    <row r="45" spans="1:31" x14ac:dyDescent="0.3">
      <c r="A45" t="s">
        <v>162</v>
      </c>
      <c r="B45" t="s">
        <v>383</v>
      </c>
      <c r="C45" t="s">
        <v>297</v>
      </c>
      <c r="D45" t="s">
        <v>384</v>
      </c>
      <c r="E45" t="s">
        <v>298</v>
      </c>
      <c r="F45">
        <v>709909500.45867205</v>
      </c>
      <c r="G45">
        <v>736105025.24601996</v>
      </c>
      <c r="H45">
        <v>767678957.96739304</v>
      </c>
      <c r="I45">
        <v>778160509.30946302</v>
      </c>
      <c r="J45">
        <v>780332408.97089303</v>
      </c>
      <c r="K45">
        <v>796493305.62335205</v>
      </c>
      <c r="L45">
        <v>802080832.80758095</v>
      </c>
      <c r="M45">
        <v>799317876.66377294</v>
      </c>
      <c r="N45">
        <v>804446923.64052701</v>
      </c>
      <c r="O45">
        <v>814293326.81136894</v>
      </c>
      <c r="P45">
        <v>831968906.15416002</v>
      </c>
      <c r="Q45">
        <v>853378446.65803695</v>
      </c>
      <c r="R45">
        <v>873521655.56377804</v>
      </c>
      <c r="S45">
        <v>906075618.65098596</v>
      </c>
      <c r="T45">
        <v>885604519.01083505</v>
      </c>
      <c r="U45">
        <v>875614127.53469896</v>
      </c>
      <c r="V45">
        <v>879640998.98009002</v>
      </c>
      <c r="W45">
        <v>880413424.34911203</v>
      </c>
      <c r="X45">
        <v>890319168.04460204</v>
      </c>
      <c r="Y45">
        <v>912081763.64117098</v>
      </c>
      <c r="Z45">
        <v>924790409.18923604</v>
      </c>
      <c r="AA45">
        <v>923417621.54684401</v>
      </c>
      <c r="AB45">
        <v>940133230.750301</v>
      </c>
      <c r="AC45">
        <v>959615981.98755705</v>
      </c>
      <c r="AD45">
        <v>978659627.60447502</v>
      </c>
      <c r="AE45">
        <v>983770370.88880098</v>
      </c>
    </row>
    <row r="46" spans="1:31" x14ac:dyDescent="0.3">
      <c r="A46" t="s">
        <v>162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162</v>
      </c>
      <c r="B47" t="s">
        <v>387</v>
      </c>
      <c r="C47" t="s">
        <v>297</v>
      </c>
      <c r="D47" t="s">
        <v>388</v>
      </c>
      <c r="E47" t="s">
        <v>298</v>
      </c>
      <c r="F47">
        <v>305938811.59151399</v>
      </c>
      <c r="G47">
        <v>318320732.26898003</v>
      </c>
      <c r="H47">
        <v>331450227.52551597</v>
      </c>
      <c r="I47">
        <v>334315421.45234197</v>
      </c>
      <c r="J47">
        <v>338028842.6875</v>
      </c>
      <c r="K47">
        <v>346334098.79267901</v>
      </c>
      <c r="L47">
        <v>349150438.02186698</v>
      </c>
      <c r="M47">
        <v>350350847.89956701</v>
      </c>
      <c r="N47">
        <v>355097014.94756103</v>
      </c>
      <c r="O47">
        <v>360398331.92097998</v>
      </c>
      <c r="P47">
        <v>367548367.01940399</v>
      </c>
      <c r="Q47">
        <v>374889316.38027799</v>
      </c>
      <c r="R47">
        <v>381260374.59249198</v>
      </c>
      <c r="S47">
        <v>397669854.94879198</v>
      </c>
      <c r="T47">
        <v>388332399.92185301</v>
      </c>
      <c r="U47">
        <v>387662174.39242399</v>
      </c>
      <c r="V47">
        <v>390567333.89692998</v>
      </c>
      <c r="W47">
        <v>390680021.07022399</v>
      </c>
      <c r="X47">
        <v>396081308.39190698</v>
      </c>
      <c r="Y47">
        <v>409293917.27907401</v>
      </c>
      <c r="Z47">
        <v>414217860.20655102</v>
      </c>
      <c r="AA47">
        <v>412819160.12153602</v>
      </c>
      <c r="AB47">
        <v>420760126.29236603</v>
      </c>
      <c r="AC47">
        <v>429709956.19049102</v>
      </c>
      <c r="AD47">
        <v>439271087.43449497</v>
      </c>
      <c r="AE47">
        <v>444752596.21056098</v>
      </c>
    </row>
    <row r="48" spans="1:31" x14ac:dyDescent="0.3">
      <c r="A48" t="s">
        <v>162</v>
      </c>
      <c r="B48" t="s">
        <v>389</v>
      </c>
      <c r="C48" t="s">
        <v>297</v>
      </c>
      <c r="D48" t="s">
        <v>390</v>
      </c>
      <c r="E48" t="s">
        <v>298</v>
      </c>
      <c r="F48">
        <v>354197470.86926001</v>
      </c>
      <c r="G48">
        <v>370991919.621463</v>
      </c>
      <c r="H48">
        <v>388181740.123182</v>
      </c>
      <c r="I48">
        <v>393767066.955015</v>
      </c>
      <c r="J48">
        <v>400045854.47541398</v>
      </c>
      <c r="K48">
        <v>411147500.52510202</v>
      </c>
      <c r="L48">
        <v>415719147.28710997</v>
      </c>
      <c r="M48">
        <v>418740971.831222</v>
      </c>
      <c r="N48">
        <v>425255941.05479199</v>
      </c>
      <c r="O48">
        <v>433090315.75917798</v>
      </c>
      <c r="P48">
        <v>443415246.58046901</v>
      </c>
      <c r="Q48">
        <v>453560246.02163601</v>
      </c>
      <c r="R48">
        <v>462318289.44744301</v>
      </c>
      <c r="S48">
        <v>481906893.68959099</v>
      </c>
      <c r="T48">
        <v>472256535.26729202</v>
      </c>
      <c r="U48">
        <v>473308423.96820998</v>
      </c>
      <c r="V48">
        <v>480326974.92588699</v>
      </c>
      <c r="W48">
        <v>482649860.55994898</v>
      </c>
      <c r="X48">
        <v>492144319.32245201</v>
      </c>
      <c r="Y48">
        <v>510141063.10418802</v>
      </c>
      <c r="Z48">
        <v>517739750.92779797</v>
      </c>
      <c r="AA48">
        <v>517355500.517726</v>
      </c>
      <c r="AB48">
        <v>528418138.63796002</v>
      </c>
      <c r="AC48">
        <v>539762037.32570004</v>
      </c>
      <c r="AD48">
        <v>552208838.93750894</v>
      </c>
      <c r="AE48">
        <v>559080679.102126</v>
      </c>
    </row>
    <row r="49" spans="1:32" x14ac:dyDescent="0.3">
      <c r="A49" t="s">
        <v>162</v>
      </c>
      <c r="B49" t="s">
        <v>391</v>
      </c>
      <c r="C49" t="s">
        <v>297</v>
      </c>
      <c r="D49" t="s">
        <v>392</v>
      </c>
      <c r="E49" t="s">
        <v>298</v>
      </c>
      <c r="F49">
        <v>26389388.3500848</v>
      </c>
      <c r="G49">
        <v>27963651.061960001</v>
      </c>
      <c r="H49">
        <v>29461973.425986201</v>
      </c>
      <c r="I49">
        <v>30187921.249737602</v>
      </c>
      <c r="J49">
        <v>30767256.582776401</v>
      </c>
      <c r="K49">
        <v>31563358.247138001</v>
      </c>
      <c r="L49">
        <v>32033332.618310001</v>
      </c>
      <c r="M49">
        <v>32415608.106780902</v>
      </c>
      <c r="N49">
        <v>33059360.486581799</v>
      </c>
      <c r="O49">
        <v>33927261.663928002</v>
      </c>
      <c r="P49">
        <v>35184395.894643299</v>
      </c>
      <c r="Q49">
        <v>36401533.660267003</v>
      </c>
      <c r="R49">
        <v>37516451.490083098</v>
      </c>
      <c r="S49">
        <v>39212610.709424399</v>
      </c>
      <c r="T49">
        <v>39275785.582038797</v>
      </c>
      <c r="U49">
        <v>39978927.315513603</v>
      </c>
      <c r="V49">
        <v>41604093.379087798</v>
      </c>
      <c r="W49">
        <v>42188026.358638398</v>
      </c>
      <c r="X49">
        <v>43810725.726735897</v>
      </c>
      <c r="Y49">
        <v>45708467.6417825</v>
      </c>
      <c r="Z49">
        <v>46733672.711431101</v>
      </c>
      <c r="AA49">
        <v>46933153.569393799</v>
      </c>
      <c r="AB49">
        <v>47906229.745526597</v>
      </c>
      <c r="AC49">
        <v>48784821.450503401</v>
      </c>
      <c r="AD49">
        <v>49972416.310912199</v>
      </c>
      <c r="AE49">
        <v>50651587.308376499</v>
      </c>
    </row>
    <row r="50" spans="1:32" x14ac:dyDescent="0.3">
      <c r="A50" t="s">
        <v>162</v>
      </c>
      <c r="B50" t="s">
        <v>393</v>
      </c>
      <c r="C50" t="s">
        <v>297</v>
      </c>
      <c r="D50" t="s">
        <v>394</v>
      </c>
      <c r="E50" t="s">
        <v>298</v>
      </c>
      <c r="F50">
        <v>21869270.927661002</v>
      </c>
      <c r="G50">
        <v>24707536.2905237</v>
      </c>
      <c r="H50">
        <v>27269539.171679299</v>
      </c>
      <c r="I50">
        <v>29263724.252935201</v>
      </c>
      <c r="J50">
        <v>31249755.205137301</v>
      </c>
      <c r="K50">
        <v>33250043.4852852</v>
      </c>
      <c r="L50">
        <v>34535376.6469322</v>
      </c>
      <c r="M50">
        <v>35974515.824874803</v>
      </c>
      <c r="N50">
        <v>37099565.6206486</v>
      </c>
      <c r="O50">
        <v>38764722.174269304</v>
      </c>
      <c r="P50">
        <v>40682483.666422099</v>
      </c>
      <c r="Q50">
        <v>42269395.981090799</v>
      </c>
      <c r="R50">
        <v>43541463.364868097</v>
      </c>
      <c r="S50">
        <v>45024428.031374499</v>
      </c>
      <c r="T50">
        <v>44648349.763400503</v>
      </c>
      <c r="U50">
        <v>45667322.260273099</v>
      </c>
      <c r="V50">
        <v>48155547.6498693</v>
      </c>
      <c r="W50">
        <v>49781813.1310862</v>
      </c>
      <c r="X50">
        <v>52252285.203809902</v>
      </c>
      <c r="Y50">
        <v>55138678.183331802</v>
      </c>
      <c r="Z50">
        <v>56788218.009815998</v>
      </c>
      <c r="AA50">
        <v>57603186.826795898</v>
      </c>
      <c r="AB50">
        <v>59751782.600067496</v>
      </c>
      <c r="AC50">
        <v>61267259.684705898</v>
      </c>
      <c r="AD50">
        <v>62965335.192101702</v>
      </c>
      <c r="AE50">
        <v>63676495.583187804</v>
      </c>
    </row>
    <row r="51" spans="1:32" x14ac:dyDescent="0.3">
      <c r="A51" t="s">
        <v>162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162</v>
      </c>
      <c r="B53" t="s">
        <v>399</v>
      </c>
      <c r="C53" t="s">
        <v>297</v>
      </c>
      <c r="D53" t="s">
        <v>400</v>
      </c>
      <c r="E53" t="s">
        <v>298</v>
      </c>
      <c r="F53">
        <v>21105364.795345102</v>
      </c>
      <c r="G53">
        <v>22115043.8196119</v>
      </c>
      <c r="H53">
        <v>23477721.295445099</v>
      </c>
      <c r="I53">
        <v>23763611.967431899</v>
      </c>
      <c r="J53">
        <v>23862480.091013301</v>
      </c>
      <c r="K53">
        <v>24662367.091970399</v>
      </c>
      <c r="L53">
        <v>25663210.286244601</v>
      </c>
      <c r="M53">
        <v>25963116.5729548</v>
      </c>
      <c r="N53">
        <v>26761694.3675396</v>
      </c>
      <c r="O53">
        <v>27862358.5546473</v>
      </c>
      <c r="P53">
        <v>28926060.322179299</v>
      </c>
      <c r="Q53">
        <v>29903131.938491002</v>
      </c>
      <c r="R53">
        <v>30015815.420875899</v>
      </c>
      <c r="S53">
        <v>30881681.161949299</v>
      </c>
      <c r="T53">
        <v>29804618.055412501</v>
      </c>
      <c r="U53">
        <v>28978377.863487799</v>
      </c>
      <c r="V53">
        <v>28508911.4472134</v>
      </c>
      <c r="W53">
        <v>27919864.3111559</v>
      </c>
      <c r="X53">
        <v>27766787.5297525</v>
      </c>
      <c r="Y53">
        <v>27843687.843321402</v>
      </c>
      <c r="Z53">
        <v>27712358.491669599</v>
      </c>
      <c r="AA53">
        <v>26836766.359083101</v>
      </c>
      <c r="AB53">
        <v>26389030.110294901</v>
      </c>
      <c r="AC53">
        <v>26319758.0008123</v>
      </c>
      <c r="AD53">
        <v>26161765.201123402</v>
      </c>
      <c r="AE53">
        <v>24942493.963176601</v>
      </c>
    </row>
    <row r="54" spans="1:32" x14ac:dyDescent="0.3">
      <c r="A54" t="s">
        <v>162</v>
      </c>
      <c r="B54" t="s">
        <v>401</v>
      </c>
      <c r="C54" t="s">
        <v>297</v>
      </c>
      <c r="D54" t="s">
        <v>402</v>
      </c>
      <c r="E54" t="s">
        <v>298</v>
      </c>
      <c r="F54">
        <v>30245679.402279601</v>
      </c>
      <c r="G54">
        <v>31858584.3344425</v>
      </c>
      <c r="H54">
        <v>33889145.096287802</v>
      </c>
      <c r="I54">
        <v>34370605.1512511</v>
      </c>
      <c r="J54">
        <v>35000588.235060401</v>
      </c>
      <c r="K54">
        <v>36472017.072173402</v>
      </c>
      <c r="L54">
        <v>37751257.455287002</v>
      </c>
      <c r="M54">
        <v>37891527.746386401</v>
      </c>
      <c r="N54">
        <v>38972669.677547</v>
      </c>
      <c r="O54">
        <v>40818958.940178998</v>
      </c>
      <c r="P54">
        <v>42495759.029473498</v>
      </c>
      <c r="Q54">
        <v>43814796.3258968</v>
      </c>
      <c r="R54">
        <v>44230757.703142203</v>
      </c>
      <c r="S54">
        <v>45865436.757070303</v>
      </c>
      <c r="T54">
        <v>44414015.966246903</v>
      </c>
      <c r="U54">
        <v>43417303.166708097</v>
      </c>
      <c r="V54">
        <v>42982019.523006901</v>
      </c>
      <c r="W54">
        <v>42077624.7758696</v>
      </c>
      <c r="X54">
        <v>42101036.728009298</v>
      </c>
      <c r="Y54">
        <v>42398410.867328502</v>
      </c>
      <c r="Z54">
        <v>42263807.911785997</v>
      </c>
      <c r="AA54">
        <v>41131070.485897601</v>
      </c>
      <c r="AB54">
        <v>40805708.570765801</v>
      </c>
      <c r="AC54">
        <v>40875735.399274997</v>
      </c>
      <c r="AD54">
        <v>40762078.246270902</v>
      </c>
      <c r="AE54">
        <v>39615719.826037496</v>
      </c>
    </row>
    <row r="55" spans="1:32" x14ac:dyDescent="0.3">
      <c r="A55" t="s">
        <v>162</v>
      </c>
      <c r="B55" t="s">
        <v>403</v>
      </c>
      <c r="C55" t="s">
        <v>297</v>
      </c>
      <c r="D55" t="s">
        <v>404</v>
      </c>
      <c r="E55" t="s">
        <v>298</v>
      </c>
      <c r="F55">
        <v>9140314.6069345195</v>
      </c>
      <c r="G55">
        <v>9743540.5148306303</v>
      </c>
      <c r="H55">
        <v>10411423.800842799</v>
      </c>
      <c r="I55">
        <v>10606993.183819201</v>
      </c>
      <c r="J55">
        <v>11138108.144047201</v>
      </c>
      <c r="K55">
        <v>11809649.980203001</v>
      </c>
      <c r="L55">
        <v>12088047.1690423</v>
      </c>
      <c r="M55">
        <v>11928411.1734317</v>
      </c>
      <c r="N55">
        <v>12210975.310007401</v>
      </c>
      <c r="O55">
        <v>12956600.385531699</v>
      </c>
      <c r="P55">
        <v>13569698.707294101</v>
      </c>
      <c r="Q55">
        <v>13911664.3874058</v>
      </c>
      <c r="R55">
        <v>14214942.282266401</v>
      </c>
      <c r="S55">
        <v>14983755.595121101</v>
      </c>
      <c r="T55">
        <v>14609397.9108344</v>
      </c>
      <c r="U55">
        <v>14438925.303220199</v>
      </c>
      <c r="V55">
        <v>14473108.075793499</v>
      </c>
      <c r="W55">
        <v>14157760.4647137</v>
      </c>
      <c r="X55">
        <v>14334249.1982568</v>
      </c>
      <c r="Y55">
        <v>14554723.024007101</v>
      </c>
      <c r="Z55">
        <v>14551449.4201163</v>
      </c>
      <c r="AA55">
        <v>14294304.126814499</v>
      </c>
      <c r="AB55">
        <v>14416678.4604709</v>
      </c>
      <c r="AC55">
        <v>14555977.3984628</v>
      </c>
      <c r="AD55">
        <v>14600313.045147499</v>
      </c>
      <c r="AE55">
        <v>14673225.862861</v>
      </c>
    </row>
    <row r="56" spans="1:32" x14ac:dyDescent="0.3">
      <c r="A56" t="s">
        <v>162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162</v>
      </c>
      <c r="B57" t="s">
        <v>407</v>
      </c>
      <c r="C57" t="s">
        <v>297</v>
      </c>
      <c r="D57" t="s">
        <v>408</v>
      </c>
      <c r="E57" t="s">
        <v>298</v>
      </c>
      <c r="F57">
        <v>1521865882.6742101</v>
      </c>
      <c r="G57">
        <v>1596834414.8631899</v>
      </c>
      <c r="H57">
        <v>1678855169.9298</v>
      </c>
      <c r="I57">
        <v>1705677312.1891301</v>
      </c>
      <c r="J57">
        <v>1726005098.17996</v>
      </c>
      <c r="K57">
        <v>1771510240.9148901</v>
      </c>
      <c r="L57">
        <v>1792187476.57464</v>
      </c>
      <c r="M57">
        <v>1800315219.3617499</v>
      </c>
      <c r="N57">
        <v>1824864312.8451099</v>
      </c>
      <c r="O57">
        <v>1858291682.7291901</v>
      </c>
      <c r="P57">
        <v>1904348290.69554</v>
      </c>
      <c r="Q57">
        <v>1958870300.85164</v>
      </c>
      <c r="R57">
        <v>2011891474.10815</v>
      </c>
      <c r="S57">
        <v>2090909822.2382801</v>
      </c>
      <c r="T57">
        <v>2052118461.6022201</v>
      </c>
      <c r="U57">
        <v>2042821731.6749499</v>
      </c>
      <c r="V57">
        <v>2063906362.2042999</v>
      </c>
      <c r="W57">
        <v>2069038887.8345301</v>
      </c>
      <c r="X57">
        <v>2110934031.2112501</v>
      </c>
      <c r="Y57">
        <v>2184429063.2517099</v>
      </c>
      <c r="Z57">
        <v>2222557859.2625399</v>
      </c>
      <c r="AA57">
        <v>2228232068.3414898</v>
      </c>
      <c r="AB57">
        <v>2280749226.5886798</v>
      </c>
      <c r="AC57">
        <v>2335868992.1333499</v>
      </c>
      <c r="AD57">
        <v>2389980654.68928</v>
      </c>
      <c r="AE57">
        <v>2420743720.3421998</v>
      </c>
    </row>
    <row r="58" spans="1:32" x14ac:dyDescent="0.3">
      <c r="A58" t="s">
        <v>162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164</v>
      </c>
      <c r="B2" t="s">
        <v>295</v>
      </c>
      <c r="C2" t="s">
        <v>297</v>
      </c>
      <c r="D2" t="s">
        <v>296</v>
      </c>
      <c r="E2" t="s">
        <v>298</v>
      </c>
      <c r="F2">
        <v>121779.729258937</v>
      </c>
      <c r="G2">
        <v>126191.069165696</v>
      </c>
      <c r="H2">
        <v>130337.086915683</v>
      </c>
      <c r="I2">
        <v>132421.77283973599</v>
      </c>
      <c r="J2">
        <v>134408.58309920999</v>
      </c>
      <c r="K2">
        <v>135715.605325554</v>
      </c>
      <c r="L2">
        <v>132799.06218916501</v>
      </c>
      <c r="M2">
        <v>128338.03781764</v>
      </c>
      <c r="N2">
        <v>125988.867461445</v>
      </c>
      <c r="O2">
        <v>123859.369636152</v>
      </c>
      <c r="P2">
        <v>122587.18010810899</v>
      </c>
      <c r="Q2">
        <v>123533.897946164</v>
      </c>
      <c r="R2">
        <v>125531.24860141599</v>
      </c>
      <c r="S2">
        <v>124900.544061986</v>
      </c>
      <c r="T2">
        <v>117661.577388859</v>
      </c>
      <c r="U2">
        <v>118624.223640838</v>
      </c>
      <c r="V2">
        <v>116932.290577914</v>
      </c>
      <c r="W2">
        <v>113809.37540145501</v>
      </c>
      <c r="X2">
        <v>110831.875313906</v>
      </c>
      <c r="Y2">
        <v>111337.272955742</v>
      </c>
      <c r="Z2">
        <v>110689.09585888</v>
      </c>
      <c r="AA2">
        <v>109210.575673454</v>
      </c>
      <c r="AB2">
        <v>110406.766419108</v>
      </c>
      <c r="AC2">
        <v>112195.806391101</v>
      </c>
      <c r="AD2">
        <v>113217.79583402201</v>
      </c>
      <c r="AE2">
        <v>117060.742760329</v>
      </c>
      <c r="AF2">
        <v>106216.11370272101</v>
      </c>
    </row>
    <row r="3" spans="1:32" x14ac:dyDescent="0.3">
      <c r="A3" t="s">
        <v>164</v>
      </c>
      <c r="B3" t="s">
        <v>299</v>
      </c>
      <c r="C3" t="s">
        <v>297</v>
      </c>
      <c r="D3" t="s">
        <v>300</v>
      </c>
      <c r="E3" t="s">
        <v>298</v>
      </c>
      <c r="F3">
        <v>127720.457272923</v>
      </c>
      <c r="G3">
        <v>128058.24273675799</v>
      </c>
      <c r="H3">
        <v>128836.189769333</v>
      </c>
      <c r="I3">
        <v>130244.324133765</v>
      </c>
      <c r="J3">
        <v>132505.18758000701</v>
      </c>
      <c r="K3">
        <v>133794.52209441701</v>
      </c>
      <c r="L3">
        <v>134812.46556434699</v>
      </c>
      <c r="M3">
        <v>127634.44296663</v>
      </c>
      <c r="N3">
        <v>119804.928534937</v>
      </c>
      <c r="O3">
        <v>112254.803496452</v>
      </c>
      <c r="P3">
        <v>107717.12301219899</v>
      </c>
      <c r="Q3">
        <v>99926.052579582305</v>
      </c>
      <c r="R3">
        <v>92705.093594460006</v>
      </c>
      <c r="S3">
        <v>85379.239129716298</v>
      </c>
      <c r="T3">
        <v>74272.331319827397</v>
      </c>
      <c r="U3">
        <v>67792.924249244694</v>
      </c>
      <c r="V3">
        <v>61427.918474854603</v>
      </c>
      <c r="W3">
        <v>55578.383720452097</v>
      </c>
      <c r="X3">
        <v>51185.042323692098</v>
      </c>
      <c r="Y3">
        <v>48149.4620252639</v>
      </c>
      <c r="Z3">
        <v>45484.528795387203</v>
      </c>
      <c r="AA3">
        <v>43116.035711327597</v>
      </c>
      <c r="AB3">
        <v>41341.551482351701</v>
      </c>
      <c r="AC3">
        <v>39962.339357794699</v>
      </c>
      <c r="AD3">
        <v>37832.7514058491</v>
      </c>
      <c r="AE3">
        <v>35123.458886140303</v>
      </c>
      <c r="AF3">
        <v>33726.402878205801</v>
      </c>
    </row>
    <row r="4" spans="1:32" x14ac:dyDescent="0.3">
      <c r="A4" t="s">
        <v>164</v>
      </c>
      <c r="B4" t="s">
        <v>301</v>
      </c>
      <c r="C4" t="s">
        <v>297</v>
      </c>
      <c r="D4" t="s">
        <v>302</v>
      </c>
      <c r="E4" t="s">
        <v>298</v>
      </c>
      <c r="F4">
        <v>51717485.330642402</v>
      </c>
      <c r="G4">
        <v>50814771.680187799</v>
      </c>
      <c r="H4">
        <v>51195911.7774643</v>
      </c>
      <c r="I4">
        <v>51280216.002642103</v>
      </c>
      <c r="J4">
        <v>50991275.320409</v>
      </c>
      <c r="K4">
        <v>51320690.151885301</v>
      </c>
      <c r="L4">
        <v>51547631.757142901</v>
      </c>
      <c r="M4">
        <v>51835128.489305399</v>
      </c>
      <c r="N4">
        <v>52590273.392742798</v>
      </c>
      <c r="O4">
        <v>53242162.208301596</v>
      </c>
      <c r="P4">
        <v>54665344.722632803</v>
      </c>
      <c r="Q4">
        <v>56814597.183485098</v>
      </c>
      <c r="R4">
        <v>58764572.435815997</v>
      </c>
      <c r="S4">
        <v>60829746.473279499</v>
      </c>
      <c r="T4">
        <v>58386223.735419303</v>
      </c>
      <c r="U4">
        <v>58861005.189204097</v>
      </c>
      <c r="V4">
        <v>59169688.3104029</v>
      </c>
      <c r="W4">
        <v>59304429.818811402</v>
      </c>
      <c r="X4">
        <v>59859886.167938396</v>
      </c>
      <c r="Y4">
        <v>61722727.048874103</v>
      </c>
      <c r="Z4">
        <v>62970981.935518801</v>
      </c>
      <c r="AA4">
        <v>63317949.931777999</v>
      </c>
      <c r="AB4">
        <v>64888330.250500403</v>
      </c>
      <c r="AC4">
        <v>66924748.688120402</v>
      </c>
      <c r="AD4">
        <v>67542327.369226307</v>
      </c>
      <c r="AE4">
        <v>67446900.434425697</v>
      </c>
      <c r="AF4">
        <v>68002668.368977398</v>
      </c>
    </row>
    <row r="5" spans="1:32" x14ac:dyDescent="0.3">
      <c r="A5" t="s">
        <v>164</v>
      </c>
      <c r="B5" t="s">
        <v>303</v>
      </c>
      <c r="C5" t="s">
        <v>297</v>
      </c>
      <c r="D5" t="s">
        <v>304</v>
      </c>
      <c r="E5" t="s">
        <v>298</v>
      </c>
      <c r="F5">
        <v>1400657.85672038</v>
      </c>
      <c r="G5">
        <v>1456740.4444723199</v>
      </c>
      <c r="H5">
        <v>1525477.8938515501</v>
      </c>
      <c r="I5">
        <v>1569624.8539269499</v>
      </c>
      <c r="J5">
        <v>1613958.6480715501</v>
      </c>
      <c r="K5">
        <v>1649841.5289380599</v>
      </c>
      <c r="L5">
        <v>1663444.1797541101</v>
      </c>
      <c r="M5">
        <v>1663590.68576733</v>
      </c>
      <c r="N5">
        <v>1736828.87533164</v>
      </c>
      <c r="O5">
        <v>1771555.96479727</v>
      </c>
      <c r="P5">
        <v>1810484.0068858401</v>
      </c>
      <c r="Q5">
        <v>1883229.0883883799</v>
      </c>
      <c r="R5">
        <v>1909763.6916755601</v>
      </c>
      <c r="S5">
        <v>1924945.31393579</v>
      </c>
      <c r="T5">
        <v>1821874.30743412</v>
      </c>
      <c r="U5">
        <v>1814100.3363453599</v>
      </c>
      <c r="V5">
        <v>1786486.75613861</v>
      </c>
      <c r="W5">
        <v>1748444.42344177</v>
      </c>
      <c r="X5">
        <v>1714768.15299291</v>
      </c>
      <c r="Y5">
        <v>1705865.8904910099</v>
      </c>
      <c r="Z5">
        <v>1686265.53053606</v>
      </c>
      <c r="AA5">
        <v>1660168.5324530101</v>
      </c>
      <c r="AB5">
        <v>1695270.7017144701</v>
      </c>
      <c r="AC5">
        <v>1747583.7155128999</v>
      </c>
      <c r="AD5">
        <v>1778385.9842824501</v>
      </c>
      <c r="AE5">
        <v>1784608.0994909799</v>
      </c>
      <c r="AF5">
        <v>1815350.9076032301</v>
      </c>
    </row>
    <row r="6" spans="1:32" x14ac:dyDescent="0.3">
      <c r="A6" t="s">
        <v>164</v>
      </c>
      <c r="B6" t="s">
        <v>305</v>
      </c>
      <c r="C6" t="s">
        <v>297</v>
      </c>
      <c r="D6" t="s">
        <v>306</v>
      </c>
      <c r="E6" t="s">
        <v>298</v>
      </c>
      <c r="F6">
        <v>887706.41034724202</v>
      </c>
      <c r="G6">
        <v>813616.48033830803</v>
      </c>
      <c r="H6">
        <v>755502.19581249403</v>
      </c>
      <c r="I6">
        <v>694382.67864215595</v>
      </c>
      <c r="J6">
        <v>640500.00145835697</v>
      </c>
      <c r="K6">
        <v>597916.90316580702</v>
      </c>
      <c r="L6">
        <v>554881.74629965797</v>
      </c>
      <c r="M6">
        <v>517822.07247850101</v>
      </c>
      <c r="N6">
        <v>483023.16824911803</v>
      </c>
      <c r="O6">
        <v>450171.13875835697</v>
      </c>
      <c r="P6">
        <v>419769.00770090101</v>
      </c>
      <c r="Q6">
        <v>395548.307885096</v>
      </c>
      <c r="R6">
        <v>377267.276372989</v>
      </c>
      <c r="S6">
        <v>369353.929463693</v>
      </c>
      <c r="T6">
        <v>337062.321397444</v>
      </c>
      <c r="U6">
        <v>324256.38817875698</v>
      </c>
      <c r="V6">
        <v>319544.69536494801</v>
      </c>
      <c r="W6">
        <v>313724.97907304199</v>
      </c>
      <c r="X6">
        <v>308399.88072878902</v>
      </c>
      <c r="Y6">
        <v>313938.38563568803</v>
      </c>
      <c r="Z6">
        <v>315815.72497891902</v>
      </c>
      <c r="AA6">
        <v>313219.08151532698</v>
      </c>
      <c r="AB6">
        <v>321810.63638168701</v>
      </c>
      <c r="AC6">
        <v>334831.820299958</v>
      </c>
      <c r="AD6">
        <v>340646.22601507598</v>
      </c>
      <c r="AE6">
        <v>330980.15409473702</v>
      </c>
      <c r="AF6">
        <v>322125.002937357</v>
      </c>
    </row>
    <row r="7" spans="1:32" x14ac:dyDescent="0.3">
      <c r="A7" t="s">
        <v>164</v>
      </c>
      <c r="B7" t="s">
        <v>307</v>
      </c>
      <c r="C7" t="s">
        <v>297</v>
      </c>
      <c r="D7" t="s">
        <v>308</v>
      </c>
      <c r="E7" t="s">
        <v>298</v>
      </c>
      <c r="F7">
        <v>463591.53769242199</v>
      </c>
      <c r="G7">
        <v>497368.87030556198</v>
      </c>
      <c r="H7">
        <v>533042.15757206397</v>
      </c>
      <c r="I7">
        <v>560183.505996819</v>
      </c>
      <c r="J7">
        <v>581687.08045482996</v>
      </c>
      <c r="K7">
        <v>599679.356043273</v>
      </c>
      <c r="L7">
        <v>612183.90710470802</v>
      </c>
      <c r="M7">
        <v>619812.47048134799</v>
      </c>
      <c r="N7">
        <v>636088.11187503196</v>
      </c>
      <c r="O7">
        <v>649023.74427027395</v>
      </c>
      <c r="P7">
        <v>659487.58462068602</v>
      </c>
      <c r="Q7">
        <v>673630.37303463498</v>
      </c>
      <c r="R7">
        <v>673571.23715535202</v>
      </c>
      <c r="S7">
        <v>682742.36544960598</v>
      </c>
      <c r="T7">
        <v>652563.37403030298</v>
      </c>
      <c r="U7">
        <v>657341.85535438696</v>
      </c>
      <c r="V7">
        <v>646857.04229859402</v>
      </c>
      <c r="W7">
        <v>626132.36552979203</v>
      </c>
      <c r="X7">
        <v>599955.93204201502</v>
      </c>
      <c r="Y7">
        <v>586523.22397331195</v>
      </c>
      <c r="Z7">
        <v>565995.46953292598</v>
      </c>
      <c r="AA7">
        <v>546380.03986354696</v>
      </c>
      <c r="AB7">
        <v>545023.50690320204</v>
      </c>
      <c r="AC7">
        <v>550004.98210077395</v>
      </c>
      <c r="AD7">
        <v>545172.45651132602</v>
      </c>
      <c r="AE7">
        <v>541109.85892258002</v>
      </c>
      <c r="AF7">
        <v>546553.59690222202</v>
      </c>
    </row>
    <row r="8" spans="1:32" x14ac:dyDescent="0.3">
      <c r="A8" t="s">
        <v>164</v>
      </c>
      <c r="B8" t="s">
        <v>309</v>
      </c>
      <c r="C8" t="s">
        <v>297</v>
      </c>
      <c r="D8" t="s">
        <v>310</v>
      </c>
      <c r="E8" t="s">
        <v>298</v>
      </c>
      <c r="F8">
        <v>555021.15596794395</v>
      </c>
      <c r="G8">
        <v>547173.49286431598</v>
      </c>
      <c r="H8">
        <v>542640.56933762098</v>
      </c>
      <c r="I8">
        <v>521025.67740637</v>
      </c>
      <c r="J8">
        <v>487961.205864986</v>
      </c>
      <c r="K8">
        <v>456687.70839646901</v>
      </c>
      <c r="L8">
        <v>428713.89196127601</v>
      </c>
      <c r="M8">
        <v>405286.09475580702</v>
      </c>
      <c r="N8">
        <v>389102.58958339202</v>
      </c>
      <c r="O8">
        <v>375281.131321717</v>
      </c>
      <c r="P8">
        <v>369250.58537729998</v>
      </c>
      <c r="Q8">
        <v>372490.949917569</v>
      </c>
      <c r="R8">
        <v>372715.69692762801</v>
      </c>
      <c r="S8">
        <v>378729.61534758197</v>
      </c>
      <c r="T8">
        <v>363220.255709944</v>
      </c>
      <c r="U8">
        <v>367837.69699127</v>
      </c>
      <c r="V8">
        <v>367613.02159223898</v>
      </c>
      <c r="W8">
        <v>362567.30291458499</v>
      </c>
      <c r="X8">
        <v>357451.31661204301</v>
      </c>
      <c r="Y8">
        <v>355328.15723252</v>
      </c>
      <c r="Z8">
        <v>349625.34995310899</v>
      </c>
      <c r="AA8">
        <v>343080.04414789</v>
      </c>
      <c r="AB8">
        <v>344261.71345287003</v>
      </c>
      <c r="AC8">
        <v>347938.55096042302</v>
      </c>
      <c r="AD8">
        <v>346328.97216466197</v>
      </c>
      <c r="AE8">
        <v>339472.37999941199</v>
      </c>
      <c r="AF8">
        <v>315248.16738102603</v>
      </c>
    </row>
    <row r="9" spans="1:32" x14ac:dyDescent="0.3">
      <c r="A9" t="s">
        <v>164</v>
      </c>
      <c r="B9" t="s">
        <v>311</v>
      </c>
      <c r="C9" t="s">
        <v>297</v>
      </c>
      <c r="D9" t="s">
        <v>312</v>
      </c>
      <c r="E9" t="s">
        <v>298</v>
      </c>
      <c r="F9">
        <v>6685770.0457869098</v>
      </c>
      <c r="G9">
        <v>6926271.4451307701</v>
      </c>
      <c r="H9">
        <v>7149940.6452474697</v>
      </c>
      <c r="I9">
        <v>7193926.9624378104</v>
      </c>
      <c r="J9">
        <v>7217779.7918489901</v>
      </c>
      <c r="K9">
        <v>7142151.2893894901</v>
      </c>
      <c r="L9">
        <v>7133617.2454279196</v>
      </c>
      <c r="M9">
        <v>7136520.9968872797</v>
      </c>
      <c r="N9">
        <v>7174467.6864737198</v>
      </c>
      <c r="O9">
        <v>7171739.6302769501</v>
      </c>
      <c r="P9">
        <v>7266923.85676583</v>
      </c>
      <c r="Q9">
        <v>7418373.7841230799</v>
      </c>
      <c r="R9">
        <v>7658171.46809862</v>
      </c>
      <c r="S9">
        <v>7991616.8114320403</v>
      </c>
      <c r="T9">
        <v>7742708.2630998902</v>
      </c>
      <c r="U9">
        <v>7825530.06410948</v>
      </c>
      <c r="V9">
        <v>7870112.8633027701</v>
      </c>
      <c r="W9">
        <v>7916798.9264819501</v>
      </c>
      <c r="X9">
        <v>8019155.9179557301</v>
      </c>
      <c r="Y9">
        <v>8289774.1166134598</v>
      </c>
      <c r="Z9">
        <v>8437587.5729972497</v>
      </c>
      <c r="AA9">
        <v>8512356.6472417396</v>
      </c>
      <c r="AB9">
        <v>8826750.3466923106</v>
      </c>
      <c r="AC9">
        <v>9147487.1865328792</v>
      </c>
      <c r="AD9">
        <v>9275062.0207618102</v>
      </c>
      <c r="AE9">
        <v>9305349.1364979409</v>
      </c>
      <c r="AF9">
        <v>9416878.5364235397</v>
      </c>
    </row>
    <row r="10" spans="1:32" x14ac:dyDescent="0.3">
      <c r="A10" t="s">
        <v>164</v>
      </c>
      <c r="B10" t="s">
        <v>313</v>
      </c>
      <c r="C10" t="s">
        <v>297</v>
      </c>
      <c r="D10" t="s">
        <v>314</v>
      </c>
      <c r="E10" t="s">
        <v>298</v>
      </c>
      <c r="F10">
        <v>10871614.343660699</v>
      </c>
      <c r="G10">
        <v>11217687.9224796</v>
      </c>
      <c r="H10">
        <v>11614238.3432687</v>
      </c>
      <c r="I10">
        <v>11845463.250340199</v>
      </c>
      <c r="J10">
        <v>11969779.4603606</v>
      </c>
      <c r="K10">
        <v>12175272.806329699</v>
      </c>
      <c r="L10">
        <v>12337302.234771499</v>
      </c>
      <c r="M10">
        <v>12576050.473668501</v>
      </c>
      <c r="N10">
        <v>12881291.435452299</v>
      </c>
      <c r="O10">
        <v>13076917.0838248</v>
      </c>
      <c r="P10">
        <v>13413186.127927599</v>
      </c>
      <c r="Q10">
        <v>13958779.1507462</v>
      </c>
      <c r="R10">
        <v>14485422.522984101</v>
      </c>
      <c r="S10">
        <v>15178992.9117261</v>
      </c>
      <c r="T10">
        <v>14897328.4212834</v>
      </c>
      <c r="U10">
        <v>15391859.948248999</v>
      </c>
      <c r="V10">
        <v>15716466.438423101</v>
      </c>
      <c r="W10">
        <v>16015300.739410199</v>
      </c>
      <c r="X10">
        <v>16394103.8184529</v>
      </c>
      <c r="Y10">
        <v>17011571.344055001</v>
      </c>
      <c r="Z10">
        <v>17414943.925582599</v>
      </c>
      <c r="AA10">
        <v>17602805.443174299</v>
      </c>
      <c r="AB10">
        <v>18222254.778451499</v>
      </c>
      <c r="AC10">
        <v>18827387.557902001</v>
      </c>
      <c r="AD10">
        <v>19043404.235645499</v>
      </c>
      <c r="AE10">
        <v>19047242.6945321</v>
      </c>
      <c r="AF10">
        <v>19336987.532474801</v>
      </c>
    </row>
    <row r="11" spans="1:32" x14ac:dyDescent="0.3">
      <c r="A11" t="s">
        <v>164</v>
      </c>
      <c r="B11" t="s">
        <v>315</v>
      </c>
      <c r="C11" t="s">
        <v>297</v>
      </c>
      <c r="D11" t="s">
        <v>316</v>
      </c>
      <c r="E11" t="s">
        <v>298</v>
      </c>
      <c r="F11">
        <v>4185844.29787383</v>
      </c>
      <c r="G11">
        <v>4291416.4773488399</v>
      </c>
      <c r="H11">
        <v>4464297.6980211996</v>
      </c>
      <c r="I11">
        <v>4651536.2879023803</v>
      </c>
      <c r="J11">
        <v>4751999.66851159</v>
      </c>
      <c r="K11">
        <v>5033121.5169402203</v>
      </c>
      <c r="L11">
        <v>5203684.9893435398</v>
      </c>
      <c r="M11">
        <v>5439529.4767812099</v>
      </c>
      <c r="N11">
        <v>5706823.7489785701</v>
      </c>
      <c r="O11">
        <v>5905177.4535478</v>
      </c>
      <c r="P11">
        <v>6146262.2711618096</v>
      </c>
      <c r="Q11">
        <v>6540405.3666231297</v>
      </c>
      <c r="R11">
        <v>6827251.0548854601</v>
      </c>
      <c r="S11">
        <v>7187376.1002940498</v>
      </c>
      <c r="T11">
        <v>7154620.1581834797</v>
      </c>
      <c r="U11">
        <v>7566329.8841395201</v>
      </c>
      <c r="V11">
        <v>7846353.5751202898</v>
      </c>
      <c r="W11">
        <v>8098501.8129281998</v>
      </c>
      <c r="X11">
        <v>8374947.9004971804</v>
      </c>
      <c r="Y11">
        <v>8721797.2274415009</v>
      </c>
      <c r="Z11">
        <v>8977356.3525853604</v>
      </c>
      <c r="AA11">
        <v>9090448.7959326003</v>
      </c>
      <c r="AB11">
        <v>9395504.4317591693</v>
      </c>
      <c r="AC11">
        <v>9679900.3713691607</v>
      </c>
      <c r="AD11">
        <v>9768342.2148837093</v>
      </c>
      <c r="AE11">
        <v>9741893.5580341406</v>
      </c>
      <c r="AF11">
        <v>9920108.9960512202</v>
      </c>
    </row>
    <row r="12" spans="1:32" x14ac:dyDescent="0.3">
      <c r="A12" t="s">
        <v>164</v>
      </c>
      <c r="B12" t="s">
        <v>317</v>
      </c>
      <c r="C12" t="s">
        <v>297</v>
      </c>
      <c r="D12" t="s">
        <v>318</v>
      </c>
      <c r="E12" t="s">
        <v>298</v>
      </c>
      <c r="F12">
        <v>2550264.41040069</v>
      </c>
      <c r="G12">
        <v>2658565.8688935102</v>
      </c>
      <c r="H12">
        <v>2773993.1557389102</v>
      </c>
      <c r="I12">
        <v>2846485.3897715299</v>
      </c>
      <c r="J12">
        <v>2880010.5342063098</v>
      </c>
      <c r="K12">
        <v>2911462.27291098</v>
      </c>
      <c r="L12">
        <v>2916644.5123000601</v>
      </c>
      <c r="M12">
        <v>2874481.9618132701</v>
      </c>
      <c r="N12">
        <v>2865684.6738906</v>
      </c>
      <c r="O12">
        <v>2878115.1699922201</v>
      </c>
      <c r="P12">
        <v>2900766.4314443301</v>
      </c>
      <c r="Q12">
        <v>2948556.8795304</v>
      </c>
      <c r="R12">
        <v>2979567.71288836</v>
      </c>
      <c r="S12">
        <v>3043386.12889793</v>
      </c>
      <c r="T12">
        <v>2918855.7032028399</v>
      </c>
      <c r="U12">
        <v>2949283.2448579902</v>
      </c>
      <c r="V12">
        <v>2953494.7502279701</v>
      </c>
      <c r="W12">
        <v>2954388.69899897</v>
      </c>
      <c r="X12">
        <v>2976846.1845816998</v>
      </c>
      <c r="Y12">
        <v>3081585.3868497899</v>
      </c>
      <c r="Z12">
        <v>3148688.4231010801</v>
      </c>
      <c r="AA12">
        <v>3188708.6981297201</v>
      </c>
      <c r="AB12">
        <v>3279922.7096717199</v>
      </c>
      <c r="AC12">
        <v>3399979.6439275201</v>
      </c>
      <c r="AD12">
        <v>3440811.0287371501</v>
      </c>
      <c r="AE12">
        <v>3431996.0858823699</v>
      </c>
      <c r="AF12">
        <v>3463855.9036670998</v>
      </c>
    </row>
    <row r="13" spans="1:32" x14ac:dyDescent="0.3">
      <c r="A13" t="s">
        <v>164</v>
      </c>
      <c r="B13" t="s">
        <v>319</v>
      </c>
      <c r="C13" t="s">
        <v>297</v>
      </c>
      <c r="D13" t="s">
        <v>320</v>
      </c>
      <c r="E13" t="s">
        <v>298</v>
      </c>
      <c r="F13">
        <v>4221000.7211965397</v>
      </c>
      <c r="G13">
        <v>4186037.0513637098</v>
      </c>
      <c r="H13">
        <v>4182181.33225377</v>
      </c>
      <c r="I13">
        <v>4101353.7399601801</v>
      </c>
      <c r="J13">
        <v>3962308.9659946798</v>
      </c>
      <c r="K13">
        <v>3869840.8867573799</v>
      </c>
      <c r="L13">
        <v>3705676.7791369599</v>
      </c>
      <c r="M13">
        <v>3572401.3691811101</v>
      </c>
      <c r="N13">
        <v>3431149.5494370898</v>
      </c>
      <c r="O13">
        <v>3357674.96777103</v>
      </c>
      <c r="P13">
        <v>3324109.9336246499</v>
      </c>
      <c r="Q13">
        <v>3341511.38312311</v>
      </c>
      <c r="R13">
        <v>3348894.3116936302</v>
      </c>
      <c r="S13">
        <v>3400202.6755299</v>
      </c>
      <c r="T13">
        <v>3267005.69542719</v>
      </c>
      <c r="U13">
        <v>3292132.6581951198</v>
      </c>
      <c r="V13">
        <v>3287509.5952753699</v>
      </c>
      <c r="W13">
        <v>3260651.6541585801</v>
      </c>
      <c r="X13">
        <v>3236786.20906795</v>
      </c>
      <c r="Y13">
        <v>3288622.3372061499</v>
      </c>
      <c r="Z13">
        <v>3295228.9050205802</v>
      </c>
      <c r="AA13">
        <v>3275233.8806578401</v>
      </c>
      <c r="AB13">
        <v>3315430.4516576901</v>
      </c>
      <c r="AC13">
        <v>3329353.9992784201</v>
      </c>
      <c r="AD13">
        <v>3321247.9781398</v>
      </c>
      <c r="AE13">
        <v>3245136.7478442001</v>
      </c>
      <c r="AF13">
        <v>3214995.05474093</v>
      </c>
    </row>
    <row r="14" spans="1:32" x14ac:dyDescent="0.3">
      <c r="A14" t="s">
        <v>164</v>
      </c>
      <c r="B14" t="s">
        <v>321</v>
      </c>
      <c r="C14" t="s">
        <v>297</v>
      </c>
      <c r="D14" t="s">
        <v>322</v>
      </c>
      <c r="E14" t="s">
        <v>298</v>
      </c>
      <c r="F14">
        <v>14298101.796718</v>
      </c>
      <c r="G14">
        <v>13067476.0021757</v>
      </c>
      <c r="H14">
        <v>12463210.4096254</v>
      </c>
      <c r="I14">
        <v>12015498.9138688</v>
      </c>
      <c r="J14">
        <v>11565971.492427399</v>
      </c>
      <c r="K14">
        <v>11458741.400666799</v>
      </c>
      <c r="L14">
        <v>11377095.5044511</v>
      </c>
      <c r="M14">
        <v>11323608.6196431</v>
      </c>
      <c r="N14">
        <v>11294698.592806799</v>
      </c>
      <c r="O14">
        <v>11253929.3832574</v>
      </c>
      <c r="P14">
        <v>11437771.8318657</v>
      </c>
      <c r="Q14">
        <v>11840109.153103501</v>
      </c>
      <c r="R14">
        <v>12237569.981125901</v>
      </c>
      <c r="S14">
        <v>12604226.9485413</v>
      </c>
      <c r="T14">
        <v>11807831.299854601</v>
      </c>
      <c r="U14">
        <v>11453680.135937</v>
      </c>
      <c r="V14">
        <v>11224785.901670801</v>
      </c>
      <c r="W14">
        <v>10945876.799006499</v>
      </c>
      <c r="X14">
        <v>10716475.451915599</v>
      </c>
      <c r="Y14">
        <v>10670798.734825199</v>
      </c>
      <c r="Z14">
        <v>10567014.4756379</v>
      </c>
      <c r="AA14">
        <v>10304004.388675701</v>
      </c>
      <c r="AB14">
        <v>10230056.367268199</v>
      </c>
      <c r="AC14">
        <v>10334325.3566356</v>
      </c>
      <c r="AD14">
        <v>10148979.261253599</v>
      </c>
      <c r="AE14">
        <v>10078369.139466399</v>
      </c>
      <c r="AF14">
        <v>10133196.0251054</v>
      </c>
    </row>
    <row r="15" spans="1:32" x14ac:dyDescent="0.3">
      <c r="A15" t="s">
        <v>164</v>
      </c>
      <c r="B15" t="s">
        <v>323</v>
      </c>
      <c r="C15" t="s">
        <v>297</v>
      </c>
      <c r="D15" t="s">
        <v>324</v>
      </c>
      <c r="E15" t="s">
        <v>298</v>
      </c>
      <c r="F15">
        <v>18820604.210206401</v>
      </c>
      <c r="G15">
        <v>17943928.758949399</v>
      </c>
      <c r="H15">
        <v>17732088.158865299</v>
      </c>
      <c r="I15">
        <v>17571794.487602301</v>
      </c>
      <c r="J15">
        <v>17313027.598802</v>
      </c>
      <c r="K15">
        <v>17436616.388839301</v>
      </c>
      <c r="L15">
        <v>17541454.819542199</v>
      </c>
      <c r="M15">
        <v>17624068.101442501</v>
      </c>
      <c r="N15">
        <v>17722071.151378501</v>
      </c>
      <c r="O15">
        <v>17786318.198367499</v>
      </c>
      <c r="P15">
        <v>18138099.016915899</v>
      </c>
      <c r="Q15">
        <v>18774723.634413101</v>
      </c>
      <c r="R15">
        <v>19296150.021931801</v>
      </c>
      <c r="S15">
        <v>19786004.330190599</v>
      </c>
      <c r="T15">
        <v>18634587.036253698</v>
      </c>
      <c r="U15">
        <v>18340270.0545015</v>
      </c>
      <c r="V15">
        <v>18114653.763117999</v>
      </c>
      <c r="W15">
        <v>17847418.9443422</v>
      </c>
      <c r="X15">
        <v>17676971.5319947</v>
      </c>
      <c r="Y15">
        <v>17845855.816479798</v>
      </c>
      <c r="Z15">
        <v>17905469.585604899</v>
      </c>
      <c r="AA15">
        <v>17720428.040955201</v>
      </c>
      <c r="AB15">
        <v>17832798.911885802</v>
      </c>
      <c r="AC15">
        <v>18257196.137577102</v>
      </c>
      <c r="AD15">
        <v>18292255.846693501</v>
      </c>
      <c r="AE15">
        <v>17947307.7250982</v>
      </c>
      <c r="AF15">
        <v>17780655.869393699</v>
      </c>
    </row>
    <row r="16" spans="1:32" x14ac:dyDescent="0.3">
      <c r="A16" t="s">
        <v>164</v>
      </c>
      <c r="B16" t="s">
        <v>325</v>
      </c>
      <c r="C16" t="s">
        <v>297</v>
      </c>
      <c r="D16" t="s">
        <v>326</v>
      </c>
      <c r="E16" t="s">
        <v>298</v>
      </c>
      <c r="F16">
        <v>4522502.4134883797</v>
      </c>
      <c r="G16">
        <v>4876452.7567737503</v>
      </c>
      <c r="H16">
        <v>5268877.7492398797</v>
      </c>
      <c r="I16">
        <v>5556295.5737334304</v>
      </c>
      <c r="J16">
        <v>5747056.1063745404</v>
      </c>
      <c r="K16">
        <v>5977874.9881724501</v>
      </c>
      <c r="L16">
        <v>6164359.3150910996</v>
      </c>
      <c r="M16">
        <v>6300459.4817993697</v>
      </c>
      <c r="N16">
        <v>6427372.55857166</v>
      </c>
      <c r="O16">
        <v>6532388.81511012</v>
      </c>
      <c r="P16">
        <v>6700327.18505025</v>
      </c>
      <c r="Q16">
        <v>6934614.48130967</v>
      </c>
      <c r="R16">
        <v>7058580.0408059796</v>
      </c>
      <c r="S16">
        <v>7181777.3816493005</v>
      </c>
      <c r="T16">
        <v>6826755.7363990797</v>
      </c>
      <c r="U16">
        <v>6886589.9185645198</v>
      </c>
      <c r="V16">
        <v>6889867.8614471396</v>
      </c>
      <c r="W16">
        <v>6901542.1453357004</v>
      </c>
      <c r="X16">
        <v>6960496.0800791401</v>
      </c>
      <c r="Y16">
        <v>7175057.0816545598</v>
      </c>
      <c r="Z16">
        <v>7338455.1099669999</v>
      </c>
      <c r="AA16">
        <v>7416423.6522794897</v>
      </c>
      <c r="AB16">
        <v>7602742.5446176101</v>
      </c>
      <c r="AC16">
        <v>7922870.7809414398</v>
      </c>
      <c r="AD16">
        <v>8143276.58543994</v>
      </c>
      <c r="AE16">
        <v>7868938.5856318604</v>
      </c>
      <c r="AF16">
        <v>7647459.8442882402</v>
      </c>
    </row>
    <row r="17" spans="1:32" x14ac:dyDescent="0.3">
      <c r="A17" t="s">
        <v>164</v>
      </c>
      <c r="B17" t="s">
        <v>327</v>
      </c>
      <c r="C17" t="s">
        <v>297</v>
      </c>
      <c r="D17" t="s">
        <v>328</v>
      </c>
      <c r="E17" t="s">
        <v>298</v>
      </c>
      <c r="F17">
        <v>3060286.7843933199</v>
      </c>
      <c r="G17">
        <v>3418271.9034229801</v>
      </c>
      <c r="H17">
        <v>3809685.8164915498</v>
      </c>
      <c r="I17">
        <v>4119976.8095925399</v>
      </c>
      <c r="J17">
        <v>4410785.9109758204</v>
      </c>
      <c r="K17">
        <v>4685926.9002451897</v>
      </c>
      <c r="L17">
        <v>4905069.5125617096</v>
      </c>
      <c r="M17">
        <v>5096554.0819451297</v>
      </c>
      <c r="N17">
        <v>5398559.9783320697</v>
      </c>
      <c r="O17">
        <v>5690647.9006899102</v>
      </c>
      <c r="P17">
        <v>6069627.3548453804</v>
      </c>
      <c r="Q17">
        <v>6444883.9201851999</v>
      </c>
      <c r="R17">
        <v>6806816.1070620799</v>
      </c>
      <c r="S17">
        <v>7166105.9137772601</v>
      </c>
      <c r="T17">
        <v>7027274.2638326902</v>
      </c>
      <c r="U17">
        <v>7206489.7312540002</v>
      </c>
      <c r="V17">
        <v>7353442.66344014</v>
      </c>
      <c r="W17">
        <v>7449809.6437734403</v>
      </c>
      <c r="X17">
        <v>7589964.1924639102</v>
      </c>
      <c r="Y17">
        <v>7883165.7013784898</v>
      </c>
      <c r="Z17">
        <v>8061663.7568881502</v>
      </c>
      <c r="AA17">
        <v>8094664.7738693301</v>
      </c>
      <c r="AB17">
        <v>8261717.1918044398</v>
      </c>
      <c r="AC17">
        <v>8549161.8927122802</v>
      </c>
      <c r="AD17">
        <v>8632618.8849005196</v>
      </c>
      <c r="AE17">
        <v>8478155.9264789503</v>
      </c>
      <c r="AF17">
        <v>8419917.6186576393</v>
      </c>
    </row>
    <row r="18" spans="1:32" x14ac:dyDescent="0.3">
      <c r="A18" t="s">
        <v>164</v>
      </c>
      <c r="B18" t="s">
        <v>329</v>
      </c>
      <c r="C18" t="s">
        <v>297</v>
      </c>
      <c r="D18" t="s">
        <v>330</v>
      </c>
      <c r="E18" t="s">
        <v>298</v>
      </c>
      <c r="F18">
        <v>8191112.3252445599</v>
      </c>
      <c r="G18">
        <v>7329088.6268144296</v>
      </c>
      <c r="H18">
        <v>6926348.3372741798</v>
      </c>
      <c r="I18">
        <v>6603384.2828025697</v>
      </c>
      <c r="J18">
        <v>6250710.0987524204</v>
      </c>
      <c r="K18">
        <v>6029358.7367505804</v>
      </c>
      <c r="L18">
        <v>5950273.4604907604</v>
      </c>
      <c r="M18">
        <v>5950744.1912310598</v>
      </c>
      <c r="N18">
        <v>6103255.8598376503</v>
      </c>
      <c r="O18">
        <v>6265281.4206337901</v>
      </c>
      <c r="P18">
        <v>6613441.2731443802</v>
      </c>
      <c r="Q18">
        <v>7055652.8510934198</v>
      </c>
      <c r="R18">
        <v>7539998.59319322</v>
      </c>
      <c r="S18">
        <v>7902373.4586395901</v>
      </c>
      <c r="T18">
        <v>7513238.1395153496</v>
      </c>
      <c r="U18">
        <v>7566055.7460448798</v>
      </c>
      <c r="V18">
        <v>7680518.4227565899</v>
      </c>
      <c r="W18">
        <v>7796464.4635931803</v>
      </c>
      <c r="X18">
        <v>8078368.3146274304</v>
      </c>
      <c r="Y18">
        <v>8728400.0304724891</v>
      </c>
      <c r="Z18">
        <v>9337609.8987590894</v>
      </c>
      <c r="AA18">
        <v>9728220.8090240397</v>
      </c>
      <c r="AB18">
        <v>10238270.8479666</v>
      </c>
      <c r="AC18">
        <v>10721129.242918599</v>
      </c>
      <c r="AD18">
        <v>10921968.216721401</v>
      </c>
      <c r="AE18">
        <v>11410838.112062899</v>
      </c>
      <c r="AF18">
        <v>11875554.8710704</v>
      </c>
    </row>
    <row r="19" spans="1:32" x14ac:dyDescent="0.3">
      <c r="A19" t="s">
        <v>164</v>
      </c>
      <c r="B19" t="s">
        <v>331</v>
      </c>
      <c r="C19" t="s">
        <v>297</v>
      </c>
      <c r="D19" t="s">
        <v>332</v>
      </c>
      <c r="E19" t="s">
        <v>298</v>
      </c>
      <c r="F19">
        <v>695625.57481218502</v>
      </c>
      <c r="G19">
        <v>746292.26028363395</v>
      </c>
      <c r="H19">
        <v>800713.81699817698</v>
      </c>
      <c r="I19">
        <v>846541.32660055999</v>
      </c>
      <c r="J19">
        <v>880545.81546748697</v>
      </c>
      <c r="K19">
        <v>908086.66350858205</v>
      </c>
      <c r="L19">
        <v>931986.71322000795</v>
      </c>
      <c r="M19">
        <v>934316.98654088797</v>
      </c>
      <c r="N19">
        <v>943217.99937540398</v>
      </c>
      <c r="O19">
        <v>941175.48787473899</v>
      </c>
      <c r="P19">
        <v>947123.40014578903</v>
      </c>
      <c r="Q19">
        <v>965590.64516797301</v>
      </c>
      <c r="R19">
        <v>974405.26393128897</v>
      </c>
      <c r="S19">
        <v>996909.83032142895</v>
      </c>
      <c r="T19">
        <v>953214.21733236697</v>
      </c>
      <c r="U19">
        <v>951377.52923192398</v>
      </c>
      <c r="V19">
        <v>943101.16176743305</v>
      </c>
      <c r="W19">
        <v>929526.60357569205</v>
      </c>
      <c r="X19">
        <v>926270.63437408605</v>
      </c>
      <c r="Y19">
        <v>921870.77509986097</v>
      </c>
      <c r="Z19">
        <v>889675.36556136701</v>
      </c>
      <c r="AA19">
        <v>845040.58798772097</v>
      </c>
      <c r="AB19">
        <v>831568.80061050795</v>
      </c>
      <c r="AC19">
        <v>860181.14493034605</v>
      </c>
      <c r="AD19">
        <v>879487.53941488697</v>
      </c>
      <c r="AE19">
        <v>890052.65001925803</v>
      </c>
      <c r="AF19">
        <v>911423.84414906194</v>
      </c>
    </row>
    <row r="20" spans="1:32" x14ac:dyDescent="0.3">
      <c r="A20" t="s">
        <v>164</v>
      </c>
      <c r="B20" t="s">
        <v>333</v>
      </c>
      <c r="C20" t="s">
        <v>297</v>
      </c>
      <c r="D20" t="s">
        <v>334</v>
      </c>
      <c r="E20" t="s">
        <v>298</v>
      </c>
      <c r="F20">
        <v>563587.06519963103</v>
      </c>
      <c r="G20">
        <v>155394.688097028</v>
      </c>
      <c r="H20">
        <v>131519.650275644</v>
      </c>
      <c r="I20">
        <v>124518.911911605</v>
      </c>
      <c r="J20">
        <v>132756.736063463</v>
      </c>
      <c r="K20">
        <v>124043.93120069</v>
      </c>
      <c r="L20">
        <v>109214.435179097</v>
      </c>
      <c r="M20">
        <v>104960.822047375</v>
      </c>
      <c r="N20">
        <v>98853.7611097958</v>
      </c>
      <c r="O20">
        <v>86645.841108113003</v>
      </c>
      <c r="P20">
        <v>87457.249949189907</v>
      </c>
      <c r="Q20">
        <v>88756.574588459596</v>
      </c>
      <c r="R20">
        <v>93380.669681457905</v>
      </c>
      <c r="S20">
        <v>95048.230988481999</v>
      </c>
      <c r="T20">
        <v>83715.720132928196</v>
      </c>
      <c r="U20">
        <v>78911.660723325404</v>
      </c>
      <c r="V20">
        <v>72954.645642684598</v>
      </c>
      <c r="W20">
        <v>70449.305529292702</v>
      </c>
      <c r="X20">
        <v>67279.126744667505</v>
      </c>
      <c r="Y20">
        <v>66929.494571046307</v>
      </c>
      <c r="Z20">
        <v>67943.853526299295</v>
      </c>
      <c r="AA20">
        <v>60671.158251799898</v>
      </c>
      <c r="AB20">
        <v>71475.757103876895</v>
      </c>
      <c r="AC20">
        <v>73996.7668670079</v>
      </c>
      <c r="AD20">
        <v>70198.5208326625</v>
      </c>
      <c r="AE20">
        <v>65702.342852435802</v>
      </c>
      <c r="AF20">
        <v>54964.157105832201</v>
      </c>
    </row>
    <row r="21" spans="1:32" x14ac:dyDescent="0.3">
      <c r="A21" t="s">
        <v>164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164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164</v>
      </c>
      <c r="B23" t="s">
        <v>339</v>
      </c>
      <c r="C23" t="s">
        <v>297</v>
      </c>
      <c r="D23" t="s">
        <v>340</v>
      </c>
      <c r="E23" t="s">
        <v>298</v>
      </c>
      <c r="F23">
        <v>1195771.01202456</v>
      </c>
      <c r="G23">
        <v>1259476.6217791999</v>
      </c>
      <c r="H23">
        <v>1325024.15757018</v>
      </c>
      <c r="I23">
        <v>1325231.9547826501</v>
      </c>
      <c r="J23">
        <v>1320006.9047600699</v>
      </c>
      <c r="K23">
        <v>1315000.2014447199</v>
      </c>
      <c r="L23">
        <v>1273966.5876808399</v>
      </c>
      <c r="M23">
        <v>1222286.12047602</v>
      </c>
      <c r="N23">
        <v>1189531.92847146</v>
      </c>
      <c r="O23">
        <v>1146670.79987977</v>
      </c>
      <c r="P23">
        <v>1110325.2756226601</v>
      </c>
      <c r="Q23">
        <v>1084561.93146782</v>
      </c>
      <c r="R23">
        <v>1052046.8487821601</v>
      </c>
      <c r="S23">
        <v>1033546.66408644</v>
      </c>
      <c r="T23">
        <v>959203.48376003397</v>
      </c>
      <c r="U23">
        <v>940416.47731636604</v>
      </c>
      <c r="V23">
        <v>919659.80475663301</v>
      </c>
      <c r="W23">
        <v>898595.95405014604</v>
      </c>
      <c r="X23">
        <v>876307.66911029501</v>
      </c>
      <c r="Y23">
        <v>857983.59175982897</v>
      </c>
      <c r="Z23">
        <v>843118.90809549601</v>
      </c>
      <c r="AA23">
        <v>841772.74535512005</v>
      </c>
      <c r="AB23">
        <v>859068.639151796</v>
      </c>
      <c r="AC23">
        <v>891543.89815489401</v>
      </c>
      <c r="AD23">
        <v>915833.30787468597</v>
      </c>
      <c r="AE23">
        <v>936501.61314046301</v>
      </c>
      <c r="AF23">
        <v>970009.210428252</v>
      </c>
    </row>
    <row r="24" spans="1:32" x14ac:dyDescent="0.3">
      <c r="A24" t="s">
        <v>164</v>
      </c>
      <c r="B24" t="s">
        <v>341</v>
      </c>
      <c r="C24" t="s">
        <v>297</v>
      </c>
      <c r="D24" t="s">
        <v>342</v>
      </c>
      <c r="E24" t="s">
        <v>298</v>
      </c>
      <c r="F24">
        <v>235351.61240623699</v>
      </c>
      <c r="G24">
        <v>245667.06437830799</v>
      </c>
      <c r="H24">
        <v>258591.45815205801</v>
      </c>
      <c r="I24">
        <v>267157.97763458401</v>
      </c>
      <c r="J24">
        <v>272487.00719301897</v>
      </c>
      <c r="K24">
        <v>279280.14425822202</v>
      </c>
      <c r="L24">
        <v>283786.47893757798</v>
      </c>
      <c r="M24">
        <v>289700.71499602601</v>
      </c>
      <c r="N24">
        <v>300665.319567058</v>
      </c>
      <c r="O24">
        <v>294058.594010045</v>
      </c>
      <c r="P24">
        <v>293817.52642538102</v>
      </c>
      <c r="Q24">
        <v>284526.28285494802</v>
      </c>
      <c r="R24">
        <v>275078.18300287699</v>
      </c>
      <c r="S24">
        <v>279753.56690789899</v>
      </c>
      <c r="T24">
        <v>273111.72227194702</v>
      </c>
      <c r="U24">
        <v>278070.89968240802</v>
      </c>
      <c r="V24">
        <v>274335.68925296102</v>
      </c>
      <c r="W24">
        <v>278194.4873175</v>
      </c>
      <c r="X24">
        <v>286879.366122771</v>
      </c>
      <c r="Y24">
        <v>303483.84855364601</v>
      </c>
      <c r="Z24">
        <v>324241.83279097098</v>
      </c>
      <c r="AA24">
        <v>360165.22516174399</v>
      </c>
      <c r="AB24">
        <v>399639.83701883798</v>
      </c>
      <c r="AC24">
        <v>450124.69126144698</v>
      </c>
      <c r="AD24">
        <v>485711.08945104497</v>
      </c>
      <c r="AE24">
        <v>564151.35049081803</v>
      </c>
      <c r="AF24">
        <v>662777.93343106797</v>
      </c>
    </row>
    <row r="25" spans="1:32" x14ac:dyDescent="0.3">
      <c r="A25" t="s">
        <v>164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164</v>
      </c>
      <c r="B26" t="s">
        <v>345</v>
      </c>
      <c r="C26" t="s">
        <v>297</v>
      </c>
      <c r="D26" t="s">
        <v>346</v>
      </c>
      <c r="E26" t="s">
        <v>298</v>
      </c>
      <c r="F26">
        <v>199071.286983411</v>
      </c>
      <c r="G26">
        <v>215057.213670739</v>
      </c>
      <c r="H26">
        <v>232576.26811873401</v>
      </c>
      <c r="I26">
        <v>245381.56063988601</v>
      </c>
      <c r="J26">
        <v>254278.422684333</v>
      </c>
      <c r="K26">
        <v>263958.80131184001</v>
      </c>
      <c r="L26">
        <v>270993.84010590601</v>
      </c>
      <c r="M26">
        <v>279012.595425718</v>
      </c>
      <c r="N26">
        <v>291646.09927312098</v>
      </c>
      <c r="O26">
        <v>286458.45916330197</v>
      </c>
      <c r="P26">
        <v>287404.76823791402</v>
      </c>
      <c r="Q26">
        <v>279071.47954897297</v>
      </c>
      <c r="R26">
        <v>270487.020556768</v>
      </c>
      <c r="S26">
        <v>275847.121343821</v>
      </c>
      <c r="T26">
        <v>269969.68532365101</v>
      </c>
      <c r="U26">
        <v>275397.56897621602</v>
      </c>
      <c r="V26">
        <v>272078.97657010303</v>
      </c>
      <c r="W26">
        <v>276295.948898812</v>
      </c>
      <c r="X26">
        <v>285284.621173441</v>
      </c>
      <c r="Y26">
        <v>302127.001284834</v>
      </c>
      <c r="Z26">
        <v>323103.80059675802</v>
      </c>
      <c r="AA26">
        <v>352229.91155800602</v>
      </c>
      <c r="AB26">
        <v>385937.59918088402</v>
      </c>
      <c r="AC26">
        <v>431186.06039603899</v>
      </c>
      <c r="AD26">
        <v>461791.00700412801</v>
      </c>
      <c r="AE26">
        <v>535979.04150088795</v>
      </c>
      <c r="AF26">
        <v>637390.88305243698</v>
      </c>
    </row>
    <row r="27" spans="1:32" x14ac:dyDescent="0.3">
      <c r="A27" t="s">
        <v>164</v>
      </c>
      <c r="B27" t="s">
        <v>347</v>
      </c>
      <c r="C27" t="s">
        <v>297</v>
      </c>
      <c r="D27" t="s">
        <v>348</v>
      </c>
      <c r="E27" t="s">
        <v>298</v>
      </c>
      <c r="F27">
        <v>31367.897617352301</v>
      </c>
      <c r="G27">
        <v>26349.033998575898</v>
      </c>
      <c r="H27">
        <v>22133.188558803799</v>
      </c>
      <c r="I27">
        <v>18591.878389395199</v>
      </c>
      <c r="J27">
        <v>15617.177847092</v>
      </c>
      <c r="K27">
        <v>13118.4293915572</v>
      </c>
      <c r="L27">
        <v>11019.480688908099</v>
      </c>
      <c r="M27">
        <v>9256.3637786827894</v>
      </c>
      <c r="N27">
        <v>7775.3455740935397</v>
      </c>
      <c r="O27">
        <v>6531.2902822385704</v>
      </c>
      <c r="P27">
        <v>5486.2838370804002</v>
      </c>
      <c r="Q27">
        <v>4608.4784231475396</v>
      </c>
      <c r="R27">
        <v>3871.1218754439301</v>
      </c>
      <c r="S27">
        <v>3251.7423753728999</v>
      </c>
      <c r="T27">
        <v>2731.4635953132401</v>
      </c>
      <c r="U27">
        <v>2294.4294200631198</v>
      </c>
      <c r="V27">
        <v>1927.32071285302</v>
      </c>
      <c r="W27">
        <v>1618.94939879654</v>
      </c>
      <c r="X27">
        <v>1359.9174949890901</v>
      </c>
      <c r="Y27">
        <v>1142.3306957908401</v>
      </c>
      <c r="Z27">
        <v>959.55778446430304</v>
      </c>
      <c r="AA27">
        <v>806.02853895001397</v>
      </c>
      <c r="AB27">
        <v>677.063972718012</v>
      </c>
      <c r="AC27">
        <v>568.73373708312999</v>
      </c>
      <c r="AD27">
        <v>477.73633914982901</v>
      </c>
      <c r="AE27">
        <v>401.29852488585698</v>
      </c>
      <c r="AF27">
        <v>337.09076090411997</v>
      </c>
    </row>
    <row r="28" spans="1:32" x14ac:dyDescent="0.3">
      <c r="A28" t="s">
        <v>164</v>
      </c>
      <c r="B28" t="s">
        <v>349</v>
      </c>
      <c r="C28" t="s">
        <v>297</v>
      </c>
      <c r="D28" t="s">
        <v>350</v>
      </c>
      <c r="E28" t="s">
        <v>298</v>
      </c>
      <c r="F28">
        <v>74347.493765335603</v>
      </c>
      <c r="G28">
        <v>76520.469866538406</v>
      </c>
      <c r="H28">
        <v>81270.321240282501</v>
      </c>
      <c r="I28">
        <v>85344.187354516805</v>
      </c>
      <c r="J28">
        <v>90988.507931458793</v>
      </c>
      <c r="K28">
        <v>98521.034285989299</v>
      </c>
      <c r="L28">
        <v>104378.46561814399</v>
      </c>
      <c r="M28">
        <v>116495.60899567499</v>
      </c>
      <c r="N28">
        <v>127341.86142808</v>
      </c>
      <c r="O28">
        <v>135269.06289237799</v>
      </c>
      <c r="P28">
        <v>141092.026553768</v>
      </c>
      <c r="Q28">
        <v>147311.64214698499</v>
      </c>
      <c r="R28">
        <v>159374.55433022801</v>
      </c>
      <c r="S28">
        <v>178330.90564093899</v>
      </c>
      <c r="T28">
        <v>185841.832482809</v>
      </c>
      <c r="U28">
        <v>196466.656907564</v>
      </c>
      <c r="V28">
        <v>204231.85952267901</v>
      </c>
      <c r="W28">
        <v>217812.78231105901</v>
      </c>
      <c r="X28">
        <v>238859.64289202201</v>
      </c>
      <c r="Y28">
        <v>266901.316353462</v>
      </c>
      <c r="Z28">
        <v>279861.44176277798</v>
      </c>
      <c r="AA28">
        <v>285492.70765037998</v>
      </c>
      <c r="AB28">
        <v>302607.820276852</v>
      </c>
      <c r="AC28">
        <v>322894.19093511498</v>
      </c>
      <c r="AD28">
        <v>339949.727994952</v>
      </c>
      <c r="AE28">
        <v>343162.74479464302</v>
      </c>
      <c r="AF28">
        <v>347893.36940328701</v>
      </c>
    </row>
    <row r="29" spans="1:32" x14ac:dyDescent="0.3">
      <c r="A29" t="s">
        <v>164</v>
      </c>
      <c r="B29" t="s">
        <v>351</v>
      </c>
      <c r="C29" t="s">
        <v>297</v>
      </c>
      <c r="D29" t="s">
        <v>352</v>
      </c>
      <c r="E29" t="s">
        <v>298</v>
      </c>
      <c r="F29">
        <v>16026.309385123201</v>
      </c>
      <c r="G29">
        <v>25362.633301679001</v>
      </c>
      <c r="H29">
        <v>36128.779890836398</v>
      </c>
      <c r="I29">
        <v>45172.4051653348</v>
      </c>
      <c r="J29">
        <v>54558.791231336203</v>
      </c>
      <c r="K29">
        <v>65130.309742579098</v>
      </c>
      <c r="L29">
        <v>73548.206619916295</v>
      </c>
      <c r="M29">
        <v>87584.477724824595</v>
      </c>
      <c r="N29">
        <v>99658.561994024902</v>
      </c>
      <c r="O29">
        <v>108990.43048889699</v>
      </c>
      <c r="P29">
        <v>116186.083246704</v>
      </c>
      <c r="Q29">
        <v>123952.234699869</v>
      </c>
      <c r="R29">
        <v>138268.250512534</v>
      </c>
      <c r="S29">
        <v>158846.93326774499</v>
      </c>
      <c r="T29">
        <v>168346.28723692699</v>
      </c>
      <c r="U29">
        <v>180327.78697825599</v>
      </c>
      <c r="V29">
        <v>189334.932773309</v>
      </c>
      <c r="W29">
        <v>203658.640369303</v>
      </c>
      <c r="X29">
        <v>225186.31455477999</v>
      </c>
      <c r="Y29">
        <v>253325.44967511299</v>
      </c>
      <c r="Z29">
        <v>266473.59346704202</v>
      </c>
      <c r="AA29">
        <v>272297.46067069302</v>
      </c>
      <c r="AB29">
        <v>289215.30511343898</v>
      </c>
      <c r="AC29">
        <v>308428.738226366</v>
      </c>
      <c r="AD29">
        <v>324438.04733595002</v>
      </c>
      <c r="AE29">
        <v>326095.40905750298</v>
      </c>
      <c r="AF29">
        <v>330112.09247654601</v>
      </c>
    </row>
    <row r="30" spans="1:32" x14ac:dyDescent="0.3">
      <c r="A30" t="s">
        <v>164</v>
      </c>
      <c r="B30" t="s">
        <v>353</v>
      </c>
      <c r="C30" t="s">
        <v>297</v>
      </c>
      <c r="D30" t="s">
        <v>354</v>
      </c>
      <c r="E30" t="s">
        <v>298</v>
      </c>
      <c r="F30">
        <v>180.537185313104</v>
      </c>
      <c r="G30">
        <v>324.78543520736798</v>
      </c>
      <c r="H30">
        <v>517.27534105038603</v>
      </c>
      <c r="I30">
        <v>687.33417327082998</v>
      </c>
      <c r="J30">
        <v>889.37438803826001</v>
      </c>
      <c r="K30">
        <v>1103.50497714989</v>
      </c>
      <c r="L30">
        <v>1246.2694214266401</v>
      </c>
      <c r="M30">
        <v>1517.6483205531499</v>
      </c>
      <c r="N30">
        <v>1787.8196022621601</v>
      </c>
      <c r="O30">
        <v>1974.0616526026199</v>
      </c>
      <c r="P30">
        <v>2120.8144821914502</v>
      </c>
      <c r="Q30">
        <v>2244.4153433470601</v>
      </c>
      <c r="R30">
        <v>2280.4819243976199</v>
      </c>
      <c r="S30">
        <v>2441.93195213643</v>
      </c>
      <c r="T30">
        <v>2567.1059677108601</v>
      </c>
      <c r="U30">
        <v>2766.1752367966001</v>
      </c>
      <c r="V30">
        <v>2904.36915543857</v>
      </c>
      <c r="W30">
        <v>3173.19517596372</v>
      </c>
      <c r="X30">
        <v>3456.3950756090699</v>
      </c>
      <c r="Y30">
        <v>3724.4383844908002</v>
      </c>
      <c r="Z30">
        <v>3918.0663601752099</v>
      </c>
      <c r="AA30">
        <v>4038.61321815355</v>
      </c>
      <c r="AB30">
        <v>4254.8598298970701</v>
      </c>
      <c r="AC30">
        <v>4999.0993091148503</v>
      </c>
      <c r="AD30">
        <v>5822.4191171953398</v>
      </c>
      <c r="AE30">
        <v>6739.0178899607399</v>
      </c>
      <c r="AF30">
        <v>7242.3120169530703</v>
      </c>
    </row>
    <row r="31" spans="1:32" x14ac:dyDescent="0.3">
      <c r="A31" t="s">
        <v>164</v>
      </c>
      <c r="B31" t="s">
        <v>355</v>
      </c>
      <c r="C31" t="s">
        <v>297</v>
      </c>
      <c r="D31" t="s">
        <v>356</v>
      </c>
      <c r="E31" t="s">
        <v>298</v>
      </c>
      <c r="F31">
        <v>105.696627792485</v>
      </c>
      <c r="G31">
        <v>192.10326424175901</v>
      </c>
      <c r="H31">
        <v>295.11244438135299</v>
      </c>
      <c r="I31">
        <v>381.30039658536498</v>
      </c>
      <c r="J31">
        <v>450.83383685594401</v>
      </c>
      <c r="K31">
        <v>555.53388783757896</v>
      </c>
      <c r="L31">
        <v>617.30883273520101</v>
      </c>
      <c r="M31">
        <v>747.89906790682005</v>
      </c>
      <c r="N31">
        <v>871.16329463683303</v>
      </c>
      <c r="O31">
        <v>975.26074502618599</v>
      </c>
      <c r="P31">
        <v>1013.33627348483</v>
      </c>
      <c r="Q31">
        <v>1096.5197437316499</v>
      </c>
      <c r="R31">
        <v>1194.55829936952</v>
      </c>
      <c r="S31">
        <v>1535.2387384336</v>
      </c>
      <c r="T31">
        <v>1813.2616176935801</v>
      </c>
      <c r="U31">
        <v>1870.2894417281</v>
      </c>
      <c r="V31">
        <v>1906.8152371650301</v>
      </c>
      <c r="W31">
        <v>2052.8892102246</v>
      </c>
      <c r="X31">
        <v>2358.5199506373701</v>
      </c>
      <c r="Y31">
        <v>2630.6274550847302</v>
      </c>
      <c r="Z31">
        <v>2804.9892531708301</v>
      </c>
      <c r="AA31">
        <v>3002.20624772275</v>
      </c>
      <c r="AB31">
        <v>3283.2816237864499</v>
      </c>
      <c r="AC31">
        <v>3969.58131889382</v>
      </c>
      <c r="AD31">
        <v>4694.35544227424</v>
      </c>
      <c r="AE31">
        <v>5657.8611449339696</v>
      </c>
      <c r="AF31">
        <v>6008.68132418404</v>
      </c>
    </row>
    <row r="32" spans="1:32" x14ac:dyDescent="0.3">
      <c r="A32" t="s">
        <v>164</v>
      </c>
      <c r="B32" t="s">
        <v>357</v>
      </c>
      <c r="C32" t="s">
        <v>297</v>
      </c>
      <c r="D32" t="s">
        <v>358</v>
      </c>
      <c r="E32" t="s">
        <v>298</v>
      </c>
      <c r="F32">
        <v>2201.84018490875</v>
      </c>
      <c r="G32">
        <v>3741.13514436388</v>
      </c>
      <c r="H32">
        <v>4933.31087833539</v>
      </c>
      <c r="I32">
        <v>6010.6397633555198</v>
      </c>
      <c r="J32">
        <v>7291.8018762132997</v>
      </c>
      <c r="K32">
        <v>8381.6121352499995</v>
      </c>
      <c r="L32">
        <v>9352.6189678005903</v>
      </c>
      <c r="M32">
        <v>10169.7719903282</v>
      </c>
      <c r="N32">
        <v>11184.6345478231</v>
      </c>
      <c r="O32">
        <v>11703.9771348128</v>
      </c>
      <c r="P32">
        <v>12006.512939714799</v>
      </c>
      <c r="Q32">
        <v>11815.637486231801</v>
      </c>
      <c r="R32">
        <v>10740.882299930699</v>
      </c>
      <c r="S32">
        <v>9718.8813956668</v>
      </c>
      <c r="T32">
        <v>8253.3246194332605</v>
      </c>
      <c r="U32">
        <v>7418.4486963058198</v>
      </c>
      <c r="V32">
        <v>6655.2188510064798</v>
      </c>
      <c r="W32">
        <v>6046.4178107281496</v>
      </c>
      <c r="X32">
        <v>5437.8359253311401</v>
      </c>
      <c r="Y32">
        <v>5187.5158348146797</v>
      </c>
      <c r="Z32">
        <v>4956.8332790652403</v>
      </c>
      <c r="AA32">
        <v>4719.7416150180497</v>
      </c>
      <c r="AB32">
        <v>4649.2375547429401</v>
      </c>
      <c r="AC32">
        <v>4484.4577105519302</v>
      </c>
      <c r="AD32">
        <v>4144.56202857475</v>
      </c>
      <c r="AE32">
        <v>3956.1676826400599</v>
      </c>
      <c r="AF32">
        <v>3930.2808091356001</v>
      </c>
    </row>
    <row r="33" spans="1:32" x14ac:dyDescent="0.3">
      <c r="A33" t="s">
        <v>164</v>
      </c>
      <c r="B33" t="s">
        <v>359</v>
      </c>
      <c r="C33" t="s">
        <v>297</v>
      </c>
      <c r="D33" t="s">
        <v>360</v>
      </c>
      <c r="E33" t="s">
        <v>298</v>
      </c>
      <c r="F33">
        <v>55833.110382198101</v>
      </c>
      <c r="G33">
        <v>46899.812721046401</v>
      </c>
      <c r="H33">
        <v>39395.842685679003</v>
      </c>
      <c r="I33">
        <v>33092.507855970303</v>
      </c>
      <c r="J33">
        <v>27797.706599015099</v>
      </c>
      <c r="K33">
        <v>23350.073543172701</v>
      </c>
      <c r="L33">
        <v>19614.061776265</v>
      </c>
      <c r="M33">
        <v>16475.8118920626</v>
      </c>
      <c r="N33">
        <v>13839.681989332599</v>
      </c>
      <c r="O33">
        <v>11625.3328710394</v>
      </c>
      <c r="P33">
        <v>9765.2796116730897</v>
      </c>
      <c r="Q33">
        <v>8202.8348738053992</v>
      </c>
      <c r="R33">
        <v>6890.3812939965301</v>
      </c>
      <c r="S33">
        <v>5787.92028695709</v>
      </c>
      <c r="T33">
        <v>4861.8530410439498</v>
      </c>
      <c r="U33">
        <v>4083.9565544769198</v>
      </c>
      <c r="V33">
        <v>3430.5235057606101</v>
      </c>
      <c r="W33">
        <v>2881.6397448389198</v>
      </c>
      <c r="X33">
        <v>2420.5773856646902</v>
      </c>
      <c r="Y33">
        <v>2033.28500395834</v>
      </c>
      <c r="Z33">
        <v>1707.959403325</v>
      </c>
      <c r="AA33">
        <v>1434.685898793</v>
      </c>
      <c r="AB33">
        <v>1205.1361549861199</v>
      </c>
      <c r="AC33">
        <v>1012.31437018834</v>
      </c>
      <c r="AD33">
        <v>850.34407095820802</v>
      </c>
      <c r="AE33">
        <v>714.28901960489497</v>
      </c>
      <c r="AF33">
        <v>600.00277646811196</v>
      </c>
    </row>
    <row r="34" spans="1:32" x14ac:dyDescent="0.3">
      <c r="A34" t="s">
        <v>164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164</v>
      </c>
      <c r="B35" t="s">
        <v>363</v>
      </c>
      <c r="C35" t="s">
        <v>297</v>
      </c>
      <c r="D35" t="s">
        <v>364</v>
      </c>
      <c r="E35" t="s">
        <v>298</v>
      </c>
      <c r="F35">
        <v>4668296.8265558202</v>
      </c>
      <c r="G35">
        <v>4952821.0635321997</v>
      </c>
      <c r="H35">
        <v>5210060.5617855899</v>
      </c>
      <c r="I35">
        <v>5540611.4079510104</v>
      </c>
      <c r="J35">
        <v>5846520.0152060501</v>
      </c>
      <c r="K35">
        <v>6146210.4774403302</v>
      </c>
      <c r="L35">
        <v>6363942.4948824998</v>
      </c>
      <c r="M35">
        <v>6579462.8671821896</v>
      </c>
      <c r="N35">
        <v>6834753.7345701596</v>
      </c>
      <c r="O35">
        <v>7080795.5210132198</v>
      </c>
      <c r="P35">
        <v>7263219.6156370696</v>
      </c>
      <c r="Q35">
        <v>7409429.9715096597</v>
      </c>
      <c r="R35">
        <v>7481248.0343359001</v>
      </c>
      <c r="S35">
        <v>7630639.7825961802</v>
      </c>
      <c r="T35">
        <v>7602096.1697112303</v>
      </c>
      <c r="U35">
        <v>7726124.6091639204</v>
      </c>
      <c r="V35">
        <v>7835781.7210926097</v>
      </c>
      <c r="W35">
        <v>7882170.3744946802</v>
      </c>
      <c r="X35">
        <v>7850245.2726023998</v>
      </c>
      <c r="Y35">
        <v>8130701.8865856295</v>
      </c>
      <c r="Z35">
        <v>8316310.3065538602</v>
      </c>
      <c r="AA35">
        <v>8384182.53910367</v>
      </c>
      <c r="AB35">
        <v>8472834.2038867399</v>
      </c>
      <c r="AC35">
        <v>8553882.7914505098</v>
      </c>
      <c r="AD35">
        <v>8474706.6222517192</v>
      </c>
      <c r="AE35">
        <v>8300073.1708968403</v>
      </c>
      <c r="AF35">
        <v>8182254.9674640996</v>
      </c>
    </row>
    <row r="36" spans="1:32" x14ac:dyDescent="0.3">
      <c r="A36" t="s">
        <v>164</v>
      </c>
      <c r="B36" t="s">
        <v>365</v>
      </c>
      <c r="C36" t="s">
        <v>297</v>
      </c>
      <c r="D36" t="s">
        <v>366</v>
      </c>
      <c r="E36" t="s">
        <v>298</v>
      </c>
      <c r="F36">
        <v>119530.307784395</v>
      </c>
      <c r="G36">
        <v>112327.466765135</v>
      </c>
      <c r="H36">
        <v>108956.702515739</v>
      </c>
      <c r="I36">
        <v>105515.583193991</v>
      </c>
      <c r="J36">
        <v>103067.22086250799</v>
      </c>
      <c r="K36">
        <v>101922.72126139099</v>
      </c>
      <c r="L36">
        <v>101399.371625436</v>
      </c>
      <c r="M36">
        <v>104596.177838419</v>
      </c>
      <c r="N36">
        <v>106721.873088529</v>
      </c>
      <c r="O36">
        <v>107400.358172817</v>
      </c>
      <c r="P36">
        <v>106563.920107821</v>
      </c>
      <c r="Q36">
        <v>103421.038073991</v>
      </c>
      <c r="R36">
        <v>99497.897581800906</v>
      </c>
      <c r="S36">
        <v>97379.947263351496</v>
      </c>
      <c r="T36">
        <v>88193.551854373101</v>
      </c>
      <c r="U36">
        <v>84505.291126833006</v>
      </c>
      <c r="V36">
        <v>81169.251579242293</v>
      </c>
      <c r="W36">
        <v>79934.663642178406</v>
      </c>
      <c r="X36">
        <v>79641.442258542302</v>
      </c>
      <c r="Y36">
        <v>81331.977820483997</v>
      </c>
      <c r="Z36">
        <v>81185.0050213535</v>
      </c>
      <c r="AA36">
        <v>81254.461278189396</v>
      </c>
      <c r="AB36">
        <v>83159.205005241296</v>
      </c>
      <c r="AC36">
        <v>83891.533828714004</v>
      </c>
      <c r="AD36">
        <v>83919.831366930201</v>
      </c>
      <c r="AE36">
        <v>83010.530811255798</v>
      </c>
      <c r="AF36">
        <v>80541.864847695804</v>
      </c>
    </row>
    <row r="37" spans="1:32" x14ac:dyDescent="0.3">
      <c r="A37" t="s">
        <v>164</v>
      </c>
      <c r="B37" t="s">
        <v>367</v>
      </c>
      <c r="C37" t="s">
        <v>297</v>
      </c>
      <c r="D37" t="s">
        <v>368</v>
      </c>
      <c r="E37" t="s">
        <v>298</v>
      </c>
      <c r="F37">
        <v>1611636.1744915601</v>
      </c>
      <c r="G37">
        <v>1529916.0194128801</v>
      </c>
      <c r="H37">
        <v>1491192.06396577</v>
      </c>
      <c r="I37">
        <v>1459607.1914251801</v>
      </c>
      <c r="J37">
        <v>1533811.04955465</v>
      </c>
      <c r="K37">
        <v>1666462.51216089</v>
      </c>
      <c r="L37">
        <v>1771269.2447392901</v>
      </c>
      <c r="M37">
        <v>1834723.3666657</v>
      </c>
      <c r="N37">
        <v>1885815.89035218</v>
      </c>
      <c r="O37">
        <v>1890592.7917122601</v>
      </c>
      <c r="P37">
        <v>1881720.87913492</v>
      </c>
      <c r="Q37">
        <v>1885320.9890433899</v>
      </c>
      <c r="R37">
        <v>1873187.2476808601</v>
      </c>
      <c r="S37">
        <v>1929402.7374587699</v>
      </c>
      <c r="T37">
        <v>1868890.3926762301</v>
      </c>
      <c r="U37">
        <v>1871959.63461389</v>
      </c>
      <c r="V37">
        <v>1877042.73569858</v>
      </c>
      <c r="W37">
        <v>1902793.5051887899</v>
      </c>
      <c r="X37">
        <v>1905316.5919377501</v>
      </c>
      <c r="Y37">
        <v>2002966.6927158099</v>
      </c>
      <c r="Z37">
        <v>2091628.8736604301</v>
      </c>
      <c r="AA37">
        <v>2118136.3864193801</v>
      </c>
      <c r="AB37">
        <v>2134220.84860163</v>
      </c>
      <c r="AC37">
        <v>2113137.5722808498</v>
      </c>
      <c r="AD37">
        <v>2055823.8424384799</v>
      </c>
      <c r="AE37">
        <v>1945629.5152075</v>
      </c>
      <c r="AF37">
        <v>1881460.8688450099</v>
      </c>
    </row>
    <row r="38" spans="1:32" x14ac:dyDescent="0.3">
      <c r="A38" t="s">
        <v>164</v>
      </c>
      <c r="B38" t="s">
        <v>369</v>
      </c>
      <c r="C38" t="s">
        <v>297</v>
      </c>
      <c r="D38" t="s">
        <v>370</v>
      </c>
      <c r="E38" t="s">
        <v>298</v>
      </c>
      <c r="F38">
        <v>173624.65256656401</v>
      </c>
      <c r="G38">
        <v>329754.66532759299</v>
      </c>
      <c r="H38">
        <v>429297.65208232199</v>
      </c>
      <c r="I38">
        <v>605882.58034761797</v>
      </c>
      <c r="J38">
        <v>695506.46041726798</v>
      </c>
      <c r="K38">
        <v>679431.70503589301</v>
      </c>
      <c r="L38">
        <v>628000.55785621901</v>
      </c>
      <c r="M38">
        <v>611787.07672460505</v>
      </c>
      <c r="N38">
        <v>662102.15486106998</v>
      </c>
      <c r="O38">
        <v>760402.00627419504</v>
      </c>
      <c r="P38">
        <v>801227.81994743599</v>
      </c>
      <c r="Q38">
        <v>807220.10432954703</v>
      </c>
      <c r="R38">
        <v>785018.352665502</v>
      </c>
      <c r="S38">
        <v>786561.42822069</v>
      </c>
      <c r="T38">
        <v>753123.23542936903</v>
      </c>
      <c r="U38">
        <v>788627.28143521096</v>
      </c>
      <c r="V38">
        <v>807877.16524228803</v>
      </c>
      <c r="W38">
        <v>786940.80771664495</v>
      </c>
      <c r="X38">
        <v>725842.58401114098</v>
      </c>
      <c r="Y38">
        <v>785236.36491131096</v>
      </c>
      <c r="Z38">
        <v>822676.13729233702</v>
      </c>
      <c r="AA38">
        <v>809199.83192516002</v>
      </c>
      <c r="AB38">
        <v>853060.744880685</v>
      </c>
      <c r="AC38">
        <v>924198.81775177096</v>
      </c>
      <c r="AD38">
        <v>888479.18120720901</v>
      </c>
      <c r="AE38">
        <v>849013.386438263</v>
      </c>
      <c r="AF38">
        <v>821751.07990755001</v>
      </c>
    </row>
    <row r="39" spans="1:32" x14ac:dyDescent="0.3">
      <c r="A39" t="s">
        <v>164</v>
      </c>
      <c r="B39" t="s">
        <v>371</v>
      </c>
      <c r="C39" t="s">
        <v>297</v>
      </c>
      <c r="D39" t="s">
        <v>372</v>
      </c>
      <c r="E39" t="s">
        <v>298</v>
      </c>
      <c r="F39">
        <v>5374.3328272217004</v>
      </c>
      <c r="G39">
        <v>5634.3455341753697</v>
      </c>
      <c r="H39">
        <v>5988.6082690246803</v>
      </c>
      <c r="I39">
        <v>6212.8570316768701</v>
      </c>
      <c r="J39">
        <v>6294.9467986835998</v>
      </c>
      <c r="K39">
        <v>6496.7893829648101</v>
      </c>
      <c r="L39">
        <v>7324.52996510511</v>
      </c>
      <c r="M39">
        <v>9119.5700199334606</v>
      </c>
      <c r="N39">
        <v>11295.592683246699</v>
      </c>
      <c r="O39">
        <v>13118.3425487932</v>
      </c>
      <c r="P39">
        <v>13068.851176878699</v>
      </c>
      <c r="Q39">
        <v>12616.591108497199</v>
      </c>
      <c r="R39">
        <v>12419.048703269</v>
      </c>
      <c r="S39">
        <v>12966.896091303201</v>
      </c>
      <c r="T39">
        <v>12829.5497283676</v>
      </c>
      <c r="U39">
        <v>13515.730313731699</v>
      </c>
      <c r="V39">
        <v>14609.4078419425</v>
      </c>
      <c r="W39">
        <v>14590.674884058501</v>
      </c>
      <c r="X39">
        <v>14455.957107886699</v>
      </c>
      <c r="Y39">
        <v>15499.474931147301</v>
      </c>
      <c r="Z39">
        <v>16799.916967233199</v>
      </c>
      <c r="AA39">
        <v>17367.523944241901</v>
      </c>
      <c r="AB39">
        <v>18959.544148298399</v>
      </c>
      <c r="AC39">
        <v>21471.5719867101</v>
      </c>
      <c r="AD39">
        <v>23170.7153943823</v>
      </c>
      <c r="AE39">
        <v>26406.581386632799</v>
      </c>
      <c r="AF39">
        <v>31191.2150099543</v>
      </c>
    </row>
    <row r="40" spans="1:32" x14ac:dyDescent="0.3">
      <c r="A40" t="s">
        <v>164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164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164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164</v>
      </c>
      <c r="B43" t="s">
        <v>379</v>
      </c>
      <c r="C43" t="s">
        <v>297</v>
      </c>
      <c r="D43" t="s">
        <v>380</v>
      </c>
      <c r="E43" t="s">
        <v>298</v>
      </c>
      <c r="F43">
        <v>8944602.0204609409</v>
      </c>
      <c r="G43">
        <v>9284050.23543364</v>
      </c>
      <c r="H43">
        <v>9695189.4664550703</v>
      </c>
      <c r="I43">
        <v>9988987.1249901596</v>
      </c>
      <c r="J43">
        <v>10276515.966192</v>
      </c>
      <c r="K43">
        <v>10613802.203194199</v>
      </c>
      <c r="L43">
        <v>10858069.442693301</v>
      </c>
      <c r="M43">
        <v>11034920.7588284</v>
      </c>
      <c r="N43">
        <v>11254579.911449401</v>
      </c>
      <c r="O43">
        <v>11465989.0441176</v>
      </c>
      <c r="P43">
        <v>11592067.638333799</v>
      </c>
      <c r="Q43">
        <v>11780454.613189099</v>
      </c>
      <c r="R43">
        <v>11832738.365153201</v>
      </c>
      <c r="S43">
        <v>12001536.4032686</v>
      </c>
      <c r="T43">
        <v>11520388.629523501</v>
      </c>
      <c r="U43">
        <v>11617046.2149159</v>
      </c>
      <c r="V43">
        <v>11532724.198550699</v>
      </c>
      <c r="W43">
        <v>11424571.312819799</v>
      </c>
      <c r="X43">
        <v>11366141.851264101</v>
      </c>
      <c r="Y43">
        <v>11536747.3635034</v>
      </c>
      <c r="Z43">
        <v>11567740.560408801</v>
      </c>
      <c r="AA43">
        <v>11393386.882784501</v>
      </c>
      <c r="AB43">
        <v>11456412.683419799</v>
      </c>
      <c r="AC43">
        <v>11581740.381276499</v>
      </c>
      <c r="AD43">
        <v>11573429.577536499</v>
      </c>
      <c r="AE43">
        <v>11466427.7493938</v>
      </c>
      <c r="AF43">
        <v>13449402.9481762</v>
      </c>
    </row>
    <row r="44" spans="1:32" x14ac:dyDescent="0.3">
      <c r="A44" t="s">
        <v>164</v>
      </c>
      <c r="B44" t="s">
        <v>381</v>
      </c>
      <c r="C44" t="s">
        <v>297</v>
      </c>
      <c r="D44" t="s">
        <v>382</v>
      </c>
      <c r="E44" t="s">
        <v>298</v>
      </c>
      <c r="F44">
        <v>65065161.1965224</v>
      </c>
      <c r="G44">
        <v>63358858.284520902</v>
      </c>
      <c r="H44">
        <v>63055710.421801902</v>
      </c>
      <c r="I44">
        <v>62482436.252740003</v>
      </c>
      <c r="J44">
        <v>61692328.9595033</v>
      </c>
      <c r="K44">
        <v>61596290.073032402</v>
      </c>
      <c r="L44">
        <v>61327919.331307799</v>
      </c>
      <c r="M44">
        <v>61139621.524132997</v>
      </c>
      <c r="N44">
        <v>61557599.671194501</v>
      </c>
      <c r="O44">
        <v>61927300.734073199</v>
      </c>
      <c r="P44">
        <v>63003195.186817199</v>
      </c>
      <c r="Q44">
        <v>64841453.622362897</v>
      </c>
      <c r="R44">
        <v>66459663.285093501</v>
      </c>
      <c r="S44">
        <v>68377591.774893299</v>
      </c>
      <c r="T44">
        <v>65462616.5092232</v>
      </c>
      <c r="U44">
        <v>65671164.297444597</v>
      </c>
      <c r="V44">
        <v>65571245.177905202</v>
      </c>
      <c r="W44">
        <v>65329244.576389998</v>
      </c>
      <c r="X44">
        <v>65542102.085775599</v>
      </c>
      <c r="Y44">
        <v>67402535.658556297</v>
      </c>
      <c r="Z44">
        <v>68639516.428326398</v>
      </c>
      <c r="AA44">
        <v>68788159.889933407</v>
      </c>
      <c r="AB44">
        <v>70241946.190041706</v>
      </c>
      <c r="AC44">
        <v>72209495.381107494</v>
      </c>
      <c r="AD44">
        <v>72627310.048231304</v>
      </c>
      <c r="AE44">
        <v>72340188.1646308</v>
      </c>
      <c r="AF44">
        <v>74475322.819757998</v>
      </c>
    </row>
    <row r="45" spans="1:32" x14ac:dyDescent="0.3">
      <c r="A45" t="s">
        <v>164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164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164</v>
      </c>
      <c r="B47" t="s">
        <v>387</v>
      </c>
      <c r="C47" t="s">
        <v>297</v>
      </c>
      <c r="D47" t="s">
        <v>388</v>
      </c>
      <c r="E47" t="s">
        <v>298</v>
      </c>
      <c r="F47">
        <v>39744.114058632498</v>
      </c>
      <c r="G47">
        <v>44532.262293168802</v>
      </c>
      <c r="H47">
        <v>48647.7924313068</v>
      </c>
      <c r="I47">
        <v>52121.386257657599</v>
      </c>
      <c r="J47">
        <v>58081.855572657303</v>
      </c>
      <c r="K47">
        <v>77172.114488252206</v>
      </c>
      <c r="L47">
        <v>80135.277765279898</v>
      </c>
      <c r="M47">
        <v>75952.209404986803</v>
      </c>
      <c r="N47">
        <v>81692.631552707899</v>
      </c>
      <c r="O47">
        <v>88439.101215707007</v>
      </c>
      <c r="P47">
        <v>101822.171721184</v>
      </c>
      <c r="Q47">
        <v>118611.70451882599</v>
      </c>
      <c r="R47">
        <v>127032.307892237</v>
      </c>
      <c r="S47">
        <v>133086.961046818</v>
      </c>
      <c r="T47">
        <v>131344.662595512</v>
      </c>
      <c r="U47">
        <v>135851.620195339</v>
      </c>
      <c r="V47">
        <v>140180.19041811701</v>
      </c>
      <c r="W47">
        <v>136431.48422403299</v>
      </c>
      <c r="X47">
        <v>124300.483246392</v>
      </c>
      <c r="Y47">
        <v>112957.833429252</v>
      </c>
      <c r="Z47">
        <v>102941.43006055801</v>
      </c>
      <c r="AA47">
        <v>93185.954385448102</v>
      </c>
      <c r="AB47">
        <v>86492.762831843793</v>
      </c>
      <c r="AC47">
        <v>80974.132883637198</v>
      </c>
      <c r="AD47">
        <v>75048.735443906102</v>
      </c>
      <c r="AE47">
        <v>69533.007468683296</v>
      </c>
      <c r="AF47">
        <v>67036.397753522397</v>
      </c>
    </row>
    <row r="48" spans="1:32" x14ac:dyDescent="0.3">
      <c r="A48" t="s">
        <v>164</v>
      </c>
      <c r="B48" t="s">
        <v>389</v>
      </c>
      <c r="C48" t="s">
        <v>297</v>
      </c>
      <c r="D48" t="s">
        <v>390</v>
      </c>
      <c r="E48" t="s">
        <v>298</v>
      </c>
      <c r="F48">
        <v>9424450.2512871195</v>
      </c>
      <c r="G48">
        <v>9711536.0176265296</v>
      </c>
      <c r="H48">
        <v>10068871.130911499</v>
      </c>
      <c r="I48">
        <v>10298448.450016901</v>
      </c>
      <c r="J48">
        <v>10520854.161939099</v>
      </c>
      <c r="K48">
        <v>10806038.801983399</v>
      </c>
      <c r="L48">
        <v>10987486.284313301</v>
      </c>
      <c r="M48">
        <v>11165658.4050842</v>
      </c>
      <c r="N48">
        <v>11407260.012962</v>
      </c>
      <c r="O48">
        <v>11585748.0033061</v>
      </c>
      <c r="P48">
        <v>11771708.598830599</v>
      </c>
      <c r="Q48">
        <v>11994701.2239944</v>
      </c>
      <c r="R48">
        <v>12054413.4314277</v>
      </c>
      <c r="S48">
        <v>12217568.3852919</v>
      </c>
      <c r="T48">
        <v>11811853.012082599</v>
      </c>
      <c r="U48">
        <v>12017780.253062399</v>
      </c>
      <c r="V48">
        <v>12113840.687515</v>
      </c>
      <c r="W48">
        <v>12164454.039970299</v>
      </c>
      <c r="X48">
        <v>12214116.8585757</v>
      </c>
      <c r="Y48">
        <v>12443385.5342518</v>
      </c>
      <c r="Z48">
        <v>12511537.7626159</v>
      </c>
      <c r="AA48">
        <v>12451799.0709388</v>
      </c>
      <c r="AB48">
        <v>12617213.1104434</v>
      </c>
      <c r="AC48">
        <v>12826954.893837299</v>
      </c>
      <c r="AD48">
        <v>12858888.7545709</v>
      </c>
      <c r="AE48">
        <v>12741567.9299658</v>
      </c>
      <c r="AF48">
        <v>12873294.863284299</v>
      </c>
    </row>
    <row r="49" spans="1:32" x14ac:dyDescent="0.3">
      <c r="A49" t="s">
        <v>164</v>
      </c>
      <c r="B49" t="s">
        <v>391</v>
      </c>
      <c r="C49" t="s">
        <v>297</v>
      </c>
      <c r="D49" t="s">
        <v>392</v>
      </c>
      <c r="E49" t="s">
        <v>298</v>
      </c>
      <c r="F49">
        <v>9373523.9758074004</v>
      </c>
      <c r="G49">
        <v>9645178.3874172997</v>
      </c>
      <c r="H49">
        <v>9988098.6426935904</v>
      </c>
      <c r="I49">
        <v>10205192.378320999</v>
      </c>
      <c r="J49">
        <v>10414481.004271001</v>
      </c>
      <c r="K49">
        <v>10674110.334399</v>
      </c>
      <c r="L49">
        <v>10846706.6232299</v>
      </c>
      <c r="M49">
        <v>11021413.0110172</v>
      </c>
      <c r="N49">
        <v>11248871.542011101</v>
      </c>
      <c r="O49">
        <v>11408672.4398697</v>
      </c>
      <c r="P49">
        <v>11566384.1474734</v>
      </c>
      <c r="Q49">
        <v>11759066.906673901</v>
      </c>
      <c r="R49">
        <v>11798092.9643766</v>
      </c>
      <c r="S49">
        <v>11942948.7259824</v>
      </c>
      <c r="T49">
        <v>11533366.7419439</v>
      </c>
      <c r="U49">
        <v>11721602.8921814</v>
      </c>
      <c r="V49">
        <v>11799681.261195101</v>
      </c>
      <c r="W49">
        <v>11842694.271421</v>
      </c>
      <c r="X49">
        <v>11891092.7569775</v>
      </c>
      <c r="Y49">
        <v>12108727.044592099</v>
      </c>
      <c r="Z49">
        <v>12167785.514228201</v>
      </c>
      <c r="AA49">
        <v>12101150.057488499</v>
      </c>
      <c r="AB49">
        <v>12253590.893319501</v>
      </c>
      <c r="AC49">
        <v>12447718.932289399</v>
      </c>
      <c r="AD49">
        <v>12467739.3545509</v>
      </c>
      <c r="AE49">
        <v>12338219.3210012</v>
      </c>
      <c r="AF49">
        <v>12443379.3858684</v>
      </c>
    </row>
    <row r="50" spans="1:32" x14ac:dyDescent="0.3">
      <c r="A50" t="s">
        <v>164</v>
      </c>
      <c r="B50" t="s">
        <v>393</v>
      </c>
      <c r="C50" t="s">
        <v>297</v>
      </c>
      <c r="D50" t="s">
        <v>394</v>
      </c>
      <c r="E50" t="s">
        <v>298</v>
      </c>
      <c r="F50">
        <v>11182.1614210842</v>
      </c>
      <c r="G50">
        <v>21825.367916060699</v>
      </c>
      <c r="H50">
        <v>32124.695786586999</v>
      </c>
      <c r="I50">
        <v>41134.685438223503</v>
      </c>
      <c r="J50">
        <v>48291.302095386302</v>
      </c>
      <c r="K50">
        <v>54756.353096149403</v>
      </c>
      <c r="L50">
        <v>60644.383318080203</v>
      </c>
      <c r="M50">
        <v>68293.184662010099</v>
      </c>
      <c r="N50">
        <v>76695.839398171694</v>
      </c>
      <c r="O50">
        <v>88636.4622207223</v>
      </c>
      <c r="P50">
        <v>103502.279636059</v>
      </c>
      <c r="Q50">
        <v>117022.612801699</v>
      </c>
      <c r="R50">
        <v>129288.159158921</v>
      </c>
      <c r="S50">
        <v>141532.69826272901</v>
      </c>
      <c r="T50">
        <v>147141.60754321699</v>
      </c>
      <c r="U50">
        <v>160325.74068567299</v>
      </c>
      <c r="V50">
        <v>173979.23590177199</v>
      </c>
      <c r="W50">
        <v>185328.28432521899</v>
      </c>
      <c r="X50">
        <v>198723.61835180901</v>
      </c>
      <c r="Y50">
        <v>221700.656230447</v>
      </c>
      <c r="Z50">
        <v>240810.81832713101</v>
      </c>
      <c r="AA50">
        <v>257463.059064865</v>
      </c>
      <c r="AB50">
        <v>277129.454292098</v>
      </c>
      <c r="AC50">
        <v>298261.828664275</v>
      </c>
      <c r="AD50">
        <v>316100.66457609099</v>
      </c>
      <c r="AE50">
        <v>333815.601495896</v>
      </c>
      <c r="AF50">
        <v>362879.07966244698</v>
      </c>
    </row>
    <row r="51" spans="1:32" x14ac:dyDescent="0.3">
      <c r="A51" t="s">
        <v>164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164</v>
      </c>
      <c r="B53" t="s">
        <v>399</v>
      </c>
      <c r="C53" t="s">
        <v>297</v>
      </c>
      <c r="D53" t="s">
        <v>400</v>
      </c>
      <c r="E53" t="s">
        <v>298</v>
      </c>
      <c r="F53">
        <v>173986.44334932801</v>
      </c>
      <c r="G53">
        <v>336825.15770500898</v>
      </c>
      <c r="H53">
        <v>487726.39698369103</v>
      </c>
      <c r="I53">
        <v>618655.110192177</v>
      </c>
      <c r="J53">
        <v>722265.18707318802</v>
      </c>
      <c r="K53">
        <v>808920.02056419395</v>
      </c>
      <c r="L53">
        <v>890358.75647943595</v>
      </c>
      <c r="M53">
        <v>961586.19587239798</v>
      </c>
      <c r="N53">
        <v>1021990.39863344</v>
      </c>
      <c r="O53">
        <v>1078473.0530763599</v>
      </c>
      <c r="P53">
        <v>1126154.16093015</v>
      </c>
      <c r="Q53">
        <v>1167194.5223487101</v>
      </c>
      <c r="R53">
        <v>1206593.67391807</v>
      </c>
      <c r="S53">
        <v>1245097.44934909</v>
      </c>
      <c r="T53">
        <v>1269778.66162285</v>
      </c>
      <c r="U53">
        <v>1287954.10549914</v>
      </c>
      <c r="V53">
        <v>1308544.07082273</v>
      </c>
      <c r="W53">
        <v>1322701.64910452</v>
      </c>
      <c r="X53">
        <v>1337388.64386001</v>
      </c>
      <c r="Y53">
        <v>1365685.4017843099</v>
      </c>
      <c r="Z53">
        <v>1381565.6238696501</v>
      </c>
      <c r="AA53">
        <v>1394297.9025902001</v>
      </c>
      <c r="AB53">
        <v>1404923.7006095401</v>
      </c>
      <c r="AC53">
        <v>1421220.13194774</v>
      </c>
      <c r="AD53">
        <v>1440905.02419059</v>
      </c>
      <c r="AE53">
        <v>1474700.46642564</v>
      </c>
      <c r="AF53">
        <v>1500146.13045131</v>
      </c>
    </row>
    <row r="54" spans="1:32" x14ac:dyDescent="0.3">
      <c r="A54" t="s">
        <v>164</v>
      </c>
      <c r="B54" t="s">
        <v>401</v>
      </c>
      <c r="C54" t="s">
        <v>297</v>
      </c>
      <c r="D54" t="s">
        <v>402</v>
      </c>
      <c r="E54" t="s">
        <v>298</v>
      </c>
      <c r="F54">
        <v>173986.44334932801</v>
      </c>
      <c r="G54">
        <v>336825.15770500898</v>
      </c>
      <c r="H54">
        <v>487726.39698369103</v>
      </c>
      <c r="I54">
        <v>618655.110192177</v>
      </c>
      <c r="J54">
        <v>722265.18707318802</v>
      </c>
      <c r="K54">
        <v>808920.02056419395</v>
      </c>
      <c r="L54">
        <v>890358.75647943595</v>
      </c>
      <c r="M54">
        <v>961586.19587239798</v>
      </c>
      <c r="N54">
        <v>1021990.39863344</v>
      </c>
      <c r="O54">
        <v>1078473.0530763599</v>
      </c>
      <c r="P54">
        <v>1126154.16093015</v>
      </c>
      <c r="Q54">
        <v>1167194.5223487101</v>
      </c>
      <c r="R54">
        <v>1206593.67391807</v>
      </c>
      <c r="S54">
        <v>1245097.44934909</v>
      </c>
      <c r="T54">
        <v>1269778.66162285</v>
      </c>
      <c r="U54">
        <v>1287954.10549914</v>
      </c>
      <c r="V54">
        <v>1308544.07082273</v>
      </c>
      <c r="W54">
        <v>1322701.64910452</v>
      </c>
      <c r="X54">
        <v>1337388.64386001</v>
      </c>
      <c r="Y54">
        <v>1365685.4017843099</v>
      </c>
      <c r="Z54">
        <v>1381565.6238696501</v>
      </c>
      <c r="AA54">
        <v>1394297.9025902001</v>
      </c>
      <c r="AB54">
        <v>1404923.7006095401</v>
      </c>
      <c r="AC54">
        <v>1421220.13194774</v>
      </c>
      <c r="AD54">
        <v>1440905.02419059</v>
      </c>
      <c r="AE54">
        <v>1474700.46642564</v>
      </c>
      <c r="AF54">
        <v>1500146.13045131</v>
      </c>
    </row>
    <row r="55" spans="1:32" x14ac:dyDescent="0.3">
      <c r="A55" t="s">
        <v>164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164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164</v>
      </c>
      <c r="B57" t="s">
        <v>407</v>
      </c>
      <c r="C57" t="s">
        <v>297</v>
      </c>
      <c r="D57" t="s">
        <v>408</v>
      </c>
      <c r="E57" t="s">
        <v>298</v>
      </c>
      <c r="F57">
        <v>77253117.139522806</v>
      </c>
      <c r="G57">
        <v>76060207.270212695</v>
      </c>
      <c r="H57">
        <v>76286426.340371102</v>
      </c>
      <c r="I57">
        <v>76084498.787193596</v>
      </c>
      <c r="J57">
        <v>75604386.862782404</v>
      </c>
      <c r="K57">
        <v>75910822.193278</v>
      </c>
      <c r="L57">
        <v>75919380.994450197</v>
      </c>
      <c r="M57">
        <v>76006199.705190703</v>
      </c>
      <c r="N57">
        <v>76747577.155863196</v>
      </c>
      <c r="O57">
        <v>77372280.026917994</v>
      </c>
      <c r="P57">
        <v>78725093.939914301</v>
      </c>
      <c r="Q57">
        <v>80871916.457722098</v>
      </c>
      <c r="R57">
        <v>82626079.703009307</v>
      </c>
      <c r="S57">
        <v>84778093.096544102</v>
      </c>
      <c r="T57">
        <v>81556197.2035916</v>
      </c>
      <c r="U57">
        <v>82041834.421915695</v>
      </c>
      <c r="V57">
        <v>82106418.878444403</v>
      </c>
      <c r="W57">
        <v>81937137.116540894</v>
      </c>
      <c r="X57">
        <v>82205953.782361299</v>
      </c>
      <c r="Y57">
        <v>84390717.8514034</v>
      </c>
      <c r="Z57">
        <v>85747091.478443906</v>
      </c>
      <c r="AA57">
        <v>85897085.539206505</v>
      </c>
      <c r="AB57">
        <v>87536728.528359205</v>
      </c>
      <c r="AC57">
        <v>89739167.281682596</v>
      </c>
      <c r="AD57">
        <v>90212852.4946962</v>
      </c>
      <c r="AE57">
        <v>89800617.775620595</v>
      </c>
      <c r="AF57">
        <v>92035143.313932404</v>
      </c>
    </row>
    <row r="58" spans="1:32" x14ac:dyDescent="0.3">
      <c r="A58" t="s">
        <v>164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166</v>
      </c>
      <c r="B2" t="s">
        <v>295</v>
      </c>
      <c r="C2" t="s">
        <v>297</v>
      </c>
      <c r="D2" t="s">
        <v>296</v>
      </c>
      <c r="E2" t="s">
        <v>298</v>
      </c>
      <c r="F2">
        <v>350456.88190954801</v>
      </c>
      <c r="G2">
        <v>355921.20166463498</v>
      </c>
      <c r="H2">
        <v>364304.88210597198</v>
      </c>
      <c r="I2">
        <v>374549.62782574299</v>
      </c>
      <c r="J2">
        <v>385741.38812915998</v>
      </c>
      <c r="K2">
        <v>390434.61964234099</v>
      </c>
      <c r="L2">
        <v>387690.92386814201</v>
      </c>
      <c r="M2">
        <v>385520.28764052701</v>
      </c>
      <c r="N2">
        <v>368371.18097796699</v>
      </c>
      <c r="O2">
        <v>347494.905280568</v>
      </c>
      <c r="P2">
        <v>332583.24337411299</v>
      </c>
      <c r="Q2">
        <v>317952.232446454</v>
      </c>
      <c r="R2">
        <v>309078.35038439202</v>
      </c>
      <c r="S2">
        <v>303558.50136759499</v>
      </c>
      <c r="T2">
        <v>286774.80531018402</v>
      </c>
      <c r="U2">
        <v>278651.24857757002</v>
      </c>
      <c r="V2">
        <v>270234.82734321803</v>
      </c>
      <c r="W2">
        <v>264033.14591366699</v>
      </c>
      <c r="X2">
        <v>260647.79740755001</v>
      </c>
      <c r="Y2">
        <v>258543.63418466199</v>
      </c>
      <c r="Z2">
        <v>256336.32604078299</v>
      </c>
      <c r="AA2">
        <v>253179.115136643</v>
      </c>
      <c r="AB2">
        <v>257550.28244650501</v>
      </c>
      <c r="AC2">
        <v>256416.59582911801</v>
      </c>
      <c r="AD2">
        <v>256809.89079243701</v>
      </c>
      <c r="AE2">
        <v>255570.78532804101</v>
      </c>
      <c r="AF2">
        <v>244990.75408385499</v>
      </c>
    </row>
    <row r="3" spans="1:32" x14ac:dyDescent="0.3">
      <c r="A3" t="s">
        <v>166</v>
      </c>
      <c r="B3" t="s">
        <v>299</v>
      </c>
      <c r="C3" t="s">
        <v>297</v>
      </c>
      <c r="D3" t="s">
        <v>300</v>
      </c>
      <c r="E3" t="s">
        <v>298</v>
      </c>
      <c r="F3">
        <v>132246.115409069</v>
      </c>
      <c r="G3">
        <v>133306.816974824</v>
      </c>
      <c r="H3">
        <v>134867.06043698799</v>
      </c>
      <c r="I3">
        <v>136788.96379188</v>
      </c>
      <c r="J3">
        <v>139610.17864135001</v>
      </c>
      <c r="K3">
        <v>141601.42598691501</v>
      </c>
      <c r="L3">
        <v>143281.91947295799</v>
      </c>
      <c r="M3">
        <v>136392.12669588599</v>
      </c>
      <c r="N3">
        <v>128407.62426527</v>
      </c>
      <c r="O3">
        <v>120699.202430146</v>
      </c>
      <c r="P3">
        <v>116244.836948293</v>
      </c>
      <c r="Q3">
        <v>109020.15728061199</v>
      </c>
      <c r="R3">
        <v>102338.96593863799</v>
      </c>
      <c r="S3">
        <v>95684.116272566695</v>
      </c>
      <c r="T3">
        <v>84332.272870509798</v>
      </c>
      <c r="U3">
        <v>77670.007979296803</v>
      </c>
      <c r="V3">
        <v>71549.045134853499</v>
      </c>
      <c r="W3">
        <v>65883.957839548093</v>
      </c>
      <c r="X3">
        <v>61916.204298354998</v>
      </c>
      <c r="Y3">
        <v>59255.835731978601</v>
      </c>
      <c r="Z3">
        <v>55406.738982467999</v>
      </c>
      <c r="AA3">
        <v>52216.706389245199</v>
      </c>
      <c r="AB3">
        <v>49874.066687391998</v>
      </c>
      <c r="AC3">
        <v>48080.5637335106</v>
      </c>
      <c r="AD3">
        <v>45844.875176328998</v>
      </c>
      <c r="AE3">
        <v>42865.526755249302</v>
      </c>
      <c r="AF3">
        <v>41360.388994415502</v>
      </c>
    </row>
    <row r="4" spans="1:32" x14ac:dyDescent="0.3">
      <c r="A4" t="s">
        <v>166</v>
      </c>
      <c r="B4" t="s">
        <v>301</v>
      </c>
      <c r="C4" t="s">
        <v>297</v>
      </c>
      <c r="D4" t="s">
        <v>302</v>
      </c>
      <c r="E4" t="s">
        <v>298</v>
      </c>
      <c r="F4">
        <v>54374984.752176002</v>
      </c>
      <c r="G4">
        <v>53854216.755374096</v>
      </c>
      <c r="H4">
        <v>54723436.171005003</v>
      </c>
      <c r="I4">
        <v>55332680.251716398</v>
      </c>
      <c r="J4">
        <v>55644541.522052802</v>
      </c>
      <c r="K4">
        <v>56705672.301878199</v>
      </c>
      <c r="L4">
        <v>57548874.994805403</v>
      </c>
      <c r="M4">
        <v>58311663.710097201</v>
      </c>
      <c r="N4">
        <v>59255212.173243903</v>
      </c>
      <c r="O4">
        <v>60023010.100438997</v>
      </c>
      <c r="P4">
        <v>61766896.393496402</v>
      </c>
      <c r="Q4">
        <v>64292452.598754503</v>
      </c>
      <c r="R4">
        <v>66549874.559864096</v>
      </c>
      <c r="S4">
        <v>69004064.279616296</v>
      </c>
      <c r="T4">
        <v>66170030.479802802</v>
      </c>
      <c r="U4">
        <v>66300575.483581401</v>
      </c>
      <c r="V4">
        <v>66448322.344325803</v>
      </c>
      <c r="W4">
        <v>66522260.601495497</v>
      </c>
      <c r="X4">
        <v>67168242.262332901</v>
      </c>
      <c r="Y4">
        <v>69111859.5950156</v>
      </c>
      <c r="Z4">
        <v>70358119.696014196</v>
      </c>
      <c r="AA4">
        <v>70680184.146099001</v>
      </c>
      <c r="AB4">
        <v>72186697.214981601</v>
      </c>
      <c r="AC4">
        <v>74125449.226271495</v>
      </c>
      <c r="AD4">
        <v>74850071.543200105</v>
      </c>
      <c r="AE4">
        <v>74624316.005657598</v>
      </c>
      <c r="AF4">
        <v>75123310.305275306</v>
      </c>
    </row>
    <row r="5" spans="1:32" x14ac:dyDescent="0.3">
      <c r="A5" t="s">
        <v>166</v>
      </c>
      <c r="B5" t="s">
        <v>303</v>
      </c>
      <c r="C5" t="s">
        <v>297</v>
      </c>
      <c r="D5" t="s">
        <v>304</v>
      </c>
      <c r="E5" t="s">
        <v>298</v>
      </c>
      <c r="F5">
        <v>1516279.0975089199</v>
      </c>
      <c r="G5">
        <v>1593525.2389565001</v>
      </c>
      <c r="H5">
        <v>1689197.0609552499</v>
      </c>
      <c r="I5">
        <v>1759809.40823264</v>
      </c>
      <c r="J5">
        <v>1834959.9464827899</v>
      </c>
      <c r="K5">
        <v>1908560.66525375</v>
      </c>
      <c r="L5">
        <v>1955158.77052458</v>
      </c>
      <c r="M5">
        <v>1977214.7429422201</v>
      </c>
      <c r="N5">
        <v>2057868.67373186</v>
      </c>
      <c r="O5">
        <v>2097632.8114733002</v>
      </c>
      <c r="P5">
        <v>2153672.86664049</v>
      </c>
      <c r="Q5">
        <v>2250657.9613993699</v>
      </c>
      <c r="R5">
        <v>2299450.0485976599</v>
      </c>
      <c r="S5">
        <v>2340310.0092883999</v>
      </c>
      <c r="T5">
        <v>2223251.2231081598</v>
      </c>
      <c r="U5">
        <v>2203116.3063947</v>
      </c>
      <c r="V5">
        <v>2175664.5577743701</v>
      </c>
      <c r="W5">
        <v>2138487.3218354499</v>
      </c>
      <c r="X5">
        <v>2111597.1249812702</v>
      </c>
      <c r="Y5">
        <v>2110251.28300949</v>
      </c>
      <c r="Z5">
        <v>2070409.7475374199</v>
      </c>
      <c r="AA5">
        <v>2029617.3952540299</v>
      </c>
      <c r="AB5">
        <v>2052965.40154043</v>
      </c>
      <c r="AC5">
        <v>2096107.34009136</v>
      </c>
      <c r="AD5">
        <v>2129333.9613417401</v>
      </c>
      <c r="AE5">
        <v>2127721.76585114</v>
      </c>
      <c r="AF5">
        <v>2155547.54029562</v>
      </c>
    </row>
    <row r="6" spans="1:32" x14ac:dyDescent="0.3">
      <c r="A6" t="s">
        <v>166</v>
      </c>
      <c r="B6" t="s">
        <v>305</v>
      </c>
      <c r="C6" t="s">
        <v>297</v>
      </c>
      <c r="D6" t="s">
        <v>306</v>
      </c>
      <c r="E6" t="s">
        <v>298</v>
      </c>
      <c r="F6">
        <v>941026.512177406</v>
      </c>
      <c r="G6">
        <v>873245.06229050201</v>
      </c>
      <c r="H6">
        <v>822624.49688774801</v>
      </c>
      <c r="I6">
        <v>767534.00602624496</v>
      </c>
      <c r="J6">
        <v>720872.74121216906</v>
      </c>
      <c r="K6">
        <v>686269.33529257996</v>
      </c>
      <c r="L6">
        <v>650463.00419570901</v>
      </c>
      <c r="M6">
        <v>617190.71972653398</v>
      </c>
      <c r="N6">
        <v>581159.26362097601</v>
      </c>
      <c r="O6">
        <v>547120.31080155901</v>
      </c>
      <c r="P6">
        <v>519857.75716182002</v>
      </c>
      <c r="Q6">
        <v>500340.12107667601</v>
      </c>
      <c r="R6">
        <v>487103.72508365102</v>
      </c>
      <c r="S6">
        <v>485555.60685411101</v>
      </c>
      <c r="T6">
        <v>447820.59882596502</v>
      </c>
      <c r="U6">
        <v>429844.619625577</v>
      </c>
      <c r="V6">
        <v>424523.82770608598</v>
      </c>
      <c r="W6">
        <v>417077.826412656</v>
      </c>
      <c r="X6">
        <v>411220.71855698002</v>
      </c>
      <c r="Y6">
        <v>416278.56549539202</v>
      </c>
      <c r="Z6">
        <v>408926.88826790999</v>
      </c>
      <c r="AA6">
        <v>399690.97965673899</v>
      </c>
      <c r="AB6">
        <v>403551.91973450902</v>
      </c>
      <c r="AC6">
        <v>413121.13361230801</v>
      </c>
      <c r="AD6">
        <v>418511.70592243702</v>
      </c>
      <c r="AE6">
        <v>406405.97198732698</v>
      </c>
      <c r="AF6">
        <v>395936.57998395199</v>
      </c>
    </row>
    <row r="7" spans="1:32" x14ac:dyDescent="0.3">
      <c r="A7" t="s">
        <v>166</v>
      </c>
      <c r="B7" t="s">
        <v>307</v>
      </c>
      <c r="C7" t="s">
        <v>297</v>
      </c>
      <c r="D7" t="s">
        <v>308</v>
      </c>
      <c r="E7" t="s">
        <v>298</v>
      </c>
      <c r="F7">
        <v>595356.67418280605</v>
      </c>
      <c r="G7">
        <v>646558.05769161903</v>
      </c>
      <c r="H7">
        <v>704312.81604969501</v>
      </c>
      <c r="I7">
        <v>752403.90968109202</v>
      </c>
      <c r="J7">
        <v>798395.82513455197</v>
      </c>
      <c r="K7">
        <v>844786.87964729394</v>
      </c>
      <c r="L7">
        <v>881572.13614643598</v>
      </c>
      <c r="M7">
        <v>910463.12438865996</v>
      </c>
      <c r="N7">
        <v>937938.738797158</v>
      </c>
      <c r="O7">
        <v>957836.13170144998</v>
      </c>
      <c r="P7">
        <v>982147.76648209104</v>
      </c>
      <c r="Q7">
        <v>1011698.82216045</v>
      </c>
      <c r="R7">
        <v>1021977.15450405</v>
      </c>
      <c r="S7">
        <v>1045361.52480196</v>
      </c>
      <c r="T7">
        <v>997462.32585243403</v>
      </c>
      <c r="U7">
        <v>987136.44188099797</v>
      </c>
      <c r="V7">
        <v>963992.65123465005</v>
      </c>
      <c r="W7">
        <v>934398.52037815202</v>
      </c>
      <c r="X7">
        <v>908424.49475550104</v>
      </c>
      <c r="Y7">
        <v>893492.35423447797</v>
      </c>
      <c r="Z7">
        <v>839599.14518801798</v>
      </c>
      <c r="AA7">
        <v>796740.08236595895</v>
      </c>
      <c r="AB7">
        <v>777758.10271681601</v>
      </c>
      <c r="AC7">
        <v>768329.67369048798</v>
      </c>
      <c r="AD7">
        <v>758909.30135052395</v>
      </c>
      <c r="AE7">
        <v>745414.278813001</v>
      </c>
      <c r="AF7">
        <v>744057.74406694504</v>
      </c>
    </row>
    <row r="8" spans="1:32" x14ac:dyDescent="0.3">
      <c r="A8" t="s">
        <v>166</v>
      </c>
      <c r="B8" t="s">
        <v>309</v>
      </c>
      <c r="C8" t="s">
        <v>297</v>
      </c>
      <c r="D8" t="s">
        <v>310</v>
      </c>
      <c r="E8" t="s">
        <v>298</v>
      </c>
      <c r="F8">
        <v>597422.08488921099</v>
      </c>
      <c r="G8">
        <v>600535.61187092995</v>
      </c>
      <c r="H8">
        <v>610738.84161640704</v>
      </c>
      <c r="I8">
        <v>604067.03126799804</v>
      </c>
      <c r="J8">
        <v>589084.89035747701</v>
      </c>
      <c r="K8">
        <v>580103.26188612299</v>
      </c>
      <c r="L8">
        <v>572335.27252484998</v>
      </c>
      <c r="M8">
        <v>562230.91012186406</v>
      </c>
      <c r="N8">
        <v>550807.43778401997</v>
      </c>
      <c r="O8">
        <v>540619.47413372702</v>
      </c>
      <c r="P8">
        <v>545023.30966983596</v>
      </c>
      <c r="Q8">
        <v>561396.31082284695</v>
      </c>
      <c r="R8">
        <v>572653.01621066104</v>
      </c>
      <c r="S8">
        <v>590304.44962645404</v>
      </c>
      <c r="T8">
        <v>565412.16310506605</v>
      </c>
      <c r="U8">
        <v>559528.62157083699</v>
      </c>
      <c r="V8">
        <v>556113.49881906202</v>
      </c>
      <c r="W8">
        <v>548554.97371438798</v>
      </c>
      <c r="X8">
        <v>544440.00454511796</v>
      </c>
      <c r="Y8">
        <v>544898.00527365995</v>
      </c>
      <c r="Z8">
        <v>497611.81361053197</v>
      </c>
      <c r="AA8">
        <v>462826.85377601697</v>
      </c>
      <c r="AB8">
        <v>444737.67586684902</v>
      </c>
      <c r="AC8">
        <v>435296.82151728502</v>
      </c>
      <c r="AD8">
        <v>426867.54222673201</v>
      </c>
      <c r="AE8">
        <v>413566.10546354903</v>
      </c>
      <c r="AF8">
        <v>385524.79856968799</v>
      </c>
    </row>
    <row r="9" spans="1:32" x14ac:dyDescent="0.3">
      <c r="A9" t="s">
        <v>166</v>
      </c>
      <c r="B9" t="s">
        <v>311</v>
      </c>
      <c r="C9" t="s">
        <v>297</v>
      </c>
      <c r="D9" t="s">
        <v>312</v>
      </c>
      <c r="E9" t="s">
        <v>298</v>
      </c>
      <c r="F9">
        <v>6891844.8832799504</v>
      </c>
      <c r="G9">
        <v>7166364.9794965899</v>
      </c>
      <c r="H9">
        <v>7432460.0484320298</v>
      </c>
      <c r="I9">
        <v>7512417.1727752602</v>
      </c>
      <c r="J9">
        <v>7577992.1802475797</v>
      </c>
      <c r="K9">
        <v>7545333.0415687198</v>
      </c>
      <c r="L9">
        <v>7581335.30287119</v>
      </c>
      <c r="M9">
        <v>7615089.3496812098</v>
      </c>
      <c r="N9">
        <v>7664698.7464588396</v>
      </c>
      <c r="O9">
        <v>7674165.8651598496</v>
      </c>
      <c r="P9">
        <v>7804208.02733918</v>
      </c>
      <c r="Q9">
        <v>7991584.7461010702</v>
      </c>
      <c r="R9">
        <v>8272185.0131117497</v>
      </c>
      <c r="S9">
        <v>8643997.72778056</v>
      </c>
      <c r="T9">
        <v>8354872.3219148098</v>
      </c>
      <c r="U9">
        <v>8395895.6575796697</v>
      </c>
      <c r="V9">
        <v>8426301.7639366109</v>
      </c>
      <c r="W9">
        <v>8465190.4562456999</v>
      </c>
      <c r="X9">
        <v>8572426.6855341308</v>
      </c>
      <c r="Y9">
        <v>8854579.8654275797</v>
      </c>
      <c r="Z9">
        <v>8925430.6509379297</v>
      </c>
      <c r="AA9">
        <v>8946167.1078716908</v>
      </c>
      <c r="AB9">
        <v>9223452.2910595406</v>
      </c>
      <c r="AC9">
        <v>9517652.8350412492</v>
      </c>
      <c r="AD9">
        <v>9639383.2211116403</v>
      </c>
      <c r="AE9">
        <v>9652177.9640169106</v>
      </c>
      <c r="AF9">
        <v>9755750.2813243307</v>
      </c>
    </row>
    <row r="10" spans="1:32" x14ac:dyDescent="0.3">
      <c r="A10" t="s">
        <v>166</v>
      </c>
      <c r="B10" t="s">
        <v>313</v>
      </c>
      <c r="C10" t="s">
        <v>297</v>
      </c>
      <c r="D10" t="s">
        <v>314</v>
      </c>
      <c r="E10" t="s">
        <v>298</v>
      </c>
      <c r="F10">
        <v>11175120.7070654</v>
      </c>
      <c r="G10">
        <v>11579728.4620721</v>
      </c>
      <c r="H10">
        <v>12052801.568045599</v>
      </c>
      <c r="I10">
        <v>12357763.046345299</v>
      </c>
      <c r="J10">
        <v>12568433.695926899</v>
      </c>
      <c r="K10">
        <v>12880691.422862601</v>
      </c>
      <c r="L10">
        <v>13139548.487712</v>
      </c>
      <c r="M10">
        <v>13443399.345482999</v>
      </c>
      <c r="N10">
        <v>13770425.7239046</v>
      </c>
      <c r="O10">
        <v>13982132.702549299</v>
      </c>
      <c r="P10">
        <v>14370227.6282949</v>
      </c>
      <c r="Q10">
        <v>14982927.7630079</v>
      </c>
      <c r="R10">
        <v>15565116.2456009</v>
      </c>
      <c r="S10">
        <v>16318242.8128717</v>
      </c>
      <c r="T10">
        <v>15985041.195008401</v>
      </c>
      <c r="U10">
        <v>16423848.433485501</v>
      </c>
      <c r="V10">
        <v>16729340.411684999</v>
      </c>
      <c r="W10">
        <v>17016003.335726701</v>
      </c>
      <c r="X10">
        <v>17402981.926083699</v>
      </c>
      <c r="Y10">
        <v>18035697.581980199</v>
      </c>
      <c r="Z10">
        <v>18295286.2331439</v>
      </c>
      <c r="AA10">
        <v>18384386.051498398</v>
      </c>
      <c r="AB10">
        <v>18934495.849921301</v>
      </c>
      <c r="AC10">
        <v>19491086.583548799</v>
      </c>
      <c r="AD10">
        <v>19690470.3436905</v>
      </c>
      <c r="AE10">
        <v>19666309.617499001</v>
      </c>
      <c r="AF10">
        <v>19942213.959274501</v>
      </c>
    </row>
    <row r="11" spans="1:32" x14ac:dyDescent="0.3">
      <c r="A11" t="s">
        <v>166</v>
      </c>
      <c r="B11" t="s">
        <v>315</v>
      </c>
      <c r="C11" t="s">
        <v>297</v>
      </c>
      <c r="D11" t="s">
        <v>316</v>
      </c>
      <c r="E11" t="s">
        <v>298</v>
      </c>
      <c r="F11">
        <v>4283275.8237854401</v>
      </c>
      <c r="G11">
        <v>4413363.4825754799</v>
      </c>
      <c r="H11">
        <v>4620341.5196135696</v>
      </c>
      <c r="I11">
        <v>4845345.8735700101</v>
      </c>
      <c r="J11">
        <v>4990441.5156793697</v>
      </c>
      <c r="K11">
        <v>5335358.3812938798</v>
      </c>
      <c r="L11">
        <v>5558213.18484079</v>
      </c>
      <c r="M11">
        <v>5828309.9958017804</v>
      </c>
      <c r="N11">
        <v>6105726.9774458101</v>
      </c>
      <c r="O11">
        <v>6307966.8373894598</v>
      </c>
      <c r="P11">
        <v>6566019.6009557499</v>
      </c>
      <c r="Q11">
        <v>6991343.0169068296</v>
      </c>
      <c r="R11">
        <v>7292931.2324891696</v>
      </c>
      <c r="S11">
        <v>7674245.0850911802</v>
      </c>
      <c r="T11">
        <v>7630168.8730936404</v>
      </c>
      <c r="U11">
        <v>8027952.7759058196</v>
      </c>
      <c r="V11">
        <v>8303038.6477484303</v>
      </c>
      <c r="W11">
        <v>8550812.8794809505</v>
      </c>
      <c r="X11">
        <v>8830555.2405495998</v>
      </c>
      <c r="Y11">
        <v>9181117.7165526506</v>
      </c>
      <c r="Z11">
        <v>9369855.5822059494</v>
      </c>
      <c r="AA11">
        <v>9438218.9436266702</v>
      </c>
      <c r="AB11">
        <v>9711043.5588617492</v>
      </c>
      <c r="AC11">
        <v>9973433.7485075295</v>
      </c>
      <c r="AD11">
        <v>10051087.1225788</v>
      </c>
      <c r="AE11">
        <v>10014131.6534821</v>
      </c>
      <c r="AF11">
        <v>10186463.677950099</v>
      </c>
    </row>
    <row r="12" spans="1:32" x14ac:dyDescent="0.3">
      <c r="A12" t="s">
        <v>166</v>
      </c>
      <c r="B12" t="s">
        <v>317</v>
      </c>
      <c r="C12" t="s">
        <v>297</v>
      </c>
      <c r="D12" t="s">
        <v>318</v>
      </c>
      <c r="E12" t="s">
        <v>298</v>
      </c>
      <c r="F12">
        <v>2635839.5604037801</v>
      </c>
      <c r="G12">
        <v>2757684.0178383798</v>
      </c>
      <c r="H12">
        <v>2889718.47374814</v>
      </c>
      <c r="I12">
        <v>2977277.0358490301</v>
      </c>
      <c r="J12">
        <v>3029543.9055569698</v>
      </c>
      <c r="K12">
        <v>3084689.1606088202</v>
      </c>
      <c r="L12">
        <v>3110142.5332738999</v>
      </c>
      <c r="M12">
        <v>3078950.5824998701</v>
      </c>
      <c r="N12">
        <v>3072498.72377775</v>
      </c>
      <c r="O12">
        <v>3088482.0278634001</v>
      </c>
      <c r="P12">
        <v>3117932.5622704499</v>
      </c>
      <c r="Q12">
        <v>3177817.6247544601</v>
      </c>
      <c r="R12">
        <v>3222542.9191806</v>
      </c>
      <c r="S12">
        <v>3298952.4061390702</v>
      </c>
      <c r="T12">
        <v>3163498.6252187402</v>
      </c>
      <c r="U12">
        <v>3183857.7394485702</v>
      </c>
      <c r="V12">
        <v>3186736.1950562601</v>
      </c>
      <c r="W12">
        <v>3187337.0915927701</v>
      </c>
      <c r="X12">
        <v>3214006.1416346799</v>
      </c>
      <c r="Y12">
        <v>3325743.0559313502</v>
      </c>
      <c r="Z12">
        <v>3389769.5603999002</v>
      </c>
      <c r="AA12">
        <v>3426997.2855329202</v>
      </c>
      <c r="AB12">
        <v>3516309.1443946501</v>
      </c>
      <c r="AC12">
        <v>3634354.7109355</v>
      </c>
      <c r="AD12">
        <v>3679015.76998332</v>
      </c>
      <c r="AE12">
        <v>3666828.7559928899</v>
      </c>
      <c r="AF12">
        <v>3699018.9469836298</v>
      </c>
    </row>
    <row r="13" spans="1:32" x14ac:dyDescent="0.3">
      <c r="A13" t="s">
        <v>166</v>
      </c>
      <c r="B13" t="s">
        <v>319</v>
      </c>
      <c r="C13" t="s">
        <v>297</v>
      </c>
      <c r="D13" t="s">
        <v>320</v>
      </c>
      <c r="E13" t="s">
        <v>298</v>
      </c>
      <c r="F13">
        <v>4411420.85785677</v>
      </c>
      <c r="G13">
        <v>4393599.1573945004</v>
      </c>
      <c r="H13">
        <v>4410954.3622253696</v>
      </c>
      <c r="I13">
        <v>4353440.6810841197</v>
      </c>
      <c r="J13">
        <v>4238291.8745600898</v>
      </c>
      <c r="K13">
        <v>4178094.3775537</v>
      </c>
      <c r="L13">
        <v>4035941.5046283002</v>
      </c>
      <c r="M13">
        <v>3924808.0747056399</v>
      </c>
      <c r="N13">
        <v>3784435.6626071702</v>
      </c>
      <c r="O13">
        <v>3715808.3010626999</v>
      </c>
      <c r="P13">
        <v>3698663.28988032</v>
      </c>
      <c r="Q13">
        <v>3734226.7367410702</v>
      </c>
      <c r="R13">
        <v>3753848.8576717498</v>
      </c>
      <c r="S13">
        <v>3827854.5896250801</v>
      </c>
      <c r="T13">
        <v>3679807.0073084901</v>
      </c>
      <c r="U13">
        <v>3688826.2673495798</v>
      </c>
      <c r="V13">
        <v>3674893.1763302898</v>
      </c>
      <c r="W13">
        <v>3646670.3390706698</v>
      </c>
      <c r="X13">
        <v>3628951.9863237999</v>
      </c>
      <c r="Y13">
        <v>3684847.0501189702</v>
      </c>
      <c r="Z13">
        <v>3771190.15469875</v>
      </c>
      <c r="AA13">
        <v>3801218.89905984</v>
      </c>
      <c r="AB13">
        <v>3870723.68035575</v>
      </c>
      <c r="AC13">
        <v>3896458.5039197602</v>
      </c>
      <c r="AD13">
        <v>3915447.1283450802</v>
      </c>
      <c r="AE13">
        <v>3840530.95697702</v>
      </c>
      <c r="AF13">
        <v>3814874.74913705</v>
      </c>
    </row>
    <row r="14" spans="1:32" x14ac:dyDescent="0.3">
      <c r="A14" t="s">
        <v>166</v>
      </c>
      <c r="B14" t="s">
        <v>321</v>
      </c>
      <c r="C14" t="s">
        <v>297</v>
      </c>
      <c r="D14" t="s">
        <v>322</v>
      </c>
      <c r="E14" t="s">
        <v>298</v>
      </c>
      <c r="F14">
        <v>14700432.548888201</v>
      </c>
      <c r="G14">
        <v>13481311.2680855</v>
      </c>
      <c r="H14">
        <v>12885932.385704</v>
      </c>
      <c r="I14">
        <v>12477031.1458675</v>
      </c>
      <c r="J14">
        <v>12064900.766337</v>
      </c>
      <c r="K14">
        <v>11998130.329450401</v>
      </c>
      <c r="L14">
        <v>11924859.065349</v>
      </c>
      <c r="M14">
        <v>11905322.502846301</v>
      </c>
      <c r="N14">
        <v>11900288.149413601</v>
      </c>
      <c r="O14">
        <v>11852698.952125801</v>
      </c>
      <c r="P14">
        <v>12022782.2377891</v>
      </c>
      <c r="Q14">
        <v>12410396.8173602</v>
      </c>
      <c r="R14">
        <v>12791019.1320884</v>
      </c>
      <c r="S14">
        <v>13168421.280300699</v>
      </c>
      <c r="T14">
        <v>12336423.326053301</v>
      </c>
      <c r="U14">
        <v>11981039.567593301</v>
      </c>
      <c r="V14">
        <v>11725411.528286999</v>
      </c>
      <c r="W14">
        <v>11442982.585445</v>
      </c>
      <c r="X14">
        <v>11223422.3927407</v>
      </c>
      <c r="Y14">
        <v>11172208.261019601</v>
      </c>
      <c r="Z14">
        <v>11092121.789453</v>
      </c>
      <c r="AA14">
        <v>10849772.603417501</v>
      </c>
      <c r="AB14">
        <v>10785282.216165099</v>
      </c>
      <c r="AC14">
        <v>10877701.3314484</v>
      </c>
      <c r="AD14">
        <v>10691466.426684201</v>
      </c>
      <c r="AE14">
        <v>10604120.6924822</v>
      </c>
      <c r="AF14">
        <v>10640106.773484699</v>
      </c>
    </row>
    <row r="15" spans="1:32" x14ac:dyDescent="0.3">
      <c r="A15" t="s">
        <v>166</v>
      </c>
      <c r="B15" t="s">
        <v>323</v>
      </c>
      <c r="C15" t="s">
        <v>297</v>
      </c>
      <c r="D15" t="s">
        <v>324</v>
      </c>
      <c r="E15" t="s">
        <v>298</v>
      </c>
      <c r="F15">
        <v>20005339.517452501</v>
      </c>
      <c r="G15">
        <v>19300307.474297199</v>
      </c>
      <c r="H15">
        <v>19306886.9279043</v>
      </c>
      <c r="I15">
        <v>19400470.931847099</v>
      </c>
      <c r="J15">
        <v>19432749.228377301</v>
      </c>
      <c r="K15">
        <v>19908257.577284198</v>
      </c>
      <c r="L15">
        <v>20297186.952491499</v>
      </c>
      <c r="M15">
        <v>20607558.102807101</v>
      </c>
      <c r="N15">
        <v>20801687.847775701</v>
      </c>
      <c r="O15">
        <v>20911428.325367101</v>
      </c>
      <c r="P15">
        <v>21391337.799232502</v>
      </c>
      <c r="Q15">
        <v>22186845.638342001</v>
      </c>
      <c r="R15">
        <v>22835635.375970598</v>
      </c>
      <c r="S15">
        <v>23496992.3551195</v>
      </c>
      <c r="T15">
        <v>22161258.118443299</v>
      </c>
      <c r="U15">
        <v>21714441.776347701</v>
      </c>
      <c r="V15">
        <v>21407646.928351801</v>
      </c>
      <c r="W15">
        <v>21109058.662700001</v>
      </c>
      <c r="X15">
        <v>20975045.603744201</v>
      </c>
      <c r="Y15">
        <v>21170610.872424401</v>
      </c>
      <c r="Z15">
        <v>21226773.048447698</v>
      </c>
      <c r="AA15">
        <v>21036443.341379099</v>
      </c>
      <c r="AB15">
        <v>21123524.437835202</v>
      </c>
      <c r="AC15">
        <v>21506358.430392701</v>
      </c>
      <c r="AD15">
        <v>21586691.970988099</v>
      </c>
      <c r="AE15">
        <v>21180568.559790298</v>
      </c>
      <c r="AF15">
        <v>20984521.719124701</v>
      </c>
    </row>
    <row r="16" spans="1:32" x14ac:dyDescent="0.3">
      <c r="A16" t="s">
        <v>166</v>
      </c>
      <c r="B16" t="s">
        <v>325</v>
      </c>
      <c r="C16" t="s">
        <v>297</v>
      </c>
      <c r="D16" t="s">
        <v>326</v>
      </c>
      <c r="E16" t="s">
        <v>298</v>
      </c>
      <c r="F16">
        <v>5304906.9685642803</v>
      </c>
      <c r="G16">
        <v>5818996.2062117402</v>
      </c>
      <c r="H16">
        <v>6420954.5422002701</v>
      </c>
      <c r="I16">
        <v>6923439.78597965</v>
      </c>
      <c r="J16">
        <v>7367848.4620403098</v>
      </c>
      <c r="K16">
        <v>7910127.2478337605</v>
      </c>
      <c r="L16">
        <v>8372327.8871424198</v>
      </c>
      <c r="M16">
        <v>8702235.5999608301</v>
      </c>
      <c r="N16">
        <v>8901399.6983620394</v>
      </c>
      <c r="O16">
        <v>9058729.3732412402</v>
      </c>
      <c r="P16">
        <v>9368555.5614434406</v>
      </c>
      <c r="Q16">
        <v>9776448.8209817801</v>
      </c>
      <c r="R16">
        <v>10044616.2438822</v>
      </c>
      <c r="S16">
        <v>10328571.0748189</v>
      </c>
      <c r="T16">
        <v>9824834.7923900094</v>
      </c>
      <c r="U16">
        <v>9733402.2087543905</v>
      </c>
      <c r="V16">
        <v>9682235.4000647701</v>
      </c>
      <c r="W16">
        <v>9666076.0772549603</v>
      </c>
      <c r="X16">
        <v>9751623.2110034991</v>
      </c>
      <c r="Y16">
        <v>9998402.6114047803</v>
      </c>
      <c r="Z16">
        <v>10134651.2589947</v>
      </c>
      <c r="AA16">
        <v>10186670.7379616</v>
      </c>
      <c r="AB16">
        <v>10338242.221670199</v>
      </c>
      <c r="AC16">
        <v>10628657.0989442</v>
      </c>
      <c r="AD16">
        <v>10895225.544303801</v>
      </c>
      <c r="AE16">
        <v>10576447.867308101</v>
      </c>
      <c r="AF16">
        <v>10344414.945639901</v>
      </c>
    </row>
    <row r="17" spans="1:32" x14ac:dyDescent="0.3">
      <c r="A17" t="s">
        <v>166</v>
      </c>
      <c r="B17" t="s">
        <v>327</v>
      </c>
      <c r="C17" t="s">
        <v>297</v>
      </c>
      <c r="D17" t="s">
        <v>328</v>
      </c>
      <c r="E17" t="s">
        <v>298</v>
      </c>
      <c r="F17">
        <v>3257361.5540960799</v>
      </c>
      <c r="G17">
        <v>3637718.9735614099</v>
      </c>
      <c r="H17">
        <v>4057858.0039943401</v>
      </c>
      <c r="I17">
        <v>4398996.2744474402</v>
      </c>
      <c r="J17">
        <v>4725074.3796536997</v>
      </c>
      <c r="K17">
        <v>5038733.6837369101</v>
      </c>
      <c r="L17">
        <v>5301027.9799550297</v>
      </c>
      <c r="M17">
        <v>5532560.5705930097</v>
      </c>
      <c r="N17">
        <v>5871598.8096072897</v>
      </c>
      <c r="O17">
        <v>6198795.2606429197</v>
      </c>
      <c r="P17">
        <v>6629191.7040298004</v>
      </c>
      <c r="Q17">
        <v>7036297.6690791901</v>
      </c>
      <c r="R17">
        <v>7423784.5824468499</v>
      </c>
      <c r="S17">
        <v>7806053.4761012103</v>
      </c>
      <c r="T17">
        <v>7628760.4024908897</v>
      </c>
      <c r="U17">
        <v>7777937.7517636996</v>
      </c>
      <c r="V17">
        <v>7906498.2021199102</v>
      </c>
      <c r="W17">
        <v>7999514.64807849</v>
      </c>
      <c r="X17">
        <v>8150676.2290375801</v>
      </c>
      <c r="Y17">
        <v>8450984.7149090208</v>
      </c>
      <c r="Z17">
        <v>8690393.0615023095</v>
      </c>
      <c r="AA17">
        <v>8756333.5019674897</v>
      </c>
      <c r="AB17">
        <v>8939820.0131162498</v>
      </c>
      <c r="AC17">
        <v>9231939.3496872298</v>
      </c>
      <c r="AD17">
        <v>9333242.1792737897</v>
      </c>
      <c r="AE17">
        <v>9171144.3459755294</v>
      </c>
      <c r="AF17">
        <v>9108812.8528618403</v>
      </c>
    </row>
    <row r="18" spans="1:32" x14ac:dyDescent="0.3">
      <c r="A18" t="s">
        <v>166</v>
      </c>
      <c r="B18" t="s">
        <v>329</v>
      </c>
      <c r="C18" t="s">
        <v>297</v>
      </c>
      <c r="D18" t="s">
        <v>330</v>
      </c>
      <c r="E18" t="s">
        <v>298</v>
      </c>
      <c r="F18">
        <v>8409125.2940895893</v>
      </c>
      <c r="G18">
        <v>7573646.5478021</v>
      </c>
      <c r="H18">
        <v>7203869.6664754702</v>
      </c>
      <c r="I18">
        <v>6916803.9469683496</v>
      </c>
      <c r="J18">
        <v>6602974.0895921905</v>
      </c>
      <c r="K18">
        <v>6429284.06713467</v>
      </c>
      <c r="L18">
        <v>6388889.7597619696</v>
      </c>
      <c r="M18">
        <v>6424465.6252993997</v>
      </c>
      <c r="N18">
        <v>6592217.3458068604</v>
      </c>
      <c r="O18">
        <v>6766231.0698575396</v>
      </c>
      <c r="P18">
        <v>7138731.2176469704</v>
      </c>
      <c r="Q18">
        <v>7607938.4333673501</v>
      </c>
      <c r="R18">
        <v>8116136.0196250305</v>
      </c>
      <c r="S18">
        <v>8512666.9635312706</v>
      </c>
      <c r="T18">
        <v>8100587.2640649499</v>
      </c>
      <c r="U18">
        <v>8141458.3738542804</v>
      </c>
      <c r="V18">
        <v>8253440.9733850602</v>
      </c>
      <c r="W18">
        <v>8375344.2082340596</v>
      </c>
      <c r="X18">
        <v>8673802.2278030794</v>
      </c>
      <c r="Y18">
        <v>9334656.0176087301</v>
      </c>
      <c r="Z18">
        <v>10078060.9682387</v>
      </c>
      <c r="AA18">
        <v>10555999.951352401</v>
      </c>
      <c r="AB18">
        <v>11118076.6218706</v>
      </c>
      <c r="AC18">
        <v>11628836.2467272</v>
      </c>
      <c r="AD18">
        <v>11871003.338330699</v>
      </c>
      <c r="AE18">
        <v>12360460.4367995</v>
      </c>
      <c r="AF18">
        <v>12829910.7292204</v>
      </c>
    </row>
    <row r="19" spans="1:32" x14ac:dyDescent="0.3">
      <c r="A19" t="s">
        <v>166</v>
      </c>
      <c r="B19" t="s">
        <v>331</v>
      </c>
      <c r="C19" t="s">
        <v>297</v>
      </c>
      <c r="D19" t="s">
        <v>332</v>
      </c>
      <c r="E19" t="s">
        <v>298</v>
      </c>
      <c r="F19">
        <v>830692.89245356305</v>
      </c>
      <c r="G19">
        <v>897668.15159896202</v>
      </c>
      <c r="H19">
        <v>974473.95310267794</v>
      </c>
      <c r="I19">
        <v>1044113.97996705</v>
      </c>
      <c r="J19">
        <v>1104160.94519863</v>
      </c>
      <c r="K19">
        <v>1166201.8706175999</v>
      </c>
      <c r="L19">
        <v>1216608.5935911499</v>
      </c>
      <c r="M19">
        <v>1232821.91152986</v>
      </c>
      <c r="N19">
        <v>1234573.94583049</v>
      </c>
      <c r="O19">
        <v>1216923.68498603</v>
      </c>
      <c r="P19">
        <v>1220110.4921872299</v>
      </c>
      <c r="Q19">
        <v>1242305.5180031499</v>
      </c>
      <c r="R19">
        <v>1251626.6149723399</v>
      </c>
      <c r="S19">
        <v>1281770.0856575</v>
      </c>
      <c r="T19">
        <v>1217131.5563763001</v>
      </c>
      <c r="U19">
        <v>1190579.1518599601</v>
      </c>
      <c r="V19">
        <v>1169471.92186331</v>
      </c>
      <c r="W19">
        <v>1149813.6737522201</v>
      </c>
      <c r="X19">
        <v>1147095.80486695</v>
      </c>
      <c r="Y19">
        <v>1144400.0940298601</v>
      </c>
      <c r="Z19">
        <v>1090099.0749790401</v>
      </c>
      <c r="AA19">
        <v>1029929.80425613</v>
      </c>
      <c r="AB19">
        <v>1004734.36762923</v>
      </c>
      <c r="AC19">
        <v>1023560.43214891</v>
      </c>
      <c r="AD19">
        <v>1040578.3017473</v>
      </c>
      <c r="AE19">
        <v>1045365.21050834</v>
      </c>
      <c r="AF19">
        <v>1062890.6857570701</v>
      </c>
    </row>
    <row r="20" spans="1:32" x14ac:dyDescent="0.3">
      <c r="A20" t="s">
        <v>166</v>
      </c>
      <c r="B20" t="s">
        <v>333</v>
      </c>
      <c r="C20" t="s">
        <v>297</v>
      </c>
      <c r="D20" t="s">
        <v>334</v>
      </c>
      <c r="E20" t="s">
        <v>298</v>
      </c>
      <c r="F20">
        <v>643370.42828777595</v>
      </c>
      <c r="G20">
        <v>242696.323887073</v>
      </c>
      <c r="H20">
        <v>226715.179907568</v>
      </c>
      <c r="I20">
        <v>224755.628526758</v>
      </c>
      <c r="J20">
        <v>237012.49866072001</v>
      </c>
      <c r="K20">
        <v>233430.10212871901</v>
      </c>
      <c r="L20">
        <v>223673.28834410201</v>
      </c>
      <c r="M20">
        <v>226943.906967933</v>
      </c>
      <c r="N20">
        <v>225943.48727344099</v>
      </c>
      <c r="O20">
        <v>218398.417316226</v>
      </c>
      <c r="P20">
        <v>231133.127841204</v>
      </c>
      <c r="Q20">
        <v>243459.64475169999</v>
      </c>
      <c r="R20">
        <v>256805.42337381301</v>
      </c>
      <c r="S20">
        <v>270033.55135407299</v>
      </c>
      <c r="T20">
        <v>252544.812250177</v>
      </c>
      <c r="U20">
        <v>245315.60565897799</v>
      </c>
      <c r="V20">
        <v>239705.05401404601</v>
      </c>
      <c r="W20">
        <v>241829.21103960901</v>
      </c>
      <c r="X20">
        <v>245666.32620528599</v>
      </c>
      <c r="Y20">
        <v>249661.40108449801</v>
      </c>
      <c r="Z20">
        <v>263639.55833092501</v>
      </c>
      <c r="AA20">
        <v>263338.214704638</v>
      </c>
      <c r="AB20">
        <v>276954.24293630198</v>
      </c>
      <c r="AC20">
        <v>281874.10294516501</v>
      </c>
      <c r="AD20">
        <v>286194.39535781502</v>
      </c>
      <c r="AE20">
        <v>278688.66622991202</v>
      </c>
      <c r="AF20">
        <v>267405.51023458701</v>
      </c>
    </row>
    <row r="21" spans="1:32" x14ac:dyDescent="0.3">
      <c r="A21" t="s">
        <v>166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166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166</v>
      </c>
      <c r="B23" t="s">
        <v>339</v>
      </c>
      <c r="C23" t="s">
        <v>297</v>
      </c>
      <c r="D23" t="s">
        <v>340</v>
      </c>
      <c r="E23" t="s">
        <v>298</v>
      </c>
      <c r="F23">
        <v>1336868.3323559701</v>
      </c>
      <c r="G23">
        <v>1417622.6159338399</v>
      </c>
      <c r="H23">
        <v>1504113.6344749799</v>
      </c>
      <c r="I23">
        <v>1529169.8397572101</v>
      </c>
      <c r="J23">
        <v>1551554.9913410801</v>
      </c>
      <c r="K23">
        <v>1580254.8003422001</v>
      </c>
      <c r="L23">
        <v>1565408.7284705499</v>
      </c>
      <c r="M23">
        <v>1544131.3959077799</v>
      </c>
      <c r="N23">
        <v>1532631.2204654799</v>
      </c>
      <c r="O23">
        <v>1508608.4644357299</v>
      </c>
      <c r="P23">
        <v>1500864.0013945899</v>
      </c>
      <c r="Q23">
        <v>1501351.89903642</v>
      </c>
      <c r="R23">
        <v>1491583.92999511</v>
      </c>
      <c r="S23">
        <v>1503288.46911362</v>
      </c>
      <c r="T23">
        <v>1415251.47978146</v>
      </c>
      <c r="U23">
        <v>1391775.8206233</v>
      </c>
      <c r="V23">
        <v>1372529.6376592701</v>
      </c>
      <c r="W23">
        <v>1357636.88502523</v>
      </c>
      <c r="X23">
        <v>1348142.2617709499</v>
      </c>
      <c r="Y23">
        <v>1337438.0447597001</v>
      </c>
      <c r="Z23">
        <v>1351030.5638138501</v>
      </c>
      <c r="AA23">
        <v>1367156.9049804099</v>
      </c>
      <c r="AB23">
        <v>1392927.3798543499</v>
      </c>
      <c r="AC23">
        <v>1425762.5142183399</v>
      </c>
      <c r="AD23">
        <v>1462677.3562344401</v>
      </c>
      <c r="AE23">
        <v>1476483.6067089899</v>
      </c>
      <c r="AF23">
        <v>1507511.9978872701</v>
      </c>
    </row>
    <row r="24" spans="1:32" x14ac:dyDescent="0.3">
      <c r="A24" t="s">
        <v>166</v>
      </c>
      <c r="B24" t="s">
        <v>341</v>
      </c>
      <c r="C24" t="s">
        <v>297</v>
      </c>
      <c r="D24" t="s">
        <v>342</v>
      </c>
      <c r="E24" t="s">
        <v>298</v>
      </c>
      <c r="F24">
        <v>1782216.53066562</v>
      </c>
      <c r="G24">
        <v>1909787.4906192899</v>
      </c>
      <c r="H24">
        <v>2057820.59332144</v>
      </c>
      <c r="I24">
        <v>2171826.1141415401</v>
      </c>
      <c r="J24">
        <v>2287159.3849179298</v>
      </c>
      <c r="K24">
        <v>2416603.0210763402</v>
      </c>
      <c r="L24">
        <v>2564368.6130496799</v>
      </c>
      <c r="M24">
        <v>2718058.1201009899</v>
      </c>
      <c r="N24">
        <v>2811019.2604694599</v>
      </c>
      <c r="O24">
        <v>2846066.00906091</v>
      </c>
      <c r="P24">
        <v>3010712.9377485202</v>
      </c>
      <c r="Q24">
        <v>3245175.9830048499</v>
      </c>
      <c r="R24">
        <v>3490647.5407236498</v>
      </c>
      <c r="S24">
        <v>3788816.4453940401</v>
      </c>
      <c r="T24">
        <v>3747575.30433841</v>
      </c>
      <c r="U24">
        <v>3784798.0318887099</v>
      </c>
      <c r="V24">
        <v>3918624.6458373</v>
      </c>
      <c r="W24">
        <v>4025976.3585072998</v>
      </c>
      <c r="X24">
        <v>4170182.7854780401</v>
      </c>
      <c r="Y24">
        <v>4303458.8872875096</v>
      </c>
      <c r="Z24">
        <v>4261923.6987514403</v>
      </c>
      <c r="AA24">
        <v>4243357.1633456396</v>
      </c>
      <c r="AB24">
        <v>4228558.0372091103</v>
      </c>
      <c r="AC24">
        <v>4222768.2763873003</v>
      </c>
      <c r="AD24">
        <v>4312740.1235117204</v>
      </c>
      <c r="AE24">
        <v>4325161.2656153999</v>
      </c>
      <c r="AF24">
        <v>4403043.7118300004</v>
      </c>
    </row>
    <row r="25" spans="1:32" x14ac:dyDescent="0.3">
      <c r="A25" t="s">
        <v>166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166</v>
      </c>
      <c r="B26" t="s">
        <v>345</v>
      </c>
      <c r="C26" t="s">
        <v>297</v>
      </c>
      <c r="D26" t="s">
        <v>346</v>
      </c>
      <c r="E26" t="s">
        <v>298</v>
      </c>
      <c r="F26">
        <v>1265981.56341757</v>
      </c>
      <c r="G26">
        <v>1359963.3569753999</v>
      </c>
      <c r="H26">
        <v>1450062.92486226</v>
      </c>
      <c r="I26">
        <v>1505193.02410015</v>
      </c>
      <c r="J26">
        <v>1556176.35328187</v>
      </c>
      <c r="K26">
        <v>1619093.8153546799</v>
      </c>
      <c r="L26">
        <v>1678031.6288090199</v>
      </c>
      <c r="M26">
        <v>1789906.9102688299</v>
      </c>
      <c r="N26">
        <v>1894543.2212928699</v>
      </c>
      <c r="O26">
        <v>1958250.90305374</v>
      </c>
      <c r="P26">
        <v>2155264.0481662201</v>
      </c>
      <c r="Q26">
        <v>2316531.1166854901</v>
      </c>
      <c r="R26">
        <v>2456138.31628385</v>
      </c>
      <c r="S26">
        <v>2650320.0588088301</v>
      </c>
      <c r="T26">
        <v>2551132.7095456002</v>
      </c>
      <c r="U26">
        <v>2548804.38394552</v>
      </c>
      <c r="V26">
        <v>2612714.0871704002</v>
      </c>
      <c r="W26">
        <v>2660484.4438289902</v>
      </c>
      <c r="X26">
        <v>2713778.57421713</v>
      </c>
      <c r="Y26">
        <v>2726323.4931966402</v>
      </c>
      <c r="Z26">
        <v>2652736.1290738401</v>
      </c>
      <c r="AA26">
        <v>2618456.1294091302</v>
      </c>
      <c r="AB26">
        <v>2592422.6944178701</v>
      </c>
      <c r="AC26">
        <v>2560582.4017811902</v>
      </c>
      <c r="AD26">
        <v>2585417.14936803</v>
      </c>
      <c r="AE26">
        <v>2563145.9866053099</v>
      </c>
      <c r="AF26">
        <v>2620068.6546754101</v>
      </c>
    </row>
    <row r="27" spans="1:32" x14ac:dyDescent="0.3">
      <c r="A27" t="s">
        <v>166</v>
      </c>
      <c r="B27" t="s">
        <v>347</v>
      </c>
      <c r="C27" t="s">
        <v>297</v>
      </c>
      <c r="D27" t="s">
        <v>348</v>
      </c>
      <c r="E27" t="s">
        <v>298</v>
      </c>
      <c r="F27">
        <v>261385.72916117101</v>
      </c>
      <c r="G27">
        <v>330245.83543928101</v>
      </c>
      <c r="H27">
        <v>414610.72253285098</v>
      </c>
      <c r="I27">
        <v>499081.36892537097</v>
      </c>
      <c r="J27">
        <v>585376.71540906199</v>
      </c>
      <c r="K27">
        <v>678443.02348118997</v>
      </c>
      <c r="L27">
        <v>787025.70513831906</v>
      </c>
      <c r="M27">
        <v>841348.01616798399</v>
      </c>
      <c r="N27">
        <v>843789.83016006299</v>
      </c>
      <c r="O27">
        <v>838084.82602507202</v>
      </c>
      <c r="P27">
        <v>818607.78408460901</v>
      </c>
      <c r="Q27">
        <v>899909.31694968301</v>
      </c>
      <c r="R27">
        <v>1011024.8630854</v>
      </c>
      <c r="S27">
        <v>1118263.37091093</v>
      </c>
      <c r="T27">
        <v>1180155.40927342</v>
      </c>
      <c r="U27">
        <v>1222322.47858904</v>
      </c>
      <c r="V27">
        <v>1294188.96673676</v>
      </c>
      <c r="W27">
        <v>1354699.0351824299</v>
      </c>
      <c r="X27">
        <v>1445640.36713706</v>
      </c>
      <c r="Y27">
        <v>1565806.5657508399</v>
      </c>
      <c r="Z27">
        <v>1595647.8386436901</v>
      </c>
      <c r="AA27">
        <v>1602513.34966768</v>
      </c>
      <c r="AB27">
        <v>1605805.5527152501</v>
      </c>
      <c r="AC27">
        <v>1623978.94359496</v>
      </c>
      <c r="AD27">
        <v>1681144.19540152</v>
      </c>
      <c r="AE27">
        <v>1708643.6688652099</v>
      </c>
      <c r="AF27">
        <v>1731685.3195858099</v>
      </c>
    </row>
    <row r="28" spans="1:32" x14ac:dyDescent="0.3">
      <c r="A28" t="s">
        <v>166</v>
      </c>
      <c r="B28" t="s">
        <v>349</v>
      </c>
      <c r="C28" t="s">
        <v>297</v>
      </c>
      <c r="D28" t="s">
        <v>350</v>
      </c>
      <c r="E28" t="s">
        <v>298</v>
      </c>
      <c r="F28">
        <v>523307.33944908</v>
      </c>
      <c r="G28">
        <v>587282.77649047505</v>
      </c>
      <c r="H28">
        <v>661563.50239863095</v>
      </c>
      <c r="I28">
        <v>728135.03473558603</v>
      </c>
      <c r="J28">
        <v>807402.49523914699</v>
      </c>
      <c r="K28">
        <v>911629.45860689494</v>
      </c>
      <c r="L28">
        <v>991022.20057061501</v>
      </c>
      <c r="M28">
        <v>1045248.66959947</v>
      </c>
      <c r="N28">
        <v>1054012.85574593</v>
      </c>
      <c r="O28">
        <v>1058203.4260633399</v>
      </c>
      <c r="P28">
        <v>1080984.1053470001</v>
      </c>
      <c r="Q28">
        <v>1142011.90330266</v>
      </c>
      <c r="R28">
        <v>1226910.86054076</v>
      </c>
      <c r="S28">
        <v>1362589.6668358799</v>
      </c>
      <c r="T28">
        <v>1368904.3338478401</v>
      </c>
      <c r="U28">
        <v>1362492.9884049499</v>
      </c>
      <c r="V28">
        <v>1341216.2399988701</v>
      </c>
      <c r="W28">
        <v>1305244.93844148</v>
      </c>
      <c r="X28">
        <v>1291707.24104237</v>
      </c>
      <c r="Y28">
        <v>1295478.6990152099</v>
      </c>
      <c r="Z28">
        <v>1331113.56321575</v>
      </c>
      <c r="AA28">
        <v>1340519.06531597</v>
      </c>
      <c r="AB28">
        <v>1362451.7692599299</v>
      </c>
      <c r="AC28">
        <v>1428692.7177953999</v>
      </c>
      <c r="AD28">
        <v>1503711.7610220001</v>
      </c>
      <c r="AE28">
        <v>1522187.4352730501</v>
      </c>
      <c r="AF28">
        <v>1558991.4711253</v>
      </c>
    </row>
    <row r="29" spans="1:32" x14ac:dyDescent="0.3">
      <c r="A29" t="s">
        <v>166</v>
      </c>
      <c r="B29" t="s">
        <v>351</v>
      </c>
      <c r="C29" t="s">
        <v>297</v>
      </c>
      <c r="D29" t="s">
        <v>352</v>
      </c>
      <c r="E29" t="s">
        <v>298</v>
      </c>
      <c r="F29">
        <v>176049.32174610801</v>
      </c>
      <c r="G29">
        <v>204545.21358072801</v>
      </c>
      <c r="H29">
        <v>236167.56845371</v>
      </c>
      <c r="I29">
        <v>263642.69614658301</v>
      </c>
      <c r="J29">
        <v>298025.58318097802</v>
      </c>
      <c r="K29">
        <v>343461.85663990799</v>
      </c>
      <c r="L29">
        <v>378925.157504401</v>
      </c>
      <c r="M29">
        <v>414233.38290810602</v>
      </c>
      <c r="N29">
        <v>437897.86086233798</v>
      </c>
      <c r="O29">
        <v>459136.77231414098</v>
      </c>
      <c r="P29">
        <v>484181.853627356</v>
      </c>
      <c r="Q29">
        <v>521197.42667840997</v>
      </c>
      <c r="R29">
        <v>569993.96090448101</v>
      </c>
      <c r="S29">
        <v>642975.57581889397</v>
      </c>
      <c r="T29">
        <v>656199.25959074101</v>
      </c>
      <c r="U29">
        <v>659093.361372274</v>
      </c>
      <c r="V29">
        <v>654461.18297182699</v>
      </c>
      <c r="W29">
        <v>643164.92346375005</v>
      </c>
      <c r="X29">
        <v>641234.29562716803</v>
      </c>
      <c r="Y29">
        <v>651666.05242275505</v>
      </c>
      <c r="Z29">
        <v>658474.14336212398</v>
      </c>
      <c r="AA29">
        <v>658125.606315827</v>
      </c>
      <c r="AB29">
        <v>671522.07839662896</v>
      </c>
      <c r="AC29">
        <v>703091.35634780896</v>
      </c>
      <c r="AD29">
        <v>738431.37831508205</v>
      </c>
      <c r="AE29">
        <v>745363.99252127402</v>
      </c>
      <c r="AF29">
        <v>757384.05422755796</v>
      </c>
    </row>
    <row r="30" spans="1:32" x14ac:dyDescent="0.3">
      <c r="A30" t="s">
        <v>166</v>
      </c>
      <c r="B30" t="s">
        <v>353</v>
      </c>
      <c r="C30" t="s">
        <v>297</v>
      </c>
      <c r="D30" t="s">
        <v>354</v>
      </c>
      <c r="E30" t="s">
        <v>298</v>
      </c>
      <c r="F30">
        <v>31900.863688460999</v>
      </c>
      <c r="G30">
        <v>34816.122259748103</v>
      </c>
      <c r="H30">
        <v>39936.970124786298</v>
      </c>
      <c r="I30">
        <v>45287.777005850701</v>
      </c>
      <c r="J30">
        <v>50351.551559515297</v>
      </c>
      <c r="K30">
        <v>58465.4601293327</v>
      </c>
      <c r="L30">
        <v>65554.723118544498</v>
      </c>
      <c r="M30">
        <v>68543.8946489066</v>
      </c>
      <c r="N30">
        <v>68055.353178036297</v>
      </c>
      <c r="O30">
        <v>66753.673314745596</v>
      </c>
      <c r="P30">
        <v>68420.643212882205</v>
      </c>
      <c r="Q30">
        <v>73920.408928475706</v>
      </c>
      <c r="R30">
        <v>84351.550481091297</v>
      </c>
      <c r="S30">
        <v>96089.312127173107</v>
      </c>
      <c r="T30">
        <v>94185.826770169399</v>
      </c>
      <c r="U30">
        <v>94309.164025282094</v>
      </c>
      <c r="V30">
        <v>92160.321105104696</v>
      </c>
      <c r="W30">
        <v>85676.749003754099</v>
      </c>
      <c r="X30">
        <v>82265.322873025507</v>
      </c>
      <c r="Y30">
        <v>81351.922265778296</v>
      </c>
      <c r="Z30">
        <v>84227.363985436707</v>
      </c>
      <c r="AA30">
        <v>82384.112418414399</v>
      </c>
      <c r="AB30">
        <v>82655.565690496893</v>
      </c>
      <c r="AC30">
        <v>84773.459652204794</v>
      </c>
      <c r="AD30">
        <v>83447.966630341194</v>
      </c>
      <c r="AE30">
        <v>81907.191944182501</v>
      </c>
      <c r="AF30">
        <v>84209.392688373206</v>
      </c>
    </row>
    <row r="31" spans="1:32" x14ac:dyDescent="0.3">
      <c r="A31" t="s">
        <v>166</v>
      </c>
      <c r="B31" t="s">
        <v>355</v>
      </c>
      <c r="C31" t="s">
        <v>297</v>
      </c>
      <c r="D31" t="s">
        <v>356</v>
      </c>
      <c r="E31" t="s">
        <v>298</v>
      </c>
      <c r="F31">
        <v>75376.143401211899</v>
      </c>
      <c r="G31">
        <v>79267.316412664004</v>
      </c>
      <c r="H31">
        <v>82897.231381752295</v>
      </c>
      <c r="I31">
        <v>85801.045533732104</v>
      </c>
      <c r="J31">
        <v>88245.8962988821</v>
      </c>
      <c r="K31">
        <v>93508.236041307595</v>
      </c>
      <c r="L31">
        <v>92271.794834054905</v>
      </c>
      <c r="M31">
        <v>86461.505582867307</v>
      </c>
      <c r="N31">
        <v>73653.150413676907</v>
      </c>
      <c r="O31">
        <v>58314.953601405403</v>
      </c>
      <c r="P31">
        <v>41763.061037541098</v>
      </c>
      <c r="Q31">
        <v>37053.289409429301</v>
      </c>
      <c r="R31">
        <v>39532.589988472799</v>
      </c>
      <c r="S31">
        <v>47783.506366739603</v>
      </c>
      <c r="T31">
        <v>54206.795891583301</v>
      </c>
      <c r="U31">
        <v>61445.3755952477</v>
      </c>
      <c r="V31">
        <v>63744.260532891902</v>
      </c>
      <c r="W31">
        <v>65314.933388927602</v>
      </c>
      <c r="X31">
        <v>66463.6573538511</v>
      </c>
      <c r="Y31">
        <v>67103.6837206458</v>
      </c>
      <c r="Z31">
        <v>71182.9059657982</v>
      </c>
      <c r="AA31">
        <v>73370.193695121896</v>
      </c>
      <c r="AB31">
        <v>74810.9255039563</v>
      </c>
      <c r="AC31">
        <v>79070.358837049906</v>
      </c>
      <c r="AD31">
        <v>83942.6763871</v>
      </c>
      <c r="AE31">
        <v>84630.437240417203</v>
      </c>
      <c r="AF31">
        <v>87115.622490419497</v>
      </c>
    </row>
    <row r="32" spans="1:32" x14ac:dyDescent="0.3">
      <c r="A32" t="s">
        <v>166</v>
      </c>
      <c r="B32" t="s">
        <v>357</v>
      </c>
      <c r="C32" t="s">
        <v>297</v>
      </c>
      <c r="D32" t="s">
        <v>358</v>
      </c>
      <c r="E32" t="s">
        <v>298</v>
      </c>
      <c r="F32">
        <v>181967.509221794</v>
      </c>
      <c r="G32">
        <v>218428.021112394</v>
      </c>
      <c r="H32">
        <v>258282.186071281</v>
      </c>
      <c r="I32">
        <v>293828.34967344499</v>
      </c>
      <c r="J32">
        <v>334413.878988271</v>
      </c>
      <c r="K32">
        <v>381897.081118086</v>
      </c>
      <c r="L32">
        <v>419733.66813109699</v>
      </c>
      <c r="M32">
        <v>441085.02332311298</v>
      </c>
      <c r="N32">
        <v>437000.16972402798</v>
      </c>
      <c r="O32">
        <v>433299.30627178599</v>
      </c>
      <c r="P32">
        <v>438659.78894547501</v>
      </c>
      <c r="Q32">
        <v>458294.48693308199</v>
      </c>
      <c r="R32">
        <v>481245.16811988602</v>
      </c>
      <c r="S32">
        <v>525579.43226988998</v>
      </c>
      <c r="T32">
        <v>520023.5647704</v>
      </c>
      <c r="U32">
        <v>511267.64177525899</v>
      </c>
      <c r="V32">
        <v>500075.86673523899</v>
      </c>
      <c r="W32">
        <v>486030.05353249202</v>
      </c>
      <c r="X32">
        <v>481188.66439959803</v>
      </c>
      <c r="Y32">
        <v>478461.43146868999</v>
      </c>
      <c r="Z32">
        <v>503338.10521878302</v>
      </c>
      <c r="AA32">
        <v>514871.57981989201</v>
      </c>
      <c r="AB32">
        <v>522968.95424318302</v>
      </c>
      <c r="AC32">
        <v>551528.45140488003</v>
      </c>
      <c r="AD32">
        <v>587709.79114288394</v>
      </c>
      <c r="AE32">
        <v>600239.09058155504</v>
      </c>
      <c r="AF32">
        <v>620079.15810865595</v>
      </c>
    </row>
    <row r="33" spans="1:32" x14ac:dyDescent="0.3">
      <c r="A33" t="s">
        <v>166</v>
      </c>
      <c r="B33" t="s">
        <v>359</v>
      </c>
      <c r="C33" t="s">
        <v>297</v>
      </c>
      <c r="D33" t="s">
        <v>360</v>
      </c>
      <c r="E33" t="s">
        <v>298</v>
      </c>
      <c r="F33">
        <v>58013.501391505197</v>
      </c>
      <c r="G33">
        <v>50226.103124940499</v>
      </c>
      <c r="H33">
        <v>44279.5463671006</v>
      </c>
      <c r="I33">
        <v>39575.166375975001</v>
      </c>
      <c r="J33">
        <v>36365.5852114999</v>
      </c>
      <c r="K33">
        <v>34296.824678261</v>
      </c>
      <c r="L33">
        <v>34536.8569825175</v>
      </c>
      <c r="M33">
        <v>34924.8631364795</v>
      </c>
      <c r="N33">
        <v>37406.321567848703</v>
      </c>
      <c r="O33">
        <v>40698.720561263399</v>
      </c>
      <c r="P33">
        <v>47958.758523747303</v>
      </c>
      <c r="Q33">
        <v>51546.291353259898</v>
      </c>
      <c r="R33">
        <v>51787.591046829402</v>
      </c>
      <c r="S33">
        <v>50161.840253187002</v>
      </c>
      <c r="T33">
        <v>44288.886824943198</v>
      </c>
      <c r="U33">
        <v>36377.445636886398</v>
      </c>
      <c r="V33">
        <v>30774.608653805899</v>
      </c>
      <c r="W33">
        <v>25058.2790525579</v>
      </c>
      <c r="X33">
        <v>20555.300788725101</v>
      </c>
      <c r="Y33">
        <v>16895.609137341198</v>
      </c>
      <c r="Z33">
        <v>13891.044683606</v>
      </c>
      <c r="AA33">
        <v>11767.5730667187</v>
      </c>
      <c r="AB33">
        <v>10494.2454256651</v>
      </c>
      <c r="AC33">
        <v>10229.091553459</v>
      </c>
      <c r="AD33">
        <v>10179.948546588599</v>
      </c>
      <c r="AE33">
        <v>10046.7229856253</v>
      </c>
      <c r="AF33">
        <v>10203.2436102919</v>
      </c>
    </row>
    <row r="34" spans="1:32" x14ac:dyDescent="0.3">
      <c r="A34" t="s">
        <v>166</v>
      </c>
      <c r="B34" t="s">
        <v>361</v>
      </c>
      <c r="C34" t="s">
        <v>297</v>
      </c>
      <c r="D34" t="s">
        <v>362</v>
      </c>
      <c r="E34" t="s">
        <v>298</v>
      </c>
      <c r="F34">
        <v>151697.998435191</v>
      </c>
      <c r="G34">
        <v>184186.82286955701</v>
      </c>
      <c r="H34">
        <v>228207.91164114399</v>
      </c>
      <c r="I34">
        <v>276865.007328154</v>
      </c>
      <c r="J34">
        <v>335218.742155482</v>
      </c>
      <c r="K34">
        <v>403493.31256306602</v>
      </c>
      <c r="L34">
        <v>463778.88913395902</v>
      </c>
      <c r="M34">
        <v>505533.20798575098</v>
      </c>
      <c r="N34">
        <v>515812.94681618398</v>
      </c>
      <c r="O34">
        <v>521443.16607430403</v>
      </c>
      <c r="P34">
        <v>546462.33898672601</v>
      </c>
      <c r="Q34">
        <v>576874.48697773996</v>
      </c>
      <c r="R34">
        <v>603251.98318898096</v>
      </c>
      <c r="S34">
        <v>633182.94800480304</v>
      </c>
      <c r="T34">
        <v>605864.471206091</v>
      </c>
      <c r="U34">
        <v>575607.76509789797</v>
      </c>
      <c r="V34">
        <v>565060.06438632298</v>
      </c>
      <c r="W34">
        <v>557570.59340205498</v>
      </c>
      <c r="X34">
        <v>560202.13738990901</v>
      </c>
      <c r="Y34">
        <v>565696.54045844602</v>
      </c>
      <c r="Z34">
        <v>543145.847367357</v>
      </c>
      <c r="AA34">
        <v>526223.42382603104</v>
      </c>
      <c r="AB34">
        <v>514815.05973493302</v>
      </c>
      <c r="AC34">
        <v>504679.327826505</v>
      </c>
      <c r="AD34">
        <v>509751.283212599</v>
      </c>
      <c r="AE34">
        <v>499013.42284690402</v>
      </c>
      <c r="AF34">
        <v>497564.52933702001</v>
      </c>
    </row>
    <row r="35" spans="1:32" x14ac:dyDescent="0.3">
      <c r="A35" t="s">
        <v>166</v>
      </c>
      <c r="B35" t="s">
        <v>363</v>
      </c>
      <c r="C35" t="s">
        <v>297</v>
      </c>
      <c r="D35" t="s">
        <v>364</v>
      </c>
      <c r="E35" t="s">
        <v>298</v>
      </c>
      <c r="F35">
        <v>6988515.8774080602</v>
      </c>
      <c r="G35">
        <v>7514467.2935429802</v>
      </c>
      <c r="H35">
        <v>8070955.5749161802</v>
      </c>
      <c r="I35">
        <v>8711350.2830623891</v>
      </c>
      <c r="J35">
        <v>9288797.0116603095</v>
      </c>
      <c r="K35">
        <v>9953594.0051681008</v>
      </c>
      <c r="L35">
        <v>10486456.1537867</v>
      </c>
      <c r="M35">
        <v>11045969.663182801</v>
      </c>
      <c r="N35">
        <v>11437084.474450201</v>
      </c>
      <c r="O35">
        <v>11829078.161087001</v>
      </c>
      <c r="P35">
        <v>12237121.477513401</v>
      </c>
      <c r="Q35">
        <v>12563065.8309766</v>
      </c>
      <c r="R35">
        <v>12775547.5603306</v>
      </c>
      <c r="S35">
        <v>13186353.5103117</v>
      </c>
      <c r="T35">
        <v>12914913.289213801</v>
      </c>
      <c r="U35">
        <v>12952688.095028499</v>
      </c>
      <c r="V35">
        <v>12994321.2581413</v>
      </c>
      <c r="W35">
        <v>13117269.890045499</v>
      </c>
      <c r="X35">
        <v>13286386.8859246</v>
      </c>
      <c r="Y35">
        <v>13665572.876433</v>
      </c>
      <c r="Z35">
        <v>14036775.061831599</v>
      </c>
      <c r="AA35">
        <v>14208775.8882413</v>
      </c>
      <c r="AB35">
        <v>14313052.9439073</v>
      </c>
      <c r="AC35">
        <v>14291567.4677487</v>
      </c>
      <c r="AD35">
        <v>14261811.532354901</v>
      </c>
      <c r="AE35">
        <v>13954184.7114367</v>
      </c>
      <c r="AF35">
        <v>13720826.2998449</v>
      </c>
    </row>
    <row r="36" spans="1:32" x14ac:dyDescent="0.3">
      <c r="A36" t="s">
        <v>166</v>
      </c>
      <c r="B36" t="s">
        <v>365</v>
      </c>
      <c r="C36" t="s">
        <v>297</v>
      </c>
      <c r="D36" t="s">
        <v>366</v>
      </c>
      <c r="E36" t="s">
        <v>298</v>
      </c>
      <c r="F36">
        <v>300851.65500157798</v>
      </c>
      <c r="G36">
        <v>288141.07732291199</v>
      </c>
      <c r="H36">
        <v>287214.93341206299</v>
      </c>
      <c r="I36">
        <v>287503.94616408</v>
      </c>
      <c r="J36">
        <v>283751.17497665802</v>
      </c>
      <c r="K36">
        <v>292234.52059958002</v>
      </c>
      <c r="L36">
        <v>287369.44560052903</v>
      </c>
      <c r="M36">
        <v>287168.38851011702</v>
      </c>
      <c r="N36">
        <v>274538.38452833798</v>
      </c>
      <c r="O36">
        <v>258254.92411013</v>
      </c>
      <c r="P36">
        <v>244528.360099168</v>
      </c>
      <c r="Q36">
        <v>234954.16996335899</v>
      </c>
      <c r="R36">
        <v>226753.479571442</v>
      </c>
      <c r="S36">
        <v>226934.16372038599</v>
      </c>
      <c r="T36">
        <v>209591.09604416401</v>
      </c>
      <c r="U36">
        <v>200390.233791315</v>
      </c>
      <c r="V36">
        <v>193377.18916431401</v>
      </c>
      <c r="W36">
        <v>196885.63285729499</v>
      </c>
      <c r="X36">
        <v>204505.129328604</v>
      </c>
      <c r="Y36">
        <v>206939.40642536801</v>
      </c>
      <c r="Z36">
        <v>212866.343181712</v>
      </c>
      <c r="AA36">
        <v>215575.67345845001</v>
      </c>
      <c r="AB36">
        <v>216386.734268589</v>
      </c>
      <c r="AC36">
        <v>210713.11907137401</v>
      </c>
      <c r="AD36">
        <v>208761.50895426501</v>
      </c>
      <c r="AE36">
        <v>201210.83879129001</v>
      </c>
      <c r="AF36">
        <v>190693.07522009901</v>
      </c>
    </row>
    <row r="37" spans="1:32" x14ac:dyDescent="0.3">
      <c r="A37" t="s">
        <v>166</v>
      </c>
      <c r="B37" t="s">
        <v>367</v>
      </c>
      <c r="C37" t="s">
        <v>297</v>
      </c>
      <c r="D37" t="s">
        <v>368</v>
      </c>
      <c r="E37" t="s">
        <v>298</v>
      </c>
      <c r="F37">
        <v>1833860.99775927</v>
      </c>
      <c r="G37">
        <v>1754491.6337455299</v>
      </c>
      <c r="H37">
        <v>1727975.8954245599</v>
      </c>
      <c r="I37">
        <v>1718773.0117378801</v>
      </c>
      <c r="J37">
        <v>1817144.26420307</v>
      </c>
      <c r="K37">
        <v>1989625.0115658699</v>
      </c>
      <c r="L37">
        <v>2098929.0114123202</v>
      </c>
      <c r="M37">
        <v>2186446.78200866</v>
      </c>
      <c r="N37">
        <v>2264012.0586517402</v>
      </c>
      <c r="O37">
        <v>2281524.4803385101</v>
      </c>
      <c r="P37">
        <v>2262201.9202227001</v>
      </c>
      <c r="Q37">
        <v>2254023.0175106199</v>
      </c>
      <c r="R37">
        <v>2226157.5146294599</v>
      </c>
      <c r="S37">
        <v>2268921.8893085001</v>
      </c>
      <c r="T37">
        <v>2157168.8938867301</v>
      </c>
      <c r="U37">
        <v>2139720.4681764301</v>
      </c>
      <c r="V37">
        <v>2137691.8532921001</v>
      </c>
      <c r="W37">
        <v>2181938.3074034099</v>
      </c>
      <c r="X37">
        <v>2219488.3062023702</v>
      </c>
      <c r="Y37">
        <v>2343407.6200764901</v>
      </c>
      <c r="Z37">
        <v>2476490.5477394098</v>
      </c>
      <c r="AA37">
        <v>2533759.0427177502</v>
      </c>
      <c r="AB37">
        <v>2563792.9209272698</v>
      </c>
      <c r="AC37">
        <v>2549507.3116359301</v>
      </c>
      <c r="AD37">
        <v>2502221.3461563098</v>
      </c>
      <c r="AE37">
        <v>2388249.8192872498</v>
      </c>
      <c r="AF37">
        <v>2317455.9077462298</v>
      </c>
    </row>
    <row r="38" spans="1:32" x14ac:dyDescent="0.3">
      <c r="A38" t="s">
        <v>166</v>
      </c>
      <c r="B38" t="s">
        <v>369</v>
      </c>
      <c r="C38" t="s">
        <v>297</v>
      </c>
      <c r="D38" t="s">
        <v>370</v>
      </c>
      <c r="E38" t="s">
        <v>298</v>
      </c>
      <c r="F38">
        <v>2090297.5329339099</v>
      </c>
      <c r="G38">
        <v>2491011.6704479302</v>
      </c>
      <c r="H38">
        <v>2875150.60285779</v>
      </c>
      <c r="I38">
        <v>3335467.2721762098</v>
      </c>
      <c r="J38">
        <v>3673766.2881089598</v>
      </c>
      <c r="K38">
        <v>3973340.9340205002</v>
      </c>
      <c r="L38">
        <v>4236884.3761122599</v>
      </c>
      <c r="M38">
        <v>4543998.24671055</v>
      </c>
      <c r="N38">
        <v>4718420.2150017004</v>
      </c>
      <c r="O38">
        <v>4966898.3917844398</v>
      </c>
      <c r="P38">
        <v>5256684.2007446298</v>
      </c>
      <c r="Q38">
        <v>5460620.8034398695</v>
      </c>
      <c r="R38">
        <v>5599092.0297219204</v>
      </c>
      <c r="S38">
        <v>5873201.78762946</v>
      </c>
      <c r="T38">
        <v>5656264.3095316803</v>
      </c>
      <c r="U38">
        <v>5631544.9910727404</v>
      </c>
      <c r="V38">
        <v>5593559.6471124198</v>
      </c>
      <c r="W38">
        <v>5625944.5518377097</v>
      </c>
      <c r="X38">
        <v>5722948.7959986804</v>
      </c>
      <c r="Y38">
        <v>5854058.9987931596</v>
      </c>
      <c r="Z38">
        <v>6026597.8803307498</v>
      </c>
      <c r="AA38">
        <v>6083849.3125841897</v>
      </c>
      <c r="AB38">
        <v>6130479.8833122002</v>
      </c>
      <c r="AC38">
        <v>6098692.1694522602</v>
      </c>
      <c r="AD38">
        <v>6104344.9100051997</v>
      </c>
      <c r="AE38">
        <v>5942304.3149183597</v>
      </c>
      <c r="AF38">
        <v>5814176.1630146997</v>
      </c>
    </row>
    <row r="39" spans="1:32" x14ac:dyDescent="0.3">
      <c r="A39" t="s">
        <v>166</v>
      </c>
      <c r="B39" t="s">
        <v>371</v>
      </c>
      <c r="C39" t="s">
        <v>297</v>
      </c>
      <c r="D39" t="s">
        <v>372</v>
      </c>
      <c r="E39" t="s">
        <v>298</v>
      </c>
      <c r="F39">
        <v>1739360.0910714699</v>
      </c>
      <c r="G39">
        <v>2083182.03537046</v>
      </c>
      <c r="H39">
        <v>2395116.2463267199</v>
      </c>
      <c r="I39">
        <v>2785280.6550050201</v>
      </c>
      <c r="J39">
        <v>3054335.0369985998</v>
      </c>
      <c r="K39">
        <v>3357258.0732073002</v>
      </c>
      <c r="L39">
        <v>3826879.2158112498</v>
      </c>
      <c r="M39">
        <v>4183523.7088873601</v>
      </c>
      <c r="N39">
        <v>4444154.7675640704</v>
      </c>
      <c r="O39">
        <v>4604747.3077780101</v>
      </c>
      <c r="P39">
        <v>4490180.1383626396</v>
      </c>
      <c r="Q39">
        <v>4459762.2047723401</v>
      </c>
      <c r="R39">
        <v>4428567.4870947702</v>
      </c>
      <c r="S39">
        <v>4593329.8617928997</v>
      </c>
      <c r="T39">
        <v>4887122.0273471102</v>
      </c>
      <c r="U39">
        <v>4926276.4569434496</v>
      </c>
      <c r="V39">
        <v>4784990.5026581604</v>
      </c>
      <c r="W39">
        <v>4685822.6500724396</v>
      </c>
      <c r="X39">
        <v>4687960.3317965604</v>
      </c>
      <c r="Y39">
        <v>4737331.2337354403</v>
      </c>
      <c r="Z39">
        <v>4840223.70445944</v>
      </c>
      <c r="AA39">
        <v>4893911.5555214304</v>
      </c>
      <c r="AB39">
        <v>4914249.6267467299</v>
      </c>
      <c r="AC39">
        <v>4913669.1629164303</v>
      </c>
      <c r="AD39">
        <v>5037520.2512083296</v>
      </c>
      <c r="AE39">
        <v>4991429.8127249498</v>
      </c>
      <c r="AF39">
        <v>5004009.04093445</v>
      </c>
    </row>
    <row r="40" spans="1:32" x14ac:dyDescent="0.3">
      <c r="A40" t="s">
        <v>166</v>
      </c>
      <c r="B40" t="s">
        <v>373</v>
      </c>
      <c r="C40" t="s">
        <v>297</v>
      </c>
      <c r="D40" t="s">
        <v>374</v>
      </c>
      <c r="E40" t="s">
        <v>298</v>
      </c>
      <c r="F40">
        <v>131751.609114219</v>
      </c>
      <c r="G40">
        <v>150350.53558254201</v>
      </c>
      <c r="H40">
        <v>164945.24300230999</v>
      </c>
      <c r="I40">
        <v>175086.49987295299</v>
      </c>
      <c r="J40">
        <v>183769.96544470999</v>
      </c>
      <c r="K40">
        <v>205030.158852672</v>
      </c>
      <c r="L40">
        <v>215563.66232929999</v>
      </c>
      <c r="M40">
        <v>220253.57262788701</v>
      </c>
      <c r="N40">
        <v>221906.38526943099</v>
      </c>
      <c r="O40">
        <v>223138.16293314501</v>
      </c>
      <c r="P40">
        <v>232324.08475894001</v>
      </c>
      <c r="Q40">
        <v>249202.554914665</v>
      </c>
      <c r="R40">
        <v>273644.06393647398</v>
      </c>
      <c r="S40">
        <v>294007.37140609202</v>
      </c>
      <c r="T40">
        <v>276667.19006954401</v>
      </c>
      <c r="U40">
        <v>256582.07485282799</v>
      </c>
      <c r="V40">
        <v>249700.418046198</v>
      </c>
      <c r="W40">
        <v>243634.61453896601</v>
      </c>
      <c r="X40">
        <v>238959.970338782</v>
      </c>
      <c r="Y40">
        <v>219170.49451284701</v>
      </c>
      <c r="Z40">
        <v>218868.09655644299</v>
      </c>
      <c r="AA40">
        <v>217900.248319609</v>
      </c>
      <c r="AB40">
        <v>218538.43555717901</v>
      </c>
      <c r="AC40">
        <v>232996.35783368899</v>
      </c>
      <c r="AD40">
        <v>243530.16603749999</v>
      </c>
      <c r="AE40">
        <v>243533.74160387801</v>
      </c>
      <c r="AF40">
        <v>239948.567748531</v>
      </c>
    </row>
    <row r="41" spans="1:32" x14ac:dyDescent="0.3">
      <c r="A41" t="s">
        <v>166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166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166</v>
      </c>
      <c r="B43" t="s">
        <v>379</v>
      </c>
      <c r="C43" t="s">
        <v>297</v>
      </c>
      <c r="D43" t="s">
        <v>380</v>
      </c>
      <c r="E43" t="s">
        <v>298</v>
      </c>
      <c r="F43">
        <v>9865209.4527037293</v>
      </c>
      <c r="G43">
        <v>10266201.322096201</v>
      </c>
      <c r="H43">
        <v>10745689.930717699</v>
      </c>
      <c r="I43">
        <v>11094597.383535899</v>
      </c>
      <c r="J43">
        <v>11441910.3990776</v>
      </c>
      <c r="K43">
        <v>11836474.537606601</v>
      </c>
      <c r="L43">
        <v>12147453.471316401</v>
      </c>
      <c r="M43">
        <v>12422697.343841501</v>
      </c>
      <c r="N43">
        <v>12654453.7586371</v>
      </c>
      <c r="O43">
        <v>12884490.1569422</v>
      </c>
      <c r="P43">
        <v>13060169.8445432</v>
      </c>
      <c r="Q43">
        <v>13290853.978927201</v>
      </c>
      <c r="R43">
        <v>13368225.2810844</v>
      </c>
      <c r="S43">
        <v>13594429.3265034</v>
      </c>
      <c r="T43">
        <v>13067902.866334699</v>
      </c>
      <c r="U43">
        <v>13109532.0208862</v>
      </c>
      <c r="V43">
        <v>13040987.654258801</v>
      </c>
      <c r="W43">
        <v>13018388.826091001</v>
      </c>
      <c r="X43">
        <v>13099606.025422201</v>
      </c>
      <c r="Y43">
        <v>13343533.5312079</v>
      </c>
      <c r="Z43">
        <v>13627914.930603299</v>
      </c>
      <c r="AA43">
        <v>13582923.4919478</v>
      </c>
      <c r="AB43">
        <v>13699467.924466001</v>
      </c>
      <c r="AC43">
        <v>13850242.953825301</v>
      </c>
      <c r="AD43">
        <v>13916812.0671933</v>
      </c>
      <c r="AE43">
        <v>13765363.009964701</v>
      </c>
      <c r="AF43">
        <v>15773284.5619036</v>
      </c>
    </row>
    <row r="44" spans="1:32" x14ac:dyDescent="0.3">
      <c r="A44" t="s">
        <v>166</v>
      </c>
      <c r="B44" t="s">
        <v>381</v>
      </c>
      <c r="C44" t="s">
        <v>297</v>
      </c>
      <c r="D44" t="s">
        <v>382</v>
      </c>
      <c r="E44" t="s">
        <v>298</v>
      </c>
      <c r="F44">
        <v>75264137.588309795</v>
      </c>
      <c r="G44">
        <v>74922075.193133801</v>
      </c>
      <c r="H44">
        <v>76147880.681310996</v>
      </c>
      <c r="I44">
        <v>77181791.024500802</v>
      </c>
      <c r="J44">
        <v>77942657.980280399</v>
      </c>
      <c r="K44">
        <v>79693330.734618694</v>
      </c>
      <c r="L44">
        <v>81246890.479843304</v>
      </c>
      <c r="M44">
        <v>82642095.126608402</v>
      </c>
      <c r="N44">
        <v>83771863.171881899</v>
      </c>
      <c r="O44">
        <v>84647363.799759805</v>
      </c>
      <c r="P44">
        <v>86464815.151635006</v>
      </c>
      <c r="Q44">
        <v>89242200.120181397</v>
      </c>
      <c r="R44">
        <v>91691084.363528296</v>
      </c>
      <c r="S44">
        <v>94976775.298342794</v>
      </c>
      <c r="T44">
        <v>91556060.164615199</v>
      </c>
      <c r="U44">
        <v>91247364.2877132</v>
      </c>
      <c r="V44">
        <v>90859028.492604196</v>
      </c>
      <c r="W44">
        <v>90667161.690729305</v>
      </c>
      <c r="X44">
        <v>91443917.889575496</v>
      </c>
      <c r="Y44">
        <v>93715669.849505305</v>
      </c>
      <c r="Z44">
        <v>95511427.495761797</v>
      </c>
      <c r="AA44">
        <v>95903061.923961401</v>
      </c>
      <c r="AB44">
        <v>97355494.788034201</v>
      </c>
      <c r="AC44">
        <v>99166718.896613896</v>
      </c>
      <c r="AD44">
        <v>100137857.774598</v>
      </c>
      <c r="AE44">
        <v>99440593.674340203</v>
      </c>
      <c r="AF44">
        <v>101443449.483237</v>
      </c>
    </row>
    <row r="45" spans="1:32" x14ac:dyDescent="0.3">
      <c r="A45" t="s">
        <v>166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166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166</v>
      </c>
      <c r="B47" t="s">
        <v>387</v>
      </c>
      <c r="C47" t="s">
        <v>297</v>
      </c>
      <c r="D47" t="s">
        <v>388</v>
      </c>
      <c r="E47" t="s">
        <v>298</v>
      </c>
      <c r="F47">
        <v>508384.30031369103</v>
      </c>
      <c r="G47">
        <v>608917.72049968399</v>
      </c>
      <c r="H47">
        <v>724126.54399452999</v>
      </c>
      <c r="I47">
        <v>843734.90699039202</v>
      </c>
      <c r="J47">
        <v>918096.48333096702</v>
      </c>
      <c r="K47">
        <v>1076817.7642258401</v>
      </c>
      <c r="L47">
        <v>1223664.9955916901</v>
      </c>
      <c r="M47">
        <v>1249240.10792273</v>
      </c>
      <c r="N47">
        <v>1292999.10329712</v>
      </c>
      <c r="O47">
        <v>1316940.0978804899</v>
      </c>
      <c r="P47">
        <v>1283752.3634687101</v>
      </c>
      <c r="Q47">
        <v>1274147.5115674899</v>
      </c>
      <c r="R47">
        <v>1244021.8249157399</v>
      </c>
      <c r="S47">
        <v>1215282.73095242</v>
      </c>
      <c r="T47">
        <v>1125859.0319958699</v>
      </c>
      <c r="U47">
        <v>1127854.56759131</v>
      </c>
      <c r="V47">
        <v>1116271.77749597</v>
      </c>
      <c r="W47">
        <v>1003923.77368104</v>
      </c>
      <c r="X47">
        <v>860544.92258930602</v>
      </c>
      <c r="Y47">
        <v>912173.31820322503</v>
      </c>
      <c r="Z47">
        <v>1048544.21057236</v>
      </c>
      <c r="AA47">
        <v>1208440.6286950801</v>
      </c>
      <c r="AB47">
        <v>1369155.98866655</v>
      </c>
      <c r="AC47">
        <v>1246842.1186917999</v>
      </c>
      <c r="AD47">
        <v>1208990.35976581</v>
      </c>
      <c r="AE47">
        <v>1163033.5477728599</v>
      </c>
      <c r="AF47">
        <v>1137343.60217804</v>
      </c>
    </row>
    <row r="48" spans="1:32" x14ac:dyDescent="0.3">
      <c r="A48" t="s">
        <v>166</v>
      </c>
      <c r="B48" t="s">
        <v>389</v>
      </c>
      <c r="C48" t="s">
        <v>297</v>
      </c>
      <c r="D48" t="s">
        <v>390</v>
      </c>
      <c r="E48" t="s">
        <v>298</v>
      </c>
      <c r="F48">
        <v>10762747.8470676</v>
      </c>
      <c r="G48">
        <v>11236509.6470819</v>
      </c>
      <c r="H48">
        <v>11819285.9357363</v>
      </c>
      <c r="I48">
        <v>12271661.8686947</v>
      </c>
      <c r="J48">
        <v>12752993.44375</v>
      </c>
      <c r="K48">
        <v>13274971.8860883</v>
      </c>
      <c r="L48">
        <v>13711750.9608506</v>
      </c>
      <c r="M48">
        <v>14044393.3474521</v>
      </c>
      <c r="N48">
        <v>14329471.2332447</v>
      </c>
      <c r="O48">
        <v>14503901.9788853</v>
      </c>
      <c r="P48">
        <v>14698050.0905174</v>
      </c>
      <c r="Q48">
        <v>14954170.238061501</v>
      </c>
      <c r="R48">
        <v>15029295.750521099</v>
      </c>
      <c r="S48">
        <v>15237185.6656891</v>
      </c>
      <c r="T48">
        <v>14724720.8472766</v>
      </c>
      <c r="U48">
        <v>14858764.643474201</v>
      </c>
      <c r="V48">
        <v>14943751.172294499</v>
      </c>
      <c r="W48">
        <v>14981275.1185351</v>
      </c>
      <c r="X48">
        <v>15051499.5383258</v>
      </c>
      <c r="Y48">
        <v>15394095.192925099</v>
      </c>
      <c r="Z48">
        <v>15675314.397022201</v>
      </c>
      <c r="AA48">
        <v>15797264.0332323</v>
      </c>
      <c r="AB48">
        <v>16095346.467988901</v>
      </c>
      <c r="AC48">
        <v>16231072.6386414</v>
      </c>
      <c r="AD48">
        <v>16275329.5624428</v>
      </c>
      <c r="AE48">
        <v>16106654.0741891</v>
      </c>
      <c r="AF48">
        <v>16217617.3701577</v>
      </c>
    </row>
    <row r="49" spans="1:32" x14ac:dyDescent="0.3">
      <c r="A49" t="s">
        <v>166</v>
      </c>
      <c r="B49" t="s">
        <v>391</v>
      </c>
      <c r="C49" t="s">
        <v>297</v>
      </c>
      <c r="D49" t="s">
        <v>392</v>
      </c>
      <c r="E49" t="s">
        <v>298</v>
      </c>
      <c r="F49">
        <v>9505153.0634583104</v>
      </c>
      <c r="G49">
        <v>9807515.8330946993</v>
      </c>
      <c r="H49">
        <v>10180427.8757798</v>
      </c>
      <c r="I49">
        <v>10425501.5387577</v>
      </c>
      <c r="J49">
        <v>10674279.2330676</v>
      </c>
      <c r="K49">
        <v>10950449.7629101</v>
      </c>
      <c r="L49">
        <v>11148913.9343774</v>
      </c>
      <c r="M49">
        <v>11373886.078078199</v>
      </c>
      <c r="N49">
        <v>11613416.332783001</v>
      </c>
      <c r="O49">
        <v>11788152.958664499</v>
      </c>
      <c r="P49">
        <v>11993270.1804385</v>
      </c>
      <c r="Q49">
        <v>12260415.1307781</v>
      </c>
      <c r="R49">
        <v>12378730.2014302</v>
      </c>
      <c r="S49">
        <v>12608597.821115401</v>
      </c>
      <c r="T49">
        <v>12243844.6194638</v>
      </c>
      <c r="U49">
        <v>12442988.0854226</v>
      </c>
      <c r="V49">
        <v>12546413.271325801</v>
      </c>
      <c r="W49">
        <v>12634442.1420338</v>
      </c>
      <c r="X49">
        <v>12739383.271169299</v>
      </c>
      <c r="Y49">
        <v>12972387.440501999</v>
      </c>
      <c r="Z49">
        <v>12975120.8846203</v>
      </c>
      <c r="AA49">
        <v>12849111.3471529</v>
      </c>
      <c r="AB49">
        <v>12937730.1268038</v>
      </c>
      <c r="AC49">
        <v>13203034.763806099</v>
      </c>
      <c r="AD49">
        <v>13272220.625408201</v>
      </c>
      <c r="AE49">
        <v>13212186.63713</v>
      </c>
      <c r="AF49">
        <v>13377146.466288701</v>
      </c>
    </row>
    <row r="50" spans="1:32" x14ac:dyDescent="0.3">
      <c r="A50" t="s">
        <v>166</v>
      </c>
      <c r="B50" t="s">
        <v>393</v>
      </c>
      <c r="C50" t="s">
        <v>297</v>
      </c>
      <c r="D50" t="s">
        <v>394</v>
      </c>
      <c r="E50" t="s">
        <v>298</v>
      </c>
      <c r="F50">
        <v>749210.48329557304</v>
      </c>
      <c r="G50">
        <v>820076.09348748601</v>
      </c>
      <c r="H50">
        <v>914731.51596201095</v>
      </c>
      <c r="I50">
        <v>1002425.42294661</v>
      </c>
      <c r="J50">
        <v>1160617.7273514499</v>
      </c>
      <c r="K50">
        <v>1247704.3589524501</v>
      </c>
      <c r="L50">
        <v>1339172.0308815499</v>
      </c>
      <c r="M50">
        <v>1421267.16145114</v>
      </c>
      <c r="N50">
        <v>1423055.79716449</v>
      </c>
      <c r="O50">
        <v>1398808.92234034</v>
      </c>
      <c r="P50">
        <v>1421027.5466102599</v>
      </c>
      <c r="Q50">
        <v>1419607.59571591</v>
      </c>
      <c r="R50">
        <v>1406543.7241751601</v>
      </c>
      <c r="S50">
        <v>1413305.11362122</v>
      </c>
      <c r="T50">
        <v>1355017.19581702</v>
      </c>
      <c r="U50">
        <v>1287921.99046023</v>
      </c>
      <c r="V50">
        <v>1281066.12347275</v>
      </c>
      <c r="W50">
        <v>1342909.2028202901</v>
      </c>
      <c r="X50">
        <v>1451571.3445671999</v>
      </c>
      <c r="Y50">
        <v>1509534.43421986</v>
      </c>
      <c r="Z50">
        <v>1651649.3018294999</v>
      </c>
      <c r="AA50">
        <v>1739712.0573843699</v>
      </c>
      <c r="AB50">
        <v>1788460.3525185599</v>
      </c>
      <c r="AC50">
        <v>1781195.7561435399</v>
      </c>
      <c r="AD50">
        <v>1794118.57726883</v>
      </c>
      <c r="AE50">
        <v>1731433.8892862599</v>
      </c>
      <c r="AF50">
        <v>1703127.3016909701</v>
      </c>
    </row>
    <row r="51" spans="1:32" x14ac:dyDescent="0.3">
      <c r="A51" t="s">
        <v>166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166</v>
      </c>
      <c r="B53" t="s">
        <v>399</v>
      </c>
      <c r="C53" t="s">
        <v>297</v>
      </c>
      <c r="D53" t="s">
        <v>400</v>
      </c>
      <c r="E53" t="s">
        <v>298</v>
      </c>
      <c r="F53">
        <v>321193.27323617699</v>
      </c>
      <c r="G53">
        <v>486329.01225007698</v>
      </c>
      <c r="H53">
        <v>642535.63255218801</v>
      </c>
      <c r="I53">
        <v>782293.89352975704</v>
      </c>
      <c r="J53">
        <v>899888.738450167</v>
      </c>
      <c r="K53">
        <v>1005214.05138314</v>
      </c>
      <c r="L53">
        <v>1106386.9318983799</v>
      </c>
      <c r="M53">
        <v>1196578.2084371501</v>
      </c>
      <c r="N53">
        <v>1265113.89173237</v>
      </c>
      <c r="O53">
        <v>1336958.2747814001</v>
      </c>
      <c r="P53">
        <v>1399908.1463555901</v>
      </c>
      <c r="Q53">
        <v>1446724.6493209901</v>
      </c>
      <c r="R53">
        <v>1482287.55385632</v>
      </c>
      <c r="S53">
        <v>1519963.2318117199</v>
      </c>
      <c r="T53">
        <v>1523682.9450197199</v>
      </c>
      <c r="U53">
        <v>1516676.79650859</v>
      </c>
      <c r="V53">
        <v>1514759.8070515599</v>
      </c>
      <c r="W53">
        <v>1520161.1493392601</v>
      </c>
      <c r="X53">
        <v>1532415.45926461</v>
      </c>
      <c r="Y53">
        <v>1558101.4671278801</v>
      </c>
      <c r="Z53">
        <v>1595077.3236942701</v>
      </c>
      <c r="AA53">
        <v>1620928.80314122</v>
      </c>
      <c r="AB53">
        <v>1639061.81534319</v>
      </c>
      <c r="AC53">
        <v>1667840.36901538</v>
      </c>
      <c r="AD53">
        <v>1707069.5328136601</v>
      </c>
      <c r="AE53">
        <v>1736468.9455633699</v>
      </c>
      <c r="AF53">
        <v>1753012.2993983501</v>
      </c>
    </row>
    <row r="54" spans="1:32" x14ac:dyDescent="0.3">
      <c r="A54" t="s">
        <v>166</v>
      </c>
      <c r="B54" t="s">
        <v>401</v>
      </c>
      <c r="C54" t="s">
        <v>297</v>
      </c>
      <c r="D54" t="s">
        <v>402</v>
      </c>
      <c r="E54" t="s">
        <v>298</v>
      </c>
      <c r="F54">
        <v>369681.23617061198</v>
      </c>
      <c r="G54">
        <v>543524.64455886604</v>
      </c>
      <c r="H54">
        <v>712744.67856974399</v>
      </c>
      <c r="I54">
        <v>871948.59524058399</v>
      </c>
      <c r="J54">
        <v>1010601.55306055</v>
      </c>
      <c r="K54">
        <v>1132716.73535897</v>
      </c>
      <c r="L54">
        <v>1240284.7787425001</v>
      </c>
      <c r="M54">
        <v>1341878.5256858401</v>
      </c>
      <c r="N54">
        <v>1414103.2032460801</v>
      </c>
      <c r="O54">
        <v>1491411.7053135601</v>
      </c>
      <c r="P54">
        <v>1567765.7087598201</v>
      </c>
      <c r="Q54">
        <v>1631543.5269633699</v>
      </c>
      <c r="R54">
        <v>1691629.42797785</v>
      </c>
      <c r="S54">
        <v>1757990.7324816</v>
      </c>
      <c r="T54">
        <v>1762084.64127874</v>
      </c>
      <c r="U54">
        <v>1750323.93470491</v>
      </c>
      <c r="V54">
        <v>1752563.4208575899</v>
      </c>
      <c r="W54">
        <v>1761499.52991988</v>
      </c>
      <c r="X54">
        <v>1778561.2543240199</v>
      </c>
      <c r="Y54">
        <v>1800603.69803807</v>
      </c>
      <c r="Z54">
        <v>1853315.6465416299</v>
      </c>
      <c r="AA54">
        <v>1887567.9942011</v>
      </c>
      <c r="AB54">
        <v>1918062.8791614501</v>
      </c>
      <c r="AC54">
        <v>1978307.93165186</v>
      </c>
      <c r="AD54">
        <v>2062643.5362643299</v>
      </c>
      <c r="AE54">
        <v>2120536.7311513298</v>
      </c>
      <c r="AF54">
        <v>2141879.6580428602</v>
      </c>
    </row>
    <row r="55" spans="1:32" x14ac:dyDescent="0.3">
      <c r="A55" t="s">
        <v>166</v>
      </c>
      <c r="B55" t="s">
        <v>403</v>
      </c>
      <c r="C55" t="s">
        <v>297</v>
      </c>
      <c r="D55" t="s">
        <v>404</v>
      </c>
      <c r="E55" t="s">
        <v>298</v>
      </c>
      <c r="F55">
        <v>48487.962934435302</v>
      </c>
      <c r="G55">
        <v>57195.632308788903</v>
      </c>
      <c r="H55">
        <v>70209.046017555607</v>
      </c>
      <c r="I55">
        <v>89654.701710827299</v>
      </c>
      <c r="J55">
        <v>110712.814610381</v>
      </c>
      <c r="K55">
        <v>127502.68397583099</v>
      </c>
      <c r="L55">
        <v>133897.84684411599</v>
      </c>
      <c r="M55">
        <v>145300.31724868799</v>
      </c>
      <c r="N55">
        <v>148989.31151371001</v>
      </c>
      <c r="O55">
        <v>154453.430532156</v>
      </c>
      <c r="P55">
        <v>167857.562404233</v>
      </c>
      <c r="Q55">
        <v>184818.877642379</v>
      </c>
      <c r="R55">
        <v>209341.87412152899</v>
      </c>
      <c r="S55">
        <v>238027.500669881</v>
      </c>
      <c r="T55">
        <v>238401.69625901899</v>
      </c>
      <c r="U55">
        <v>233647.138196327</v>
      </c>
      <c r="V55">
        <v>237803.61380603199</v>
      </c>
      <c r="W55">
        <v>241338.38058061799</v>
      </c>
      <c r="X55">
        <v>246145.79505941199</v>
      </c>
      <c r="Y55">
        <v>242502.23091019699</v>
      </c>
      <c r="Z55">
        <v>258238.322847364</v>
      </c>
      <c r="AA55">
        <v>266639.19105988502</v>
      </c>
      <c r="AB55">
        <v>279001.06381825998</v>
      </c>
      <c r="AC55">
        <v>310467.56263648003</v>
      </c>
      <c r="AD55">
        <v>355574.00345066597</v>
      </c>
      <c r="AE55">
        <v>384067.78558796499</v>
      </c>
      <c r="AF55">
        <v>388867.35864450899</v>
      </c>
    </row>
    <row r="56" spans="1:32" x14ac:dyDescent="0.3">
      <c r="A56" t="s">
        <v>166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166</v>
      </c>
      <c r="B57" t="s">
        <v>407</v>
      </c>
      <c r="C57" t="s">
        <v>297</v>
      </c>
      <c r="D57" t="s">
        <v>408</v>
      </c>
      <c r="E57" t="s">
        <v>298</v>
      </c>
      <c r="F57">
        <v>88885003.068055794</v>
      </c>
      <c r="G57">
        <v>89274179.639128506</v>
      </c>
      <c r="H57">
        <v>91279555.490918398</v>
      </c>
      <c r="I57">
        <v>92926224.333366796</v>
      </c>
      <c r="J57">
        <v>94271687.828080401</v>
      </c>
      <c r="K57">
        <v>96687144.442184299</v>
      </c>
      <c r="L57">
        <v>98788021.020806804</v>
      </c>
      <c r="M57">
        <v>100624175.253766</v>
      </c>
      <c r="N57">
        <v>102126033.403615</v>
      </c>
      <c r="O57">
        <v>103258774.427518</v>
      </c>
      <c r="P57">
        <v>105376673.702501</v>
      </c>
      <c r="Q57">
        <v>108525818.295711</v>
      </c>
      <c r="R57">
        <v>111167840.382176</v>
      </c>
      <c r="S57">
        <v>114771511.387365</v>
      </c>
      <c r="T57">
        <v>110925611.781835</v>
      </c>
      <c r="U57">
        <v>110806046.187846</v>
      </c>
      <c r="V57">
        <v>110572378.15448999</v>
      </c>
      <c r="W57">
        <v>110433257.073961</v>
      </c>
      <c r="X57">
        <v>111277329.869885</v>
      </c>
      <c r="Y57">
        <v>113959626.59107</v>
      </c>
      <c r="Z57">
        <v>116084414.90741301</v>
      </c>
      <c r="AA57">
        <v>116655346.899947</v>
      </c>
      <c r="AB57">
        <v>118427701.699248</v>
      </c>
      <c r="AC57">
        <v>120420289.67167</v>
      </c>
      <c r="AD57">
        <v>121478236.723684</v>
      </c>
      <c r="AE57">
        <v>120607825.694315</v>
      </c>
      <c r="AF57">
        <v>122685560.458683</v>
      </c>
    </row>
    <row r="58" spans="1:32" x14ac:dyDescent="0.3">
      <c r="A58" t="s">
        <v>166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199</v>
      </c>
      <c r="B2" t="s">
        <v>295</v>
      </c>
      <c r="C2" t="s">
        <v>297</v>
      </c>
      <c r="D2" t="s">
        <v>296</v>
      </c>
      <c r="E2" t="s">
        <v>298</v>
      </c>
      <c r="G2">
        <v>32368639.005640499</v>
      </c>
      <c r="H2">
        <v>32702348.199144799</v>
      </c>
      <c r="I2">
        <v>33281191.5134435</v>
      </c>
      <c r="J2">
        <v>33019661.897566002</v>
      </c>
      <c r="K2">
        <v>32135504.405793302</v>
      </c>
      <c r="L2">
        <v>31617928.672409501</v>
      </c>
      <c r="M2">
        <v>30768020.520953301</v>
      </c>
      <c r="N2">
        <v>29839678.987174101</v>
      </c>
      <c r="O2">
        <v>29312049.354153302</v>
      </c>
      <c r="P2">
        <v>28949674.1611958</v>
      </c>
      <c r="Q2">
        <v>28494776.038574599</v>
      </c>
      <c r="R2">
        <v>28086513.6172099</v>
      </c>
      <c r="S2">
        <v>27693150.5710053</v>
      </c>
      <c r="T2">
        <v>27534026.2739839</v>
      </c>
      <c r="U2">
        <v>26513497.118573099</v>
      </c>
      <c r="V2">
        <v>25749149.951919802</v>
      </c>
      <c r="W2">
        <v>25681398.438529901</v>
      </c>
      <c r="X2">
        <v>25497221.443371199</v>
      </c>
      <c r="Y2">
        <v>25497249.950435199</v>
      </c>
      <c r="Z2">
        <v>25866864.107937001</v>
      </c>
      <c r="AA2">
        <v>25791013.876401301</v>
      </c>
      <c r="AB2">
        <v>25996045.5922665</v>
      </c>
      <c r="AC2">
        <v>26093145.344988801</v>
      </c>
      <c r="AD2">
        <v>26037334.290600799</v>
      </c>
      <c r="AE2">
        <v>26038418.5618903</v>
      </c>
    </row>
    <row r="3" spans="1:32" x14ac:dyDescent="0.3">
      <c r="A3" t="s">
        <v>199</v>
      </c>
      <c r="B3" t="s">
        <v>299</v>
      </c>
      <c r="C3" t="s">
        <v>297</v>
      </c>
      <c r="D3" t="s">
        <v>300</v>
      </c>
      <c r="E3" t="s">
        <v>298</v>
      </c>
      <c r="G3">
        <v>3144901.5194353801</v>
      </c>
      <c r="H3">
        <v>3099038.2537490102</v>
      </c>
      <c r="I3">
        <v>3078372.5549386502</v>
      </c>
      <c r="J3">
        <v>2956730.5979850199</v>
      </c>
      <c r="K3">
        <v>2869160.4840806201</v>
      </c>
      <c r="L3">
        <v>2803938.6935481299</v>
      </c>
      <c r="M3">
        <v>2761928.9995338698</v>
      </c>
      <c r="N3">
        <v>2662652.69166158</v>
      </c>
      <c r="O3">
        <v>2590813.0325265401</v>
      </c>
      <c r="P3">
        <v>2545310.2099901098</v>
      </c>
      <c r="Q3">
        <v>2546749.1050070501</v>
      </c>
      <c r="R3">
        <v>2580761.0473165498</v>
      </c>
      <c r="S3">
        <v>2628482.84294265</v>
      </c>
      <c r="T3">
        <v>2699496.0598657499</v>
      </c>
      <c r="U3">
        <v>2614659.8014733298</v>
      </c>
      <c r="V3">
        <v>2582632.0928516001</v>
      </c>
      <c r="W3">
        <v>2580703.0588861299</v>
      </c>
      <c r="X3">
        <v>2636056.17718986</v>
      </c>
      <c r="Y3">
        <v>2734198.64357117</v>
      </c>
      <c r="Z3">
        <v>2861687.76937031</v>
      </c>
      <c r="AA3">
        <v>2927056.7751922999</v>
      </c>
      <c r="AB3">
        <v>3007952.29302298</v>
      </c>
      <c r="AC3">
        <v>3031482.2359485701</v>
      </c>
      <c r="AD3">
        <v>3037600.3749779202</v>
      </c>
      <c r="AE3">
        <v>3027416.05201536</v>
      </c>
    </row>
    <row r="4" spans="1:32" x14ac:dyDescent="0.3">
      <c r="A4" t="s">
        <v>199</v>
      </c>
      <c r="B4" t="s">
        <v>301</v>
      </c>
      <c r="C4" t="s">
        <v>297</v>
      </c>
      <c r="D4" t="s">
        <v>302</v>
      </c>
      <c r="E4" t="s">
        <v>298</v>
      </c>
      <c r="G4">
        <v>201633808.462659</v>
      </c>
      <c r="H4">
        <v>207688072.23429599</v>
      </c>
      <c r="I4">
        <v>215651787.28977999</v>
      </c>
      <c r="J4">
        <v>215919501.115704</v>
      </c>
      <c r="K4">
        <v>216368523.531692</v>
      </c>
      <c r="L4">
        <v>219600656.64269501</v>
      </c>
      <c r="M4">
        <v>216842937.298062</v>
      </c>
      <c r="N4">
        <v>214526498.829741</v>
      </c>
      <c r="O4">
        <v>214767210.07032201</v>
      </c>
      <c r="P4">
        <v>219159482.24108699</v>
      </c>
      <c r="Q4">
        <v>224881600.70336801</v>
      </c>
      <c r="R4">
        <v>233003910.25784701</v>
      </c>
      <c r="S4">
        <v>239544677.51621699</v>
      </c>
      <c r="T4">
        <v>241930895.45939901</v>
      </c>
      <c r="U4">
        <v>234685364.54964599</v>
      </c>
      <c r="V4">
        <v>231715829.82187399</v>
      </c>
      <c r="W4">
        <v>231914137.70099801</v>
      </c>
      <c r="X4">
        <v>230752542.64562199</v>
      </c>
      <c r="Y4">
        <v>232229277.11424199</v>
      </c>
      <c r="Z4">
        <v>237835992.78645799</v>
      </c>
      <c r="AA4">
        <v>241752897.82419601</v>
      </c>
      <c r="AB4">
        <v>241857203.60084501</v>
      </c>
      <c r="AC4">
        <v>247025666.86585501</v>
      </c>
      <c r="AD4">
        <v>251092814.83876899</v>
      </c>
      <c r="AE4">
        <v>253424637.88399601</v>
      </c>
    </row>
    <row r="5" spans="1:32" x14ac:dyDescent="0.3">
      <c r="A5" t="s">
        <v>199</v>
      </c>
      <c r="B5" t="s">
        <v>303</v>
      </c>
      <c r="C5" t="s">
        <v>297</v>
      </c>
      <c r="D5" t="s">
        <v>304</v>
      </c>
      <c r="E5" t="s">
        <v>298</v>
      </c>
      <c r="G5">
        <v>16414600.6724525</v>
      </c>
      <c r="H5">
        <v>17221348.7330449</v>
      </c>
      <c r="I5">
        <v>18183589.6480911</v>
      </c>
      <c r="J5">
        <v>18545945.2124421</v>
      </c>
      <c r="K5">
        <v>18833388.118485998</v>
      </c>
      <c r="L5">
        <v>19371119.660868101</v>
      </c>
      <c r="M5">
        <v>19650265.064953201</v>
      </c>
      <c r="N5">
        <v>19595869.869131099</v>
      </c>
      <c r="O5">
        <v>19744864.523649</v>
      </c>
      <c r="P5">
        <v>20262211.071400799</v>
      </c>
      <c r="Q5">
        <v>20847984.2533045</v>
      </c>
      <c r="R5">
        <v>21543206.3330479</v>
      </c>
      <c r="S5">
        <v>21862483.103354</v>
      </c>
      <c r="T5">
        <v>22427864.2014222</v>
      </c>
      <c r="U5">
        <v>22056605.935134601</v>
      </c>
      <c r="V5">
        <v>22288071.749521699</v>
      </c>
      <c r="W5">
        <v>22668131.195058402</v>
      </c>
      <c r="X5">
        <v>22718775.355209898</v>
      </c>
      <c r="Y5">
        <v>23085915.3819036</v>
      </c>
      <c r="Z5">
        <v>23673990.897152901</v>
      </c>
      <c r="AA5">
        <v>24212398.949472699</v>
      </c>
      <c r="AB5">
        <v>24539783.025800601</v>
      </c>
      <c r="AC5">
        <v>25235659.277285501</v>
      </c>
      <c r="AD5">
        <v>25789300.111362699</v>
      </c>
      <c r="AE5">
        <v>26065957.707507301</v>
      </c>
    </row>
    <row r="6" spans="1:32" x14ac:dyDescent="0.3">
      <c r="A6" t="s">
        <v>199</v>
      </c>
      <c r="B6" t="s">
        <v>305</v>
      </c>
      <c r="C6" t="s">
        <v>297</v>
      </c>
      <c r="D6" t="s">
        <v>306</v>
      </c>
      <c r="E6" t="s">
        <v>298</v>
      </c>
      <c r="G6">
        <v>7363451.86481003</v>
      </c>
      <c r="H6">
        <v>7272720.3991582403</v>
      </c>
      <c r="I6">
        <v>7213959.7022832101</v>
      </c>
      <c r="J6">
        <v>6919704.3899396304</v>
      </c>
      <c r="K6">
        <v>6571647.6347661205</v>
      </c>
      <c r="L6">
        <v>6328392.2761780499</v>
      </c>
      <c r="M6">
        <v>6021200.8177245604</v>
      </c>
      <c r="N6">
        <v>5677607.3224790096</v>
      </c>
      <c r="O6">
        <v>5414175.49066927</v>
      </c>
      <c r="P6">
        <v>5273613.6656288598</v>
      </c>
      <c r="Q6">
        <v>5137974.2379898299</v>
      </c>
      <c r="R6">
        <v>5073213.4930690704</v>
      </c>
      <c r="S6">
        <v>4993834.6382606104</v>
      </c>
      <c r="T6">
        <v>4866443.6177833397</v>
      </c>
      <c r="U6">
        <v>4601757.2533035399</v>
      </c>
      <c r="V6">
        <v>4439895.1245663399</v>
      </c>
      <c r="W6">
        <v>4300627.46481713</v>
      </c>
      <c r="X6">
        <v>4181495.4370771502</v>
      </c>
      <c r="Y6">
        <v>4095356.8872295301</v>
      </c>
      <c r="Z6">
        <v>4091001.69238505</v>
      </c>
      <c r="AA6">
        <v>4033286.74039606</v>
      </c>
      <c r="AB6">
        <v>3910295.7571771201</v>
      </c>
      <c r="AC6">
        <v>3837148.3007704001</v>
      </c>
      <c r="AD6">
        <v>3802364.8373483899</v>
      </c>
      <c r="AE6">
        <v>3718634.0787876998</v>
      </c>
    </row>
    <row r="7" spans="1:32" x14ac:dyDescent="0.3">
      <c r="A7" t="s">
        <v>199</v>
      </c>
      <c r="B7" t="s">
        <v>307</v>
      </c>
      <c r="C7" t="s">
        <v>297</v>
      </c>
      <c r="D7" t="s">
        <v>308</v>
      </c>
      <c r="E7" t="s">
        <v>298</v>
      </c>
      <c r="G7">
        <v>13035662.118205599</v>
      </c>
      <c r="H7">
        <v>13522334.114765501</v>
      </c>
      <c r="I7">
        <v>13991837.210630501</v>
      </c>
      <c r="J7">
        <v>13878446.7958907</v>
      </c>
      <c r="K7">
        <v>13734817.723466</v>
      </c>
      <c r="L7">
        <v>13723657.259697201</v>
      </c>
      <c r="M7">
        <v>13470376.968532899</v>
      </c>
      <c r="N7">
        <v>13164250.7841169</v>
      </c>
      <c r="O7">
        <v>12918186.88359</v>
      </c>
      <c r="P7">
        <v>13047331.1330231</v>
      </c>
      <c r="Q7">
        <v>13282963.935226601</v>
      </c>
      <c r="R7">
        <v>13707871.6646984</v>
      </c>
      <c r="S7">
        <v>13848931.856216</v>
      </c>
      <c r="T7">
        <v>13911301.647975899</v>
      </c>
      <c r="U7">
        <v>13471960.235302599</v>
      </c>
      <c r="V7">
        <v>13201152.0779512</v>
      </c>
      <c r="W7">
        <v>13054479.548597399</v>
      </c>
      <c r="X7">
        <v>13002522.476537</v>
      </c>
      <c r="Y7">
        <v>13084529.115707399</v>
      </c>
      <c r="Z7">
        <v>13350060.713347901</v>
      </c>
      <c r="AA7">
        <v>13498700.564815599</v>
      </c>
      <c r="AB7">
        <v>13325732.699438401</v>
      </c>
      <c r="AC7">
        <v>13412421.8437142</v>
      </c>
      <c r="AD7">
        <v>13468672.342976799</v>
      </c>
      <c r="AE7">
        <v>13581197.2477571</v>
      </c>
    </row>
    <row r="8" spans="1:32" x14ac:dyDescent="0.3">
      <c r="A8" t="s">
        <v>199</v>
      </c>
      <c r="B8" t="s">
        <v>309</v>
      </c>
      <c r="C8" t="s">
        <v>297</v>
      </c>
      <c r="D8" t="s">
        <v>310</v>
      </c>
      <c r="E8" t="s">
        <v>298</v>
      </c>
      <c r="G8">
        <v>7161957.0834665401</v>
      </c>
      <c r="H8">
        <v>7093118.5015855497</v>
      </c>
      <c r="I8">
        <v>7146252.1392412996</v>
      </c>
      <c r="J8">
        <v>6932704.2306323396</v>
      </c>
      <c r="K8">
        <v>6619608.9069439201</v>
      </c>
      <c r="L8">
        <v>6425080.3257786604</v>
      </c>
      <c r="M8">
        <v>6258557.02319685</v>
      </c>
      <c r="N8">
        <v>6092475.2289148401</v>
      </c>
      <c r="O8">
        <v>6034693.6587476702</v>
      </c>
      <c r="P8">
        <v>6003143.2089030202</v>
      </c>
      <c r="Q8">
        <v>6129243.6734412303</v>
      </c>
      <c r="R8">
        <v>6221841.1057505002</v>
      </c>
      <c r="S8">
        <v>6370894.58791494</v>
      </c>
      <c r="T8">
        <v>6536136.6437725201</v>
      </c>
      <c r="U8">
        <v>6284653.7236315496</v>
      </c>
      <c r="V8">
        <v>6020521.8866289202</v>
      </c>
      <c r="W8">
        <v>5946025.7367691202</v>
      </c>
      <c r="X8">
        <v>5842809.9531316897</v>
      </c>
      <c r="Y8">
        <v>5813876.8851399496</v>
      </c>
      <c r="Z8">
        <v>5907627.6114491997</v>
      </c>
      <c r="AA8">
        <v>5861173.8818971999</v>
      </c>
      <c r="AB8">
        <v>5763834.9029137604</v>
      </c>
      <c r="AC8">
        <v>5734631.5950825401</v>
      </c>
      <c r="AD8">
        <v>5679998.7038062103</v>
      </c>
      <c r="AE8">
        <v>5699625.7905928697</v>
      </c>
    </row>
    <row r="9" spans="1:32" x14ac:dyDescent="0.3">
      <c r="A9" t="s">
        <v>199</v>
      </c>
      <c r="B9" t="s">
        <v>311</v>
      </c>
      <c r="C9" t="s">
        <v>297</v>
      </c>
      <c r="D9" t="s">
        <v>312</v>
      </c>
      <c r="E9" t="s">
        <v>298</v>
      </c>
      <c r="G9">
        <v>20603041.569355998</v>
      </c>
      <c r="H9">
        <v>21013447.428757701</v>
      </c>
      <c r="I9">
        <v>21721728.282570601</v>
      </c>
      <c r="J9">
        <v>21557665.983108599</v>
      </c>
      <c r="K9">
        <v>21312404.054141201</v>
      </c>
      <c r="L9">
        <v>21535881.825809401</v>
      </c>
      <c r="M9">
        <v>21355563.1050179</v>
      </c>
      <c r="N9">
        <v>21137626.821194999</v>
      </c>
      <c r="O9">
        <v>20948637.459451899</v>
      </c>
      <c r="P9">
        <v>21295803.124439199</v>
      </c>
      <c r="Q9">
        <v>21598179.9635254</v>
      </c>
      <c r="R9">
        <v>22115133.242351301</v>
      </c>
      <c r="S9">
        <v>22874802.738640301</v>
      </c>
      <c r="T9">
        <v>23466010.9395792</v>
      </c>
      <c r="U9">
        <v>22930385.213233098</v>
      </c>
      <c r="V9">
        <v>22749598.035815999</v>
      </c>
      <c r="W9">
        <v>22624644.3515733</v>
      </c>
      <c r="X9">
        <v>22260470.166551799</v>
      </c>
      <c r="Y9">
        <v>22126109.470773101</v>
      </c>
      <c r="Z9">
        <v>22323686.478873499</v>
      </c>
      <c r="AA9">
        <v>22203606.129192598</v>
      </c>
      <c r="AB9">
        <v>21793949.167793699</v>
      </c>
      <c r="AC9">
        <v>22125182.093935501</v>
      </c>
      <c r="AD9">
        <v>22665700.086227998</v>
      </c>
      <c r="AE9">
        <v>22961702.514462899</v>
      </c>
    </row>
    <row r="10" spans="1:32" x14ac:dyDescent="0.3">
      <c r="A10" t="s">
        <v>199</v>
      </c>
      <c r="B10" t="s">
        <v>313</v>
      </c>
      <c r="C10" t="s">
        <v>297</v>
      </c>
      <c r="D10" t="s">
        <v>314</v>
      </c>
      <c r="E10" t="s">
        <v>298</v>
      </c>
      <c r="G10">
        <v>25856713.960867301</v>
      </c>
      <c r="H10">
        <v>26600343.102672402</v>
      </c>
      <c r="I10">
        <v>27633766.956357598</v>
      </c>
      <c r="J10">
        <v>27581721.494372699</v>
      </c>
      <c r="K10">
        <v>27495991.448671602</v>
      </c>
      <c r="L10">
        <v>28015425.331096198</v>
      </c>
      <c r="M10">
        <v>28055202.964780301</v>
      </c>
      <c r="N10">
        <v>28014219.622512501</v>
      </c>
      <c r="O10">
        <v>27985784.019191202</v>
      </c>
      <c r="P10">
        <v>28557282.4837499</v>
      </c>
      <c r="Q10">
        <v>29172710.982896201</v>
      </c>
      <c r="R10">
        <v>29971266.0772736</v>
      </c>
      <c r="S10">
        <v>30930048.9903378</v>
      </c>
      <c r="T10">
        <v>31881304.279607002</v>
      </c>
      <c r="U10">
        <v>31205880.279280599</v>
      </c>
      <c r="V10">
        <v>31135167.160101399</v>
      </c>
      <c r="W10">
        <v>31638852.772325501</v>
      </c>
      <c r="X10">
        <v>31825592.275139</v>
      </c>
      <c r="Y10">
        <v>32203157.248500898</v>
      </c>
      <c r="Z10">
        <v>32895152.492488202</v>
      </c>
      <c r="AA10">
        <v>33539944.194060899</v>
      </c>
      <c r="AB10">
        <v>33531078.753747001</v>
      </c>
      <c r="AC10">
        <v>34382833.443647102</v>
      </c>
      <c r="AD10">
        <v>35355333.177771397</v>
      </c>
      <c r="AE10">
        <v>36125931.292464502</v>
      </c>
    </row>
    <row r="11" spans="1:32" x14ac:dyDescent="0.3">
      <c r="A11" t="s">
        <v>199</v>
      </c>
      <c r="B11" t="s">
        <v>315</v>
      </c>
      <c r="C11" t="s">
        <v>297</v>
      </c>
      <c r="D11" t="s">
        <v>316</v>
      </c>
      <c r="E11" t="s">
        <v>298</v>
      </c>
      <c r="G11">
        <v>5253672.3915112903</v>
      </c>
      <c r="H11">
        <v>5586895.6739147101</v>
      </c>
      <c r="I11">
        <v>5912038.6737870397</v>
      </c>
      <c r="J11">
        <v>6024055.5112640904</v>
      </c>
      <c r="K11">
        <v>6183587.39453045</v>
      </c>
      <c r="L11">
        <v>6479543.5052868398</v>
      </c>
      <c r="M11">
        <v>6699639.8597624199</v>
      </c>
      <c r="N11">
        <v>6876592.8013174897</v>
      </c>
      <c r="O11">
        <v>7037146.5597392898</v>
      </c>
      <c r="P11">
        <v>7261479.3593106903</v>
      </c>
      <c r="Q11">
        <v>7574531.0193708604</v>
      </c>
      <c r="R11">
        <v>7856132.8349223696</v>
      </c>
      <c r="S11">
        <v>8055246.2516975403</v>
      </c>
      <c r="T11">
        <v>8415293.3400278091</v>
      </c>
      <c r="U11">
        <v>8275495.0660474803</v>
      </c>
      <c r="V11">
        <v>8385569.1242853496</v>
      </c>
      <c r="W11">
        <v>9014208.4207522292</v>
      </c>
      <c r="X11">
        <v>9565122.1085872408</v>
      </c>
      <c r="Y11">
        <v>10077047.777727799</v>
      </c>
      <c r="Z11">
        <v>10571466.013614699</v>
      </c>
      <c r="AA11">
        <v>11336338.064868299</v>
      </c>
      <c r="AB11">
        <v>11737129.585953301</v>
      </c>
      <c r="AC11">
        <v>12257651.349711699</v>
      </c>
      <c r="AD11">
        <v>12689633.0915433</v>
      </c>
      <c r="AE11">
        <v>13164228.778001601</v>
      </c>
    </row>
    <row r="12" spans="1:32" x14ac:dyDescent="0.3">
      <c r="A12" t="s">
        <v>199</v>
      </c>
      <c r="B12" t="s">
        <v>317</v>
      </c>
      <c r="C12" t="s">
        <v>297</v>
      </c>
      <c r="D12" t="s">
        <v>318</v>
      </c>
      <c r="E12" t="s">
        <v>298</v>
      </c>
      <c r="G12">
        <v>17360630.156177402</v>
      </c>
      <c r="H12">
        <v>17859867.3587934</v>
      </c>
      <c r="I12">
        <v>18414714.3938182</v>
      </c>
      <c r="J12">
        <v>18232560.692944899</v>
      </c>
      <c r="K12">
        <v>18145364.928558901</v>
      </c>
      <c r="L12">
        <v>18325712.419849101</v>
      </c>
      <c r="M12">
        <v>17921802.611115199</v>
      </c>
      <c r="N12">
        <v>17870719.327270299</v>
      </c>
      <c r="O12">
        <v>17961556.1260067</v>
      </c>
      <c r="P12">
        <v>18289367.932558101</v>
      </c>
      <c r="Q12">
        <v>18937249.064839501</v>
      </c>
      <c r="R12">
        <v>19555027.870257299</v>
      </c>
      <c r="S12">
        <v>19913282.403088201</v>
      </c>
      <c r="T12">
        <v>20111863.361512501</v>
      </c>
      <c r="U12">
        <v>19508195.416789901</v>
      </c>
      <c r="V12">
        <v>19179305.010620199</v>
      </c>
      <c r="W12">
        <v>19157174.250948001</v>
      </c>
      <c r="X12">
        <v>19100144.197889399</v>
      </c>
      <c r="Y12">
        <v>19217384.9396271</v>
      </c>
      <c r="Z12">
        <v>19591346.880801398</v>
      </c>
      <c r="AA12">
        <v>19687515.565153599</v>
      </c>
      <c r="AB12">
        <v>19535293.603936002</v>
      </c>
      <c r="AC12">
        <v>19859828.674641099</v>
      </c>
      <c r="AD12">
        <v>20086779.223658402</v>
      </c>
      <c r="AE12">
        <v>20269626.147893101</v>
      </c>
    </row>
    <row r="13" spans="1:32" x14ac:dyDescent="0.3">
      <c r="A13" t="s">
        <v>199</v>
      </c>
      <c r="B13" t="s">
        <v>319</v>
      </c>
      <c r="C13" t="s">
        <v>297</v>
      </c>
      <c r="D13" t="s">
        <v>320</v>
      </c>
      <c r="E13" t="s">
        <v>298</v>
      </c>
      <c r="G13">
        <v>35029254.329393998</v>
      </c>
      <c r="H13">
        <v>35355209.367447101</v>
      </c>
      <c r="I13">
        <v>35779991.6958628</v>
      </c>
      <c r="J13">
        <v>35187276.539949097</v>
      </c>
      <c r="K13">
        <v>34732363.489812002</v>
      </c>
      <c r="L13">
        <v>34874606.549270697</v>
      </c>
      <c r="M13">
        <v>34032705.721777096</v>
      </c>
      <c r="N13">
        <v>32939549.386399999</v>
      </c>
      <c r="O13">
        <v>32401672.851686101</v>
      </c>
      <c r="P13">
        <v>32466495.9872525</v>
      </c>
      <c r="Q13">
        <v>33063438.748277199</v>
      </c>
      <c r="R13">
        <v>34214754.183796801</v>
      </c>
      <c r="S13">
        <v>35242246.516838796</v>
      </c>
      <c r="T13">
        <v>36003776.420294903</v>
      </c>
      <c r="U13">
        <v>35188418.3121299</v>
      </c>
      <c r="V13">
        <v>34888445.345764399</v>
      </c>
      <c r="W13">
        <v>35071208.009473801</v>
      </c>
      <c r="X13">
        <v>34722435.463571198</v>
      </c>
      <c r="Y13">
        <v>34940383.215769097</v>
      </c>
      <c r="Z13">
        <v>35590076.382383801</v>
      </c>
      <c r="AA13">
        <v>35861571.485091001</v>
      </c>
      <c r="AB13">
        <v>36087555.110769697</v>
      </c>
      <c r="AC13">
        <v>36654804.203176498</v>
      </c>
      <c r="AD13">
        <v>37322677.690732501</v>
      </c>
      <c r="AE13">
        <v>37663818.109693803</v>
      </c>
    </row>
    <row r="14" spans="1:32" x14ac:dyDescent="0.3">
      <c r="A14" t="s">
        <v>199</v>
      </c>
      <c r="B14" t="s">
        <v>321</v>
      </c>
      <c r="C14" t="s">
        <v>297</v>
      </c>
      <c r="D14" t="s">
        <v>322</v>
      </c>
      <c r="E14" t="s">
        <v>298</v>
      </c>
      <c r="G14">
        <v>22323619.501508102</v>
      </c>
      <c r="H14">
        <v>23173263.622627798</v>
      </c>
      <c r="I14">
        <v>24502101.385298301</v>
      </c>
      <c r="J14">
        <v>24965165.764576498</v>
      </c>
      <c r="K14">
        <v>26125636.761413399</v>
      </c>
      <c r="L14">
        <v>27267070.428900301</v>
      </c>
      <c r="M14">
        <v>26711106.9386172</v>
      </c>
      <c r="N14">
        <v>26300419.576268598</v>
      </c>
      <c r="O14">
        <v>26788494.537388802</v>
      </c>
      <c r="P14">
        <v>27294494.463731099</v>
      </c>
      <c r="Q14">
        <v>28305102.856235299</v>
      </c>
      <c r="R14">
        <v>29348450.280658901</v>
      </c>
      <c r="S14">
        <v>30463201.389316801</v>
      </c>
      <c r="T14">
        <v>30263034.656167101</v>
      </c>
      <c r="U14">
        <v>29262144.8280316</v>
      </c>
      <c r="V14">
        <v>28819825.6422037</v>
      </c>
      <c r="W14">
        <v>28660679.646364901</v>
      </c>
      <c r="X14">
        <v>28130568.6673267</v>
      </c>
      <c r="Y14">
        <v>28096902.134188499</v>
      </c>
      <c r="Z14">
        <v>28897224.533324599</v>
      </c>
      <c r="AA14">
        <v>29211746.605204601</v>
      </c>
      <c r="AB14">
        <v>29056639.835174698</v>
      </c>
      <c r="AC14">
        <v>30099389.1741849</v>
      </c>
      <c r="AD14">
        <v>30691908.079029199</v>
      </c>
      <c r="AE14">
        <v>31204425.805486199</v>
      </c>
    </row>
    <row r="15" spans="1:32" x14ac:dyDescent="0.3">
      <c r="A15" t="s">
        <v>199</v>
      </c>
      <c r="B15" t="s">
        <v>323</v>
      </c>
      <c r="C15" t="s">
        <v>297</v>
      </c>
      <c r="D15" t="s">
        <v>324</v>
      </c>
      <c r="E15" t="s">
        <v>298</v>
      </c>
      <c r="G15">
        <v>35058952.486648098</v>
      </c>
      <c r="H15">
        <v>36612463.024993502</v>
      </c>
      <c r="I15">
        <v>38552696.9679709</v>
      </c>
      <c r="J15">
        <v>39296639.825343601</v>
      </c>
      <c r="K15">
        <v>40877197.839680597</v>
      </c>
      <c r="L15">
        <v>42404662.018017098</v>
      </c>
      <c r="M15">
        <v>41577483.939291701</v>
      </c>
      <c r="N15">
        <v>40994335.971888103</v>
      </c>
      <c r="O15">
        <v>41530796.764246598</v>
      </c>
      <c r="P15">
        <v>42216634.969562501</v>
      </c>
      <c r="Q15">
        <v>43540220.516115203</v>
      </c>
      <c r="R15">
        <v>45093522.871486999</v>
      </c>
      <c r="S15">
        <v>46351739.922951899</v>
      </c>
      <c r="T15">
        <v>45931068.976723798</v>
      </c>
      <c r="U15">
        <v>44414802.529420398</v>
      </c>
      <c r="V15">
        <v>43805768.982573003</v>
      </c>
      <c r="W15">
        <v>43530893.723877899</v>
      </c>
      <c r="X15">
        <v>42862997.877914302</v>
      </c>
      <c r="Y15">
        <v>42838993.902034797</v>
      </c>
      <c r="Z15">
        <v>43865977.5116776</v>
      </c>
      <c r="AA15">
        <v>44441721.773151398</v>
      </c>
      <c r="AB15">
        <v>44493798.0072795</v>
      </c>
      <c r="AC15">
        <v>45820398.081588097</v>
      </c>
      <c r="AD15">
        <v>46465329.241659299</v>
      </c>
      <c r="AE15">
        <v>47018954.229010299</v>
      </c>
    </row>
    <row r="16" spans="1:32" x14ac:dyDescent="0.3">
      <c r="A16" t="s">
        <v>199</v>
      </c>
      <c r="B16" t="s">
        <v>325</v>
      </c>
      <c r="C16" t="s">
        <v>297</v>
      </c>
      <c r="D16" t="s">
        <v>326</v>
      </c>
      <c r="E16" t="s">
        <v>298</v>
      </c>
      <c r="G16">
        <v>12735332.98514</v>
      </c>
      <c r="H16">
        <v>13439199.402365699</v>
      </c>
      <c r="I16">
        <v>14050595.5826726</v>
      </c>
      <c r="J16">
        <v>14331474.060767099</v>
      </c>
      <c r="K16">
        <v>14751561.078267301</v>
      </c>
      <c r="L16">
        <v>15137591.589116801</v>
      </c>
      <c r="M16">
        <v>14866377.000674499</v>
      </c>
      <c r="N16">
        <v>14693916.3956194</v>
      </c>
      <c r="O16">
        <v>14742302.2268578</v>
      </c>
      <c r="P16">
        <v>14922140.5058314</v>
      </c>
      <c r="Q16">
        <v>15235117.659879901</v>
      </c>
      <c r="R16">
        <v>15745072.5908281</v>
      </c>
      <c r="S16">
        <v>15888538.5336351</v>
      </c>
      <c r="T16">
        <v>15668034.3205567</v>
      </c>
      <c r="U16">
        <v>15152657.701388801</v>
      </c>
      <c r="V16">
        <v>14985943.3403694</v>
      </c>
      <c r="W16">
        <v>14870214.077513</v>
      </c>
      <c r="X16">
        <v>14732429.2105876</v>
      </c>
      <c r="Y16">
        <v>14742091.767846299</v>
      </c>
      <c r="Z16">
        <v>14968752.978352999</v>
      </c>
      <c r="AA16">
        <v>15229975.167946801</v>
      </c>
      <c r="AB16">
        <v>15437158.1721048</v>
      </c>
      <c r="AC16">
        <v>15721008.907403201</v>
      </c>
      <c r="AD16">
        <v>15773421.1626302</v>
      </c>
      <c r="AE16">
        <v>15814528.4235241</v>
      </c>
    </row>
    <row r="17" spans="1:31" x14ac:dyDescent="0.3">
      <c r="A17" t="s">
        <v>199</v>
      </c>
      <c r="B17" t="s">
        <v>327</v>
      </c>
      <c r="C17" t="s">
        <v>297</v>
      </c>
      <c r="D17" t="s">
        <v>328</v>
      </c>
      <c r="E17" t="s">
        <v>298</v>
      </c>
      <c r="G17">
        <v>13756165.5267513</v>
      </c>
      <c r="H17">
        <v>14352817.647217199</v>
      </c>
      <c r="I17">
        <v>15246876.15687</v>
      </c>
      <c r="J17">
        <v>15497869.890338801</v>
      </c>
      <c r="K17">
        <v>15725974.736087101</v>
      </c>
      <c r="L17">
        <v>15976003.4931856</v>
      </c>
      <c r="M17">
        <v>15787085.856846601</v>
      </c>
      <c r="N17">
        <v>15648987.1274081</v>
      </c>
      <c r="O17">
        <v>15994121.545983501</v>
      </c>
      <c r="P17">
        <v>16791436.508520801</v>
      </c>
      <c r="Q17">
        <v>17249827.857909899</v>
      </c>
      <c r="R17">
        <v>18441340.909225602</v>
      </c>
      <c r="S17">
        <v>19602958.5830638</v>
      </c>
      <c r="T17">
        <v>19773707.830104101</v>
      </c>
      <c r="U17">
        <v>19024143.345363401</v>
      </c>
      <c r="V17">
        <v>18742137.820875999</v>
      </c>
      <c r="W17">
        <v>18818106.493464202</v>
      </c>
      <c r="X17">
        <v>18686317.312032301</v>
      </c>
      <c r="Y17">
        <v>18735402.972226799</v>
      </c>
      <c r="Z17">
        <v>19293144.371468302</v>
      </c>
      <c r="AA17">
        <v>19575647.3327641</v>
      </c>
      <c r="AB17">
        <v>19230319.4695093</v>
      </c>
      <c r="AC17">
        <v>19616222.443101101</v>
      </c>
      <c r="AD17">
        <v>19920997.913135901</v>
      </c>
      <c r="AE17">
        <v>19755425.874742799</v>
      </c>
    </row>
    <row r="18" spans="1:31" x14ac:dyDescent="0.3">
      <c r="A18" t="s">
        <v>199</v>
      </c>
      <c r="B18" t="s">
        <v>329</v>
      </c>
      <c r="C18" t="s">
        <v>297</v>
      </c>
      <c r="D18" t="s">
        <v>330</v>
      </c>
      <c r="E18" t="s">
        <v>298</v>
      </c>
      <c r="G18">
        <v>26628258.138386998</v>
      </c>
      <c r="H18">
        <v>27720222.593224101</v>
      </c>
      <c r="I18">
        <v>29245102.543944601</v>
      </c>
      <c r="J18">
        <v>29614740.942355499</v>
      </c>
      <c r="K18">
        <v>29514935.846774999</v>
      </c>
      <c r="L18">
        <v>30007749.212022301</v>
      </c>
      <c r="M18">
        <v>30048078.152644102</v>
      </c>
      <c r="N18">
        <v>30493699.774807699</v>
      </c>
      <c r="O18">
        <v>30778992.851799902</v>
      </c>
      <c r="P18">
        <v>32120579.097060099</v>
      </c>
      <c r="Q18">
        <v>33247279.0447888</v>
      </c>
      <c r="R18">
        <v>34735708.6065308</v>
      </c>
      <c r="S18">
        <v>35935495.332819603</v>
      </c>
      <c r="T18">
        <v>35963434.430623598</v>
      </c>
      <c r="U18">
        <v>34463397.917060301</v>
      </c>
      <c r="V18">
        <v>33525334.167114802</v>
      </c>
      <c r="W18">
        <v>33259070.058623798</v>
      </c>
      <c r="X18">
        <v>33309285.583011299</v>
      </c>
      <c r="Y18">
        <v>33670698.442397401</v>
      </c>
      <c r="Z18">
        <v>34845176.129687302</v>
      </c>
      <c r="AA18">
        <v>36208709.921160102</v>
      </c>
      <c r="AB18">
        <v>36706467.743031003</v>
      </c>
      <c r="AC18">
        <v>37768540.245168</v>
      </c>
      <c r="AD18">
        <v>38482210.4731282</v>
      </c>
      <c r="AE18">
        <v>38812903.256714299</v>
      </c>
    </row>
    <row r="19" spans="1:31" x14ac:dyDescent="0.3">
      <c r="A19" t="s">
        <v>199</v>
      </c>
      <c r="B19" t="s">
        <v>331</v>
      </c>
      <c r="C19" t="s">
        <v>297</v>
      </c>
      <c r="D19" t="s">
        <v>332</v>
      </c>
      <c r="E19" t="s">
        <v>298</v>
      </c>
      <c r="G19">
        <v>3968162.1254988299</v>
      </c>
      <c r="H19">
        <v>4077627.3913943199</v>
      </c>
      <c r="I19">
        <v>4242999.8747100197</v>
      </c>
      <c r="J19">
        <v>4231891.1014943002</v>
      </c>
      <c r="K19">
        <v>4117232.85844466</v>
      </c>
      <c r="L19">
        <v>4148248.0967320399</v>
      </c>
      <c r="M19">
        <v>4020178.1771990499</v>
      </c>
      <c r="N19">
        <v>4034784.4148120699</v>
      </c>
      <c r="O19">
        <v>4002365.35475187</v>
      </c>
      <c r="P19">
        <v>4131386.1834276002</v>
      </c>
      <c r="Q19">
        <v>4272708.3885795698</v>
      </c>
      <c r="R19">
        <v>4446157.1427095803</v>
      </c>
      <c r="S19">
        <v>4492761.5813711695</v>
      </c>
      <c r="T19">
        <v>4523994.0495790299</v>
      </c>
      <c r="U19">
        <v>4465549.6022295598</v>
      </c>
      <c r="V19">
        <v>4490030.4961561197</v>
      </c>
      <c r="W19">
        <v>4469568.4470422696</v>
      </c>
      <c r="X19">
        <v>4500166.7141086301</v>
      </c>
      <c r="Y19">
        <v>4543578.1237056898</v>
      </c>
      <c r="Z19">
        <v>4732438.1036164798</v>
      </c>
      <c r="AA19">
        <v>4832227.41623306</v>
      </c>
      <c r="AB19">
        <v>4733044.5272421101</v>
      </c>
      <c r="AC19">
        <v>4703178.7576804897</v>
      </c>
      <c r="AD19">
        <v>4719151.1231895201</v>
      </c>
      <c r="AE19">
        <v>4712564.1488321899</v>
      </c>
    </row>
    <row r="20" spans="1:31" x14ac:dyDescent="0.3">
      <c r="A20" t="s">
        <v>199</v>
      </c>
      <c r="B20" t="s">
        <v>333</v>
      </c>
      <c r="C20" t="s">
        <v>297</v>
      </c>
      <c r="D20" t="s">
        <v>334</v>
      </c>
      <c r="E20" t="s">
        <v>298</v>
      </c>
      <c r="G20">
        <v>111906738.269336</v>
      </c>
      <c r="H20">
        <v>116692427.35860801</v>
      </c>
      <c r="I20">
        <v>122205715.82183</v>
      </c>
      <c r="J20">
        <v>124545089.486215</v>
      </c>
      <c r="K20">
        <v>125333244.86841901</v>
      </c>
      <c r="L20">
        <v>127954048.066875</v>
      </c>
      <c r="M20">
        <v>128160279.213485</v>
      </c>
      <c r="N20">
        <v>127693813.94769</v>
      </c>
      <c r="O20">
        <v>127692348.29270799</v>
      </c>
      <c r="P20">
        <v>128613280.833075</v>
      </c>
      <c r="Q20">
        <v>130098623.74569</v>
      </c>
      <c r="R20">
        <v>132084069.228462</v>
      </c>
      <c r="S20">
        <v>134137134.154957</v>
      </c>
      <c r="T20">
        <v>139340394.423228</v>
      </c>
      <c r="U20">
        <v>136099764.99118301</v>
      </c>
      <c r="V20">
        <v>135141889.966445</v>
      </c>
      <c r="W20">
        <v>135660393.13458201</v>
      </c>
      <c r="X20">
        <v>135531921.93026701</v>
      </c>
      <c r="Y20">
        <v>136628994.804618</v>
      </c>
      <c r="Z20">
        <v>140272087.004114</v>
      </c>
      <c r="AA20">
        <v>141666478.984135</v>
      </c>
      <c r="AB20">
        <v>140535116.57209799</v>
      </c>
      <c r="AC20">
        <v>142594833.94061899</v>
      </c>
      <c r="AD20">
        <v>144218328.479186</v>
      </c>
      <c r="AE20">
        <v>145837465.60619</v>
      </c>
    </row>
    <row r="21" spans="1:31" x14ac:dyDescent="0.3">
      <c r="A21" t="s">
        <v>199</v>
      </c>
      <c r="B21" t="s">
        <v>335</v>
      </c>
      <c r="C21" t="s">
        <v>297</v>
      </c>
      <c r="D21" t="s">
        <v>336</v>
      </c>
      <c r="E21" t="s">
        <v>298</v>
      </c>
      <c r="G21">
        <v>173243386.84599301</v>
      </c>
      <c r="H21">
        <v>181008327.36726001</v>
      </c>
      <c r="I21">
        <v>190316505.33474299</v>
      </c>
      <c r="J21">
        <v>194350059.929104</v>
      </c>
      <c r="K21">
        <v>196025052.733538</v>
      </c>
      <c r="L21">
        <v>200811004.21582401</v>
      </c>
      <c r="M21">
        <v>201977763.03522301</v>
      </c>
      <c r="N21">
        <v>201903785.41633999</v>
      </c>
      <c r="O21">
        <v>202737460.26250899</v>
      </c>
      <c r="P21">
        <v>204641430.373229</v>
      </c>
      <c r="Q21">
        <v>207417315.94438899</v>
      </c>
      <c r="R21">
        <v>210511911.20754901</v>
      </c>
      <c r="S21">
        <v>213591423.74211901</v>
      </c>
      <c r="T21">
        <v>222318559.95747101</v>
      </c>
      <c r="U21">
        <v>216861817.667909</v>
      </c>
      <c r="V21">
        <v>215668010.29202601</v>
      </c>
      <c r="W21">
        <v>217033041.72494599</v>
      </c>
      <c r="X21">
        <v>217455957.10389999</v>
      </c>
      <c r="Y21">
        <v>219824981.98646101</v>
      </c>
      <c r="Z21">
        <v>226325232.62278101</v>
      </c>
      <c r="AA21">
        <v>229311370.38347101</v>
      </c>
      <c r="AB21">
        <v>228079638.67107299</v>
      </c>
      <c r="AC21">
        <v>231958597.03887001</v>
      </c>
      <c r="AD21">
        <v>235687116.570739</v>
      </c>
      <c r="AE21">
        <v>239902739.974006</v>
      </c>
    </row>
    <row r="22" spans="1:31" x14ac:dyDescent="0.3">
      <c r="A22" t="s">
        <v>199</v>
      </c>
      <c r="B22" t="s">
        <v>337</v>
      </c>
      <c r="C22" t="s">
        <v>297</v>
      </c>
      <c r="D22" t="s">
        <v>338</v>
      </c>
      <c r="E22" t="s">
        <v>298</v>
      </c>
      <c r="G22">
        <v>61336648.576656803</v>
      </c>
      <c r="H22">
        <v>64315900.008651398</v>
      </c>
      <c r="I22">
        <v>68110789.512913302</v>
      </c>
      <c r="J22">
        <v>69804970.442889005</v>
      </c>
      <c r="K22">
        <v>70691807.865119293</v>
      </c>
      <c r="L22">
        <v>72856956.148949802</v>
      </c>
      <c r="M22">
        <v>73817483.821738794</v>
      </c>
      <c r="N22">
        <v>74209971.4686497</v>
      </c>
      <c r="O22">
        <v>75045111.969801202</v>
      </c>
      <c r="P22">
        <v>76028149.540153503</v>
      </c>
      <c r="Q22">
        <v>77318692.198698893</v>
      </c>
      <c r="R22">
        <v>78427841.979087397</v>
      </c>
      <c r="S22">
        <v>79454289.587161303</v>
      </c>
      <c r="T22">
        <v>82978165.5342426</v>
      </c>
      <c r="U22">
        <v>80762052.676726297</v>
      </c>
      <c r="V22">
        <v>80526120.325581595</v>
      </c>
      <c r="W22">
        <v>81372648.590363905</v>
      </c>
      <c r="X22">
        <v>81924035.173632801</v>
      </c>
      <c r="Y22">
        <v>83195987.1818434</v>
      </c>
      <c r="Z22">
        <v>86053145.618666396</v>
      </c>
      <c r="AA22">
        <v>87644891.399335995</v>
      </c>
      <c r="AB22">
        <v>87544522.098975405</v>
      </c>
      <c r="AC22">
        <v>89363763.098250493</v>
      </c>
      <c r="AD22">
        <v>91468788.091552496</v>
      </c>
      <c r="AE22">
        <v>94065274.367815793</v>
      </c>
    </row>
    <row r="23" spans="1:31" x14ac:dyDescent="0.3">
      <c r="A23" t="s">
        <v>199</v>
      </c>
      <c r="B23" t="s">
        <v>339</v>
      </c>
      <c r="C23" t="s">
        <v>297</v>
      </c>
      <c r="D23" t="s">
        <v>340</v>
      </c>
      <c r="E23" t="s">
        <v>298</v>
      </c>
      <c r="G23">
        <v>29678556.242890701</v>
      </c>
      <c r="H23">
        <v>29386376.041082799</v>
      </c>
      <c r="I23">
        <v>29091448.067307699</v>
      </c>
      <c r="J23">
        <v>28402030.376275599</v>
      </c>
      <c r="K23">
        <v>27997452.280569099</v>
      </c>
      <c r="L23">
        <v>27517271.074474301</v>
      </c>
      <c r="M23">
        <v>26750625.900339499</v>
      </c>
      <c r="N23">
        <v>25585159.445969202</v>
      </c>
      <c r="O23">
        <v>24734467.934442099</v>
      </c>
      <c r="P23">
        <v>24157056.016678099</v>
      </c>
      <c r="Q23">
        <v>23820063.107099701</v>
      </c>
      <c r="R23">
        <v>24408978.2482966</v>
      </c>
      <c r="S23">
        <v>24282541.6211573</v>
      </c>
      <c r="T23">
        <v>24203412.071850501</v>
      </c>
      <c r="U23">
        <v>23742828.167880502</v>
      </c>
      <c r="V23">
        <v>23446112.724383399</v>
      </c>
      <c r="W23">
        <v>23548632.922942899</v>
      </c>
      <c r="X23">
        <v>23933996.161381599</v>
      </c>
      <c r="Y23">
        <v>24592705.963471401</v>
      </c>
      <c r="Z23">
        <v>25281155.732463699</v>
      </c>
      <c r="AA23">
        <v>25597729.7812346</v>
      </c>
      <c r="AB23">
        <v>25988520.214875799</v>
      </c>
      <c r="AC23">
        <v>26498479.635545202</v>
      </c>
      <c r="AD23">
        <v>26994682.093609601</v>
      </c>
      <c r="AE23">
        <v>27701529.912299398</v>
      </c>
    </row>
    <row r="24" spans="1:31" x14ac:dyDescent="0.3">
      <c r="A24" t="s">
        <v>199</v>
      </c>
      <c r="B24" t="s">
        <v>341</v>
      </c>
      <c r="C24" t="s">
        <v>297</v>
      </c>
      <c r="D24" t="s">
        <v>342</v>
      </c>
      <c r="E24" t="s">
        <v>298</v>
      </c>
      <c r="G24">
        <v>72167008.479044795</v>
      </c>
      <c r="H24">
        <v>74713081.454208001</v>
      </c>
      <c r="I24">
        <v>76646653.434581503</v>
      </c>
      <c r="J24">
        <v>76864026.139641196</v>
      </c>
      <c r="K24">
        <v>78304079.859662607</v>
      </c>
      <c r="L24">
        <v>79249522.689756498</v>
      </c>
      <c r="M24">
        <v>79222677.135637596</v>
      </c>
      <c r="N24">
        <v>79017166.121032193</v>
      </c>
      <c r="O24">
        <v>80351681.658248693</v>
      </c>
      <c r="P24">
        <v>82251036.809181407</v>
      </c>
      <c r="Q24">
        <v>84978466.873994797</v>
      </c>
      <c r="R24">
        <v>87167623.839624807</v>
      </c>
      <c r="S24">
        <v>89172443.230563298</v>
      </c>
      <c r="T24">
        <v>91794011.367344007</v>
      </c>
      <c r="U24">
        <v>90367106.841933504</v>
      </c>
      <c r="V24">
        <v>90381413.989645705</v>
      </c>
      <c r="W24">
        <v>92706085.983317807</v>
      </c>
      <c r="X24">
        <v>93908542.903120801</v>
      </c>
      <c r="Y24">
        <v>96611680.4985006</v>
      </c>
      <c r="Z24">
        <v>100478186.797648</v>
      </c>
      <c r="AA24">
        <v>102980633.950478</v>
      </c>
      <c r="AB24">
        <v>103830127.182078</v>
      </c>
      <c r="AC24">
        <v>105737080.35895</v>
      </c>
      <c r="AD24">
        <v>108311324.694297</v>
      </c>
      <c r="AE24">
        <v>110482642.148399</v>
      </c>
    </row>
    <row r="25" spans="1:31" x14ac:dyDescent="0.3">
      <c r="A25" t="s">
        <v>199</v>
      </c>
      <c r="B25" t="s">
        <v>343</v>
      </c>
      <c r="C25" t="s">
        <v>297</v>
      </c>
      <c r="D25" t="s">
        <v>344</v>
      </c>
      <c r="E25" t="s">
        <v>298</v>
      </c>
      <c r="G25">
        <v>2222779.3118131598</v>
      </c>
      <c r="H25">
        <v>2539001.3080961802</v>
      </c>
      <c r="I25">
        <v>2537548.5701547</v>
      </c>
      <c r="J25">
        <v>2699480.2851169799</v>
      </c>
      <c r="K25">
        <v>2970932.82380246</v>
      </c>
      <c r="L25">
        <v>3148427.5652814098</v>
      </c>
      <c r="M25">
        <v>3133604.90161472</v>
      </c>
      <c r="N25">
        <v>3190756.96488246</v>
      </c>
      <c r="O25">
        <v>3353223.133132</v>
      </c>
      <c r="P25">
        <v>3564387.6688053901</v>
      </c>
      <c r="Q25">
        <v>3722066.6193172499</v>
      </c>
      <c r="R25">
        <v>3743913.7088746</v>
      </c>
      <c r="S25">
        <v>4004160.6054267902</v>
      </c>
      <c r="T25">
        <v>4074478.0640170602</v>
      </c>
      <c r="U25">
        <v>3786973.9449646701</v>
      </c>
      <c r="V25">
        <v>3531032.6466102502</v>
      </c>
      <c r="W25">
        <v>3334131.9905381799</v>
      </c>
      <c r="X25">
        <v>3201806.33909322</v>
      </c>
      <c r="Y25">
        <v>3220085.46330724</v>
      </c>
      <c r="Z25">
        <v>3184524.3058392601</v>
      </c>
      <c r="AA25">
        <v>3071893.1007630299</v>
      </c>
      <c r="AB25">
        <v>2952413.8094771001</v>
      </c>
      <c r="AC25">
        <v>2825540.8672927199</v>
      </c>
      <c r="AD25">
        <v>2956496.04484624</v>
      </c>
      <c r="AE25">
        <v>2896684.8194476501</v>
      </c>
    </row>
    <row r="26" spans="1:31" x14ac:dyDescent="0.3">
      <c r="A26" t="s">
        <v>199</v>
      </c>
      <c r="B26" t="s">
        <v>345</v>
      </c>
      <c r="C26" t="s">
        <v>297</v>
      </c>
      <c r="D26" t="s">
        <v>346</v>
      </c>
      <c r="E26" t="s">
        <v>298</v>
      </c>
      <c r="G26">
        <v>35458202.296647601</v>
      </c>
      <c r="H26">
        <v>37244937.905725501</v>
      </c>
      <c r="I26">
        <v>38385933.2620202</v>
      </c>
      <c r="J26">
        <v>38326714.2418136</v>
      </c>
      <c r="K26">
        <v>38394091.102721497</v>
      </c>
      <c r="L26">
        <v>38392424.9956984</v>
      </c>
      <c r="M26">
        <v>38181488.701897897</v>
      </c>
      <c r="N26">
        <v>37715575.364566803</v>
      </c>
      <c r="O26">
        <v>37696535.641635999</v>
      </c>
      <c r="P26">
        <v>38045120.769880801</v>
      </c>
      <c r="Q26">
        <v>39034229.473892398</v>
      </c>
      <c r="R26">
        <v>40033008.5469191</v>
      </c>
      <c r="S26">
        <v>41031651.905727401</v>
      </c>
      <c r="T26">
        <v>42426220.775637902</v>
      </c>
      <c r="U26">
        <v>41698569.419978298</v>
      </c>
      <c r="V26">
        <v>41635053.8150132</v>
      </c>
      <c r="W26">
        <v>42625778.599554002</v>
      </c>
      <c r="X26">
        <v>42868527.482204497</v>
      </c>
      <c r="Y26">
        <v>43720113.132677503</v>
      </c>
      <c r="Z26">
        <v>45171084.902263202</v>
      </c>
      <c r="AA26">
        <v>45918402.201748498</v>
      </c>
      <c r="AB26">
        <v>46098525.306728803</v>
      </c>
      <c r="AC26">
        <v>46594342.018337302</v>
      </c>
      <c r="AD26">
        <v>47085042.238232903</v>
      </c>
      <c r="AE26">
        <v>47712429.306525603</v>
      </c>
    </row>
    <row r="27" spans="1:31" x14ac:dyDescent="0.3">
      <c r="A27" t="s">
        <v>199</v>
      </c>
      <c r="B27" t="s">
        <v>347</v>
      </c>
      <c r="C27" t="s">
        <v>297</v>
      </c>
      <c r="D27" t="s">
        <v>348</v>
      </c>
      <c r="E27" t="s">
        <v>298</v>
      </c>
      <c r="G27">
        <v>34486026.870584004</v>
      </c>
      <c r="H27">
        <v>34929142.2403863</v>
      </c>
      <c r="I27">
        <v>35723171.602406703</v>
      </c>
      <c r="J27">
        <v>35837831.612710603</v>
      </c>
      <c r="K27">
        <v>36939055.933138601</v>
      </c>
      <c r="L27">
        <v>37708670.128776602</v>
      </c>
      <c r="M27">
        <v>37907583.532125004</v>
      </c>
      <c r="N27">
        <v>38110833.791583002</v>
      </c>
      <c r="O27">
        <v>39301922.883480698</v>
      </c>
      <c r="P27">
        <v>40641528.3704952</v>
      </c>
      <c r="Q27">
        <v>42222170.780785203</v>
      </c>
      <c r="R27">
        <v>43390701.583831102</v>
      </c>
      <c r="S27">
        <v>44136630.719409101</v>
      </c>
      <c r="T27">
        <v>45293312.527689002</v>
      </c>
      <c r="U27">
        <v>44881563.476990499</v>
      </c>
      <c r="V27">
        <v>45215327.528022297</v>
      </c>
      <c r="W27">
        <v>46746175.393225603</v>
      </c>
      <c r="X27">
        <v>47838209.081822999</v>
      </c>
      <c r="Y27">
        <v>49671481.902515799</v>
      </c>
      <c r="Z27">
        <v>52122577.589545503</v>
      </c>
      <c r="AA27">
        <v>53990338.647966899</v>
      </c>
      <c r="AB27">
        <v>54779188.065872297</v>
      </c>
      <c r="AC27">
        <v>56317197.47332</v>
      </c>
      <c r="AD27">
        <v>58269786.411218397</v>
      </c>
      <c r="AE27">
        <v>59873528.022426002</v>
      </c>
    </row>
    <row r="28" spans="1:31" x14ac:dyDescent="0.3">
      <c r="A28" t="s">
        <v>199</v>
      </c>
      <c r="B28" t="s">
        <v>349</v>
      </c>
      <c r="C28" t="s">
        <v>297</v>
      </c>
      <c r="D28" t="s">
        <v>350</v>
      </c>
      <c r="E28" t="s">
        <v>298</v>
      </c>
      <c r="G28">
        <v>130347066.091351</v>
      </c>
      <c r="H28">
        <v>134510448.49227801</v>
      </c>
      <c r="I28">
        <v>137851570.29668599</v>
      </c>
      <c r="J28">
        <v>138093138.10545799</v>
      </c>
      <c r="K28">
        <v>137007339.61563</v>
      </c>
      <c r="L28">
        <v>137973365.41022101</v>
      </c>
      <c r="M28">
        <v>137160608.45796099</v>
      </c>
      <c r="N28">
        <v>137083520.97113299</v>
      </c>
      <c r="O28">
        <v>137875503.00032201</v>
      </c>
      <c r="P28">
        <v>138697646.14291599</v>
      </c>
      <c r="Q28">
        <v>140361379.526299</v>
      </c>
      <c r="R28">
        <v>143278780.14365399</v>
      </c>
      <c r="S28">
        <v>145776146.81092501</v>
      </c>
      <c r="T28">
        <v>151539025.837181</v>
      </c>
      <c r="U28">
        <v>148398596.11352101</v>
      </c>
      <c r="V28">
        <v>147514988.87309101</v>
      </c>
      <c r="W28">
        <v>149127249.81027901</v>
      </c>
      <c r="X28">
        <v>149516920.503506</v>
      </c>
      <c r="Y28">
        <v>152057049.37766799</v>
      </c>
      <c r="Z28">
        <v>156649419.61514801</v>
      </c>
      <c r="AA28">
        <v>159015349.472745</v>
      </c>
      <c r="AB28">
        <v>159007335.41508099</v>
      </c>
      <c r="AC28">
        <v>163056506.270594</v>
      </c>
      <c r="AD28">
        <v>167210161.83521</v>
      </c>
      <c r="AE28">
        <v>171307759.766675</v>
      </c>
    </row>
    <row r="29" spans="1:31" x14ac:dyDescent="0.3">
      <c r="A29" t="s">
        <v>199</v>
      </c>
      <c r="B29" t="s">
        <v>351</v>
      </c>
      <c r="C29" t="s">
        <v>297</v>
      </c>
      <c r="D29" t="s">
        <v>352</v>
      </c>
      <c r="E29" t="s">
        <v>298</v>
      </c>
      <c r="G29">
        <v>73819460.005215093</v>
      </c>
      <c r="H29">
        <v>76496407.036570102</v>
      </c>
      <c r="I29">
        <v>77862062.099600002</v>
      </c>
      <c r="J29">
        <v>76956524.789843693</v>
      </c>
      <c r="K29">
        <v>75913104.520929694</v>
      </c>
      <c r="L29">
        <v>75637889.074024007</v>
      </c>
      <c r="M29">
        <v>74657870.575998798</v>
      </c>
      <c r="N29">
        <v>74059194.896167994</v>
      </c>
      <c r="O29">
        <v>74084439.450394005</v>
      </c>
      <c r="P29">
        <v>74470326.494075894</v>
      </c>
      <c r="Q29">
        <v>75118164.4758486</v>
      </c>
      <c r="R29">
        <v>75845139.874486297</v>
      </c>
      <c r="S29">
        <v>76630499.418967098</v>
      </c>
      <c r="T29">
        <v>78842320.218111306</v>
      </c>
      <c r="U29">
        <v>76899240.069168404</v>
      </c>
      <c r="V29">
        <v>76373173.755091801</v>
      </c>
      <c r="W29">
        <v>76893326.113209605</v>
      </c>
      <c r="X29">
        <v>77070653.479178697</v>
      </c>
      <c r="Y29">
        <v>78212720.001913205</v>
      </c>
      <c r="Z29">
        <v>80404248.157279804</v>
      </c>
      <c r="AA29">
        <v>81396546.430054799</v>
      </c>
      <c r="AB29">
        <v>80933043.662506804</v>
      </c>
      <c r="AC29">
        <v>82849662.307316706</v>
      </c>
      <c r="AD29">
        <v>85308289.895797506</v>
      </c>
      <c r="AE29">
        <v>87425578.420662999</v>
      </c>
    </row>
    <row r="30" spans="1:31" x14ac:dyDescent="0.3">
      <c r="A30" t="s">
        <v>199</v>
      </c>
      <c r="B30" t="s">
        <v>353</v>
      </c>
      <c r="C30" t="s">
        <v>297</v>
      </c>
      <c r="D30" t="s">
        <v>354</v>
      </c>
      <c r="E30" t="s">
        <v>298</v>
      </c>
      <c r="G30">
        <v>8805892.0602939203</v>
      </c>
      <c r="H30">
        <v>8907139.2697380204</v>
      </c>
      <c r="I30">
        <v>9247877.0168004204</v>
      </c>
      <c r="J30">
        <v>9299824.3699099701</v>
      </c>
      <c r="K30">
        <v>9201514.7161708698</v>
      </c>
      <c r="L30">
        <v>9443653.5985822398</v>
      </c>
      <c r="M30">
        <v>9823508.7904270999</v>
      </c>
      <c r="N30">
        <v>10268553.5229633</v>
      </c>
      <c r="O30">
        <v>10633289.5465462</v>
      </c>
      <c r="P30">
        <v>10558627.142108001</v>
      </c>
      <c r="Q30">
        <v>10565057.655112199</v>
      </c>
      <c r="R30">
        <v>10528759.9295008</v>
      </c>
      <c r="S30">
        <v>10677722.544062199</v>
      </c>
      <c r="T30">
        <v>11222738.9671032</v>
      </c>
      <c r="U30">
        <v>10923249.570161499</v>
      </c>
      <c r="V30">
        <v>10913848.7262007</v>
      </c>
      <c r="W30">
        <v>10972329.654252701</v>
      </c>
      <c r="X30">
        <v>11021188.6927619</v>
      </c>
      <c r="Y30">
        <v>11154546.2496056</v>
      </c>
      <c r="Z30">
        <v>11505767.452418899</v>
      </c>
      <c r="AA30">
        <v>11932056.5438742</v>
      </c>
      <c r="AB30">
        <v>12201964.150565499</v>
      </c>
      <c r="AC30">
        <v>12619823.5460259</v>
      </c>
      <c r="AD30">
        <v>12810708.571242301</v>
      </c>
      <c r="AE30">
        <v>12853449.9512899</v>
      </c>
    </row>
    <row r="31" spans="1:31" x14ac:dyDescent="0.3">
      <c r="A31" t="s">
        <v>199</v>
      </c>
      <c r="B31" t="s">
        <v>355</v>
      </c>
      <c r="C31" t="s">
        <v>297</v>
      </c>
      <c r="D31" t="s">
        <v>356</v>
      </c>
      <c r="E31" t="s">
        <v>298</v>
      </c>
      <c r="G31">
        <v>5442099.0948876003</v>
      </c>
      <c r="H31">
        <v>5910585.8990200199</v>
      </c>
      <c r="I31">
        <v>6155173.4824516699</v>
      </c>
      <c r="J31">
        <v>6127699.8513097698</v>
      </c>
      <c r="K31">
        <v>6090620.0199274104</v>
      </c>
      <c r="L31">
        <v>6096376.0805713702</v>
      </c>
      <c r="M31">
        <v>6039501.3836391103</v>
      </c>
      <c r="N31">
        <v>6136088.7331975801</v>
      </c>
      <c r="O31">
        <v>6263505.1777631901</v>
      </c>
      <c r="P31">
        <v>6559597.4847859098</v>
      </c>
      <c r="Q31">
        <v>6872690.7038450297</v>
      </c>
      <c r="R31">
        <v>7493640.1281607104</v>
      </c>
      <c r="S31">
        <v>8519008.94019082</v>
      </c>
      <c r="T31">
        <v>9380211.5219634902</v>
      </c>
      <c r="U31">
        <v>9621552.3010650501</v>
      </c>
      <c r="V31">
        <v>9513788.81072204</v>
      </c>
      <c r="W31">
        <v>9767916.0355531592</v>
      </c>
      <c r="X31">
        <v>10105367.4744616</v>
      </c>
      <c r="Y31">
        <v>10470554.544668</v>
      </c>
      <c r="Z31">
        <v>10844788.4128893</v>
      </c>
      <c r="AA31">
        <v>11200582.906063501</v>
      </c>
      <c r="AB31">
        <v>11491523.127015401</v>
      </c>
      <c r="AC31">
        <v>11858143.2621998</v>
      </c>
      <c r="AD31">
        <v>12158006.4352555</v>
      </c>
      <c r="AE31">
        <v>12973699.7729371</v>
      </c>
    </row>
    <row r="32" spans="1:31" x14ac:dyDescent="0.3">
      <c r="A32" t="s">
        <v>199</v>
      </c>
      <c r="B32" t="s">
        <v>357</v>
      </c>
      <c r="C32" t="s">
        <v>297</v>
      </c>
      <c r="D32" t="s">
        <v>358</v>
      </c>
      <c r="E32" t="s">
        <v>298</v>
      </c>
      <c r="G32">
        <v>32201993.744861901</v>
      </c>
      <c r="H32">
        <v>33362868.579376601</v>
      </c>
      <c r="I32">
        <v>35103952.741756</v>
      </c>
      <c r="J32">
        <v>36400581.4696109</v>
      </c>
      <c r="K32">
        <v>36870240.172636501</v>
      </c>
      <c r="L32">
        <v>37998737.668553904</v>
      </c>
      <c r="M32">
        <v>38165891.298245698</v>
      </c>
      <c r="N32">
        <v>38568735.9120152</v>
      </c>
      <c r="O32">
        <v>39213106.867717698</v>
      </c>
      <c r="P32">
        <v>39689277.481009699</v>
      </c>
      <c r="Q32">
        <v>40329629.679275699</v>
      </c>
      <c r="R32">
        <v>41136027.9495975</v>
      </c>
      <c r="S32">
        <v>42042132.405004099</v>
      </c>
      <c r="T32">
        <v>44394497.190014198</v>
      </c>
      <c r="U32">
        <v>43717819.939897798</v>
      </c>
      <c r="V32">
        <v>43886092.467126399</v>
      </c>
      <c r="W32">
        <v>44768616.015765101</v>
      </c>
      <c r="X32">
        <v>44914476.2837262</v>
      </c>
      <c r="Y32">
        <v>46009348.481814802</v>
      </c>
      <c r="Z32">
        <v>47706900.110017203</v>
      </c>
      <c r="AA32">
        <v>48450042.221424602</v>
      </c>
      <c r="AB32">
        <v>48574422.042456202</v>
      </c>
      <c r="AC32">
        <v>50113855.301971503</v>
      </c>
      <c r="AD32">
        <v>51501290.399106003</v>
      </c>
      <c r="AE32">
        <v>52794733.000352398</v>
      </c>
    </row>
    <row r="33" spans="1:31" x14ac:dyDescent="0.3">
      <c r="A33" t="s">
        <v>199</v>
      </c>
      <c r="B33" t="s">
        <v>359</v>
      </c>
      <c r="C33" t="s">
        <v>297</v>
      </c>
      <c r="D33" t="s">
        <v>360</v>
      </c>
      <c r="E33" t="s">
        <v>298</v>
      </c>
      <c r="G33">
        <v>10077621.186092401</v>
      </c>
      <c r="H33">
        <v>9833447.7075734492</v>
      </c>
      <c r="I33">
        <v>9482504.9560779892</v>
      </c>
      <c r="J33">
        <v>9308507.6247835495</v>
      </c>
      <c r="K33">
        <v>8931860.1859651208</v>
      </c>
      <c r="L33">
        <v>8796708.9884898495</v>
      </c>
      <c r="M33">
        <v>8473836.4096500203</v>
      </c>
      <c r="N33">
        <v>8050947.9067886602</v>
      </c>
      <c r="O33">
        <v>7681161.9579010997</v>
      </c>
      <c r="P33">
        <v>7419817.5409365296</v>
      </c>
      <c r="Q33">
        <v>7475837.0122178104</v>
      </c>
      <c r="R33">
        <v>8275212.2619087901</v>
      </c>
      <c r="S33">
        <v>7906783.5027008001</v>
      </c>
      <c r="T33">
        <v>7699257.9399888497</v>
      </c>
      <c r="U33">
        <v>7236734.2332277996</v>
      </c>
      <c r="V33">
        <v>6828085.1139500001</v>
      </c>
      <c r="W33">
        <v>6725061.9914987497</v>
      </c>
      <c r="X33">
        <v>6405234.5733777601</v>
      </c>
      <c r="Y33">
        <v>6209880.0996667799</v>
      </c>
      <c r="Z33">
        <v>6187715.4825424897</v>
      </c>
      <c r="AA33">
        <v>6036121.3713282002</v>
      </c>
      <c r="AB33">
        <v>5806382.4325374505</v>
      </c>
      <c r="AC33">
        <v>5615021.85308058</v>
      </c>
      <c r="AD33">
        <v>5431866.5338085098</v>
      </c>
      <c r="AE33">
        <v>5260298.6214328902</v>
      </c>
    </row>
    <row r="34" spans="1:31" x14ac:dyDescent="0.3">
      <c r="A34" t="s">
        <v>199</v>
      </c>
      <c r="B34" t="s">
        <v>361</v>
      </c>
      <c r="C34" t="s">
        <v>297</v>
      </c>
      <c r="D34" t="s">
        <v>362</v>
      </c>
      <c r="E34" t="s">
        <v>298</v>
      </c>
      <c r="G34">
        <v>18750054.4063426</v>
      </c>
      <c r="H34">
        <v>19803585.063877799</v>
      </c>
      <c r="I34">
        <v>20614510.666390799</v>
      </c>
      <c r="J34">
        <v>21028446.187261999</v>
      </c>
      <c r="K34">
        <v>21411899.775952399</v>
      </c>
      <c r="L34">
        <v>22094006.400288198</v>
      </c>
      <c r="M34">
        <v>22252589.0117638</v>
      </c>
      <c r="N34">
        <v>22044887.180108599</v>
      </c>
      <c r="O34">
        <v>22164259.289284099</v>
      </c>
      <c r="P34">
        <v>22231412.372138299</v>
      </c>
      <c r="Q34">
        <v>23629106.7886407</v>
      </c>
      <c r="R34">
        <v>25065727.849454299</v>
      </c>
      <c r="S34">
        <v>25811358.075562</v>
      </c>
      <c r="T34">
        <v>26469269.312275</v>
      </c>
      <c r="U34">
        <v>25838139.7557506</v>
      </c>
      <c r="V34">
        <v>25585552.8825805</v>
      </c>
      <c r="W34">
        <v>26211684.1512946</v>
      </c>
      <c r="X34">
        <v>25873724.018880099</v>
      </c>
      <c r="Y34">
        <v>26240035.153170001</v>
      </c>
      <c r="Z34">
        <v>26886221.412673902</v>
      </c>
      <c r="AA34">
        <v>26910113.820449099</v>
      </c>
      <c r="AB34">
        <v>26668088.898718301</v>
      </c>
      <c r="AC34">
        <v>26889137.916084699</v>
      </c>
      <c r="AD34">
        <v>27008820.175946299</v>
      </c>
      <c r="AE34">
        <v>26994160.3860364</v>
      </c>
    </row>
    <row r="35" spans="1:31" x14ac:dyDescent="0.3">
      <c r="A35" t="s">
        <v>199</v>
      </c>
      <c r="B35" t="s">
        <v>363</v>
      </c>
      <c r="C35" t="s">
        <v>297</v>
      </c>
      <c r="D35" t="s">
        <v>364</v>
      </c>
      <c r="E35" t="s">
        <v>298</v>
      </c>
      <c r="G35">
        <v>53113719.844936199</v>
      </c>
      <c r="H35">
        <v>54734894.654639497</v>
      </c>
      <c r="I35">
        <v>56945185.816095203</v>
      </c>
      <c r="J35">
        <v>58211075.4392538</v>
      </c>
      <c r="K35">
        <v>59919762.253095798</v>
      </c>
      <c r="L35">
        <v>61493964.946857199</v>
      </c>
      <c r="M35">
        <v>61817841.007949904</v>
      </c>
      <c r="N35">
        <v>62054062.216813803</v>
      </c>
      <c r="O35">
        <v>62214868.315547399</v>
      </c>
      <c r="P35">
        <v>62462390.0474125</v>
      </c>
      <c r="Q35">
        <v>63476316.824562304</v>
      </c>
      <c r="R35">
        <v>63846266.403642803</v>
      </c>
      <c r="S35">
        <v>64022396.7373152</v>
      </c>
      <c r="T35">
        <v>65545999.48212</v>
      </c>
      <c r="U35">
        <v>63974889.465639196</v>
      </c>
      <c r="V35">
        <v>63551713.570965998</v>
      </c>
      <c r="W35">
        <v>63911517.106196798</v>
      </c>
      <c r="X35">
        <v>63788564.894962497</v>
      </c>
      <c r="Y35">
        <v>63908255.255846903</v>
      </c>
      <c r="Z35">
        <v>64713909.317663699</v>
      </c>
      <c r="AA35">
        <v>64720652.936448902</v>
      </c>
      <c r="AB35">
        <v>64066943.611613199</v>
      </c>
      <c r="AC35">
        <v>64479596.173606999</v>
      </c>
      <c r="AD35">
        <v>65083127.996330999</v>
      </c>
      <c r="AE35">
        <v>65792468.099495701</v>
      </c>
    </row>
    <row r="36" spans="1:31" x14ac:dyDescent="0.3">
      <c r="A36" t="s">
        <v>199</v>
      </c>
      <c r="B36" t="s">
        <v>365</v>
      </c>
      <c r="C36" t="s">
        <v>297</v>
      </c>
      <c r="D36" t="s">
        <v>366</v>
      </c>
      <c r="E36" t="s">
        <v>298</v>
      </c>
      <c r="G36">
        <v>4681733.1215599701</v>
      </c>
      <c r="H36">
        <v>5105639.4635866201</v>
      </c>
      <c r="I36">
        <v>5338109.96528662</v>
      </c>
      <c r="J36">
        <v>5645804.7879456896</v>
      </c>
      <c r="K36">
        <v>5713049.3042103602</v>
      </c>
      <c r="L36">
        <v>5925233.6974315299</v>
      </c>
      <c r="M36">
        <v>6048450.2646902399</v>
      </c>
      <c r="N36">
        <v>6479698.7519995198</v>
      </c>
      <c r="O36">
        <v>6597278.8960814402</v>
      </c>
      <c r="P36">
        <v>6853408.8384217201</v>
      </c>
      <c r="Q36">
        <v>7189759.2985001802</v>
      </c>
      <c r="R36">
        <v>7331092.0963815097</v>
      </c>
      <c r="S36">
        <v>7314405.6968213702</v>
      </c>
      <c r="T36">
        <v>7565623.5863311402</v>
      </c>
      <c r="U36">
        <v>7497343.7579981899</v>
      </c>
      <c r="V36">
        <v>7519400.7519570701</v>
      </c>
      <c r="W36">
        <v>7559231.1444778303</v>
      </c>
      <c r="X36">
        <v>7601994.9542432996</v>
      </c>
      <c r="Y36">
        <v>7688938.1513012899</v>
      </c>
      <c r="Z36">
        <v>7763003.3030543802</v>
      </c>
      <c r="AA36">
        <v>7761080.1887256801</v>
      </c>
      <c r="AB36">
        <v>7655489.6906101303</v>
      </c>
      <c r="AC36">
        <v>7646182.5232066596</v>
      </c>
      <c r="AD36">
        <v>7897987.6939676004</v>
      </c>
      <c r="AE36">
        <v>7932491.0072997101</v>
      </c>
    </row>
    <row r="37" spans="1:31" x14ac:dyDescent="0.3">
      <c r="A37" t="s">
        <v>199</v>
      </c>
      <c r="B37" t="s">
        <v>367</v>
      </c>
      <c r="C37" t="s">
        <v>297</v>
      </c>
      <c r="D37" t="s">
        <v>368</v>
      </c>
      <c r="E37" t="s">
        <v>298</v>
      </c>
      <c r="G37">
        <v>45305633.218208201</v>
      </c>
      <c r="H37">
        <v>46483048.955290399</v>
      </c>
      <c r="I37">
        <v>48376544.544441901</v>
      </c>
      <c r="J37">
        <v>49355849.564086698</v>
      </c>
      <c r="K37">
        <v>50824170.918638401</v>
      </c>
      <c r="L37">
        <v>51941578.390578799</v>
      </c>
      <c r="M37">
        <v>51815954.868238397</v>
      </c>
      <c r="N37">
        <v>51238061.976841502</v>
      </c>
      <c r="O37">
        <v>50724568.152630702</v>
      </c>
      <c r="P37">
        <v>50493245.672201902</v>
      </c>
      <c r="Q37">
        <v>51009634.242047302</v>
      </c>
      <c r="R37">
        <v>51427328.165519997</v>
      </c>
      <c r="S37">
        <v>51678269.285010301</v>
      </c>
      <c r="T37">
        <v>53096344.3059159</v>
      </c>
      <c r="U37">
        <v>51718759.568892702</v>
      </c>
      <c r="V37">
        <v>51420812.719956897</v>
      </c>
      <c r="W37">
        <v>51935733.028957397</v>
      </c>
      <c r="X37">
        <v>51901251.336123101</v>
      </c>
      <c r="Y37">
        <v>51932707.178236499</v>
      </c>
      <c r="Z37">
        <v>52426448.776106901</v>
      </c>
      <c r="AA37">
        <v>52468611.892157003</v>
      </c>
      <c r="AB37">
        <v>51989167.538752899</v>
      </c>
      <c r="AC37">
        <v>51962380.494447403</v>
      </c>
      <c r="AD37">
        <v>52209873.086176597</v>
      </c>
      <c r="AE37">
        <v>52875925.776869297</v>
      </c>
    </row>
    <row r="38" spans="1:31" x14ac:dyDescent="0.3">
      <c r="A38" t="s">
        <v>199</v>
      </c>
      <c r="B38" t="s">
        <v>369</v>
      </c>
      <c r="C38" t="s">
        <v>297</v>
      </c>
      <c r="D38" t="s">
        <v>370</v>
      </c>
      <c r="E38" t="s">
        <v>298</v>
      </c>
      <c r="G38">
        <v>3126353.5051680701</v>
      </c>
      <c r="H38">
        <v>3146206.23576249</v>
      </c>
      <c r="I38">
        <v>3230531.30636669</v>
      </c>
      <c r="J38">
        <v>3209421.0872214702</v>
      </c>
      <c r="K38">
        <v>3382542.0302469698</v>
      </c>
      <c r="L38">
        <v>3627152.8588469098</v>
      </c>
      <c r="M38">
        <v>3953435.8750212202</v>
      </c>
      <c r="N38">
        <v>4336301.4879727699</v>
      </c>
      <c r="O38">
        <v>4893021.2668352202</v>
      </c>
      <c r="P38">
        <v>5115735.5367888603</v>
      </c>
      <c r="Q38">
        <v>5276923.2840149105</v>
      </c>
      <c r="R38">
        <v>5087846.14174126</v>
      </c>
      <c r="S38">
        <v>5029721.75548351</v>
      </c>
      <c r="T38">
        <v>4884031.5898729702</v>
      </c>
      <c r="U38">
        <v>4758786.1387483496</v>
      </c>
      <c r="V38">
        <v>4611500.0990521098</v>
      </c>
      <c r="W38">
        <v>4416552.9327616002</v>
      </c>
      <c r="X38">
        <v>4285318.6045961399</v>
      </c>
      <c r="Y38">
        <v>4286609.9263091004</v>
      </c>
      <c r="Z38">
        <v>4524457.2385023804</v>
      </c>
      <c r="AA38">
        <v>4490960.8555661403</v>
      </c>
      <c r="AB38">
        <v>4422286.38225016</v>
      </c>
      <c r="AC38">
        <v>4871033.1559529603</v>
      </c>
      <c r="AD38">
        <v>4975267.2161867796</v>
      </c>
      <c r="AE38">
        <v>4984051.3153267</v>
      </c>
    </row>
    <row r="39" spans="1:31" x14ac:dyDescent="0.3">
      <c r="A39" t="s">
        <v>199</v>
      </c>
      <c r="B39" t="s">
        <v>371</v>
      </c>
      <c r="C39" t="s">
        <v>297</v>
      </c>
      <c r="D39" t="s">
        <v>372</v>
      </c>
      <c r="E39" t="s">
        <v>298</v>
      </c>
      <c r="G39">
        <v>6825326.2229999099</v>
      </c>
      <c r="H39">
        <v>6786011.0759340599</v>
      </c>
      <c r="I39">
        <v>6849920.8990957905</v>
      </c>
      <c r="J39">
        <v>6633504.2470482802</v>
      </c>
      <c r="K39">
        <v>6426997.7650474999</v>
      </c>
      <c r="L39">
        <v>6351360.1418490903</v>
      </c>
      <c r="M39">
        <v>6182047.4107434601</v>
      </c>
      <c r="N39">
        <v>6134937.07654953</v>
      </c>
      <c r="O39">
        <v>6186638.5960558597</v>
      </c>
      <c r="P39">
        <v>6100167.3847221304</v>
      </c>
      <c r="Q39">
        <v>6071745.8370427098</v>
      </c>
      <c r="R39">
        <v>6127396.2344743097</v>
      </c>
      <c r="S39">
        <v>6140421.89073883</v>
      </c>
      <c r="T39">
        <v>6239290.3721717196</v>
      </c>
      <c r="U39">
        <v>6124639.6489207596</v>
      </c>
      <c r="V39">
        <v>5987894.1822749497</v>
      </c>
      <c r="W39">
        <v>5951435.3531203503</v>
      </c>
      <c r="X39">
        <v>5977615.8856168296</v>
      </c>
      <c r="Y39">
        <v>6246259.3193110796</v>
      </c>
      <c r="Z39">
        <v>6429605.1052611098</v>
      </c>
      <c r="AA39">
        <v>6477840.5937342998</v>
      </c>
      <c r="AB39">
        <v>6524356.5878269998</v>
      </c>
      <c r="AC39">
        <v>6602759.1197015997</v>
      </c>
      <c r="AD39">
        <v>6622625.8580239303</v>
      </c>
      <c r="AE39">
        <v>6726921.7716857204</v>
      </c>
    </row>
    <row r="40" spans="1:31" x14ac:dyDescent="0.3">
      <c r="A40" t="s">
        <v>199</v>
      </c>
      <c r="B40" t="s">
        <v>373</v>
      </c>
      <c r="C40" t="s">
        <v>297</v>
      </c>
      <c r="D40" t="s">
        <v>374</v>
      </c>
      <c r="E40" t="s">
        <v>298</v>
      </c>
      <c r="G40">
        <v>59239688.622201003</v>
      </c>
      <c r="H40">
        <v>62744607.792758398</v>
      </c>
      <c r="I40">
        <v>66369576.5863837</v>
      </c>
      <c r="J40">
        <v>68009627.647332504</v>
      </c>
      <c r="K40">
        <v>69626574.447538406</v>
      </c>
      <c r="L40">
        <v>72229072.671097398</v>
      </c>
      <c r="M40">
        <v>73200488.451831296</v>
      </c>
      <c r="N40">
        <v>73549411.432381704</v>
      </c>
      <c r="O40">
        <v>74443381.221849993</v>
      </c>
      <c r="P40">
        <v>77406305.882370695</v>
      </c>
      <c r="Q40">
        <v>79882567.708393499</v>
      </c>
      <c r="R40">
        <v>81885091.491960198</v>
      </c>
      <c r="S40">
        <v>84022334.695326298</v>
      </c>
      <c r="T40">
        <v>87669053.316519797</v>
      </c>
      <c r="U40">
        <v>86709278.282893002</v>
      </c>
      <c r="V40">
        <v>86349389.544245198</v>
      </c>
      <c r="W40">
        <v>88199158.871500403</v>
      </c>
      <c r="X40">
        <v>88666529.108279705</v>
      </c>
      <c r="Y40">
        <v>91380847.607290193</v>
      </c>
      <c r="Z40">
        <v>95348231.710942194</v>
      </c>
      <c r="AA40">
        <v>97487415.446565703</v>
      </c>
      <c r="AB40">
        <v>98257366.776997894</v>
      </c>
      <c r="AC40">
        <v>102186179.385649</v>
      </c>
      <c r="AD40">
        <v>106907550.355381</v>
      </c>
      <c r="AE40">
        <v>112081437.83708701</v>
      </c>
    </row>
    <row r="41" spans="1:31" x14ac:dyDescent="0.3">
      <c r="A41" t="s">
        <v>199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199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199</v>
      </c>
      <c r="B43" t="s">
        <v>379</v>
      </c>
      <c r="C43" t="s">
        <v>297</v>
      </c>
      <c r="D43" t="s">
        <v>380</v>
      </c>
      <c r="E43" t="s">
        <v>298</v>
      </c>
      <c r="G43">
        <v>14735519.0277334</v>
      </c>
      <c r="H43">
        <v>16315393.137319</v>
      </c>
      <c r="I43">
        <v>16708939.407844</v>
      </c>
      <c r="J43">
        <v>16088688.371835999</v>
      </c>
      <c r="K43">
        <v>15381756.8403256</v>
      </c>
      <c r="L43">
        <v>15240994.894516001</v>
      </c>
      <c r="M43">
        <v>16152668.2671954</v>
      </c>
      <c r="N43">
        <v>17133012.509274501</v>
      </c>
      <c r="O43">
        <v>18183788.4798708</v>
      </c>
      <c r="P43">
        <v>19480844.6275656</v>
      </c>
      <c r="Q43">
        <v>22773777.2646886</v>
      </c>
      <c r="R43">
        <v>24389699.5364305</v>
      </c>
      <c r="S43">
        <v>24601843.360337399</v>
      </c>
      <c r="T43">
        <v>24608828.329256799</v>
      </c>
      <c r="U43">
        <v>24329054.4352936</v>
      </c>
      <c r="V43">
        <v>24424444.9344249</v>
      </c>
      <c r="W43">
        <v>24680907.880082499</v>
      </c>
      <c r="X43">
        <v>25500152.2409789</v>
      </c>
      <c r="Y43">
        <v>26115240.674318299</v>
      </c>
      <c r="Z43">
        <v>27450548.285693001</v>
      </c>
      <c r="AA43">
        <v>29007709.241778601</v>
      </c>
      <c r="AB43">
        <v>30540285.266176</v>
      </c>
      <c r="AC43">
        <v>32343760.958988499</v>
      </c>
      <c r="AD43">
        <v>34352506.208941601</v>
      </c>
      <c r="AE43">
        <v>35460513.520742796</v>
      </c>
    </row>
    <row r="44" spans="1:31" x14ac:dyDescent="0.3">
      <c r="A44" t="s">
        <v>199</v>
      </c>
      <c r="B44" t="s">
        <v>381</v>
      </c>
      <c r="C44" t="s">
        <v>297</v>
      </c>
      <c r="D44" t="s">
        <v>382</v>
      </c>
      <c r="E44" t="s">
        <v>298</v>
      </c>
      <c r="G44">
        <v>751851395.76137602</v>
      </c>
      <c r="H44">
        <v>775952618.67510402</v>
      </c>
      <c r="I44">
        <v>800572060.36989605</v>
      </c>
      <c r="J44">
        <v>802947528.39364195</v>
      </c>
      <c r="K44">
        <v>803439980.19887602</v>
      </c>
      <c r="L44">
        <v>813063088.82160604</v>
      </c>
      <c r="M44">
        <v>807666365.28610301</v>
      </c>
      <c r="N44">
        <v>802104762.92377806</v>
      </c>
      <c r="O44">
        <v>804308135.72629297</v>
      </c>
      <c r="P44">
        <v>812499185.54665804</v>
      </c>
      <c r="Q44">
        <v>828453380.45840502</v>
      </c>
      <c r="R44">
        <v>845668413.13170505</v>
      </c>
      <c r="S44">
        <v>858352407.86099195</v>
      </c>
      <c r="T44">
        <v>875663300.07525301</v>
      </c>
      <c r="U44">
        <v>851233437.78001499</v>
      </c>
      <c r="V44">
        <v>841139526.91649699</v>
      </c>
      <c r="W44">
        <v>845302277.410357</v>
      </c>
      <c r="X44">
        <v>844002524.24366105</v>
      </c>
      <c r="Y44">
        <v>852383109.34541404</v>
      </c>
      <c r="Z44">
        <v>873603348.189574</v>
      </c>
      <c r="AA44">
        <v>883934303.35355103</v>
      </c>
      <c r="AB44">
        <v>882540078.073838</v>
      </c>
      <c r="AC44">
        <v>897717163.21654499</v>
      </c>
      <c r="AD44">
        <v>912120796.70257401</v>
      </c>
      <c r="AE44">
        <v>923560329.774984</v>
      </c>
    </row>
    <row r="45" spans="1:31" x14ac:dyDescent="0.3">
      <c r="A45" t="s">
        <v>199</v>
      </c>
      <c r="B45" t="s">
        <v>383</v>
      </c>
      <c r="C45" t="s">
        <v>297</v>
      </c>
      <c r="D45" t="s">
        <v>384</v>
      </c>
      <c r="E45" t="s">
        <v>298</v>
      </c>
      <c r="G45">
        <v>735448749.20295095</v>
      </c>
      <c r="H45">
        <v>761687394.47416496</v>
      </c>
      <c r="I45">
        <v>788654769.89165199</v>
      </c>
      <c r="J45">
        <v>794189165.51175594</v>
      </c>
      <c r="K45">
        <v>798292760.60719097</v>
      </c>
      <c r="L45">
        <v>811343587.96478999</v>
      </c>
      <c r="M45">
        <v>809457747.54185402</v>
      </c>
      <c r="N45">
        <v>807291101.82809699</v>
      </c>
      <c r="O45">
        <v>812595005.78259599</v>
      </c>
      <c r="P45">
        <v>823861346.18665004</v>
      </c>
      <c r="Q45">
        <v>843319668.63393104</v>
      </c>
      <c r="R45">
        <v>864177860.10143197</v>
      </c>
      <c r="S45">
        <v>880398085.303213</v>
      </c>
      <c r="T45">
        <v>902563897.86403406</v>
      </c>
      <c r="U45">
        <v>880674055.98500395</v>
      </c>
      <c r="V45">
        <v>873435902.34569705</v>
      </c>
      <c r="W45">
        <v>879726601.42138195</v>
      </c>
      <c r="X45">
        <v>880997665.69600797</v>
      </c>
      <c r="Y45">
        <v>892139529.57113004</v>
      </c>
      <c r="Z45">
        <v>916838410.49458802</v>
      </c>
      <c r="AA45">
        <v>930142656.97186697</v>
      </c>
      <c r="AB45">
        <v>929995098.98964703</v>
      </c>
      <c r="AC45">
        <v>948066303.17259395</v>
      </c>
      <c r="AD45">
        <v>965669146.69804895</v>
      </c>
      <c r="AE45">
        <v>980370847.71388102</v>
      </c>
    </row>
    <row r="46" spans="1:31" x14ac:dyDescent="0.3">
      <c r="A46" t="s">
        <v>199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199</v>
      </c>
      <c r="B47" t="s">
        <v>387</v>
      </c>
      <c r="C47" t="s">
        <v>297</v>
      </c>
      <c r="D47" t="s">
        <v>388</v>
      </c>
      <c r="E47" t="s">
        <v>298</v>
      </c>
      <c r="G47">
        <v>317483721.05127901</v>
      </c>
      <c r="H47">
        <v>327668401.427773</v>
      </c>
      <c r="I47">
        <v>339924959.78247702</v>
      </c>
      <c r="J47">
        <v>344405446.33809501</v>
      </c>
      <c r="K47">
        <v>345560805.91532499</v>
      </c>
      <c r="L47">
        <v>353005472.81388998</v>
      </c>
      <c r="M47">
        <v>354986785.04563802</v>
      </c>
      <c r="N47">
        <v>354491433.72517002</v>
      </c>
      <c r="O47">
        <v>357615726.69298398</v>
      </c>
      <c r="P47">
        <v>362156646.50403202</v>
      </c>
      <c r="Q47">
        <v>368580740.07488501</v>
      </c>
      <c r="R47">
        <v>375296366.457923</v>
      </c>
      <c r="S47">
        <v>380787481.19401401</v>
      </c>
      <c r="T47">
        <v>398158967.07010001</v>
      </c>
      <c r="U47">
        <v>388673810.47996002</v>
      </c>
      <c r="V47">
        <v>387450930.48137802</v>
      </c>
      <c r="W47">
        <v>390596579.69490099</v>
      </c>
      <c r="X47">
        <v>391579215.37366199</v>
      </c>
      <c r="Y47">
        <v>397429337.44402498</v>
      </c>
      <c r="Z47">
        <v>409893636.918697</v>
      </c>
      <c r="AA47">
        <v>415369031.84883797</v>
      </c>
      <c r="AB47">
        <v>414137140.02900398</v>
      </c>
      <c r="AC47">
        <v>422301621.613177</v>
      </c>
      <c r="AD47">
        <v>431608473.52154303</v>
      </c>
      <c r="AE47">
        <v>441759376.50416303</v>
      </c>
    </row>
    <row r="48" spans="1:31" x14ac:dyDescent="0.3">
      <c r="A48" t="s">
        <v>199</v>
      </c>
      <c r="B48" t="s">
        <v>389</v>
      </c>
      <c r="C48" t="s">
        <v>297</v>
      </c>
      <c r="D48" t="s">
        <v>390</v>
      </c>
      <c r="E48" t="s">
        <v>298</v>
      </c>
      <c r="G48">
        <v>370075057.94279897</v>
      </c>
      <c r="H48">
        <v>383985839.328412</v>
      </c>
      <c r="I48">
        <v>400338655.62234801</v>
      </c>
      <c r="J48">
        <v>407573256.202133</v>
      </c>
      <c r="K48">
        <v>410519275.87197399</v>
      </c>
      <c r="L48">
        <v>420405389.63410801</v>
      </c>
      <c r="M48">
        <v>424193447.75796402</v>
      </c>
      <c r="N48">
        <v>424895284.03340799</v>
      </c>
      <c r="O48">
        <v>430156283.73399502</v>
      </c>
      <c r="P48">
        <v>437273073.96946698</v>
      </c>
      <c r="Q48">
        <v>446332339.14949298</v>
      </c>
      <c r="R48">
        <v>455414942.10606003</v>
      </c>
      <c r="S48">
        <v>462827978.04087299</v>
      </c>
      <c r="T48">
        <v>483816757.00900501</v>
      </c>
      <c r="U48">
        <v>474915981.67652899</v>
      </c>
      <c r="V48">
        <v>475524894.322595</v>
      </c>
      <c r="W48">
        <v>482659247.219598</v>
      </c>
      <c r="X48">
        <v>486465987.013901</v>
      </c>
      <c r="Y48">
        <v>496145816.47500598</v>
      </c>
      <c r="Z48">
        <v>512617372.53148198</v>
      </c>
      <c r="AA48">
        <v>520554660.92872</v>
      </c>
      <c r="AB48">
        <v>520518429.19447702</v>
      </c>
      <c r="AC48">
        <v>530895438.11130399</v>
      </c>
      <c r="AD48">
        <v>542899878.633448</v>
      </c>
      <c r="AE48">
        <v>555850528.99187505</v>
      </c>
    </row>
    <row r="49" spans="1:32" x14ac:dyDescent="0.3">
      <c r="A49" t="s">
        <v>199</v>
      </c>
      <c r="B49" t="s">
        <v>391</v>
      </c>
      <c r="C49" t="s">
        <v>297</v>
      </c>
      <c r="D49" t="s">
        <v>392</v>
      </c>
      <c r="E49" t="s">
        <v>298</v>
      </c>
      <c r="G49">
        <v>27900412.096927401</v>
      </c>
      <c r="H49">
        <v>29223716.0403344</v>
      </c>
      <c r="I49">
        <v>30732734.279892199</v>
      </c>
      <c r="J49">
        <v>31338900.075404398</v>
      </c>
      <c r="K49">
        <v>31577982.337474</v>
      </c>
      <c r="L49">
        <v>32423661.571560901</v>
      </c>
      <c r="M49">
        <v>32775020.0203797</v>
      </c>
      <c r="N49">
        <v>33103166.055702299</v>
      </c>
      <c r="O49">
        <v>33775829.1820025</v>
      </c>
      <c r="P49">
        <v>34774521.438604198</v>
      </c>
      <c r="Q49">
        <v>35926355.808260404</v>
      </c>
      <c r="R49">
        <v>37011897.610063098</v>
      </c>
      <c r="S49">
        <v>38067612.148958899</v>
      </c>
      <c r="T49">
        <v>40156979.355794698</v>
      </c>
      <c r="U49">
        <v>40223237.448785201</v>
      </c>
      <c r="V49">
        <v>40625163.474482603</v>
      </c>
      <c r="W49">
        <v>42265242.7968271</v>
      </c>
      <c r="X49">
        <v>43235475.932395898</v>
      </c>
      <c r="Y49">
        <v>44688657.7717489</v>
      </c>
      <c r="Z49">
        <v>46375407.700726204</v>
      </c>
      <c r="AA49">
        <v>47194243.270211503</v>
      </c>
      <c r="AB49">
        <v>47277124.0441285</v>
      </c>
      <c r="AC49">
        <v>48075389.116898902</v>
      </c>
      <c r="AD49">
        <v>49186281.418734297</v>
      </c>
      <c r="AE49">
        <v>50522289.632788502</v>
      </c>
    </row>
    <row r="50" spans="1:32" x14ac:dyDescent="0.3">
      <c r="A50" t="s">
        <v>199</v>
      </c>
      <c r="B50" t="s">
        <v>393</v>
      </c>
      <c r="C50" t="s">
        <v>297</v>
      </c>
      <c r="D50" t="s">
        <v>394</v>
      </c>
      <c r="E50" t="s">
        <v>298</v>
      </c>
      <c r="G50">
        <v>24690924.794592001</v>
      </c>
      <c r="H50">
        <v>27093721.860305</v>
      </c>
      <c r="I50">
        <v>29680961.559979301</v>
      </c>
      <c r="J50">
        <v>31828909.7886336</v>
      </c>
      <c r="K50">
        <v>33380487.619175799</v>
      </c>
      <c r="L50">
        <v>34976255.248657301</v>
      </c>
      <c r="M50">
        <v>36431642.691946097</v>
      </c>
      <c r="N50">
        <v>37300684.252535596</v>
      </c>
      <c r="O50">
        <v>38764727.859008998</v>
      </c>
      <c r="P50">
        <v>40341906.026830301</v>
      </c>
      <c r="Q50">
        <v>41825243.266347997</v>
      </c>
      <c r="R50">
        <v>43106678.038073003</v>
      </c>
      <c r="S50">
        <v>43972884.697899997</v>
      </c>
      <c r="T50">
        <v>45500810.583109997</v>
      </c>
      <c r="U50">
        <v>46018933.747784398</v>
      </c>
      <c r="V50">
        <v>47448800.366733901</v>
      </c>
      <c r="W50">
        <v>49797424.727870502</v>
      </c>
      <c r="X50">
        <v>51651295.7078427</v>
      </c>
      <c r="Y50">
        <v>54027821.259231798</v>
      </c>
      <c r="Z50">
        <v>56348327.912058301</v>
      </c>
      <c r="AA50">
        <v>57991385.809669897</v>
      </c>
      <c r="AB50">
        <v>59104165.121344998</v>
      </c>
      <c r="AC50">
        <v>60518427.381227598</v>
      </c>
      <c r="AD50">
        <v>62105123.693170696</v>
      </c>
      <c r="AE50">
        <v>63568862.854923204</v>
      </c>
    </row>
    <row r="51" spans="1:32" x14ac:dyDescent="0.3">
      <c r="A51" t="s">
        <v>199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199</v>
      </c>
      <c r="B53" t="s">
        <v>399</v>
      </c>
      <c r="C53" t="s">
        <v>297</v>
      </c>
      <c r="D53" t="s">
        <v>400</v>
      </c>
      <c r="E53" t="s">
        <v>298</v>
      </c>
      <c r="G53">
        <v>22084235.026753299</v>
      </c>
      <c r="H53">
        <v>23308319.712049499</v>
      </c>
      <c r="I53">
        <v>24123757.123645</v>
      </c>
      <c r="J53">
        <v>24305347.452893</v>
      </c>
      <c r="K53">
        <v>24744413.4896501</v>
      </c>
      <c r="L53">
        <v>25980430.728136402</v>
      </c>
      <c r="M53">
        <v>26279432.299439099</v>
      </c>
      <c r="N53">
        <v>26898347.763634998</v>
      </c>
      <c r="O53">
        <v>27862743.3628291</v>
      </c>
      <c r="P53">
        <v>28695901.5679093</v>
      </c>
      <c r="Q53">
        <v>29605911.444760799</v>
      </c>
      <c r="R53">
        <v>29740799.437624998</v>
      </c>
      <c r="S53">
        <v>30215353.739684898</v>
      </c>
      <c r="T53">
        <v>30325117.538326401</v>
      </c>
      <c r="U53">
        <v>29206185.620242301</v>
      </c>
      <c r="V53">
        <v>28351729.389486901</v>
      </c>
      <c r="W53">
        <v>27891662.055848502</v>
      </c>
      <c r="X53">
        <v>27491038.850614801</v>
      </c>
      <c r="Y53">
        <v>27318113.493625902</v>
      </c>
      <c r="Z53">
        <v>27486219.560697</v>
      </c>
      <c r="AA53">
        <v>27053772.361903101</v>
      </c>
      <c r="AB53">
        <v>26163219.782533299</v>
      </c>
      <c r="AC53">
        <v>26061655.325511798</v>
      </c>
      <c r="AD53">
        <v>25862832.379374601</v>
      </c>
      <c r="AE53">
        <v>24905726.9720187</v>
      </c>
    </row>
    <row r="54" spans="1:32" x14ac:dyDescent="0.3">
      <c r="A54" t="s">
        <v>199</v>
      </c>
      <c r="B54" t="s">
        <v>401</v>
      </c>
      <c r="C54" t="s">
        <v>297</v>
      </c>
      <c r="D54" t="s">
        <v>402</v>
      </c>
      <c r="E54" t="s">
        <v>298</v>
      </c>
      <c r="G54">
        <v>31809402.059565801</v>
      </c>
      <c r="H54">
        <v>33642166.699520901</v>
      </c>
      <c r="I54">
        <v>34899876.124188401</v>
      </c>
      <c r="J54">
        <v>35641965.002188697</v>
      </c>
      <c r="K54">
        <v>36580735.467597999</v>
      </c>
      <c r="L54">
        <v>38207502.854759596</v>
      </c>
      <c r="M54">
        <v>38336061.017444797</v>
      </c>
      <c r="N54">
        <v>39145419.369474098</v>
      </c>
      <c r="O54">
        <v>40788315.143466897</v>
      </c>
      <c r="P54">
        <v>42134569.961730301</v>
      </c>
      <c r="Q54">
        <v>43363146.658838503</v>
      </c>
      <c r="R54">
        <v>43796805.333141498</v>
      </c>
      <c r="S54">
        <v>44826349.475335501</v>
      </c>
      <c r="T54">
        <v>45215109.615099803</v>
      </c>
      <c r="U54">
        <v>43736959.5370363</v>
      </c>
      <c r="V54">
        <v>42577308.981577799</v>
      </c>
      <c r="W54">
        <v>42061205.729317702</v>
      </c>
      <c r="X54">
        <v>41653593.160849601</v>
      </c>
      <c r="Y54">
        <v>41579845.584567897</v>
      </c>
      <c r="Z54">
        <v>41926451.0494278</v>
      </c>
      <c r="AA54">
        <v>41441302.192138501</v>
      </c>
      <c r="AB54">
        <v>40424647.248336203</v>
      </c>
      <c r="AC54">
        <v>40443236.598448902</v>
      </c>
      <c r="AD54">
        <v>40268366.051203698</v>
      </c>
      <c r="AE54">
        <v>39550058.198528297</v>
      </c>
    </row>
    <row r="55" spans="1:32" x14ac:dyDescent="0.3">
      <c r="A55" t="s">
        <v>199</v>
      </c>
      <c r="B55" t="s">
        <v>403</v>
      </c>
      <c r="C55" t="s">
        <v>297</v>
      </c>
      <c r="D55" t="s">
        <v>404</v>
      </c>
      <c r="E55" t="s">
        <v>298</v>
      </c>
      <c r="G55">
        <v>9725167.0328124892</v>
      </c>
      <c r="H55">
        <v>10333846.9874714</v>
      </c>
      <c r="I55">
        <v>10776119.000543401</v>
      </c>
      <c r="J55">
        <v>11336617.549295699</v>
      </c>
      <c r="K55">
        <v>11836321.9779479</v>
      </c>
      <c r="L55">
        <v>12227072.1266232</v>
      </c>
      <c r="M55">
        <v>12056628.7180057</v>
      </c>
      <c r="N55">
        <v>12247071.6058391</v>
      </c>
      <c r="O55">
        <v>12925571.780637801</v>
      </c>
      <c r="P55">
        <v>13438668.393820999</v>
      </c>
      <c r="Q55">
        <v>13757235.2140777</v>
      </c>
      <c r="R55">
        <v>14056005.8955165</v>
      </c>
      <c r="S55">
        <v>14610995.7356507</v>
      </c>
      <c r="T55">
        <v>14889992.076773301</v>
      </c>
      <c r="U55">
        <v>14530773.916794</v>
      </c>
      <c r="V55">
        <v>14225579.592090899</v>
      </c>
      <c r="W55">
        <v>14169543.673469201</v>
      </c>
      <c r="X55">
        <v>14162554.310234699</v>
      </c>
      <c r="Y55">
        <v>14261732.090941999</v>
      </c>
      <c r="Z55">
        <v>14440231.488730799</v>
      </c>
      <c r="AA55">
        <v>14387529.830235399</v>
      </c>
      <c r="AB55">
        <v>14261427.4658029</v>
      </c>
      <c r="AC55">
        <v>14381581.2729371</v>
      </c>
      <c r="AD55">
        <v>14405533.671829101</v>
      </c>
      <c r="AE55">
        <v>14644331.2265097</v>
      </c>
    </row>
    <row r="56" spans="1:32" x14ac:dyDescent="0.3">
      <c r="A56" t="s">
        <v>199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199</v>
      </c>
      <c r="B57" t="s">
        <v>407</v>
      </c>
      <c r="C57" t="s">
        <v>297</v>
      </c>
      <c r="D57" t="s">
        <v>408</v>
      </c>
      <c r="E57" t="s">
        <v>298</v>
      </c>
      <c r="G57">
        <v>1179242187.04421</v>
      </c>
      <c r="H57">
        <v>1218917417.10885</v>
      </c>
      <c r="I57">
        <v>1261503351.6484699</v>
      </c>
      <c r="J57">
        <v>1270838438.67559</v>
      </c>
      <c r="K57">
        <v>1274181415.4639299</v>
      </c>
      <c r="L57">
        <v>1294456731.5367</v>
      </c>
      <c r="M57">
        <v>1292084202.1875701</v>
      </c>
      <c r="N57">
        <v>1286048634.67589</v>
      </c>
      <c r="O57">
        <v>1292650692.0597601</v>
      </c>
      <c r="P57">
        <v>1309087454.306</v>
      </c>
      <c r="Q57">
        <v>1334549141.48912</v>
      </c>
      <c r="R57">
        <v>1360683547.30481</v>
      </c>
      <c r="S57">
        <v>1380853781.7324901</v>
      </c>
      <c r="T57">
        <v>1419568210.9514201</v>
      </c>
      <c r="U57">
        <v>1384322057.8081501</v>
      </c>
      <c r="V57">
        <v>1372853060.8517399</v>
      </c>
      <c r="W57">
        <v>1385162096.8610401</v>
      </c>
      <c r="X57">
        <v>1386455282.5515299</v>
      </c>
      <c r="Y57">
        <v>1405422785.2650399</v>
      </c>
      <c r="Z57">
        <v>1444161915.19174</v>
      </c>
      <c r="AA57">
        <v>1462469891.9921401</v>
      </c>
      <c r="AB57">
        <v>1460630650.7597401</v>
      </c>
      <c r="AC57">
        <v>1487941398.3120401</v>
      </c>
      <c r="AD57">
        <v>1516761533.7595799</v>
      </c>
      <c r="AE57">
        <v>1543959333.7146599</v>
      </c>
    </row>
    <row r="58" spans="1:32" x14ac:dyDescent="0.3">
      <c r="A58" t="s">
        <v>199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199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201</v>
      </c>
      <c r="B2" t="s">
        <v>295</v>
      </c>
      <c r="C2" t="s">
        <v>297</v>
      </c>
      <c r="D2" t="s">
        <v>296</v>
      </c>
      <c r="E2" t="s">
        <v>298</v>
      </c>
      <c r="G2">
        <v>359248.19599236897</v>
      </c>
      <c r="H2">
        <v>367054.80354564497</v>
      </c>
      <c r="I2">
        <v>386461.933549896</v>
      </c>
      <c r="J2">
        <v>396755.52950261702</v>
      </c>
      <c r="K2">
        <v>393383.32270702301</v>
      </c>
      <c r="L2">
        <v>397283.55049660598</v>
      </c>
      <c r="M2">
        <v>397499.25085251703</v>
      </c>
      <c r="N2">
        <v>384941.089430161</v>
      </c>
      <c r="O2">
        <v>365524.51458689402</v>
      </c>
      <c r="P2">
        <v>345836.20429856499</v>
      </c>
      <c r="Q2">
        <v>325007.72777459602</v>
      </c>
      <c r="R2">
        <v>314778.526130707</v>
      </c>
      <c r="S2">
        <v>301810.54131854698</v>
      </c>
      <c r="T2">
        <v>299471.69260342501</v>
      </c>
      <c r="U2">
        <v>284781.05915467301</v>
      </c>
      <c r="V2">
        <v>273008.65050744498</v>
      </c>
      <c r="W2">
        <v>268953.66362658801</v>
      </c>
      <c r="X2">
        <v>263419.76475955802</v>
      </c>
      <c r="Y2">
        <v>260078.39366502999</v>
      </c>
      <c r="Z2">
        <v>260146.73147717101</v>
      </c>
      <c r="AA2">
        <v>258584.14493081099</v>
      </c>
      <c r="AB2">
        <v>261186.02184770399</v>
      </c>
      <c r="AC2">
        <v>260528.52817697299</v>
      </c>
      <c r="AD2">
        <v>260542.63233309801</v>
      </c>
      <c r="AE2">
        <v>263027.88786445401</v>
      </c>
      <c r="AF2">
        <v>249534.106077559</v>
      </c>
    </row>
    <row r="3" spans="1:32" x14ac:dyDescent="0.3">
      <c r="A3" t="s">
        <v>201</v>
      </c>
      <c r="B3" t="s">
        <v>299</v>
      </c>
      <c r="C3" t="s">
        <v>297</v>
      </c>
      <c r="D3" t="s">
        <v>300</v>
      </c>
      <c r="E3" t="s">
        <v>298</v>
      </c>
      <c r="G3">
        <v>132833.3082571</v>
      </c>
      <c r="H3">
        <v>133476.920975174</v>
      </c>
      <c r="I3">
        <v>137555.005269963</v>
      </c>
      <c r="J3">
        <v>140512.49920335901</v>
      </c>
      <c r="K3">
        <v>141470.696679063</v>
      </c>
      <c r="L3">
        <v>144388.49621449501</v>
      </c>
      <c r="M3">
        <v>137465.44964725201</v>
      </c>
      <c r="N3">
        <v>128468.88450592601</v>
      </c>
      <c r="O3">
        <v>121040.42478627</v>
      </c>
      <c r="P3">
        <v>116324.10436174501</v>
      </c>
      <c r="Q3">
        <v>108175.04143573401</v>
      </c>
      <c r="R3">
        <v>102466.944725251</v>
      </c>
      <c r="S3">
        <v>94585.323795610006</v>
      </c>
      <c r="T3">
        <v>88071.724950716802</v>
      </c>
      <c r="U3">
        <v>77278.816396222101</v>
      </c>
      <c r="V3">
        <v>71467.649040385397</v>
      </c>
      <c r="W3">
        <v>66148.548987187605</v>
      </c>
      <c r="X3">
        <v>62115.498425206701</v>
      </c>
      <c r="Y3">
        <v>58865.947567337302</v>
      </c>
      <c r="Z3">
        <v>55723.6539662254</v>
      </c>
      <c r="AA3">
        <v>52932.763937609197</v>
      </c>
      <c r="AB3">
        <v>49680.514252298701</v>
      </c>
      <c r="AC3">
        <v>47801.120431247698</v>
      </c>
      <c r="AD3">
        <v>45992.821001758901</v>
      </c>
      <c r="AE3">
        <v>43514.490407033598</v>
      </c>
      <c r="AF3">
        <v>40853.893954697502</v>
      </c>
    </row>
    <row r="4" spans="1:32" x14ac:dyDescent="0.3">
      <c r="A4" t="s">
        <v>201</v>
      </c>
      <c r="B4" t="s">
        <v>301</v>
      </c>
      <c r="C4" t="s">
        <v>297</v>
      </c>
      <c r="D4" t="s">
        <v>302</v>
      </c>
      <c r="E4" t="s">
        <v>298</v>
      </c>
      <c r="G4">
        <v>53682486.958935499</v>
      </c>
      <c r="H4">
        <v>54191663.209989697</v>
      </c>
      <c r="I4">
        <v>55704060.690865099</v>
      </c>
      <c r="J4">
        <v>56071164.651236303</v>
      </c>
      <c r="K4">
        <v>56685371.893915303</v>
      </c>
      <c r="L4">
        <v>58067271.242392004</v>
      </c>
      <c r="M4">
        <v>58875697.949812703</v>
      </c>
      <c r="N4">
        <v>59486438.037585802</v>
      </c>
      <c r="O4">
        <v>60413481.102077603</v>
      </c>
      <c r="P4">
        <v>61989414.198382802</v>
      </c>
      <c r="Q4">
        <v>63913977.890212402</v>
      </c>
      <c r="R4">
        <v>66685408.287841901</v>
      </c>
      <c r="S4">
        <v>68220497.533027798</v>
      </c>
      <c r="T4">
        <v>69104150.101799101</v>
      </c>
      <c r="U4">
        <v>65906685.6587575</v>
      </c>
      <c r="V4">
        <v>66315938.586480103</v>
      </c>
      <c r="W4">
        <v>66676450.0222627</v>
      </c>
      <c r="X4">
        <v>67304397.969871596</v>
      </c>
      <c r="Y4">
        <v>68474772.741348997</v>
      </c>
      <c r="Z4">
        <v>70638044.611479595</v>
      </c>
      <c r="AA4">
        <v>71553470.547400594</v>
      </c>
      <c r="AB4">
        <v>71679407.164503098</v>
      </c>
      <c r="AC4">
        <v>73399601.0109905</v>
      </c>
      <c r="AD4">
        <v>74921767.671087503</v>
      </c>
      <c r="AE4">
        <v>75509306.339447007</v>
      </c>
      <c r="AF4">
        <v>73659500.937940404</v>
      </c>
    </row>
    <row r="5" spans="1:32" x14ac:dyDescent="0.3">
      <c r="A5" t="s">
        <v>201</v>
      </c>
      <c r="B5" t="s">
        <v>303</v>
      </c>
      <c r="C5" t="s">
        <v>297</v>
      </c>
      <c r="D5" t="s">
        <v>304</v>
      </c>
      <c r="E5" t="s">
        <v>298</v>
      </c>
      <c r="G5">
        <v>1589440.9336182</v>
      </c>
      <c r="H5">
        <v>1674420.92927184</v>
      </c>
      <c r="I5">
        <v>1774304.2502259701</v>
      </c>
      <c r="J5">
        <v>1851512.7903801899</v>
      </c>
      <c r="K5">
        <v>1908976.8290479199</v>
      </c>
      <c r="L5">
        <v>1975268.9728952299</v>
      </c>
      <c r="M5">
        <v>1999958.2577499601</v>
      </c>
      <c r="N5">
        <v>2072644.2587383001</v>
      </c>
      <c r="O5">
        <v>2118899.4308978599</v>
      </c>
      <c r="P5">
        <v>2168139.3994396902</v>
      </c>
      <c r="Q5">
        <v>2243399.8336480898</v>
      </c>
      <c r="R5">
        <v>2308285.07641696</v>
      </c>
      <c r="S5">
        <v>2315379.5705138599</v>
      </c>
      <c r="T5">
        <v>2321814.9479552698</v>
      </c>
      <c r="U5">
        <v>2198601.6859855899</v>
      </c>
      <c r="V5">
        <v>2175369.4005785198</v>
      </c>
      <c r="W5">
        <v>2149043.8308402202</v>
      </c>
      <c r="X5">
        <v>2118963.7974610701</v>
      </c>
      <c r="Y5">
        <v>2096656.6822395499</v>
      </c>
      <c r="Z5">
        <v>2082566.4377148901</v>
      </c>
      <c r="AA5">
        <v>2057754.1692143399</v>
      </c>
      <c r="AB5">
        <v>2045289.1821576301</v>
      </c>
      <c r="AC5">
        <v>2083625.2652187699</v>
      </c>
      <c r="AD5">
        <v>2135582.2169943298</v>
      </c>
      <c r="AE5">
        <v>2158334.5756729501</v>
      </c>
      <c r="AF5">
        <v>2124501.93502913</v>
      </c>
    </row>
    <row r="6" spans="1:32" x14ac:dyDescent="0.3">
      <c r="A6" t="s">
        <v>201</v>
      </c>
      <c r="B6" t="s">
        <v>305</v>
      </c>
      <c r="C6" t="s">
        <v>297</v>
      </c>
      <c r="D6" t="s">
        <v>306</v>
      </c>
      <c r="E6" t="s">
        <v>298</v>
      </c>
      <c r="G6">
        <v>870680.62568266096</v>
      </c>
      <c r="H6">
        <v>815051.88833137602</v>
      </c>
      <c r="I6">
        <v>773427.01113152504</v>
      </c>
      <c r="J6">
        <v>727138.44903012295</v>
      </c>
      <c r="K6">
        <v>686352.61718347098</v>
      </c>
      <c r="L6">
        <v>657111.681985709</v>
      </c>
      <c r="M6">
        <v>624346.733302059</v>
      </c>
      <c r="N6">
        <v>585894.67534794495</v>
      </c>
      <c r="O6">
        <v>553684.92554296204</v>
      </c>
      <c r="P6">
        <v>524560.34815514798</v>
      </c>
      <c r="Q6">
        <v>500036.95053636801</v>
      </c>
      <c r="R6">
        <v>489914.06884335901</v>
      </c>
      <c r="S6">
        <v>480740.65159603499</v>
      </c>
      <c r="T6">
        <v>467669.62783262</v>
      </c>
      <c r="U6">
        <v>430758.84296681202</v>
      </c>
      <c r="V6">
        <v>425243.83977002901</v>
      </c>
      <c r="W6">
        <v>420103.526001636</v>
      </c>
      <c r="X6">
        <v>413127.14043682697</v>
      </c>
      <c r="Y6">
        <v>414336.408903918</v>
      </c>
      <c r="Z6">
        <v>411733.11467199097</v>
      </c>
      <c r="AA6">
        <v>405497.51120171498</v>
      </c>
      <c r="AB6">
        <v>402556.93568150298</v>
      </c>
      <c r="AC6">
        <v>411193.86425655702</v>
      </c>
      <c r="AD6">
        <v>420001.25660995499</v>
      </c>
      <c r="AE6">
        <v>412637.38485559099</v>
      </c>
      <c r="AF6">
        <v>391147.052696003</v>
      </c>
    </row>
    <row r="7" spans="1:32" x14ac:dyDescent="0.3">
      <c r="A7" t="s">
        <v>201</v>
      </c>
      <c r="B7" t="s">
        <v>307</v>
      </c>
      <c r="C7" t="s">
        <v>297</v>
      </c>
      <c r="D7" t="s">
        <v>308</v>
      </c>
      <c r="E7" t="s">
        <v>298</v>
      </c>
      <c r="G7">
        <v>646894.95204245998</v>
      </c>
      <c r="H7">
        <v>701230.13691686105</v>
      </c>
      <c r="I7">
        <v>763456.16172324505</v>
      </c>
      <c r="J7">
        <v>810031.36255055096</v>
      </c>
      <c r="K7">
        <v>846824.24997710495</v>
      </c>
      <c r="L7">
        <v>894560.98767515598</v>
      </c>
      <c r="M7">
        <v>926563.90971086</v>
      </c>
      <c r="N7">
        <v>956385.12782257202</v>
      </c>
      <c r="O7">
        <v>981223.96900024998</v>
      </c>
      <c r="P7">
        <v>1000406.53772324</v>
      </c>
      <c r="Q7">
        <v>1018240.45426801</v>
      </c>
      <c r="R7">
        <v>1031931.73093109</v>
      </c>
      <c r="S7">
        <v>1036334.1836485</v>
      </c>
      <c r="T7">
        <v>1041659.4531948901</v>
      </c>
      <c r="U7">
        <v>994515.12683927105</v>
      </c>
      <c r="V7">
        <v>967736.30159405898</v>
      </c>
      <c r="W7">
        <v>943896.02186750795</v>
      </c>
      <c r="X7">
        <v>914138.29992482904</v>
      </c>
      <c r="Y7">
        <v>892184.79934054695</v>
      </c>
      <c r="Z7">
        <v>847298.146124847</v>
      </c>
      <c r="AA7">
        <v>809824.74987413897</v>
      </c>
      <c r="AB7">
        <v>779221.81916687696</v>
      </c>
      <c r="AC7">
        <v>768781.91990244703</v>
      </c>
      <c r="AD7">
        <v>763744.43548382504</v>
      </c>
      <c r="AE7">
        <v>759406.33574680204</v>
      </c>
      <c r="AF7">
        <v>739797.76311990595</v>
      </c>
    </row>
    <row r="8" spans="1:32" x14ac:dyDescent="0.3">
      <c r="A8" t="s">
        <v>201</v>
      </c>
      <c r="B8" t="s">
        <v>309</v>
      </c>
      <c r="C8" t="s">
        <v>297</v>
      </c>
      <c r="D8" t="s">
        <v>310</v>
      </c>
      <c r="E8" t="s">
        <v>298</v>
      </c>
      <c r="G8">
        <v>599034.99767246295</v>
      </c>
      <c r="H8">
        <v>605662.55095411895</v>
      </c>
      <c r="I8">
        <v>609819.90159830998</v>
      </c>
      <c r="J8">
        <v>595508.62110626802</v>
      </c>
      <c r="K8">
        <v>580865.18782265403</v>
      </c>
      <c r="L8">
        <v>579878.41184207494</v>
      </c>
      <c r="M8">
        <v>571306.09489859606</v>
      </c>
      <c r="N8">
        <v>560468.54969356605</v>
      </c>
      <c r="O8">
        <v>553053.60682729003</v>
      </c>
      <c r="P8">
        <v>554925.36617869197</v>
      </c>
      <c r="Q8">
        <v>565100.55270650203</v>
      </c>
      <c r="R8">
        <v>578393.06034809398</v>
      </c>
      <c r="S8">
        <v>585287.86370788701</v>
      </c>
      <c r="T8">
        <v>590464.37931889505</v>
      </c>
      <c r="U8">
        <v>563998.61908765906</v>
      </c>
      <c r="V8">
        <v>558421.74934451596</v>
      </c>
      <c r="W8">
        <v>554308.36212113802</v>
      </c>
      <c r="X8">
        <v>547903.51468362997</v>
      </c>
      <c r="Y8">
        <v>544178.06245609105</v>
      </c>
      <c r="Z8">
        <v>501841.75278605602</v>
      </c>
      <c r="AA8">
        <v>469930.38956552598</v>
      </c>
      <c r="AB8">
        <v>444108.45491244999</v>
      </c>
      <c r="AC8">
        <v>433536.23119342298</v>
      </c>
      <c r="AD8">
        <v>428419.736956587</v>
      </c>
      <c r="AE8">
        <v>419803.92454715801</v>
      </c>
      <c r="AF8">
        <v>380732.69814244</v>
      </c>
    </row>
    <row r="9" spans="1:32" x14ac:dyDescent="0.3">
      <c r="A9" t="s">
        <v>201</v>
      </c>
      <c r="B9" t="s">
        <v>311</v>
      </c>
      <c r="C9" t="s">
        <v>297</v>
      </c>
      <c r="D9" t="s">
        <v>312</v>
      </c>
      <c r="E9" t="s">
        <v>298</v>
      </c>
      <c r="G9">
        <v>7140014.6724016396</v>
      </c>
      <c r="H9">
        <v>7354360.7466339096</v>
      </c>
      <c r="I9">
        <v>7552695.8323755497</v>
      </c>
      <c r="J9">
        <v>7626034.0998566002</v>
      </c>
      <c r="K9">
        <v>7538185.1884326404</v>
      </c>
      <c r="L9">
        <v>7639874.6248049298</v>
      </c>
      <c r="M9">
        <v>7674615.4639761103</v>
      </c>
      <c r="N9">
        <v>7666603.2655555503</v>
      </c>
      <c r="O9">
        <v>7692912.49511672</v>
      </c>
      <c r="P9">
        <v>7807056.9615062503</v>
      </c>
      <c r="Q9">
        <v>7924337.3309318703</v>
      </c>
      <c r="R9">
        <v>8276863.3023719797</v>
      </c>
      <c r="S9">
        <v>8541417.4152916204</v>
      </c>
      <c r="T9">
        <v>8725397.9824237004</v>
      </c>
      <c r="U9">
        <v>8323539.4095166698</v>
      </c>
      <c r="V9">
        <v>8399692.4697867706</v>
      </c>
      <c r="W9">
        <v>8471695.4980355203</v>
      </c>
      <c r="X9">
        <v>8582793.9491804801</v>
      </c>
      <c r="Y9">
        <v>8760442.3174446095</v>
      </c>
      <c r="Z9">
        <v>8950382.1425161492</v>
      </c>
      <c r="AA9">
        <v>9047058.0795364901</v>
      </c>
      <c r="AB9">
        <v>9134540.3277745098</v>
      </c>
      <c r="AC9">
        <v>9393680.7113170102</v>
      </c>
      <c r="AD9">
        <v>9631647.7193638794</v>
      </c>
      <c r="AE9">
        <v>9744053.2217905894</v>
      </c>
      <c r="AF9">
        <v>9518418.9735087696</v>
      </c>
    </row>
    <row r="10" spans="1:32" x14ac:dyDescent="0.3">
      <c r="A10" t="s">
        <v>201</v>
      </c>
      <c r="B10" t="s">
        <v>313</v>
      </c>
      <c r="C10" t="s">
        <v>297</v>
      </c>
      <c r="D10" t="s">
        <v>314</v>
      </c>
      <c r="E10" t="s">
        <v>298</v>
      </c>
      <c r="G10">
        <v>11536598.9478989</v>
      </c>
      <c r="H10">
        <v>11925567.133385601</v>
      </c>
      <c r="I10">
        <v>12423512.3486303</v>
      </c>
      <c r="J10">
        <v>12648158.426906001</v>
      </c>
      <c r="K10">
        <v>12868732.559250901</v>
      </c>
      <c r="L10">
        <v>13241753.286283299</v>
      </c>
      <c r="M10">
        <v>13549350.562892601</v>
      </c>
      <c r="N10">
        <v>13774478.7011871</v>
      </c>
      <c r="O10">
        <v>14015416.902604001</v>
      </c>
      <c r="P10">
        <v>14373207.6990542</v>
      </c>
      <c r="Q10">
        <v>14853984.5783352</v>
      </c>
      <c r="R10">
        <v>15571316.494934</v>
      </c>
      <c r="S10">
        <v>16123491.2098605</v>
      </c>
      <c r="T10">
        <v>16693964.955741599</v>
      </c>
      <c r="U10">
        <v>16277243.248242199</v>
      </c>
      <c r="V10">
        <v>16674064.6306218</v>
      </c>
      <c r="W10">
        <v>17025477.638555899</v>
      </c>
      <c r="X10">
        <v>17421916.770486001</v>
      </c>
      <c r="Y10">
        <v>17839811.6331321</v>
      </c>
      <c r="Z10">
        <v>18343619.889231201</v>
      </c>
      <c r="AA10">
        <v>18589589.269229401</v>
      </c>
      <c r="AB10">
        <v>18747379.006885499</v>
      </c>
      <c r="AC10">
        <v>19231967.870301601</v>
      </c>
      <c r="AD10">
        <v>19671811.260847401</v>
      </c>
      <c r="AE10">
        <v>19850102.238273099</v>
      </c>
      <c r="AF10">
        <v>19450019.825121298</v>
      </c>
    </row>
    <row r="11" spans="1:32" x14ac:dyDescent="0.3">
      <c r="A11" t="s">
        <v>201</v>
      </c>
      <c r="B11" t="s">
        <v>315</v>
      </c>
      <c r="C11" t="s">
        <v>297</v>
      </c>
      <c r="D11" t="s">
        <v>316</v>
      </c>
      <c r="E11" t="s">
        <v>298</v>
      </c>
      <c r="G11">
        <v>4396584.2754972996</v>
      </c>
      <c r="H11">
        <v>4571206.3867516601</v>
      </c>
      <c r="I11">
        <v>4870816.5162547203</v>
      </c>
      <c r="J11">
        <v>5022124.3270494398</v>
      </c>
      <c r="K11">
        <v>5330547.3708182201</v>
      </c>
      <c r="L11">
        <v>5601878.6614784095</v>
      </c>
      <c r="M11">
        <v>5874735.0989164803</v>
      </c>
      <c r="N11">
        <v>6107875.4356315797</v>
      </c>
      <c r="O11">
        <v>6322504.4074872602</v>
      </c>
      <c r="P11">
        <v>6566150.7375480002</v>
      </c>
      <c r="Q11">
        <v>6929647.2474033497</v>
      </c>
      <c r="R11">
        <v>7294453.1925620502</v>
      </c>
      <c r="S11">
        <v>7582073.7945688404</v>
      </c>
      <c r="T11">
        <v>7968566.9733178699</v>
      </c>
      <c r="U11">
        <v>7953703.8387255203</v>
      </c>
      <c r="V11">
        <v>8274372.1608350696</v>
      </c>
      <c r="W11">
        <v>8553782.1405203994</v>
      </c>
      <c r="X11">
        <v>8839122.8213055208</v>
      </c>
      <c r="Y11">
        <v>9079369.3156874701</v>
      </c>
      <c r="Z11">
        <v>9393237.7467150297</v>
      </c>
      <c r="AA11">
        <v>9542531.1896928791</v>
      </c>
      <c r="AB11">
        <v>9612838.6791109405</v>
      </c>
      <c r="AC11">
        <v>9838287.1589845791</v>
      </c>
      <c r="AD11">
        <v>10040163.541483499</v>
      </c>
      <c r="AE11">
        <v>10106049.0164825</v>
      </c>
      <c r="AF11">
        <v>9931600.8516125791</v>
      </c>
    </row>
    <row r="12" spans="1:32" x14ac:dyDescent="0.3">
      <c r="A12" t="s">
        <v>201</v>
      </c>
      <c r="B12" t="s">
        <v>317</v>
      </c>
      <c r="C12" t="s">
        <v>297</v>
      </c>
      <c r="D12" t="s">
        <v>318</v>
      </c>
      <c r="E12" t="s">
        <v>298</v>
      </c>
      <c r="G12">
        <v>2747687.3686576202</v>
      </c>
      <c r="H12">
        <v>2859529.4901612699</v>
      </c>
      <c r="I12">
        <v>2993440.0679847598</v>
      </c>
      <c r="J12">
        <v>3048953.4540549801</v>
      </c>
      <c r="K12">
        <v>3081886.13960488</v>
      </c>
      <c r="L12">
        <v>3134437.05896908</v>
      </c>
      <c r="M12">
        <v>3103440.6128865001</v>
      </c>
      <c r="N12">
        <v>3074037.6881279098</v>
      </c>
      <c r="O12">
        <v>3096724.9141928698</v>
      </c>
      <c r="P12">
        <v>3119246.97856641</v>
      </c>
      <c r="Q12">
        <v>3151152.18150406</v>
      </c>
      <c r="R12">
        <v>3224495.38097311</v>
      </c>
      <c r="S12">
        <v>3259881.41094193</v>
      </c>
      <c r="T12">
        <v>3303793.0607364699</v>
      </c>
      <c r="U12">
        <v>3157524.5351581499</v>
      </c>
      <c r="V12">
        <v>3177285.9285656302</v>
      </c>
      <c r="W12">
        <v>3190724.3361504599</v>
      </c>
      <c r="X12">
        <v>3218442.1866337801</v>
      </c>
      <c r="Y12">
        <v>3291434.6377714402</v>
      </c>
      <c r="Z12">
        <v>3400557.38012227</v>
      </c>
      <c r="AA12">
        <v>3467041.6333703799</v>
      </c>
      <c r="AB12">
        <v>3486241.6325911898</v>
      </c>
      <c r="AC12">
        <v>3592179.15264124</v>
      </c>
      <c r="AD12">
        <v>3678980.4998318101</v>
      </c>
      <c r="AE12">
        <v>3705736.3222534899</v>
      </c>
      <c r="AF12">
        <v>3617633.01316689</v>
      </c>
    </row>
    <row r="13" spans="1:32" x14ac:dyDescent="0.3">
      <c r="A13" t="s">
        <v>201</v>
      </c>
      <c r="B13" t="s">
        <v>319</v>
      </c>
      <c r="C13" t="s">
        <v>297</v>
      </c>
      <c r="D13" t="s">
        <v>320</v>
      </c>
      <c r="E13" t="s">
        <v>298</v>
      </c>
      <c r="G13">
        <v>4378728.9153484898</v>
      </c>
      <c r="H13">
        <v>4366430.7038017102</v>
      </c>
      <c r="I13">
        <v>4379737.9390797503</v>
      </c>
      <c r="J13">
        <v>4267901.7533694701</v>
      </c>
      <c r="K13">
        <v>4175342.5670038401</v>
      </c>
      <c r="L13">
        <v>4069719.71107001</v>
      </c>
      <c r="M13">
        <v>3959557.7445173999</v>
      </c>
      <c r="N13">
        <v>3793752.5915292902</v>
      </c>
      <c r="O13">
        <v>3734708.79274802</v>
      </c>
      <c r="P13">
        <v>3708429.87705096</v>
      </c>
      <c r="Q13">
        <v>3709884.6449730699</v>
      </c>
      <c r="R13">
        <v>3760317.6801956901</v>
      </c>
      <c r="S13">
        <v>3784080.67556983</v>
      </c>
      <c r="T13">
        <v>3842980.3249996798</v>
      </c>
      <c r="U13">
        <v>3665869.3514323598</v>
      </c>
      <c r="V13">
        <v>3667165.8913699598</v>
      </c>
      <c r="W13">
        <v>3654780.6845282698</v>
      </c>
      <c r="X13">
        <v>3636258.5135570802</v>
      </c>
      <c r="Y13">
        <v>3650953.3673977698</v>
      </c>
      <c r="Z13">
        <v>3788074.5839707199</v>
      </c>
      <c r="AA13">
        <v>3850702.5280122799</v>
      </c>
      <c r="AB13">
        <v>3850894.4673615298</v>
      </c>
      <c r="AC13">
        <v>3868772.3180143698</v>
      </c>
      <c r="AD13">
        <v>3925432.3363407101</v>
      </c>
      <c r="AE13">
        <v>3894857.4842961198</v>
      </c>
      <c r="AF13">
        <v>3759753.1854451098</v>
      </c>
    </row>
    <row r="14" spans="1:32" x14ac:dyDescent="0.3">
      <c r="A14" t="s">
        <v>201</v>
      </c>
      <c r="B14" t="s">
        <v>321</v>
      </c>
      <c r="C14" t="s">
        <v>297</v>
      </c>
      <c r="D14" t="s">
        <v>322</v>
      </c>
      <c r="E14" t="s">
        <v>298</v>
      </c>
      <c r="G14">
        <v>13430936.1781542</v>
      </c>
      <c r="H14">
        <v>12748523.755508</v>
      </c>
      <c r="I14">
        <v>12540976.204717999</v>
      </c>
      <c r="J14">
        <v>12138646.0226104</v>
      </c>
      <c r="K14">
        <v>11985320.687809501</v>
      </c>
      <c r="L14">
        <v>12012486.4019231</v>
      </c>
      <c r="M14">
        <v>11991977.955899199</v>
      </c>
      <c r="N14">
        <v>11891531.5555091</v>
      </c>
      <c r="O14">
        <v>11866495.8403011</v>
      </c>
      <c r="P14">
        <v>12010137.0401504</v>
      </c>
      <c r="Q14">
        <v>12287828.3748399</v>
      </c>
      <c r="R14">
        <v>12784629.9239501</v>
      </c>
      <c r="S14">
        <v>13007032.832944101</v>
      </c>
      <c r="T14">
        <v>12883578.162582399</v>
      </c>
      <c r="U14">
        <v>11860459.996077901</v>
      </c>
      <c r="V14">
        <v>11681065.519598801</v>
      </c>
      <c r="W14">
        <v>11443121.925644301</v>
      </c>
      <c r="X14">
        <v>11232979.3499605</v>
      </c>
      <c r="Y14">
        <v>11046508.887039199</v>
      </c>
      <c r="Z14">
        <v>11121222.854244599</v>
      </c>
      <c r="AA14">
        <v>10972512.0598618</v>
      </c>
      <c r="AB14">
        <v>10685422.261398301</v>
      </c>
      <c r="AC14">
        <v>10742692.364735</v>
      </c>
      <c r="AD14">
        <v>10686958.3390813</v>
      </c>
      <c r="AE14">
        <v>10710679.458974799</v>
      </c>
      <c r="AF14">
        <v>10392333.658023899</v>
      </c>
    </row>
    <row r="15" spans="1:32" x14ac:dyDescent="0.3">
      <c r="A15" t="s">
        <v>201</v>
      </c>
      <c r="B15" t="s">
        <v>323</v>
      </c>
      <c r="C15" t="s">
        <v>297</v>
      </c>
      <c r="D15" t="s">
        <v>324</v>
      </c>
      <c r="E15" t="s">
        <v>298</v>
      </c>
      <c r="G15">
        <v>19244447.7104798</v>
      </c>
      <c r="H15">
        <v>19129142.302298199</v>
      </c>
      <c r="I15">
        <v>19548535.028917</v>
      </c>
      <c r="J15">
        <v>19599930.4671175</v>
      </c>
      <c r="K15">
        <v>19909376.3777899</v>
      </c>
      <c r="L15">
        <v>20498202.298629999</v>
      </c>
      <c r="M15">
        <v>20833624.290938102</v>
      </c>
      <c r="N15">
        <v>20938576.526211601</v>
      </c>
      <c r="O15">
        <v>21112697.167796299</v>
      </c>
      <c r="P15">
        <v>21524114.038592901</v>
      </c>
      <c r="Q15">
        <v>22103389.5515026</v>
      </c>
      <c r="R15">
        <v>22912006.450649399</v>
      </c>
      <c r="S15">
        <v>23241218.754375499</v>
      </c>
      <c r="T15">
        <v>23143804.113276102</v>
      </c>
      <c r="U15">
        <v>21642127.548903201</v>
      </c>
      <c r="V15">
        <v>21390381.316905599</v>
      </c>
      <c r="W15">
        <v>21192406.914564598</v>
      </c>
      <c r="X15">
        <v>21036329.234225702</v>
      </c>
      <c r="Y15">
        <v>21010233.9495905</v>
      </c>
      <c r="Z15">
        <v>21336905.057689302</v>
      </c>
      <c r="AA15">
        <v>21318136.569077399</v>
      </c>
      <c r="AB15">
        <v>21027018.440199401</v>
      </c>
      <c r="AC15">
        <v>21360153.815584101</v>
      </c>
      <c r="AD15">
        <v>21642286.505536798</v>
      </c>
      <c r="AE15">
        <v>21478224.012897398</v>
      </c>
      <c r="AF15">
        <v>20673581.584902901</v>
      </c>
    </row>
    <row r="16" spans="1:32" x14ac:dyDescent="0.3">
      <c r="A16" t="s">
        <v>201</v>
      </c>
      <c r="B16" t="s">
        <v>325</v>
      </c>
      <c r="C16" t="s">
        <v>297</v>
      </c>
      <c r="D16" t="s">
        <v>326</v>
      </c>
      <c r="E16" t="s">
        <v>298</v>
      </c>
      <c r="G16">
        <v>5813511.5323255798</v>
      </c>
      <c r="H16">
        <v>6380618.5467901397</v>
      </c>
      <c r="I16">
        <v>7007558.8241990302</v>
      </c>
      <c r="J16">
        <v>7461284.4445070699</v>
      </c>
      <c r="K16">
        <v>7924055.6899804501</v>
      </c>
      <c r="L16">
        <v>8485715.8967069294</v>
      </c>
      <c r="M16">
        <v>8841646.3350388892</v>
      </c>
      <c r="N16">
        <v>9047044.9707025401</v>
      </c>
      <c r="O16">
        <v>9246201.3274951503</v>
      </c>
      <c r="P16">
        <v>9513976.9984424505</v>
      </c>
      <c r="Q16">
        <v>9815561.1766627003</v>
      </c>
      <c r="R16">
        <v>10127376.526699301</v>
      </c>
      <c r="S16">
        <v>10234185.9214315</v>
      </c>
      <c r="T16">
        <v>10260225.9506936</v>
      </c>
      <c r="U16">
        <v>9781667.5528253801</v>
      </c>
      <c r="V16">
        <v>9709315.7973068506</v>
      </c>
      <c r="W16">
        <v>9749284.9889203198</v>
      </c>
      <c r="X16">
        <v>9803349.88426519</v>
      </c>
      <c r="Y16">
        <v>9963725.0625513494</v>
      </c>
      <c r="Z16">
        <v>10215682.2034446</v>
      </c>
      <c r="AA16">
        <v>10345624.509215601</v>
      </c>
      <c r="AB16">
        <v>10341596.178801101</v>
      </c>
      <c r="AC16">
        <v>10617461.450849</v>
      </c>
      <c r="AD16">
        <v>10955328.1664555</v>
      </c>
      <c r="AE16">
        <v>10767544.553922599</v>
      </c>
      <c r="AF16">
        <v>10281247.926879</v>
      </c>
    </row>
    <row r="17" spans="1:32" x14ac:dyDescent="0.3">
      <c r="A17" t="s">
        <v>201</v>
      </c>
      <c r="B17" t="s">
        <v>327</v>
      </c>
      <c r="C17" t="s">
        <v>297</v>
      </c>
      <c r="D17" t="s">
        <v>328</v>
      </c>
      <c r="E17" t="s">
        <v>298</v>
      </c>
      <c r="G17">
        <v>3626420.0032860199</v>
      </c>
      <c r="H17">
        <v>4018025.4434232502</v>
      </c>
      <c r="I17">
        <v>4426632.2192506297</v>
      </c>
      <c r="J17">
        <v>4758328.0694893701</v>
      </c>
      <c r="K17">
        <v>5035146.21334833</v>
      </c>
      <c r="L17">
        <v>5344318.0921380501</v>
      </c>
      <c r="M17">
        <v>5579206.6701225797</v>
      </c>
      <c r="N17">
        <v>5880399.5575383604</v>
      </c>
      <c r="O17">
        <v>6222688.1933170501</v>
      </c>
      <c r="P17">
        <v>6638853.0092587499</v>
      </c>
      <c r="Q17">
        <v>6982006.2296039602</v>
      </c>
      <c r="R17">
        <v>7430251.2325190203</v>
      </c>
      <c r="S17">
        <v>7714022.1966818999</v>
      </c>
      <c r="T17">
        <v>7967078.0552861402</v>
      </c>
      <c r="U17">
        <v>7713510.8206190402</v>
      </c>
      <c r="V17">
        <v>7882365.17574229</v>
      </c>
      <c r="W17">
        <v>8006777.4961075401</v>
      </c>
      <c r="X17">
        <v>8161173.7271270296</v>
      </c>
      <c r="Y17">
        <v>8362080.3588194698</v>
      </c>
      <c r="Z17">
        <v>8718300.6201760694</v>
      </c>
      <c r="AA17">
        <v>8859673.5898757409</v>
      </c>
      <c r="AB17">
        <v>8866844.4528566804</v>
      </c>
      <c r="AC17">
        <v>9129658.1532813199</v>
      </c>
      <c r="AD17">
        <v>9335986.5188328493</v>
      </c>
      <c r="AE17">
        <v>9272560.8858750798</v>
      </c>
      <c r="AF17">
        <v>8917254.3095974792</v>
      </c>
    </row>
    <row r="18" spans="1:32" x14ac:dyDescent="0.3">
      <c r="A18" t="s">
        <v>201</v>
      </c>
      <c r="B18" t="s">
        <v>329</v>
      </c>
      <c r="C18" t="s">
        <v>297</v>
      </c>
      <c r="D18" t="s">
        <v>330</v>
      </c>
      <c r="E18" t="s">
        <v>298</v>
      </c>
      <c r="G18">
        <v>7545603.2915123301</v>
      </c>
      <c r="H18">
        <v>7128282.6626522597</v>
      </c>
      <c r="I18">
        <v>6954772.57173202</v>
      </c>
      <c r="J18">
        <v>6646246.84796301</v>
      </c>
      <c r="K18">
        <v>6423993.5274360497</v>
      </c>
      <c r="L18">
        <v>6439965.79090642</v>
      </c>
      <c r="M18">
        <v>6477377.9285297599</v>
      </c>
      <c r="N18">
        <v>6598925.3612397797</v>
      </c>
      <c r="O18">
        <v>6787717.3076165002</v>
      </c>
      <c r="P18">
        <v>7143710.9317052402</v>
      </c>
      <c r="Q18">
        <v>7544293.1245776499</v>
      </c>
      <c r="R18">
        <v>8119821.4801352397</v>
      </c>
      <c r="S18">
        <v>8411262.0789186694</v>
      </c>
      <c r="T18">
        <v>8459836.6579661705</v>
      </c>
      <c r="U18">
        <v>8072644.5436153496</v>
      </c>
      <c r="V18">
        <v>8228131.1200115299</v>
      </c>
      <c r="W18">
        <v>8383066.9527203301</v>
      </c>
      <c r="X18">
        <v>8684950.0946300998</v>
      </c>
      <c r="Y18">
        <v>9235769.3548072204</v>
      </c>
      <c r="Z18">
        <v>10110690.9818165</v>
      </c>
      <c r="AA18">
        <v>10681162.423826</v>
      </c>
      <c r="AB18">
        <v>11028960.2955689</v>
      </c>
      <c r="AC18">
        <v>11502645.1825053</v>
      </c>
      <c r="AD18">
        <v>11876197.503095699</v>
      </c>
      <c r="AE18">
        <v>12497752.8929432</v>
      </c>
      <c r="AF18">
        <v>12558810.204768</v>
      </c>
    </row>
    <row r="19" spans="1:32" x14ac:dyDescent="0.3">
      <c r="A19" t="s">
        <v>201</v>
      </c>
      <c r="B19" t="s">
        <v>331</v>
      </c>
      <c r="C19" t="s">
        <v>297</v>
      </c>
      <c r="D19" t="s">
        <v>332</v>
      </c>
      <c r="E19" t="s">
        <v>298</v>
      </c>
      <c r="G19">
        <v>896949.21273653198</v>
      </c>
      <c r="H19">
        <v>968319.96879324899</v>
      </c>
      <c r="I19">
        <v>1056423.19059158</v>
      </c>
      <c r="J19">
        <v>1117454.4092687401</v>
      </c>
      <c r="K19">
        <v>1167875.62545027</v>
      </c>
      <c r="L19">
        <v>1232054.9499969201</v>
      </c>
      <c r="M19">
        <v>1250965.1442642801</v>
      </c>
      <c r="N19">
        <v>1250875.0001493399</v>
      </c>
      <c r="O19">
        <v>1236665.8915345001</v>
      </c>
      <c r="P19">
        <v>1233820.0126575599</v>
      </c>
      <c r="Q19">
        <v>1242489.7885569299</v>
      </c>
      <c r="R19">
        <v>1258675.6318959701</v>
      </c>
      <c r="S19">
        <v>1268798.93721324</v>
      </c>
      <c r="T19">
        <v>1271084.5254913201</v>
      </c>
      <c r="U19">
        <v>1189891.3359078099</v>
      </c>
      <c r="V19">
        <v>1169773.23197613</v>
      </c>
      <c r="W19">
        <v>1155864.2588051099</v>
      </c>
      <c r="X19">
        <v>1151194.6907055799</v>
      </c>
      <c r="Y19">
        <v>1137133.48689035</v>
      </c>
      <c r="Z19">
        <v>1096456.64717579</v>
      </c>
      <c r="AA19">
        <v>1044157.7141537101</v>
      </c>
      <c r="AB19">
        <v>1000892.47712157</v>
      </c>
      <c r="AC19">
        <v>1017087.2380914</v>
      </c>
      <c r="AD19">
        <v>1043325.40055745</v>
      </c>
      <c r="AE19">
        <v>1059890.28208614</v>
      </c>
      <c r="AF19">
        <v>1046269.36595119</v>
      </c>
    </row>
    <row r="20" spans="1:32" x14ac:dyDescent="0.3">
      <c r="A20" t="s">
        <v>201</v>
      </c>
      <c r="B20" t="s">
        <v>333</v>
      </c>
      <c r="C20" t="s">
        <v>297</v>
      </c>
      <c r="D20" t="s">
        <v>334</v>
      </c>
      <c r="E20" t="s">
        <v>298</v>
      </c>
      <c r="G20">
        <v>243488.98132134799</v>
      </c>
      <c r="H20">
        <v>226920.14547038299</v>
      </c>
      <c r="I20">
        <v>229931.46145693099</v>
      </c>
      <c r="J20">
        <v>241934.85365869699</v>
      </c>
      <c r="K20">
        <v>234584.225130584</v>
      </c>
      <c r="L20">
        <v>228280.39915915401</v>
      </c>
      <c r="M20">
        <v>232863.60591648301</v>
      </c>
      <c r="N20">
        <v>234481.883669059</v>
      </c>
      <c r="O20">
        <v>228977.209992916</v>
      </c>
      <c r="P20">
        <v>240184.57316010899</v>
      </c>
      <c r="Q20">
        <v>249192.96641629699</v>
      </c>
      <c r="R20">
        <v>261917.24454988999</v>
      </c>
      <c r="S20">
        <v>268669.836971996</v>
      </c>
      <c r="T20">
        <v>263723.334998039</v>
      </c>
      <c r="U20">
        <v>252255.20290423301</v>
      </c>
      <c r="V20">
        <v>242989.32176617399</v>
      </c>
      <c r="W20">
        <v>247533.396417212</v>
      </c>
      <c r="X20">
        <v>248965.82497619701</v>
      </c>
      <c r="Y20">
        <v>252473.31650777301</v>
      </c>
      <c r="Z20">
        <v>268637.2696153</v>
      </c>
      <c r="AA20">
        <v>269984.78525476001</v>
      </c>
      <c r="AB20">
        <v>282988.54234713502</v>
      </c>
      <c r="AC20">
        <v>289132.946849956</v>
      </c>
      <c r="AD20">
        <v>292000.95078138699</v>
      </c>
      <c r="AE20">
        <v>289226.99751040398</v>
      </c>
      <c r="AF20">
        <v>277280.58279897901</v>
      </c>
    </row>
    <row r="21" spans="1:32" x14ac:dyDescent="0.3">
      <c r="A21" t="s">
        <v>201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201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201</v>
      </c>
      <c r="B23" t="s">
        <v>339</v>
      </c>
      <c r="C23" t="s">
        <v>297</v>
      </c>
      <c r="D23" t="s">
        <v>340</v>
      </c>
      <c r="E23" t="s">
        <v>298</v>
      </c>
      <c r="G23">
        <v>1414765.1674622099</v>
      </c>
      <c r="H23">
        <v>1491951.89648946</v>
      </c>
      <c r="I23">
        <v>1543458.1742330799</v>
      </c>
      <c r="J23">
        <v>1567194.43254616</v>
      </c>
      <c r="K23">
        <v>1581323.66235506</v>
      </c>
      <c r="L23">
        <v>1583156.4295636299</v>
      </c>
      <c r="M23">
        <v>1564853.4214210899</v>
      </c>
      <c r="N23">
        <v>1551467.2863666201</v>
      </c>
      <c r="O23">
        <v>1534801.34113467</v>
      </c>
      <c r="P23">
        <v>1521569.79072466</v>
      </c>
      <c r="Q23">
        <v>1506245.4851721399</v>
      </c>
      <c r="R23">
        <v>1503740.10951008</v>
      </c>
      <c r="S23">
        <v>1489690.77501837</v>
      </c>
      <c r="T23">
        <v>1477965.4182961299</v>
      </c>
      <c r="U23">
        <v>1401355.4781196001</v>
      </c>
      <c r="V23">
        <v>1377895.5317738501</v>
      </c>
      <c r="W23">
        <v>1371831.26655274</v>
      </c>
      <c r="X23">
        <v>1356881.40907335</v>
      </c>
      <c r="Y23">
        <v>1336134.9869381699</v>
      </c>
      <c r="Z23">
        <v>1365009.1677493199</v>
      </c>
      <c r="AA23">
        <v>1391463.89560306</v>
      </c>
      <c r="AB23">
        <v>1400811.8430864001</v>
      </c>
      <c r="AC23">
        <v>1433766.8064270699</v>
      </c>
      <c r="AD23">
        <v>1475964.9770639599</v>
      </c>
      <c r="AE23">
        <v>1509455.13412515</v>
      </c>
      <c r="AF23">
        <v>1509955.25963243</v>
      </c>
    </row>
    <row r="24" spans="1:32" x14ac:dyDescent="0.3">
      <c r="A24" t="s">
        <v>201</v>
      </c>
      <c r="B24" t="s">
        <v>341</v>
      </c>
      <c r="C24" t="s">
        <v>297</v>
      </c>
      <c r="D24" t="s">
        <v>342</v>
      </c>
      <c r="E24" t="s">
        <v>298</v>
      </c>
      <c r="G24">
        <v>1936822.02949113</v>
      </c>
      <c r="H24">
        <v>2087627.29152535</v>
      </c>
      <c r="I24">
        <v>2262817.4838829399</v>
      </c>
      <c r="J24">
        <v>2371752.3784624399</v>
      </c>
      <c r="K24">
        <v>2442811.2566808402</v>
      </c>
      <c r="L24">
        <v>2644732.16350397</v>
      </c>
      <c r="M24">
        <v>2826187.8199530798</v>
      </c>
      <c r="N24">
        <v>2987221.0231377399</v>
      </c>
      <c r="O24">
        <v>3055343.3774150498</v>
      </c>
      <c r="P24">
        <v>3187949.6844259999</v>
      </c>
      <c r="Q24">
        <v>3372548.39211326</v>
      </c>
      <c r="R24">
        <v>3594334.4705242999</v>
      </c>
      <c r="S24">
        <v>3782230.2607105998</v>
      </c>
      <c r="T24">
        <v>3913317.9004624202</v>
      </c>
      <c r="U24">
        <v>3948663.60093462</v>
      </c>
      <c r="V24">
        <v>3996903.1898631901</v>
      </c>
      <c r="W24">
        <v>4152645.1819365402</v>
      </c>
      <c r="X24">
        <v>4241989.2574912095</v>
      </c>
      <c r="Y24">
        <v>4379788.8409364801</v>
      </c>
      <c r="Z24">
        <v>4360909.1578122703</v>
      </c>
      <c r="AA24">
        <v>4362413.4937680904</v>
      </c>
      <c r="AB24">
        <v>4351791.7960310401</v>
      </c>
      <c r="AC24">
        <v>4368061.3443428501</v>
      </c>
      <c r="AD24">
        <v>4417072.2981875604</v>
      </c>
      <c r="AE24">
        <v>4506410.4611512097</v>
      </c>
      <c r="AF24">
        <v>4585177.4072726201</v>
      </c>
    </row>
    <row r="25" spans="1:32" x14ac:dyDescent="0.3">
      <c r="A25" t="s">
        <v>201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201</v>
      </c>
      <c r="B26" t="s">
        <v>345</v>
      </c>
      <c r="C26" t="s">
        <v>297</v>
      </c>
      <c r="D26" t="s">
        <v>346</v>
      </c>
      <c r="E26" t="s">
        <v>298</v>
      </c>
      <c r="G26">
        <v>1378360.86439441</v>
      </c>
      <c r="H26">
        <v>1469561.6385661101</v>
      </c>
      <c r="I26">
        <v>1565618.52631035</v>
      </c>
      <c r="J26">
        <v>1611200.0815717301</v>
      </c>
      <c r="K26">
        <v>1635562.5317876299</v>
      </c>
      <c r="L26">
        <v>1728192.51676556</v>
      </c>
      <c r="M26">
        <v>1857717.04248989</v>
      </c>
      <c r="N26">
        <v>2006595.30345155</v>
      </c>
      <c r="O26">
        <v>2095050.0879172599</v>
      </c>
      <c r="P26">
        <v>2276732.40300956</v>
      </c>
      <c r="Q26">
        <v>2403146.92711253</v>
      </c>
      <c r="R26">
        <v>2526449.2176051601</v>
      </c>
      <c r="S26">
        <v>2644758.55218946</v>
      </c>
      <c r="T26">
        <v>2663972.6840786198</v>
      </c>
      <c r="U26">
        <v>2653827.71286075</v>
      </c>
      <c r="V26">
        <v>2662518.1926470399</v>
      </c>
      <c r="W26">
        <v>2740914.3705830001</v>
      </c>
      <c r="X26">
        <v>2758685.86282587</v>
      </c>
      <c r="Y26">
        <v>2771079.7724303198</v>
      </c>
      <c r="Z26">
        <v>2711496.7826765799</v>
      </c>
      <c r="AA26">
        <v>2689405.74838639</v>
      </c>
      <c r="AB26">
        <v>2661637.1126246601</v>
      </c>
      <c r="AC26">
        <v>2639900.8084584</v>
      </c>
      <c r="AD26">
        <v>2642943.2054908001</v>
      </c>
      <c r="AE26">
        <v>2662722.1274119401</v>
      </c>
      <c r="AF26">
        <v>2708855.6922572702</v>
      </c>
    </row>
    <row r="27" spans="1:32" x14ac:dyDescent="0.3">
      <c r="A27" t="s">
        <v>201</v>
      </c>
      <c r="B27" t="s">
        <v>347</v>
      </c>
      <c r="C27" t="s">
        <v>297</v>
      </c>
      <c r="D27" t="s">
        <v>348</v>
      </c>
      <c r="E27" t="s">
        <v>298</v>
      </c>
      <c r="G27">
        <v>335379.75252831599</v>
      </c>
      <c r="H27">
        <v>421769.45684530103</v>
      </c>
      <c r="I27">
        <v>521799.43465564703</v>
      </c>
      <c r="J27">
        <v>608946.21314033004</v>
      </c>
      <c r="K27">
        <v>686749.63137389999</v>
      </c>
      <c r="L27">
        <v>813787.34269248997</v>
      </c>
      <c r="M27">
        <v>877863.45398457302</v>
      </c>
      <c r="N27">
        <v>902927.08567058702</v>
      </c>
      <c r="O27">
        <v>906578.81956535496</v>
      </c>
      <c r="P27">
        <v>872044.57970987598</v>
      </c>
      <c r="Q27">
        <v>939500.70368118701</v>
      </c>
      <c r="R27">
        <v>1043672.10577058</v>
      </c>
      <c r="S27">
        <v>1117305.38311215</v>
      </c>
      <c r="T27">
        <v>1232216.64970561</v>
      </c>
      <c r="U27">
        <v>1280564.1919400899</v>
      </c>
      <c r="V27">
        <v>1322425.59434174</v>
      </c>
      <c r="W27">
        <v>1400584.3078623901</v>
      </c>
      <c r="X27">
        <v>1472344.8436618799</v>
      </c>
      <c r="Y27">
        <v>1597174.6838763601</v>
      </c>
      <c r="Z27">
        <v>1635536.7116439999</v>
      </c>
      <c r="AA27">
        <v>1650084.8384907199</v>
      </c>
      <c r="AB27">
        <v>1659405.6270288499</v>
      </c>
      <c r="AC27">
        <v>1689441.26800302</v>
      </c>
      <c r="AD27">
        <v>1727370.74329728</v>
      </c>
      <c r="AE27">
        <v>1788885.34821305</v>
      </c>
      <c r="AF27">
        <v>1824316.7854440301</v>
      </c>
    </row>
    <row r="28" spans="1:32" x14ac:dyDescent="0.3">
      <c r="A28" t="s">
        <v>201</v>
      </c>
      <c r="B28" t="s">
        <v>349</v>
      </c>
      <c r="C28" t="s">
        <v>297</v>
      </c>
      <c r="D28" t="s">
        <v>350</v>
      </c>
      <c r="E28" t="s">
        <v>298</v>
      </c>
      <c r="G28">
        <v>595781.36603028397</v>
      </c>
      <c r="H28">
        <v>671660.38967996696</v>
      </c>
      <c r="I28">
        <v>758710.06637709099</v>
      </c>
      <c r="J28">
        <v>837328.85742610495</v>
      </c>
      <c r="K28">
        <v>921652.94337325997</v>
      </c>
      <c r="L28">
        <v>1022111.44503136</v>
      </c>
      <c r="M28">
        <v>1086545.91925809</v>
      </c>
      <c r="N28">
        <v>1119044.41284387</v>
      </c>
      <c r="O28">
        <v>1133834.0596290601</v>
      </c>
      <c r="P28">
        <v>1142165.40317071</v>
      </c>
      <c r="Q28">
        <v>1184262.5186567099</v>
      </c>
      <c r="R28">
        <v>1261212.2722159</v>
      </c>
      <c r="S28">
        <v>1359369.5254096801</v>
      </c>
      <c r="T28">
        <v>1429242.964039</v>
      </c>
      <c r="U28">
        <v>1415708.5866970201</v>
      </c>
      <c r="V28">
        <v>1365070.9758009501</v>
      </c>
      <c r="W28">
        <v>1341793.35422427</v>
      </c>
      <c r="X28">
        <v>1311178.24789677</v>
      </c>
      <c r="Y28">
        <v>1312729.8479744201</v>
      </c>
      <c r="Z28">
        <v>1357829.4253771801</v>
      </c>
      <c r="AA28">
        <v>1374790.6497498199</v>
      </c>
      <c r="AB28">
        <v>1394354.77644982</v>
      </c>
      <c r="AC28">
        <v>1468395.32286861</v>
      </c>
      <c r="AD28">
        <v>1535071.7393897099</v>
      </c>
      <c r="AE28">
        <v>1580351.6155468</v>
      </c>
      <c r="AF28">
        <v>1614366.85160521</v>
      </c>
    </row>
    <row r="29" spans="1:32" x14ac:dyDescent="0.3">
      <c r="A29" t="s">
        <v>201</v>
      </c>
      <c r="B29" t="s">
        <v>351</v>
      </c>
      <c r="C29" t="s">
        <v>297</v>
      </c>
      <c r="D29" t="s">
        <v>352</v>
      </c>
      <c r="E29" t="s">
        <v>298</v>
      </c>
      <c r="G29">
        <v>207460.91395677999</v>
      </c>
      <c r="H29">
        <v>239395.57149533101</v>
      </c>
      <c r="I29">
        <v>274130.57220467197</v>
      </c>
      <c r="J29">
        <v>308347.69274298497</v>
      </c>
      <c r="K29">
        <v>346825.75296191499</v>
      </c>
      <c r="L29">
        <v>389900.85588794597</v>
      </c>
      <c r="M29">
        <v>429040.81724111101</v>
      </c>
      <c r="N29">
        <v>461368.69322937098</v>
      </c>
      <c r="O29">
        <v>487633.84751156898</v>
      </c>
      <c r="P29">
        <v>507846.84706781199</v>
      </c>
      <c r="Q29">
        <v>537216.97214921797</v>
      </c>
      <c r="R29">
        <v>583713.61114510801</v>
      </c>
      <c r="S29">
        <v>640531.809018331</v>
      </c>
      <c r="T29">
        <v>685237.933030635</v>
      </c>
      <c r="U29">
        <v>679653.90326466004</v>
      </c>
      <c r="V29">
        <v>663691.92414113798</v>
      </c>
      <c r="W29">
        <v>657758.27586463501</v>
      </c>
      <c r="X29">
        <v>648930.80337155005</v>
      </c>
      <c r="Y29">
        <v>656429.16553292098</v>
      </c>
      <c r="Z29">
        <v>668682.11167086603</v>
      </c>
      <c r="AA29">
        <v>672400.08862974402</v>
      </c>
      <c r="AB29">
        <v>680941.13306678005</v>
      </c>
      <c r="AC29">
        <v>714322.42440757796</v>
      </c>
      <c r="AD29">
        <v>749197.11776359903</v>
      </c>
      <c r="AE29">
        <v>767707.13743473694</v>
      </c>
      <c r="AF29">
        <v>771288.86828098597</v>
      </c>
    </row>
    <row r="30" spans="1:32" x14ac:dyDescent="0.3">
      <c r="A30" t="s">
        <v>201</v>
      </c>
      <c r="B30" t="s">
        <v>353</v>
      </c>
      <c r="C30" t="s">
        <v>297</v>
      </c>
      <c r="D30" t="s">
        <v>354</v>
      </c>
      <c r="E30" t="s">
        <v>298</v>
      </c>
      <c r="G30">
        <v>35397.379988862398</v>
      </c>
      <c r="H30">
        <v>40649.956696397399</v>
      </c>
      <c r="I30">
        <v>47398.9440743819</v>
      </c>
      <c r="J30">
        <v>52401.759188437602</v>
      </c>
      <c r="K30">
        <v>59179.744625630199</v>
      </c>
      <c r="L30">
        <v>67780.017810066798</v>
      </c>
      <c r="M30">
        <v>71493.461254196198</v>
      </c>
      <c r="N30">
        <v>72734.760769975299</v>
      </c>
      <c r="O30">
        <v>72083.255360012699</v>
      </c>
      <c r="P30">
        <v>72768.268236311298</v>
      </c>
      <c r="Q30">
        <v>77062.001508723202</v>
      </c>
      <c r="R30">
        <v>87007.379212807107</v>
      </c>
      <c r="S30">
        <v>95977.679489886403</v>
      </c>
      <c r="T30">
        <v>98350.7346289048</v>
      </c>
      <c r="U30">
        <v>98644.043130399703</v>
      </c>
      <c r="V30">
        <v>94096.307974606607</v>
      </c>
      <c r="W30">
        <v>88469.739766385101</v>
      </c>
      <c r="X30">
        <v>83722.544487836902</v>
      </c>
      <c r="Y30">
        <v>82860.803161583593</v>
      </c>
      <c r="Z30">
        <v>86242.107544294995</v>
      </c>
      <c r="AA30">
        <v>84752.7659223425</v>
      </c>
      <c r="AB30">
        <v>85224.356480930204</v>
      </c>
      <c r="AC30">
        <v>87914.369488384094</v>
      </c>
      <c r="AD30">
        <v>85571.902459392295</v>
      </c>
      <c r="AE30">
        <v>85492.822960871097</v>
      </c>
      <c r="AF30">
        <v>88130.854254708902</v>
      </c>
    </row>
    <row r="31" spans="1:32" x14ac:dyDescent="0.3">
      <c r="A31" t="s">
        <v>201</v>
      </c>
      <c r="B31" t="s">
        <v>355</v>
      </c>
      <c r="C31" t="s">
        <v>297</v>
      </c>
      <c r="D31" t="s">
        <v>356</v>
      </c>
      <c r="E31" t="s">
        <v>298</v>
      </c>
      <c r="G31">
        <v>80602.339682639999</v>
      </c>
      <c r="H31">
        <v>84400.446037085901</v>
      </c>
      <c r="I31">
        <v>89841.120736128403</v>
      </c>
      <c r="J31">
        <v>91879.8239615497</v>
      </c>
      <c r="K31">
        <v>94667.807251752805</v>
      </c>
      <c r="L31">
        <v>95436.354916653407</v>
      </c>
      <c r="M31">
        <v>90226.991387627204</v>
      </c>
      <c r="N31">
        <v>78797.558968437006</v>
      </c>
      <c r="O31">
        <v>63034.871830343</v>
      </c>
      <c r="P31">
        <v>44436.528867111803</v>
      </c>
      <c r="Q31">
        <v>38629.658627738099</v>
      </c>
      <c r="R31">
        <v>40772.955871278296</v>
      </c>
      <c r="S31">
        <v>47724.1724756439</v>
      </c>
      <c r="T31">
        <v>56603.874421155</v>
      </c>
      <c r="U31">
        <v>64265.571250252797</v>
      </c>
      <c r="V31">
        <v>65086.051163339202</v>
      </c>
      <c r="W31">
        <v>67457.122587062695</v>
      </c>
      <c r="X31">
        <v>67648.989813150998</v>
      </c>
      <c r="Y31">
        <v>68362.762146550303</v>
      </c>
      <c r="Z31">
        <v>72897.521092370705</v>
      </c>
      <c r="AA31">
        <v>75491.196121127505</v>
      </c>
      <c r="AB31">
        <v>77161.448906698002</v>
      </c>
      <c r="AC31">
        <v>82038.443881543295</v>
      </c>
      <c r="AD31">
        <v>86113.405980186901</v>
      </c>
      <c r="AE31">
        <v>88385.991549825994</v>
      </c>
      <c r="AF31">
        <v>91292.042987150606</v>
      </c>
    </row>
    <row r="32" spans="1:32" x14ac:dyDescent="0.3">
      <c r="A32" t="s">
        <v>201</v>
      </c>
      <c r="B32" t="s">
        <v>357</v>
      </c>
      <c r="C32" t="s">
        <v>297</v>
      </c>
      <c r="D32" t="s">
        <v>358</v>
      </c>
      <c r="E32" t="s">
        <v>298</v>
      </c>
      <c r="G32">
        <v>222038.436190899</v>
      </c>
      <c r="H32">
        <v>262845.79102457198</v>
      </c>
      <c r="I32">
        <v>307457.75584006502</v>
      </c>
      <c r="J32">
        <v>347979.56505334203</v>
      </c>
      <c r="K32">
        <v>386546.14316866198</v>
      </c>
      <c r="L32">
        <v>433942.72640157997</v>
      </c>
      <c r="M32">
        <v>460050.169675935</v>
      </c>
      <c r="N32">
        <v>467070.04213604698</v>
      </c>
      <c r="O32">
        <v>467988.62687387603</v>
      </c>
      <c r="P32">
        <v>466644.99781779503</v>
      </c>
      <c r="Q32">
        <v>477890.89006909198</v>
      </c>
      <c r="R32">
        <v>496475.37609771203</v>
      </c>
      <c r="S32">
        <v>525012.14904309704</v>
      </c>
      <c r="T32">
        <v>543018.22059241997</v>
      </c>
      <c r="U32">
        <v>535225.996453434</v>
      </c>
      <c r="V32">
        <v>510824.60057054501</v>
      </c>
      <c r="W32">
        <v>502297.88897623803</v>
      </c>
      <c r="X32">
        <v>489985.30177727097</v>
      </c>
      <c r="Y32">
        <v>487883.55069081299</v>
      </c>
      <c r="Z32">
        <v>515811.89773048298</v>
      </c>
      <c r="AA32">
        <v>530072.13422015298</v>
      </c>
      <c r="AB32">
        <v>540223.40123571898</v>
      </c>
      <c r="AC32">
        <v>573519.33660565095</v>
      </c>
      <c r="AD32">
        <v>603752.75488503894</v>
      </c>
      <c r="AE32">
        <v>628280.56595249404</v>
      </c>
      <c r="AF32">
        <v>652938.04503917403</v>
      </c>
    </row>
    <row r="33" spans="1:32" x14ac:dyDescent="0.3">
      <c r="A33" t="s">
        <v>201</v>
      </c>
      <c r="B33" t="s">
        <v>359</v>
      </c>
      <c r="C33" t="s">
        <v>297</v>
      </c>
      <c r="D33" t="s">
        <v>360</v>
      </c>
      <c r="E33" t="s">
        <v>298</v>
      </c>
      <c r="G33">
        <v>50282.296211102199</v>
      </c>
      <c r="H33">
        <v>44368.6244265809</v>
      </c>
      <c r="I33">
        <v>39881.673521844401</v>
      </c>
      <c r="J33">
        <v>36720.016479790502</v>
      </c>
      <c r="K33">
        <v>34433.495365300201</v>
      </c>
      <c r="L33">
        <v>35051.490015117401</v>
      </c>
      <c r="M33">
        <v>35734.4796992177</v>
      </c>
      <c r="N33">
        <v>39073.357740038198</v>
      </c>
      <c r="O33">
        <v>43093.458053263203</v>
      </c>
      <c r="P33">
        <v>50468.761181678601</v>
      </c>
      <c r="Q33">
        <v>53462.996301936597</v>
      </c>
      <c r="R33">
        <v>53242.949888993302</v>
      </c>
      <c r="S33">
        <v>50123.715382716</v>
      </c>
      <c r="T33">
        <v>46032.201365883302</v>
      </c>
      <c r="U33">
        <v>37919.072598269697</v>
      </c>
      <c r="V33">
        <v>31372.091951325201</v>
      </c>
      <c r="W33">
        <v>25810.327029947501</v>
      </c>
      <c r="X33">
        <v>20890.608446957998</v>
      </c>
      <c r="Y33">
        <v>17193.566442551401</v>
      </c>
      <c r="Z33">
        <v>14195.787339164401</v>
      </c>
      <c r="AA33">
        <v>12074.4648564573</v>
      </c>
      <c r="AB33">
        <v>10804.436759697001</v>
      </c>
      <c r="AC33">
        <v>10600.748485455801</v>
      </c>
      <c r="AD33">
        <v>10436.558301495999</v>
      </c>
      <c r="AE33">
        <v>10485.097648868799</v>
      </c>
      <c r="AF33">
        <v>10717.041043192099</v>
      </c>
    </row>
    <row r="34" spans="1:32" x14ac:dyDescent="0.3">
      <c r="A34" t="s">
        <v>201</v>
      </c>
      <c r="B34" t="s">
        <v>361</v>
      </c>
      <c r="C34" t="s">
        <v>297</v>
      </c>
      <c r="D34" t="s">
        <v>362</v>
      </c>
      <c r="E34" t="s">
        <v>298</v>
      </c>
      <c r="G34">
        <v>187298.40506792799</v>
      </c>
      <c r="H34">
        <v>232370.391441952</v>
      </c>
      <c r="I34">
        <v>289955.48601454101</v>
      </c>
      <c r="J34">
        <v>349085.88585705298</v>
      </c>
      <c r="K34">
        <v>408530.94496771001</v>
      </c>
      <c r="L34">
        <v>479772.93936865299</v>
      </c>
      <c r="M34">
        <v>527717.98338569398</v>
      </c>
      <c r="N34">
        <v>552300.068264339</v>
      </c>
      <c r="O34">
        <v>564393.76794603199</v>
      </c>
      <c r="P34">
        <v>582374.80264246499</v>
      </c>
      <c r="Q34">
        <v>602384.63946130301</v>
      </c>
      <c r="R34">
        <v>622806.60835656396</v>
      </c>
      <c r="S34">
        <v>632638.93436130497</v>
      </c>
      <c r="T34">
        <v>632653.51012496301</v>
      </c>
      <c r="U34">
        <v>603086.13535364997</v>
      </c>
      <c r="V34">
        <v>577406.937530483</v>
      </c>
      <c r="W34">
        <v>576478.77111110801</v>
      </c>
      <c r="X34">
        <v>570560.17057576706</v>
      </c>
      <c r="Y34">
        <v>577037.52691850299</v>
      </c>
      <c r="Z34">
        <v>556731.87291625398</v>
      </c>
      <c r="AA34">
        <v>541852.51622932905</v>
      </c>
      <c r="AB34">
        <v>532006.28501881706</v>
      </c>
      <c r="AC34">
        <v>525029.99562421103</v>
      </c>
      <c r="AD34">
        <v>523771.93673447601</v>
      </c>
      <c r="AE34">
        <v>522453.70026981598</v>
      </c>
      <c r="AF34">
        <v>524185.477650129</v>
      </c>
    </row>
    <row r="35" spans="1:32" x14ac:dyDescent="0.3">
      <c r="A35" t="s">
        <v>201</v>
      </c>
      <c r="B35" t="s">
        <v>363</v>
      </c>
      <c r="C35" t="s">
        <v>297</v>
      </c>
      <c r="D35" t="s">
        <v>364</v>
      </c>
      <c r="E35" t="s">
        <v>298</v>
      </c>
      <c r="G35">
        <v>7544558.1864123195</v>
      </c>
      <c r="H35">
        <v>8092426.7772107497</v>
      </c>
      <c r="I35">
        <v>8852363.9586377498</v>
      </c>
      <c r="J35">
        <v>9455349.6311429404</v>
      </c>
      <c r="K35">
        <v>10011898.658004999</v>
      </c>
      <c r="L35">
        <v>10648704.5445418</v>
      </c>
      <c r="M35">
        <v>11257918.812444501</v>
      </c>
      <c r="N35">
        <v>11756009.959871</v>
      </c>
      <c r="O35">
        <v>12213351.902739899</v>
      </c>
      <c r="P35">
        <v>12548751.6615739</v>
      </c>
      <c r="Q35">
        <v>12759522.470365699</v>
      </c>
      <c r="R35">
        <v>12946052.3403723</v>
      </c>
      <c r="S35">
        <v>13154602.7847747</v>
      </c>
      <c r="T35">
        <v>13277422.8304272</v>
      </c>
      <c r="U35">
        <v>13172316.1947577</v>
      </c>
      <c r="V35">
        <v>13070655.2775179</v>
      </c>
      <c r="W35">
        <v>13298875.775064301</v>
      </c>
      <c r="X35">
        <v>13390833.243130701</v>
      </c>
      <c r="Y35">
        <v>13690577.2000721</v>
      </c>
      <c r="Z35">
        <v>14183147.839740301</v>
      </c>
      <c r="AA35">
        <v>14414740.1219592</v>
      </c>
      <c r="AB35">
        <v>14460195.3675282</v>
      </c>
      <c r="AC35">
        <v>14453205.7125133</v>
      </c>
      <c r="AD35">
        <v>14419287.135163199</v>
      </c>
      <c r="AE35">
        <v>14206855.034851801</v>
      </c>
      <c r="AF35">
        <v>13943481.768916599</v>
      </c>
    </row>
    <row r="36" spans="1:32" x14ac:dyDescent="0.3">
      <c r="A36" t="s">
        <v>201</v>
      </c>
      <c r="B36" t="s">
        <v>365</v>
      </c>
      <c r="C36" t="s">
        <v>297</v>
      </c>
      <c r="D36" t="s">
        <v>366</v>
      </c>
      <c r="E36" t="s">
        <v>298</v>
      </c>
      <c r="G36">
        <v>290618.08767949301</v>
      </c>
      <c r="H36">
        <v>289197.66906491399</v>
      </c>
      <c r="I36">
        <v>296478.46496912802</v>
      </c>
      <c r="J36">
        <v>291698.848048313</v>
      </c>
      <c r="K36">
        <v>294436.73351939599</v>
      </c>
      <c r="L36">
        <v>294395.50257154001</v>
      </c>
      <c r="M36">
        <v>295745.006954293</v>
      </c>
      <c r="N36">
        <v>285921.73476781498</v>
      </c>
      <c r="O36">
        <v>270341.61151118501</v>
      </c>
      <c r="P36">
        <v>253119.113712477</v>
      </c>
      <c r="Q36">
        <v>239479.84563815201</v>
      </c>
      <c r="R36">
        <v>230680.70269509999</v>
      </c>
      <c r="S36">
        <v>225579.71616567799</v>
      </c>
      <c r="T36">
        <v>218871.00658601301</v>
      </c>
      <c r="U36">
        <v>204846.97215076999</v>
      </c>
      <c r="V36">
        <v>195429.21489145001</v>
      </c>
      <c r="W36">
        <v>200729.55177674501</v>
      </c>
      <c r="X36">
        <v>206815.20012433099</v>
      </c>
      <c r="Y36">
        <v>208422.87497777701</v>
      </c>
      <c r="Z36">
        <v>216282.832318289</v>
      </c>
      <c r="AA36">
        <v>220405.143414883</v>
      </c>
      <c r="AB36">
        <v>219873.13476571999</v>
      </c>
      <c r="AC36">
        <v>214553.228692356</v>
      </c>
      <c r="AD36">
        <v>212034.610134627</v>
      </c>
      <c r="AE36">
        <v>207437.35119755601</v>
      </c>
      <c r="AF36">
        <v>194401.49499910299</v>
      </c>
    </row>
    <row r="37" spans="1:32" x14ac:dyDescent="0.3">
      <c r="A37" t="s">
        <v>201</v>
      </c>
      <c r="B37" t="s">
        <v>367</v>
      </c>
      <c r="C37" t="s">
        <v>297</v>
      </c>
      <c r="D37" t="s">
        <v>368</v>
      </c>
      <c r="E37" t="s">
        <v>298</v>
      </c>
      <c r="G37">
        <v>1751569.1921273901</v>
      </c>
      <c r="H37">
        <v>1714931.6698530701</v>
      </c>
      <c r="I37">
        <v>1736143.66880214</v>
      </c>
      <c r="J37">
        <v>1835907.6180449901</v>
      </c>
      <c r="K37">
        <v>1990817.4050714299</v>
      </c>
      <c r="L37">
        <v>2120930.2787433402</v>
      </c>
      <c r="M37">
        <v>2211786.0612445902</v>
      </c>
      <c r="N37">
        <v>2282150.1469391198</v>
      </c>
      <c r="O37">
        <v>2307757.3702092199</v>
      </c>
      <c r="P37">
        <v>2278801.0187278301</v>
      </c>
      <c r="Q37">
        <v>2246795.0794363399</v>
      </c>
      <c r="R37">
        <v>2233875.09494237</v>
      </c>
      <c r="S37">
        <v>2243999.7121582702</v>
      </c>
      <c r="T37">
        <v>2252817.4161171801</v>
      </c>
      <c r="U37">
        <v>2128681.0758137899</v>
      </c>
      <c r="V37">
        <v>2134142.2622086401</v>
      </c>
      <c r="W37">
        <v>2188498.32354201</v>
      </c>
      <c r="X37">
        <v>2225329.9260001699</v>
      </c>
      <c r="Y37">
        <v>2324751.4209133298</v>
      </c>
      <c r="Z37">
        <v>2489277.66849215</v>
      </c>
      <c r="AA37">
        <v>2568001.9870797098</v>
      </c>
      <c r="AB37">
        <v>2553436.5826307698</v>
      </c>
      <c r="AC37">
        <v>2535016.8412407599</v>
      </c>
      <c r="AD37">
        <v>2510563.8054635902</v>
      </c>
      <c r="AE37">
        <v>2424844.6900867899</v>
      </c>
      <c r="AF37">
        <v>2289742.32106893</v>
      </c>
    </row>
    <row r="38" spans="1:32" x14ac:dyDescent="0.3">
      <c r="A38" t="s">
        <v>201</v>
      </c>
      <c r="B38" t="s">
        <v>369</v>
      </c>
      <c r="C38" t="s">
        <v>297</v>
      </c>
      <c r="D38" t="s">
        <v>370</v>
      </c>
      <c r="E38" t="s">
        <v>298</v>
      </c>
      <c r="G38">
        <v>2526075.5009174701</v>
      </c>
      <c r="H38">
        <v>2914763.9600819601</v>
      </c>
      <c r="I38">
        <v>3466649.07704128</v>
      </c>
      <c r="J38">
        <v>3800162.75309513</v>
      </c>
      <c r="K38">
        <v>4013306.7076883502</v>
      </c>
      <c r="L38">
        <v>4365135.8665838996</v>
      </c>
      <c r="M38">
        <v>4719861.6344839903</v>
      </c>
      <c r="N38">
        <v>5002327.9787548603</v>
      </c>
      <c r="O38">
        <v>5310981.8739421004</v>
      </c>
      <c r="P38">
        <v>5545909.3289998397</v>
      </c>
      <c r="Q38">
        <v>5656324.6762359003</v>
      </c>
      <c r="R38">
        <v>5753581.2294228701</v>
      </c>
      <c r="S38">
        <v>5858790.3564974498</v>
      </c>
      <c r="T38">
        <v>5906470.4152547</v>
      </c>
      <c r="U38">
        <v>5852700.5182300899</v>
      </c>
      <c r="V38">
        <v>5694150.4385171402</v>
      </c>
      <c r="W38">
        <v>5788841.5432326496</v>
      </c>
      <c r="X38">
        <v>5815356.7948554298</v>
      </c>
      <c r="Y38">
        <v>5945688.2751281904</v>
      </c>
      <c r="Z38">
        <v>6158009.6500060596</v>
      </c>
      <c r="AA38">
        <v>6248875.0389983896</v>
      </c>
      <c r="AB38">
        <v>6296835.64829819</v>
      </c>
      <c r="AC38">
        <v>6293314.8593751499</v>
      </c>
      <c r="AD38">
        <v>6246105.8301553102</v>
      </c>
      <c r="AE38">
        <v>6188448.8856341597</v>
      </c>
      <c r="AF38">
        <v>6058990.8813293604</v>
      </c>
    </row>
    <row r="39" spans="1:32" x14ac:dyDescent="0.3">
      <c r="A39" t="s">
        <v>201</v>
      </c>
      <c r="B39" t="s">
        <v>371</v>
      </c>
      <c r="C39" t="s">
        <v>297</v>
      </c>
      <c r="D39" t="s">
        <v>372</v>
      </c>
      <c r="E39" t="s">
        <v>298</v>
      </c>
      <c r="G39">
        <v>2118254.6018206198</v>
      </c>
      <c r="H39">
        <v>2438623.8640170498</v>
      </c>
      <c r="I39">
        <v>2916699.78393541</v>
      </c>
      <c r="J39">
        <v>3180453.5788779398</v>
      </c>
      <c r="K39">
        <v>3399081.3997423099</v>
      </c>
      <c r="L39">
        <v>3958646.0434258101</v>
      </c>
      <c r="M39">
        <v>4366762.12726143</v>
      </c>
      <c r="N39">
        <v>4757670.8531600796</v>
      </c>
      <c r="O39">
        <v>4982912.4627502495</v>
      </c>
      <c r="P39">
        <v>4784348.9844214497</v>
      </c>
      <c r="Q39">
        <v>4656263.3839496505</v>
      </c>
      <c r="R39">
        <v>4571693.8014021497</v>
      </c>
      <c r="S39">
        <v>4589229.0044727698</v>
      </c>
      <c r="T39">
        <v>5103213.9381449204</v>
      </c>
      <c r="U39">
        <v>5160629.8908184497</v>
      </c>
      <c r="V39">
        <v>4889153.9978171401</v>
      </c>
      <c r="W39">
        <v>4844209.8744256198</v>
      </c>
      <c r="X39">
        <v>4774372.8049410898</v>
      </c>
      <c r="Y39">
        <v>4831796.5197493099</v>
      </c>
      <c r="Z39">
        <v>4960900.2156890603</v>
      </c>
      <c r="AA39">
        <v>5038926.8496493902</v>
      </c>
      <c r="AB39">
        <v>5077498.6715158196</v>
      </c>
      <c r="AC39">
        <v>5110615.8990457496</v>
      </c>
      <c r="AD39">
        <v>5175395.0311577599</v>
      </c>
      <c r="AE39">
        <v>5224867.5320220804</v>
      </c>
      <c r="AF39">
        <v>5269221.0898315199</v>
      </c>
    </row>
    <row r="40" spans="1:32" x14ac:dyDescent="0.3">
      <c r="A40" t="s">
        <v>201</v>
      </c>
      <c r="B40" t="s">
        <v>373</v>
      </c>
      <c r="C40" t="s">
        <v>297</v>
      </c>
      <c r="D40" t="s">
        <v>374</v>
      </c>
      <c r="E40" t="s">
        <v>298</v>
      </c>
      <c r="G40">
        <v>152890.50040057601</v>
      </c>
      <c r="H40">
        <v>167953.82073872199</v>
      </c>
      <c r="I40">
        <v>183364.78002463901</v>
      </c>
      <c r="J40">
        <v>191372.05983379</v>
      </c>
      <c r="K40">
        <v>207589.96973430601</v>
      </c>
      <c r="L40">
        <v>222997.67048458199</v>
      </c>
      <c r="M40">
        <v>229919.161282791</v>
      </c>
      <c r="N40">
        <v>237603.403499437</v>
      </c>
      <c r="O40">
        <v>241517.765969623</v>
      </c>
      <c r="P40">
        <v>247591.98092490199</v>
      </c>
      <c r="Q40">
        <v>260222.62135662499</v>
      </c>
      <c r="R40">
        <v>282514.33249543398</v>
      </c>
      <c r="S40">
        <v>293754.768233757</v>
      </c>
      <c r="T40">
        <v>288900.368403295</v>
      </c>
      <c r="U40">
        <v>268830.79295793502</v>
      </c>
      <c r="V40">
        <v>255156.50949553499</v>
      </c>
      <c r="W40">
        <v>251896.68331069101</v>
      </c>
      <c r="X40">
        <v>243378.295685402</v>
      </c>
      <c r="Y40">
        <v>223564.386702288</v>
      </c>
      <c r="Z40">
        <v>224342.77258695601</v>
      </c>
      <c r="AA40">
        <v>224371.99199633099</v>
      </c>
      <c r="AB40">
        <v>225836.09208025201</v>
      </c>
      <c r="AC40">
        <v>242391.69307908099</v>
      </c>
      <c r="AD40">
        <v>250228.43672868499</v>
      </c>
      <c r="AE40">
        <v>254973.31056871099</v>
      </c>
      <c r="AF40">
        <v>252786.416998656</v>
      </c>
    </row>
    <row r="41" spans="1:32" x14ac:dyDescent="0.3">
      <c r="A41" t="s">
        <v>201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201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201</v>
      </c>
      <c r="B43" t="s">
        <v>379</v>
      </c>
      <c r="C43" t="s">
        <v>297</v>
      </c>
      <c r="D43" t="s">
        <v>380</v>
      </c>
      <c r="E43" t="s">
        <v>298</v>
      </c>
      <c r="G43">
        <v>10242036.396131201</v>
      </c>
      <c r="H43">
        <v>10651962.1484279</v>
      </c>
      <c r="I43">
        <v>11181890.712104</v>
      </c>
      <c r="J43">
        <v>11537305.008312199</v>
      </c>
      <c r="K43">
        <v>11833636.8419268</v>
      </c>
      <c r="L43">
        <v>12257520.8075021</v>
      </c>
      <c r="M43">
        <v>12543167.5757761</v>
      </c>
      <c r="N43">
        <v>12702065.808960499</v>
      </c>
      <c r="O43">
        <v>12965137.9108239</v>
      </c>
      <c r="P43">
        <v>13104870.5389993</v>
      </c>
      <c r="Q43">
        <v>13210603.1220458</v>
      </c>
      <c r="R43">
        <v>13394474.0163162</v>
      </c>
      <c r="S43">
        <v>13439850.9080041</v>
      </c>
      <c r="T43">
        <v>13647359.952390799</v>
      </c>
      <c r="U43">
        <v>13032946.736328499</v>
      </c>
      <c r="V43">
        <v>13017142.411041699</v>
      </c>
      <c r="W43">
        <v>13054988.4047832</v>
      </c>
      <c r="X43">
        <v>13131852.188426699</v>
      </c>
      <c r="Y43">
        <v>13232987.7152359</v>
      </c>
      <c r="Z43">
        <v>13696925.5764498</v>
      </c>
      <c r="AA43">
        <v>13765746.456029</v>
      </c>
      <c r="AB43">
        <v>13641776.0745159</v>
      </c>
      <c r="AC43">
        <v>13765856.7296944</v>
      </c>
      <c r="AD43">
        <v>13959110.451171299</v>
      </c>
      <c r="AE43">
        <v>13966488.598998901</v>
      </c>
      <c r="AF43">
        <v>15532761.624981901</v>
      </c>
    </row>
    <row r="44" spans="1:32" x14ac:dyDescent="0.3">
      <c r="A44" t="s">
        <v>201</v>
      </c>
      <c r="B44" t="s">
        <v>381</v>
      </c>
      <c r="C44" t="s">
        <v>297</v>
      </c>
      <c r="D44" t="s">
        <v>382</v>
      </c>
      <c r="E44" t="s">
        <v>298</v>
      </c>
      <c r="G44">
        <v>74840234.106303707</v>
      </c>
      <c r="H44">
        <v>75657030.729696304</v>
      </c>
      <c r="I44">
        <v>78090679.093985006</v>
      </c>
      <c r="J44">
        <v>78897607.813704595</v>
      </c>
      <c r="K44">
        <v>79818811.827339694</v>
      </c>
      <c r="L44">
        <v>82300176.890843496</v>
      </c>
      <c r="M44">
        <v>83911165.448860198</v>
      </c>
      <c r="N44">
        <v>85067928.126699597</v>
      </c>
      <c r="O44">
        <v>86327092.693130404</v>
      </c>
      <c r="P44">
        <v>87729457.743788496</v>
      </c>
      <c r="Q44">
        <v>89526881.657937899</v>
      </c>
      <c r="R44">
        <v>92380238.486602098</v>
      </c>
      <c r="S44">
        <v>94098535.634646505</v>
      </c>
      <c r="T44">
        <v>95561420.925677806</v>
      </c>
      <c r="U44">
        <v>91649524.087293193</v>
      </c>
      <c r="V44">
        <v>91089168.198677197</v>
      </c>
      <c r="W44">
        <v>91430590.464357302</v>
      </c>
      <c r="X44">
        <v>91924897.766734898</v>
      </c>
      <c r="Y44">
        <v>93390005.144884795</v>
      </c>
      <c r="Z44">
        <v>96285024.724215001</v>
      </c>
      <c r="AA44">
        <v>97406347.526864201</v>
      </c>
      <c r="AB44">
        <v>97460350.533366397</v>
      </c>
      <c r="AC44">
        <v>99172298.334164098</v>
      </c>
      <c r="AD44">
        <v>100759171.190846</v>
      </c>
      <c r="AE44">
        <v>101280203.66930801</v>
      </c>
      <c r="AF44">
        <v>100905715.21546</v>
      </c>
    </row>
    <row r="45" spans="1:32" x14ac:dyDescent="0.3">
      <c r="A45" t="s">
        <v>201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201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201</v>
      </c>
      <c r="B47" t="s">
        <v>387</v>
      </c>
      <c r="C47" t="s">
        <v>297</v>
      </c>
      <c r="D47" t="s">
        <v>388</v>
      </c>
      <c r="E47" t="s">
        <v>298</v>
      </c>
      <c r="G47">
        <v>618256.73718753306</v>
      </c>
      <c r="H47">
        <v>735880.73546911299</v>
      </c>
      <c r="I47">
        <v>881345.97972379101</v>
      </c>
      <c r="J47">
        <v>953939.77944669605</v>
      </c>
      <c r="K47">
        <v>1089166.7616049999</v>
      </c>
      <c r="L47">
        <v>1263585.3372557799</v>
      </c>
      <c r="M47">
        <v>1301138.58052805</v>
      </c>
      <c r="N47">
        <v>1378310.2600531499</v>
      </c>
      <c r="O47">
        <v>1417850.9847105299</v>
      </c>
      <c r="P47">
        <v>1360971.7377951299</v>
      </c>
      <c r="Q47">
        <v>1323766.3306315099</v>
      </c>
      <c r="R47">
        <v>1279976.88054636</v>
      </c>
      <c r="S47">
        <v>1212653.9690861001</v>
      </c>
      <c r="T47">
        <v>1175659.00741251</v>
      </c>
      <c r="U47">
        <v>1173482.02601165</v>
      </c>
      <c r="V47">
        <v>1136909.4919984201</v>
      </c>
      <c r="W47">
        <v>1033133.54813567</v>
      </c>
      <c r="X47">
        <v>874160.07476055704</v>
      </c>
      <c r="Y47">
        <v>926758.827477335</v>
      </c>
      <c r="Z47">
        <v>1072352.6668877101</v>
      </c>
      <c r="AA47">
        <v>1242527.65699097</v>
      </c>
      <c r="AB47">
        <v>1410986.9268336799</v>
      </c>
      <c r="AC47">
        <v>1292624.9901177599</v>
      </c>
      <c r="AD47">
        <v>1240035.62783509</v>
      </c>
      <c r="AE47">
        <v>1214963.59988804</v>
      </c>
      <c r="AF47">
        <v>1192789.1493820599</v>
      </c>
    </row>
    <row r="48" spans="1:32" x14ac:dyDescent="0.3">
      <c r="A48" t="s">
        <v>201</v>
      </c>
      <c r="B48" t="s">
        <v>389</v>
      </c>
      <c r="C48" t="s">
        <v>297</v>
      </c>
      <c r="D48" t="s">
        <v>390</v>
      </c>
      <c r="E48" t="s">
        <v>298</v>
      </c>
      <c r="G48">
        <v>11219638.294804299</v>
      </c>
      <c r="H48">
        <v>11733973.420067601</v>
      </c>
      <c r="I48">
        <v>12401061.31181</v>
      </c>
      <c r="J48">
        <v>12893638.4573991</v>
      </c>
      <c r="K48">
        <v>13287365.935497699</v>
      </c>
      <c r="L48">
        <v>13872084.018850701</v>
      </c>
      <c r="M48">
        <v>14230998.4198288</v>
      </c>
      <c r="N48">
        <v>14484071.598785</v>
      </c>
      <c r="O48">
        <v>14707696.188486399</v>
      </c>
      <c r="P48">
        <v>14837781.0605278</v>
      </c>
      <c r="Q48">
        <v>14935324.9473531</v>
      </c>
      <c r="R48">
        <v>15101762.2827204</v>
      </c>
      <c r="S48">
        <v>15078623.611755701</v>
      </c>
      <c r="T48">
        <v>15377477.7548157</v>
      </c>
      <c r="U48">
        <v>14841454.429249501</v>
      </c>
      <c r="V48">
        <v>14945922.495479001</v>
      </c>
      <c r="W48">
        <v>15058218.7788743</v>
      </c>
      <c r="X48">
        <v>15104171.477044299</v>
      </c>
      <c r="Y48">
        <v>15294948.5067371</v>
      </c>
      <c r="Z48">
        <v>15773356.125304</v>
      </c>
      <c r="AA48">
        <v>16025361.2254402</v>
      </c>
      <c r="AB48">
        <v>16065462.724932101</v>
      </c>
      <c r="AC48">
        <v>16173571.1367401</v>
      </c>
      <c r="AD48">
        <v>16344681.424135599</v>
      </c>
      <c r="AE48">
        <v>16368217.6723412</v>
      </c>
      <c r="AF48">
        <v>16047319.2801897</v>
      </c>
    </row>
    <row r="49" spans="1:32" x14ac:dyDescent="0.3">
      <c r="A49" t="s">
        <v>201</v>
      </c>
      <c r="B49" t="s">
        <v>391</v>
      </c>
      <c r="C49" t="s">
        <v>297</v>
      </c>
      <c r="D49" t="s">
        <v>392</v>
      </c>
      <c r="E49" t="s">
        <v>298</v>
      </c>
      <c r="G49">
        <v>9767915.9331323002</v>
      </c>
      <c r="H49">
        <v>10067636.599208999</v>
      </c>
      <c r="I49">
        <v>10471694.8296488</v>
      </c>
      <c r="J49">
        <v>10732845.113351701</v>
      </c>
      <c r="K49">
        <v>10935694.1966893</v>
      </c>
      <c r="L49">
        <v>11224868.478606099</v>
      </c>
      <c r="M49">
        <v>11448850.222252499</v>
      </c>
      <c r="N49">
        <v>11587818.2650136</v>
      </c>
      <c r="O49">
        <v>11783398.8443384</v>
      </c>
      <c r="P49">
        <v>11969658.8566361</v>
      </c>
      <c r="Q49">
        <v>12135809.658056701</v>
      </c>
      <c r="R49">
        <v>12374096.0269129</v>
      </c>
      <c r="S49">
        <v>12455563.9870738</v>
      </c>
      <c r="T49">
        <v>12786866.813596601</v>
      </c>
      <c r="U49">
        <v>12328261.4469434</v>
      </c>
      <c r="V49">
        <v>12504613.315133899</v>
      </c>
      <c r="W49">
        <v>12643203.5325335</v>
      </c>
      <c r="X49">
        <v>12755271.731912499</v>
      </c>
      <c r="Y49">
        <v>12835657.402865499</v>
      </c>
      <c r="Z49">
        <v>13013700.1728699</v>
      </c>
      <c r="AA49">
        <v>12996436.162774799</v>
      </c>
      <c r="AB49">
        <v>12818754.995949499</v>
      </c>
      <c r="AC49">
        <v>13044481.538388399</v>
      </c>
      <c r="AD49">
        <v>13270479.6383285</v>
      </c>
      <c r="AE49">
        <v>13353458.0744996</v>
      </c>
      <c r="AF49">
        <v>13089540.404189199</v>
      </c>
    </row>
    <row r="50" spans="1:32" x14ac:dyDescent="0.3">
      <c r="A50" t="s">
        <v>201</v>
      </c>
      <c r="B50" t="s">
        <v>393</v>
      </c>
      <c r="C50" t="s">
        <v>297</v>
      </c>
      <c r="D50" t="s">
        <v>394</v>
      </c>
      <c r="E50" t="s">
        <v>298</v>
      </c>
      <c r="G50">
        <v>833465.62448450294</v>
      </c>
      <c r="H50">
        <v>930456.08538947406</v>
      </c>
      <c r="I50">
        <v>1048020.50243737</v>
      </c>
      <c r="J50">
        <v>1206853.56460064</v>
      </c>
      <c r="K50">
        <v>1262504.9772034099</v>
      </c>
      <c r="L50">
        <v>1383630.20298886</v>
      </c>
      <c r="M50">
        <v>1481009.6170482601</v>
      </c>
      <c r="N50">
        <v>1517943.07371823</v>
      </c>
      <c r="O50">
        <v>1506446.3594374701</v>
      </c>
      <c r="P50">
        <v>1507150.46609659</v>
      </c>
      <c r="Q50">
        <v>1475748.9586648601</v>
      </c>
      <c r="R50">
        <v>1447689.3752611401</v>
      </c>
      <c r="S50">
        <v>1410405.6555957701</v>
      </c>
      <c r="T50">
        <v>1414951.93380654</v>
      </c>
      <c r="U50">
        <v>1339710.95629451</v>
      </c>
      <c r="V50">
        <v>1304399.68834665</v>
      </c>
      <c r="W50">
        <v>1381881.6982050501</v>
      </c>
      <c r="X50">
        <v>1474739.6703712901</v>
      </c>
      <c r="Y50">
        <v>1532532.27639434</v>
      </c>
      <c r="Z50">
        <v>1687303.28554633</v>
      </c>
      <c r="AA50">
        <v>1786397.4056744101</v>
      </c>
      <c r="AB50">
        <v>1835720.8021488599</v>
      </c>
      <c r="AC50">
        <v>1836464.60823388</v>
      </c>
      <c r="AD50">
        <v>1834166.1579719801</v>
      </c>
      <c r="AE50">
        <v>1799795.9979535299</v>
      </c>
      <c r="AF50">
        <v>1764989.7266183901</v>
      </c>
    </row>
    <row r="51" spans="1:32" x14ac:dyDescent="0.3">
      <c r="A51" t="s">
        <v>201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201</v>
      </c>
      <c r="B53" t="s">
        <v>399</v>
      </c>
      <c r="C53" t="s">
        <v>297</v>
      </c>
      <c r="D53" t="s">
        <v>400</v>
      </c>
      <c r="E53" t="s">
        <v>298</v>
      </c>
      <c r="G53">
        <v>488335.94140890799</v>
      </c>
      <c r="H53">
        <v>644238.59618536197</v>
      </c>
      <c r="I53">
        <v>787038.66546488495</v>
      </c>
      <c r="J53">
        <v>910004.20563083701</v>
      </c>
      <c r="K53">
        <v>1010881.95483363</v>
      </c>
      <c r="L53">
        <v>1115044.95933302</v>
      </c>
      <c r="M53">
        <v>1207492.6608078999</v>
      </c>
      <c r="N53">
        <v>1283530.7591689699</v>
      </c>
      <c r="O53">
        <v>1358625.0538724801</v>
      </c>
      <c r="P53">
        <v>1417084.6729047501</v>
      </c>
      <c r="Q53">
        <v>1459511.2343210799</v>
      </c>
      <c r="R53">
        <v>1492222.33381297</v>
      </c>
      <c r="S53">
        <v>1521344.2549874799</v>
      </c>
      <c r="T53">
        <v>1538992.71652695</v>
      </c>
      <c r="U53">
        <v>1528111.7781501601</v>
      </c>
      <c r="V53">
        <v>1513363.77914057</v>
      </c>
      <c r="W53">
        <v>1528795.2565399499</v>
      </c>
      <c r="X53">
        <v>1536981.59243781</v>
      </c>
      <c r="Y53">
        <v>1548879.34924348</v>
      </c>
      <c r="Z53">
        <v>1600228.8680067901</v>
      </c>
      <c r="AA53">
        <v>1628855.60436774</v>
      </c>
      <c r="AB53">
        <v>1643038.96794348</v>
      </c>
      <c r="AC53">
        <v>1671216.6799308299</v>
      </c>
      <c r="AD53">
        <v>1715307.9336876799</v>
      </c>
      <c r="AE53">
        <v>1739769.5262118401</v>
      </c>
      <c r="AF53">
        <v>1765620.82018811</v>
      </c>
    </row>
    <row r="54" spans="1:32" x14ac:dyDescent="0.3">
      <c r="A54" t="s">
        <v>201</v>
      </c>
      <c r="B54" t="s">
        <v>401</v>
      </c>
      <c r="C54" t="s">
        <v>297</v>
      </c>
      <c r="D54" t="s">
        <v>402</v>
      </c>
      <c r="E54" t="s">
        <v>298</v>
      </c>
      <c r="G54">
        <v>546497.81499676302</v>
      </c>
      <c r="H54">
        <v>715728.24520121096</v>
      </c>
      <c r="I54">
        <v>880932.33898802497</v>
      </c>
      <c r="J54">
        <v>1025296.9267820501</v>
      </c>
      <c r="K54">
        <v>1139976.51563239</v>
      </c>
      <c r="L54">
        <v>1253560.4568268701</v>
      </c>
      <c r="M54">
        <v>1359169.3245612001</v>
      </c>
      <c r="N54">
        <v>1443059.1452391299</v>
      </c>
      <c r="O54">
        <v>1525800.61451222</v>
      </c>
      <c r="P54">
        <v>1595973.51446421</v>
      </c>
      <c r="Q54">
        <v>1652503.0470766099</v>
      </c>
      <c r="R54">
        <v>1708350.0983988501</v>
      </c>
      <c r="S54">
        <v>1759167.24887413</v>
      </c>
      <c r="T54">
        <v>1787935.6354899399</v>
      </c>
      <c r="U54">
        <v>1772912.7661759199</v>
      </c>
      <c r="V54">
        <v>1756363.53268101</v>
      </c>
      <c r="W54">
        <v>1778317.8366498</v>
      </c>
      <c r="X54">
        <v>1787678.5774046101</v>
      </c>
      <c r="Y54">
        <v>1796243.22296142</v>
      </c>
      <c r="Z54">
        <v>1864926.65743926</v>
      </c>
      <c r="AA54">
        <v>1903414.1094808001</v>
      </c>
      <c r="AB54">
        <v>1931356.71753432</v>
      </c>
      <c r="AC54">
        <v>1994203.52338745</v>
      </c>
      <c r="AD54">
        <v>2080661.9613735999</v>
      </c>
      <c r="AE54">
        <v>2141878.22018264</v>
      </c>
      <c r="AF54">
        <v>2175293.5563158598</v>
      </c>
    </row>
    <row r="55" spans="1:32" x14ac:dyDescent="0.3">
      <c r="A55" t="s">
        <v>201</v>
      </c>
      <c r="B55" t="s">
        <v>403</v>
      </c>
      <c r="C55" t="s">
        <v>297</v>
      </c>
      <c r="D55" t="s">
        <v>404</v>
      </c>
      <c r="E55" t="s">
        <v>298</v>
      </c>
      <c r="G55">
        <v>58161.873587855203</v>
      </c>
      <c r="H55">
        <v>71489.649015849805</v>
      </c>
      <c r="I55">
        <v>93893.673523140606</v>
      </c>
      <c r="J55">
        <v>115292.721151213</v>
      </c>
      <c r="K55">
        <v>129094.56079875999</v>
      </c>
      <c r="L55">
        <v>138515.49749385001</v>
      </c>
      <c r="M55">
        <v>151676.663753295</v>
      </c>
      <c r="N55">
        <v>159528.38607015999</v>
      </c>
      <c r="O55">
        <v>167175.56063974299</v>
      </c>
      <c r="P55">
        <v>178888.841559464</v>
      </c>
      <c r="Q55">
        <v>192991.81275552401</v>
      </c>
      <c r="R55">
        <v>216127.76458588499</v>
      </c>
      <c r="S55">
        <v>237822.99388665101</v>
      </c>
      <c r="T55">
        <v>248942.918962992</v>
      </c>
      <c r="U55">
        <v>244800.98802575699</v>
      </c>
      <c r="V55">
        <v>242999.75354044201</v>
      </c>
      <c r="W55">
        <v>249522.580109848</v>
      </c>
      <c r="X55">
        <v>250696.984966797</v>
      </c>
      <c r="Y55">
        <v>247363.873717943</v>
      </c>
      <c r="Z55">
        <v>264697.78943246999</v>
      </c>
      <c r="AA55">
        <v>274558.50511306</v>
      </c>
      <c r="AB55">
        <v>288317.74959084002</v>
      </c>
      <c r="AC55">
        <v>322986.84345661802</v>
      </c>
      <c r="AD55">
        <v>365354.02768591401</v>
      </c>
      <c r="AE55">
        <v>402108.69397079898</v>
      </c>
      <c r="AF55">
        <v>409672.73612775601</v>
      </c>
    </row>
    <row r="56" spans="1:32" x14ac:dyDescent="0.3">
      <c r="A56" t="s">
        <v>201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201</v>
      </c>
      <c r="B57" t="s">
        <v>407</v>
      </c>
      <c r="C57" t="s">
        <v>297</v>
      </c>
      <c r="D57" t="s">
        <v>408</v>
      </c>
      <c r="E57" t="s">
        <v>298</v>
      </c>
      <c r="G57">
        <v>89173025.137760401</v>
      </c>
      <c r="H57">
        <v>90699276.807767794</v>
      </c>
      <c r="I57">
        <v>93955765.133354202</v>
      </c>
      <c r="J57">
        <v>95387809.4109229</v>
      </c>
      <c r="K57">
        <v>96842913.959998205</v>
      </c>
      <c r="L57">
        <v>100012816.8389</v>
      </c>
      <c r="M57">
        <v>102090643.193765</v>
      </c>
      <c r="N57">
        <v>103601127.39199901</v>
      </c>
      <c r="O57">
        <v>105166080.490587</v>
      </c>
      <c r="P57">
        <v>106797925.439446</v>
      </c>
      <c r="Q57">
        <v>108815307.653358</v>
      </c>
      <c r="R57">
        <v>111945921.58306301</v>
      </c>
      <c r="S57">
        <v>113751423.320159</v>
      </c>
      <c r="T57">
        <v>115580093.411623</v>
      </c>
      <c r="U57">
        <v>111220510.87187301</v>
      </c>
      <c r="V57">
        <v>110792733.10661501</v>
      </c>
      <c r="W57">
        <v>111294533.21387</v>
      </c>
      <c r="X57">
        <v>111820998.438924</v>
      </c>
      <c r="Y57">
        <v>113500592.369781</v>
      </c>
      <c r="Z57">
        <v>116961261.14174201</v>
      </c>
      <c r="AA57">
        <v>118390015.40847</v>
      </c>
      <c r="AB57">
        <v>118508713.502469</v>
      </c>
      <c r="AC57">
        <v>120370011.997236</v>
      </c>
      <c r="AD57">
        <v>122183686.698402</v>
      </c>
      <c r="AE57">
        <v>122683040.45987099</v>
      </c>
      <c r="AF57">
        <v>122016770.677514</v>
      </c>
    </row>
    <row r="58" spans="1:32" x14ac:dyDescent="0.3">
      <c r="A58" t="s">
        <v>201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201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203</v>
      </c>
      <c r="B2" t="s">
        <v>295</v>
      </c>
      <c r="C2" t="s">
        <v>297</v>
      </c>
      <c r="D2" t="s">
        <v>296</v>
      </c>
      <c r="E2" t="s">
        <v>298</v>
      </c>
      <c r="G2">
        <v>32368639.005640499</v>
      </c>
      <c r="H2">
        <v>32702348.199144799</v>
      </c>
      <c r="I2">
        <v>33281191.5134435</v>
      </c>
      <c r="J2">
        <v>33019661.897566002</v>
      </c>
      <c r="K2">
        <v>32135504.405793302</v>
      </c>
      <c r="L2">
        <v>31617928.672409501</v>
      </c>
      <c r="M2">
        <v>30768020.520953301</v>
      </c>
      <c r="N2">
        <v>29839678.987174101</v>
      </c>
      <c r="O2">
        <v>29312049.354153302</v>
      </c>
      <c r="P2">
        <v>28949674.1611958</v>
      </c>
      <c r="Q2">
        <v>28494776.038574599</v>
      </c>
      <c r="R2">
        <v>28086513.6172099</v>
      </c>
      <c r="S2">
        <v>27693150.5710053</v>
      </c>
      <c r="T2">
        <v>27534026.2739839</v>
      </c>
      <c r="U2">
        <v>26513497.118573099</v>
      </c>
      <c r="V2">
        <v>25749149.951919802</v>
      </c>
      <c r="W2">
        <v>25681398.438529901</v>
      </c>
      <c r="X2">
        <v>25497221.443371199</v>
      </c>
      <c r="Y2">
        <v>25497249.950435199</v>
      </c>
      <c r="Z2">
        <v>25866864.107937001</v>
      </c>
      <c r="AA2">
        <v>25791013.876401301</v>
      </c>
      <c r="AB2">
        <v>25996045.5922665</v>
      </c>
      <c r="AC2">
        <v>26093145.344988801</v>
      </c>
      <c r="AD2">
        <v>26037334.290600799</v>
      </c>
      <c r="AE2">
        <v>26038418.5618903</v>
      </c>
    </row>
    <row r="3" spans="1:32" x14ac:dyDescent="0.3">
      <c r="A3" t="s">
        <v>203</v>
      </c>
      <c r="B3" t="s">
        <v>299</v>
      </c>
      <c r="C3" t="s">
        <v>297</v>
      </c>
      <c r="D3" t="s">
        <v>300</v>
      </c>
      <c r="E3" t="s">
        <v>298</v>
      </c>
      <c r="G3">
        <v>3144901.5194353801</v>
      </c>
      <c r="H3">
        <v>3099038.2537490102</v>
      </c>
      <c r="I3">
        <v>3078372.5549386502</v>
      </c>
      <c r="J3">
        <v>2956730.5979850199</v>
      </c>
      <c r="K3">
        <v>2869160.4840806201</v>
      </c>
      <c r="L3">
        <v>2803938.6935481299</v>
      </c>
      <c r="M3">
        <v>2761928.9995338698</v>
      </c>
      <c r="N3">
        <v>2662652.69166158</v>
      </c>
      <c r="O3">
        <v>2590813.0325265401</v>
      </c>
      <c r="P3">
        <v>2545310.2099901098</v>
      </c>
      <c r="Q3">
        <v>2546749.1050070501</v>
      </c>
      <c r="R3">
        <v>2580761.0473165498</v>
      </c>
      <c r="S3">
        <v>2628482.84294265</v>
      </c>
      <c r="T3">
        <v>2699496.0598657499</v>
      </c>
      <c r="U3">
        <v>2614659.8014733298</v>
      </c>
      <c r="V3">
        <v>2582632.0928516001</v>
      </c>
      <c r="W3">
        <v>2580703.0588861299</v>
      </c>
      <c r="X3">
        <v>2636056.17718986</v>
      </c>
      <c r="Y3">
        <v>2734198.64357117</v>
      </c>
      <c r="Z3">
        <v>2861687.76937031</v>
      </c>
      <c r="AA3">
        <v>2927056.7751922999</v>
      </c>
      <c r="AB3">
        <v>3007952.29302298</v>
      </c>
      <c r="AC3">
        <v>3031482.2359485701</v>
      </c>
      <c r="AD3">
        <v>3037600.3749779202</v>
      </c>
      <c r="AE3">
        <v>3027416.05201536</v>
      </c>
    </row>
    <row r="4" spans="1:32" x14ac:dyDescent="0.3">
      <c r="A4" t="s">
        <v>203</v>
      </c>
      <c r="B4" t="s">
        <v>301</v>
      </c>
      <c r="C4" t="s">
        <v>297</v>
      </c>
      <c r="D4" t="s">
        <v>302</v>
      </c>
      <c r="E4" t="s">
        <v>298</v>
      </c>
      <c r="G4">
        <v>201633808.462659</v>
      </c>
      <c r="H4">
        <v>207688072.23429599</v>
      </c>
      <c r="I4">
        <v>215651787.28977999</v>
      </c>
      <c r="J4">
        <v>215919501.115704</v>
      </c>
      <c r="K4">
        <v>216368523.531692</v>
      </c>
      <c r="L4">
        <v>219600656.64269501</v>
      </c>
      <c r="M4">
        <v>216842937.298062</v>
      </c>
      <c r="N4">
        <v>214526498.829741</v>
      </c>
      <c r="O4">
        <v>214767210.07032201</v>
      </c>
      <c r="P4">
        <v>219159482.24108699</v>
      </c>
      <c r="Q4">
        <v>224881600.70336801</v>
      </c>
      <c r="R4">
        <v>233003910.25784701</v>
      </c>
      <c r="S4">
        <v>239544677.51621699</v>
      </c>
      <c r="T4">
        <v>241930895.45939901</v>
      </c>
      <c r="U4">
        <v>234685364.54964599</v>
      </c>
      <c r="V4">
        <v>231715829.82187399</v>
      </c>
      <c r="W4">
        <v>231914137.70099801</v>
      </c>
      <c r="X4">
        <v>230752542.64562199</v>
      </c>
      <c r="Y4">
        <v>232229277.11424199</v>
      </c>
      <c r="Z4">
        <v>237835992.78645799</v>
      </c>
      <c r="AA4">
        <v>241752897.82419601</v>
      </c>
      <c r="AB4">
        <v>241857203.60084501</v>
      </c>
      <c r="AC4">
        <v>247025666.86585501</v>
      </c>
      <c r="AD4">
        <v>251092814.83876899</v>
      </c>
      <c r="AE4">
        <v>253424637.88399601</v>
      </c>
    </row>
    <row r="5" spans="1:32" x14ac:dyDescent="0.3">
      <c r="A5" t="s">
        <v>203</v>
      </c>
      <c r="B5" t="s">
        <v>303</v>
      </c>
      <c r="C5" t="s">
        <v>297</v>
      </c>
      <c r="D5" t="s">
        <v>304</v>
      </c>
      <c r="E5" t="s">
        <v>298</v>
      </c>
      <c r="G5">
        <v>16414600.6724525</v>
      </c>
      <c r="H5">
        <v>17221348.7330449</v>
      </c>
      <c r="I5">
        <v>18183589.6480911</v>
      </c>
      <c r="J5">
        <v>18545945.2124421</v>
      </c>
      <c r="K5">
        <v>18833388.118485998</v>
      </c>
      <c r="L5">
        <v>19371119.660868101</v>
      </c>
      <c r="M5">
        <v>19650265.064953201</v>
      </c>
      <c r="N5">
        <v>19595869.869131099</v>
      </c>
      <c r="O5">
        <v>19744864.523649</v>
      </c>
      <c r="P5">
        <v>20262211.071400799</v>
      </c>
      <c r="Q5">
        <v>20847984.2533045</v>
      </c>
      <c r="R5">
        <v>21543206.3330479</v>
      </c>
      <c r="S5">
        <v>21862483.103354</v>
      </c>
      <c r="T5">
        <v>22427864.2014222</v>
      </c>
      <c r="U5">
        <v>22056605.935134601</v>
      </c>
      <c r="V5">
        <v>22288071.749521699</v>
      </c>
      <c r="W5">
        <v>22668131.195058402</v>
      </c>
      <c r="X5">
        <v>22718775.355209898</v>
      </c>
      <c r="Y5">
        <v>23085915.3819036</v>
      </c>
      <c r="Z5">
        <v>23673990.897152901</v>
      </c>
      <c r="AA5">
        <v>24212398.949472699</v>
      </c>
      <c r="AB5">
        <v>24539783.025800601</v>
      </c>
      <c r="AC5">
        <v>25235659.277285501</v>
      </c>
      <c r="AD5">
        <v>25789300.111362699</v>
      </c>
      <c r="AE5">
        <v>26065957.707507301</v>
      </c>
    </row>
    <row r="6" spans="1:32" x14ac:dyDescent="0.3">
      <c r="A6" t="s">
        <v>203</v>
      </c>
      <c r="B6" t="s">
        <v>305</v>
      </c>
      <c r="C6" t="s">
        <v>297</v>
      </c>
      <c r="D6" t="s">
        <v>306</v>
      </c>
      <c r="E6" t="s">
        <v>298</v>
      </c>
      <c r="G6">
        <v>7363451.86481003</v>
      </c>
      <c r="H6">
        <v>7272720.3991582403</v>
      </c>
      <c r="I6">
        <v>7213959.7022832101</v>
      </c>
      <c r="J6">
        <v>6919704.3899396304</v>
      </c>
      <c r="K6">
        <v>6571647.6347661205</v>
      </c>
      <c r="L6">
        <v>6328392.2761780499</v>
      </c>
      <c r="M6">
        <v>6021200.8177245604</v>
      </c>
      <c r="N6">
        <v>5677607.3224790096</v>
      </c>
      <c r="O6">
        <v>5414175.49066927</v>
      </c>
      <c r="P6">
        <v>5273613.6656288598</v>
      </c>
      <c r="Q6">
        <v>5137974.2379898299</v>
      </c>
      <c r="R6">
        <v>5073213.4930690704</v>
      </c>
      <c r="S6">
        <v>4993834.6382606104</v>
      </c>
      <c r="T6">
        <v>4866443.6177833397</v>
      </c>
      <c r="U6">
        <v>4601757.2533035399</v>
      </c>
      <c r="V6">
        <v>4439895.1245663399</v>
      </c>
      <c r="W6">
        <v>4300627.46481713</v>
      </c>
      <c r="X6">
        <v>4181495.4370771502</v>
      </c>
      <c r="Y6">
        <v>4095356.8872295301</v>
      </c>
      <c r="Z6">
        <v>4091001.69238505</v>
      </c>
      <c r="AA6">
        <v>4033286.74039606</v>
      </c>
      <c r="AB6">
        <v>3910295.7571771201</v>
      </c>
      <c r="AC6">
        <v>3837148.3007704001</v>
      </c>
      <c r="AD6">
        <v>3802364.8373483899</v>
      </c>
      <c r="AE6">
        <v>3718634.0787876998</v>
      </c>
    </row>
    <row r="7" spans="1:32" x14ac:dyDescent="0.3">
      <c r="A7" t="s">
        <v>203</v>
      </c>
      <c r="B7" t="s">
        <v>307</v>
      </c>
      <c r="C7" t="s">
        <v>297</v>
      </c>
      <c r="D7" t="s">
        <v>308</v>
      </c>
      <c r="E7" t="s">
        <v>298</v>
      </c>
      <c r="G7">
        <v>13035662.118205599</v>
      </c>
      <c r="H7">
        <v>13522334.114765501</v>
      </c>
      <c r="I7">
        <v>13991837.210630501</v>
      </c>
      <c r="J7">
        <v>13878446.7958907</v>
      </c>
      <c r="K7">
        <v>13734817.723466</v>
      </c>
      <c r="L7">
        <v>13723657.259697201</v>
      </c>
      <c r="M7">
        <v>13470376.968532899</v>
      </c>
      <c r="N7">
        <v>13164250.7841169</v>
      </c>
      <c r="O7">
        <v>12918186.88359</v>
      </c>
      <c r="P7">
        <v>13047331.1330231</v>
      </c>
      <c r="Q7">
        <v>13282963.935226601</v>
      </c>
      <c r="R7">
        <v>13707871.6646984</v>
      </c>
      <c r="S7">
        <v>13848931.856216</v>
      </c>
      <c r="T7">
        <v>13911301.647975899</v>
      </c>
      <c r="U7">
        <v>13471960.235302599</v>
      </c>
      <c r="V7">
        <v>13201152.0779512</v>
      </c>
      <c r="W7">
        <v>13054479.548597399</v>
      </c>
      <c r="X7">
        <v>13002522.476537</v>
      </c>
      <c r="Y7">
        <v>13084529.115707399</v>
      </c>
      <c r="Z7">
        <v>13350060.713347901</v>
      </c>
      <c r="AA7">
        <v>13498700.564815599</v>
      </c>
      <c r="AB7">
        <v>13325732.699438401</v>
      </c>
      <c r="AC7">
        <v>13412421.8437142</v>
      </c>
      <c r="AD7">
        <v>13468672.342976799</v>
      </c>
      <c r="AE7">
        <v>13581197.2477571</v>
      </c>
    </row>
    <row r="8" spans="1:32" x14ac:dyDescent="0.3">
      <c r="A8" t="s">
        <v>203</v>
      </c>
      <c r="B8" t="s">
        <v>309</v>
      </c>
      <c r="C8" t="s">
        <v>297</v>
      </c>
      <c r="D8" t="s">
        <v>310</v>
      </c>
      <c r="E8" t="s">
        <v>298</v>
      </c>
      <c r="G8">
        <v>7161957.0834665401</v>
      </c>
      <c r="H8">
        <v>7093118.5015855497</v>
      </c>
      <c r="I8">
        <v>7146252.1392412996</v>
      </c>
      <c r="J8">
        <v>6932704.2306323396</v>
      </c>
      <c r="K8">
        <v>6619608.9069439201</v>
      </c>
      <c r="L8">
        <v>6425080.3257786604</v>
      </c>
      <c r="M8">
        <v>6258557.02319685</v>
      </c>
      <c r="N8">
        <v>6092475.2289148401</v>
      </c>
      <c r="O8">
        <v>6034693.6587476702</v>
      </c>
      <c r="P8">
        <v>6003143.2089030202</v>
      </c>
      <c r="Q8">
        <v>6129243.6734412303</v>
      </c>
      <c r="R8">
        <v>6221841.1057505002</v>
      </c>
      <c r="S8">
        <v>6370894.58791494</v>
      </c>
      <c r="T8">
        <v>6536136.6437725201</v>
      </c>
      <c r="U8">
        <v>6284653.7236315496</v>
      </c>
      <c r="V8">
        <v>6020521.8866289202</v>
      </c>
      <c r="W8">
        <v>5946025.7367691202</v>
      </c>
      <c r="X8">
        <v>5842809.9531316897</v>
      </c>
      <c r="Y8">
        <v>5813876.8851399496</v>
      </c>
      <c r="Z8">
        <v>5907627.6114491997</v>
      </c>
      <c r="AA8">
        <v>5861173.8818971999</v>
      </c>
      <c r="AB8">
        <v>5763834.9029137604</v>
      </c>
      <c r="AC8">
        <v>5734631.5950825401</v>
      </c>
      <c r="AD8">
        <v>5679998.7038062103</v>
      </c>
      <c r="AE8">
        <v>5699625.7905928697</v>
      </c>
    </row>
    <row r="9" spans="1:32" x14ac:dyDescent="0.3">
      <c r="A9" t="s">
        <v>203</v>
      </c>
      <c r="B9" t="s">
        <v>311</v>
      </c>
      <c r="C9" t="s">
        <v>297</v>
      </c>
      <c r="D9" t="s">
        <v>312</v>
      </c>
      <c r="E9" t="s">
        <v>298</v>
      </c>
      <c r="G9">
        <v>20603041.569355998</v>
      </c>
      <c r="H9">
        <v>21013447.428757701</v>
      </c>
      <c r="I9">
        <v>21721728.282570601</v>
      </c>
      <c r="J9">
        <v>21557665.983108599</v>
      </c>
      <c r="K9">
        <v>21312404.054141201</v>
      </c>
      <c r="L9">
        <v>21535881.825809401</v>
      </c>
      <c r="M9">
        <v>21355563.1050179</v>
      </c>
      <c r="N9">
        <v>21137626.821194999</v>
      </c>
      <c r="O9">
        <v>20948637.459451899</v>
      </c>
      <c r="P9">
        <v>21295803.124439199</v>
      </c>
      <c r="Q9">
        <v>21598179.9635254</v>
      </c>
      <c r="R9">
        <v>22115133.242351301</v>
      </c>
      <c r="S9">
        <v>22874802.738640301</v>
      </c>
      <c r="T9">
        <v>23466010.9395792</v>
      </c>
      <c r="U9">
        <v>22930385.213233098</v>
      </c>
      <c r="V9">
        <v>22749598.035815999</v>
      </c>
      <c r="W9">
        <v>22624644.3515733</v>
      </c>
      <c r="X9">
        <v>22260470.166551799</v>
      </c>
      <c r="Y9">
        <v>22126109.470773101</v>
      </c>
      <c r="Z9">
        <v>22323686.478873499</v>
      </c>
      <c r="AA9">
        <v>22203606.129192598</v>
      </c>
      <c r="AB9">
        <v>21793949.167793699</v>
      </c>
      <c r="AC9">
        <v>22125182.093935501</v>
      </c>
      <c r="AD9">
        <v>22665700.086227998</v>
      </c>
      <c r="AE9">
        <v>22961702.514462899</v>
      </c>
    </row>
    <row r="10" spans="1:32" x14ac:dyDescent="0.3">
      <c r="A10" t="s">
        <v>203</v>
      </c>
      <c r="B10" t="s">
        <v>313</v>
      </c>
      <c r="C10" t="s">
        <v>297</v>
      </c>
      <c r="D10" t="s">
        <v>314</v>
      </c>
      <c r="E10" t="s">
        <v>298</v>
      </c>
      <c r="G10">
        <v>25856713.960867301</v>
      </c>
      <c r="H10">
        <v>26600343.102672402</v>
      </c>
      <c r="I10">
        <v>27633766.956357598</v>
      </c>
      <c r="J10">
        <v>27581721.494372699</v>
      </c>
      <c r="K10">
        <v>27495991.448671602</v>
      </c>
      <c r="L10">
        <v>28015425.331096198</v>
      </c>
      <c r="M10">
        <v>28055202.964780301</v>
      </c>
      <c r="N10">
        <v>28014219.622512501</v>
      </c>
      <c r="O10">
        <v>27985784.019191202</v>
      </c>
      <c r="P10">
        <v>28557282.4837499</v>
      </c>
      <c r="Q10">
        <v>29172710.982896201</v>
      </c>
      <c r="R10">
        <v>29971266.0772736</v>
      </c>
      <c r="S10">
        <v>30930048.9903378</v>
      </c>
      <c r="T10">
        <v>31881304.279607002</v>
      </c>
      <c r="U10">
        <v>31205880.279280599</v>
      </c>
      <c r="V10">
        <v>31135167.160101399</v>
      </c>
      <c r="W10">
        <v>31638852.772325501</v>
      </c>
      <c r="X10">
        <v>31825592.275139</v>
      </c>
      <c r="Y10">
        <v>32203157.248500898</v>
      </c>
      <c r="Z10">
        <v>32895152.492488202</v>
      </c>
      <c r="AA10">
        <v>33539944.194060899</v>
      </c>
      <c r="AB10">
        <v>33531078.753747001</v>
      </c>
      <c r="AC10">
        <v>34382833.443647102</v>
      </c>
      <c r="AD10">
        <v>35355333.177771397</v>
      </c>
      <c r="AE10">
        <v>36125931.292464502</v>
      </c>
    </row>
    <row r="11" spans="1:32" x14ac:dyDescent="0.3">
      <c r="A11" t="s">
        <v>203</v>
      </c>
      <c r="B11" t="s">
        <v>315</v>
      </c>
      <c r="C11" t="s">
        <v>297</v>
      </c>
      <c r="D11" t="s">
        <v>316</v>
      </c>
      <c r="E11" t="s">
        <v>298</v>
      </c>
      <c r="G11">
        <v>5253672.3915112903</v>
      </c>
      <c r="H11">
        <v>5586895.6739147101</v>
      </c>
      <c r="I11">
        <v>5912038.6737870397</v>
      </c>
      <c r="J11">
        <v>6024055.5112640904</v>
      </c>
      <c r="K11">
        <v>6183587.39453045</v>
      </c>
      <c r="L11">
        <v>6479543.5052868398</v>
      </c>
      <c r="M11">
        <v>6699639.8597624199</v>
      </c>
      <c r="N11">
        <v>6876592.8013174897</v>
      </c>
      <c r="O11">
        <v>7037146.5597392898</v>
      </c>
      <c r="P11">
        <v>7261479.3593106903</v>
      </c>
      <c r="Q11">
        <v>7574531.0193708604</v>
      </c>
      <c r="R11">
        <v>7856132.8349223696</v>
      </c>
      <c r="S11">
        <v>8055246.2516975403</v>
      </c>
      <c r="T11">
        <v>8415293.3400278091</v>
      </c>
      <c r="U11">
        <v>8275495.0660474803</v>
      </c>
      <c r="V11">
        <v>8385569.1242853496</v>
      </c>
      <c r="W11">
        <v>9014208.4207522292</v>
      </c>
      <c r="X11">
        <v>9565122.1085872408</v>
      </c>
      <c r="Y11">
        <v>10077047.777727799</v>
      </c>
      <c r="Z11">
        <v>10571466.013614699</v>
      </c>
      <c r="AA11">
        <v>11336338.064868299</v>
      </c>
      <c r="AB11">
        <v>11737129.585953301</v>
      </c>
      <c r="AC11">
        <v>12257651.349711699</v>
      </c>
      <c r="AD11">
        <v>12689633.0915433</v>
      </c>
      <c r="AE11">
        <v>13164228.778001601</v>
      </c>
    </row>
    <row r="12" spans="1:32" x14ac:dyDescent="0.3">
      <c r="A12" t="s">
        <v>203</v>
      </c>
      <c r="B12" t="s">
        <v>317</v>
      </c>
      <c r="C12" t="s">
        <v>297</v>
      </c>
      <c r="D12" t="s">
        <v>318</v>
      </c>
      <c r="E12" t="s">
        <v>298</v>
      </c>
      <c r="G12">
        <v>17360630.156177402</v>
      </c>
      <c r="H12">
        <v>17859867.3587934</v>
      </c>
      <c r="I12">
        <v>18414714.3938182</v>
      </c>
      <c r="J12">
        <v>18232560.692944899</v>
      </c>
      <c r="K12">
        <v>18145364.928558901</v>
      </c>
      <c r="L12">
        <v>18325712.419849101</v>
      </c>
      <c r="M12">
        <v>17921802.611115199</v>
      </c>
      <c r="N12">
        <v>17870719.327270299</v>
      </c>
      <c r="O12">
        <v>17961556.1260067</v>
      </c>
      <c r="P12">
        <v>18289367.932558101</v>
      </c>
      <c r="Q12">
        <v>18937249.064839501</v>
      </c>
      <c r="R12">
        <v>19555027.870257299</v>
      </c>
      <c r="S12">
        <v>19913282.403088201</v>
      </c>
      <c r="T12">
        <v>20111863.361512501</v>
      </c>
      <c r="U12">
        <v>19508195.416789901</v>
      </c>
      <c r="V12">
        <v>19179305.010620199</v>
      </c>
      <c r="W12">
        <v>19157174.250948001</v>
      </c>
      <c r="X12">
        <v>19100144.197889399</v>
      </c>
      <c r="Y12">
        <v>19217384.9396271</v>
      </c>
      <c r="Z12">
        <v>19591346.880801398</v>
      </c>
      <c r="AA12">
        <v>19687515.565153599</v>
      </c>
      <c r="AB12">
        <v>19535293.603936002</v>
      </c>
      <c r="AC12">
        <v>19859828.674641099</v>
      </c>
      <c r="AD12">
        <v>20086779.223658402</v>
      </c>
      <c r="AE12">
        <v>20269626.147893101</v>
      </c>
    </row>
    <row r="13" spans="1:32" x14ac:dyDescent="0.3">
      <c r="A13" t="s">
        <v>203</v>
      </c>
      <c r="B13" t="s">
        <v>319</v>
      </c>
      <c r="C13" t="s">
        <v>297</v>
      </c>
      <c r="D13" t="s">
        <v>320</v>
      </c>
      <c r="E13" t="s">
        <v>298</v>
      </c>
      <c r="G13">
        <v>35029254.329393998</v>
      </c>
      <c r="H13">
        <v>35355209.367447101</v>
      </c>
      <c r="I13">
        <v>35779991.6958628</v>
      </c>
      <c r="J13">
        <v>35187276.539949097</v>
      </c>
      <c r="K13">
        <v>34732363.489812002</v>
      </c>
      <c r="L13">
        <v>34874606.549270697</v>
      </c>
      <c r="M13">
        <v>34032705.721777096</v>
      </c>
      <c r="N13">
        <v>32939549.386399999</v>
      </c>
      <c r="O13">
        <v>32401672.851686101</v>
      </c>
      <c r="P13">
        <v>32466495.9872525</v>
      </c>
      <c r="Q13">
        <v>33063438.748277199</v>
      </c>
      <c r="R13">
        <v>34214754.183796801</v>
      </c>
      <c r="S13">
        <v>35242246.516838796</v>
      </c>
      <c r="T13">
        <v>36003776.420294903</v>
      </c>
      <c r="U13">
        <v>35188418.3121299</v>
      </c>
      <c r="V13">
        <v>34888445.345764399</v>
      </c>
      <c r="W13">
        <v>35071208.009473801</v>
      </c>
      <c r="X13">
        <v>34722435.463571198</v>
      </c>
      <c r="Y13">
        <v>34940383.215769097</v>
      </c>
      <c r="Z13">
        <v>35590076.382383801</v>
      </c>
      <c r="AA13">
        <v>35861571.485091001</v>
      </c>
      <c r="AB13">
        <v>36087555.110769697</v>
      </c>
      <c r="AC13">
        <v>36654804.203176498</v>
      </c>
      <c r="AD13">
        <v>37322677.690732501</v>
      </c>
      <c r="AE13">
        <v>37663818.109693803</v>
      </c>
    </row>
    <row r="14" spans="1:32" x14ac:dyDescent="0.3">
      <c r="A14" t="s">
        <v>203</v>
      </c>
      <c r="B14" t="s">
        <v>321</v>
      </c>
      <c r="C14" t="s">
        <v>297</v>
      </c>
      <c r="D14" t="s">
        <v>322</v>
      </c>
      <c r="E14" t="s">
        <v>298</v>
      </c>
      <c r="G14">
        <v>22323619.501508102</v>
      </c>
      <c r="H14">
        <v>23173263.622627798</v>
      </c>
      <c r="I14">
        <v>24502101.385298301</v>
      </c>
      <c r="J14">
        <v>24965165.764576498</v>
      </c>
      <c r="K14">
        <v>26125636.761413399</v>
      </c>
      <c r="L14">
        <v>27267070.428900301</v>
      </c>
      <c r="M14">
        <v>26711106.9386172</v>
      </c>
      <c r="N14">
        <v>26300419.576268598</v>
      </c>
      <c r="O14">
        <v>26788494.537388802</v>
      </c>
      <c r="P14">
        <v>27294494.463731099</v>
      </c>
      <c r="Q14">
        <v>28305102.856235299</v>
      </c>
      <c r="R14">
        <v>29348450.280658901</v>
      </c>
      <c r="S14">
        <v>30463201.389316801</v>
      </c>
      <c r="T14">
        <v>30263034.656167101</v>
      </c>
      <c r="U14">
        <v>29262144.8280316</v>
      </c>
      <c r="V14">
        <v>28819825.6422037</v>
      </c>
      <c r="W14">
        <v>28660679.646364901</v>
      </c>
      <c r="X14">
        <v>28130568.6673267</v>
      </c>
      <c r="Y14">
        <v>28096902.134188499</v>
      </c>
      <c r="Z14">
        <v>28897224.533324599</v>
      </c>
      <c r="AA14">
        <v>29211746.605204601</v>
      </c>
      <c r="AB14">
        <v>29056639.835174698</v>
      </c>
      <c r="AC14">
        <v>30099389.1741849</v>
      </c>
      <c r="AD14">
        <v>30691908.079029199</v>
      </c>
      <c r="AE14">
        <v>31204425.805486199</v>
      </c>
    </row>
    <row r="15" spans="1:32" x14ac:dyDescent="0.3">
      <c r="A15" t="s">
        <v>203</v>
      </c>
      <c r="B15" t="s">
        <v>323</v>
      </c>
      <c r="C15" t="s">
        <v>297</v>
      </c>
      <c r="D15" t="s">
        <v>324</v>
      </c>
      <c r="E15" t="s">
        <v>298</v>
      </c>
      <c r="G15">
        <v>35058952.486648098</v>
      </c>
      <c r="H15">
        <v>36612463.024993502</v>
      </c>
      <c r="I15">
        <v>38552696.9679709</v>
      </c>
      <c r="J15">
        <v>39296639.825343601</v>
      </c>
      <c r="K15">
        <v>40877197.839680597</v>
      </c>
      <c r="L15">
        <v>42404662.018017098</v>
      </c>
      <c r="M15">
        <v>41577483.939291701</v>
      </c>
      <c r="N15">
        <v>40994335.971888103</v>
      </c>
      <c r="O15">
        <v>41530796.764246598</v>
      </c>
      <c r="P15">
        <v>42216634.969562501</v>
      </c>
      <c r="Q15">
        <v>43540220.516115203</v>
      </c>
      <c r="R15">
        <v>45093522.871486999</v>
      </c>
      <c r="S15">
        <v>46351739.922951899</v>
      </c>
      <c r="T15">
        <v>45931068.976723798</v>
      </c>
      <c r="U15">
        <v>44414802.529420398</v>
      </c>
      <c r="V15">
        <v>43805768.982573003</v>
      </c>
      <c r="W15">
        <v>43530893.723877899</v>
      </c>
      <c r="X15">
        <v>42862997.877914302</v>
      </c>
      <c r="Y15">
        <v>42838993.902034797</v>
      </c>
      <c r="Z15">
        <v>43865977.5116776</v>
      </c>
      <c r="AA15">
        <v>44441721.773151398</v>
      </c>
      <c r="AB15">
        <v>44493798.0072795</v>
      </c>
      <c r="AC15">
        <v>45820398.081588097</v>
      </c>
      <c r="AD15">
        <v>46465329.241659299</v>
      </c>
      <c r="AE15">
        <v>47018954.229010299</v>
      </c>
    </row>
    <row r="16" spans="1:32" x14ac:dyDescent="0.3">
      <c r="A16" t="s">
        <v>203</v>
      </c>
      <c r="B16" t="s">
        <v>325</v>
      </c>
      <c r="C16" t="s">
        <v>297</v>
      </c>
      <c r="D16" t="s">
        <v>326</v>
      </c>
      <c r="E16" t="s">
        <v>298</v>
      </c>
      <c r="G16">
        <v>12735332.98514</v>
      </c>
      <c r="H16">
        <v>13439199.402365699</v>
      </c>
      <c r="I16">
        <v>14050595.5826726</v>
      </c>
      <c r="J16">
        <v>14331474.060767099</v>
      </c>
      <c r="K16">
        <v>14751561.078267301</v>
      </c>
      <c r="L16">
        <v>15137591.589116801</v>
      </c>
      <c r="M16">
        <v>14866377.000674499</v>
      </c>
      <c r="N16">
        <v>14693916.3956194</v>
      </c>
      <c r="O16">
        <v>14742302.2268578</v>
      </c>
      <c r="P16">
        <v>14922140.5058314</v>
      </c>
      <c r="Q16">
        <v>15235117.659879901</v>
      </c>
      <c r="R16">
        <v>15745072.5908281</v>
      </c>
      <c r="S16">
        <v>15888538.5336351</v>
      </c>
      <c r="T16">
        <v>15668034.3205567</v>
      </c>
      <c r="U16">
        <v>15152657.701388801</v>
      </c>
      <c r="V16">
        <v>14985943.3403694</v>
      </c>
      <c r="W16">
        <v>14870214.077513</v>
      </c>
      <c r="X16">
        <v>14732429.2105876</v>
      </c>
      <c r="Y16">
        <v>14742091.767846299</v>
      </c>
      <c r="Z16">
        <v>14968752.978352999</v>
      </c>
      <c r="AA16">
        <v>15229975.167946801</v>
      </c>
      <c r="AB16">
        <v>15437158.1721048</v>
      </c>
      <c r="AC16">
        <v>15721008.907403201</v>
      </c>
      <c r="AD16">
        <v>15773421.1626302</v>
      </c>
      <c r="AE16">
        <v>15814528.4235241</v>
      </c>
    </row>
    <row r="17" spans="1:31" x14ac:dyDescent="0.3">
      <c r="A17" t="s">
        <v>203</v>
      </c>
      <c r="B17" t="s">
        <v>327</v>
      </c>
      <c r="C17" t="s">
        <v>297</v>
      </c>
      <c r="D17" t="s">
        <v>328</v>
      </c>
      <c r="E17" t="s">
        <v>298</v>
      </c>
      <c r="G17">
        <v>13756165.5267513</v>
      </c>
      <c r="H17">
        <v>14352817.647217199</v>
      </c>
      <c r="I17">
        <v>15246876.15687</v>
      </c>
      <c r="J17">
        <v>15497869.890338801</v>
      </c>
      <c r="K17">
        <v>15725974.736087101</v>
      </c>
      <c r="L17">
        <v>15976003.4931856</v>
      </c>
      <c r="M17">
        <v>15787085.856846601</v>
      </c>
      <c r="N17">
        <v>15648987.1274081</v>
      </c>
      <c r="O17">
        <v>15994121.545983501</v>
      </c>
      <c r="P17">
        <v>16791436.508520801</v>
      </c>
      <c r="Q17">
        <v>17249827.857909899</v>
      </c>
      <c r="R17">
        <v>18441340.909225602</v>
      </c>
      <c r="S17">
        <v>19602958.5830638</v>
      </c>
      <c r="T17">
        <v>19773707.830104101</v>
      </c>
      <c r="U17">
        <v>19024143.345363401</v>
      </c>
      <c r="V17">
        <v>18742137.820875999</v>
      </c>
      <c r="W17">
        <v>18818106.493464202</v>
      </c>
      <c r="X17">
        <v>18686317.312032301</v>
      </c>
      <c r="Y17">
        <v>18735402.972226799</v>
      </c>
      <c r="Z17">
        <v>19293144.371468302</v>
      </c>
      <c r="AA17">
        <v>19575647.3327641</v>
      </c>
      <c r="AB17">
        <v>19230319.4695093</v>
      </c>
      <c r="AC17">
        <v>19616222.443101101</v>
      </c>
      <c r="AD17">
        <v>19920997.913135901</v>
      </c>
      <c r="AE17">
        <v>19755425.874742799</v>
      </c>
    </row>
    <row r="18" spans="1:31" x14ac:dyDescent="0.3">
      <c r="A18" t="s">
        <v>203</v>
      </c>
      <c r="B18" t="s">
        <v>329</v>
      </c>
      <c r="C18" t="s">
        <v>297</v>
      </c>
      <c r="D18" t="s">
        <v>330</v>
      </c>
      <c r="E18" t="s">
        <v>298</v>
      </c>
      <c r="G18">
        <v>26628258.138386998</v>
      </c>
      <c r="H18">
        <v>27720222.593224101</v>
      </c>
      <c r="I18">
        <v>29245102.543944601</v>
      </c>
      <c r="J18">
        <v>29614740.942355499</v>
      </c>
      <c r="K18">
        <v>29514935.846774999</v>
      </c>
      <c r="L18">
        <v>30007749.212022301</v>
      </c>
      <c r="M18">
        <v>30048078.152644102</v>
      </c>
      <c r="N18">
        <v>30493699.774807699</v>
      </c>
      <c r="O18">
        <v>30778992.851799902</v>
      </c>
      <c r="P18">
        <v>32120579.097060099</v>
      </c>
      <c r="Q18">
        <v>33247279.0447888</v>
      </c>
      <c r="R18">
        <v>34735708.6065308</v>
      </c>
      <c r="S18">
        <v>35935495.332819603</v>
      </c>
      <c r="T18">
        <v>35963434.430623598</v>
      </c>
      <c r="U18">
        <v>34463397.917060301</v>
      </c>
      <c r="V18">
        <v>33525334.167114802</v>
      </c>
      <c r="W18">
        <v>33259070.058623798</v>
      </c>
      <c r="X18">
        <v>33309285.583011299</v>
      </c>
      <c r="Y18">
        <v>33670698.442397401</v>
      </c>
      <c r="Z18">
        <v>34845176.129687302</v>
      </c>
      <c r="AA18">
        <v>36208709.921160102</v>
      </c>
      <c r="AB18">
        <v>36706467.743031003</v>
      </c>
      <c r="AC18">
        <v>37768540.245168</v>
      </c>
      <c r="AD18">
        <v>38482210.4731282</v>
      </c>
      <c r="AE18">
        <v>38812903.256714299</v>
      </c>
    </row>
    <row r="19" spans="1:31" x14ac:dyDescent="0.3">
      <c r="A19" t="s">
        <v>203</v>
      </c>
      <c r="B19" t="s">
        <v>331</v>
      </c>
      <c r="C19" t="s">
        <v>297</v>
      </c>
      <c r="D19" t="s">
        <v>332</v>
      </c>
      <c r="E19" t="s">
        <v>298</v>
      </c>
      <c r="G19">
        <v>3968162.1254988299</v>
      </c>
      <c r="H19">
        <v>4077627.3913943199</v>
      </c>
      <c r="I19">
        <v>4242999.8747100197</v>
      </c>
      <c r="J19">
        <v>4231891.1014943002</v>
      </c>
      <c r="K19">
        <v>4117232.85844466</v>
      </c>
      <c r="L19">
        <v>4148248.0967320399</v>
      </c>
      <c r="M19">
        <v>4020178.1771990499</v>
      </c>
      <c r="N19">
        <v>4034784.4148120699</v>
      </c>
      <c r="O19">
        <v>4002365.35475187</v>
      </c>
      <c r="P19">
        <v>4131386.1834276002</v>
      </c>
      <c r="Q19">
        <v>4272708.3885795698</v>
      </c>
      <c r="R19">
        <v>4446157.1427095803</v>
      </c>
      <c r="S19">
        <v>4492761.5813711695</v>
      </c>
      <c r="T19">
        <v>4523994.0495790299</v>
      </c>
      <c r="U19">
        <v>4465549.6022295598</v>
      </c>
      <c r="V19">
        <v>4490030.4961561197</v>
      </c>
      <c r="W19">
        <v>4469568.4470422696</v>
      </c>
      <c r="X19">
        <v>4500166.7141086301</v>
      </c>
      <c r="Y19">
        <v>4543578.1237056898</v>
      </c>
      <c r="Z19">
        <v>4732438.1036164798</v>
      </c>
      <c r="AA19">
        <v>4832227.41623306</v>
      </c>
      <c r="AB19">
        <v>4733044.5272421101</v>
      </c>
      <c r="AC19">
        <v>4703178.7576804897</v>
      </c>
      <c r="AD19">
        <v>4719151.1231895201</v>
      </c>
      <c r="AE19">
        <v>4712564.1488321899</v>
      </c>
    </row>
    <row r="20" spans="1:31" x14ac:dyDescent="0.3">
      <c r="A20" t="s">
        <v>203</v>
      </c>
      <c r="B20" t="s">
        <v>333</v>
      </c>
      <c r="C20" t="s">
        <v>297</v>
      </c>
      <c r="D20" t="s">
        <v>334</v>
      </c>
      <c r="E20" t="s">
        <v>298</v>
      </c>
      <c r="G20">
        <v>111906738.269336</v>
      </c>
      <c r="H20">
        <v>116692427.35860801</v>
      </c>
      <c r="I20">
        <v>122205715.82183</v>
      </c>
      <c r="J20">
        <v>124545089.486215</v>
      </c>
      <c r="K20">
        <v>125333244.86841901</v>
      </c>
      <c r="L20">
        <v>127954048.066875</v>
      </c>
      <c r="M20">
        <v>128160279.213485</v>
      </c>
      <c r="N20">
        <v>127693813.94769</v>
      </c>
      <c r="O20">
        <v>127692348.29270799</v>
      </c>
      <c r="P20">
        <v>128613280.833075</v>
      </c>
      <c r="Q20">
        <v>130098623.74569</v>
      </c>
      <c r="R20">
        <v>132084069.228462</v>
      </c>
      <c r="S20">
        <v>134137134.154957</v>
      </c>
      <c r="T20">
        <v>139340394.423228</v>
      </c>
      <c r="U20">
        <v>136099764.99118301</v>
      </c>
      <c r="V20">
        <v>135141889.966445</v>
      </c>
      <c r="W20">
        <v>135660393.13458201</v>
      </c>
      <c r="X20">
        <v>135531921.93026701</v>
      </c>
      <c r="Y20">
        <v>136628994.804618</v>
      </c>
      <c r="Z20">
        <v>140272087.004114</v>
      </c>
      <c r="AA20">
        <v>141666478.984135</v>
      </c>
      <c r="AB20">
        <v>140535116.57209799</v>
      </c>
      <c r="AC20">
        <v>142594833.94061899</v>
      </c>
      <c r="AD20">
        <v>144218328.479186</v>
      </c>
      <c r="AE20">
        <v>145837465.60619</v>
      </c>
    </row>
    <row r="21" spans="1:31" x14ac:dyDescent="0.3">
      <c r="A21" t="s">
        <v>203</v>
      </c>
      <c r="B21" t="s">
        <v>335</v>
      </c>
      <c r="C21" t="s">
        <v>297</v>
      </c>
      <c r="D21" t="s">
        <v>336</v>
      </c>
      <c r="E21" t="s">
        <v>298</v>
      </c>
      <c r="G21">
        <v>173243386.84599301</v>
      </c>
      <c r="H21">
        <v>181008327.36726001</v>
      </c>
      <c r="I21">
        <v>190316505.33474299</v>
      </c>
      <c r="J21">
        <v>194350059.929104</v>
      </c>
      <c r="K21">
        <v>196025052.733538</v>
      </c>
      <c r="L21">
        <v>200811004.21582401</v>
      </c>
      <c r="M21">
        <v>201977763.03522301</v>
      </c>
      <c r="N21">
        <v>201903785.41633999</v>
      </c>
      <c r="O21">
        <v>202737460.26250899</v>
      </c>
      <c r="P21">
        <v>204641430.373229</v>
      </c>
      <c r="Q21">
        <v>207417315.94438899</v>
      </c>
      <c r="R21">
        <v>210511911.20754901</v>
      </c>
      <c r="S21">
        <v>213591423.74211901</v>
      </c>
      <c r="T21">
        <v>222318559.95747101</v>
      </c>
      <c r="U21">
        <v>216861817.667909</v>
      </c>
      <c r="V21">
        <v>215668010.29202601</v>
      </c>
      <c r="W21">
        <v>217033041.72494599</v>
      </c>
      <c r="X21">
        <v>217455957.10389999</v>
      </c>
      <c r="Y21">
        <v>219824981.98646101</v>
      </c>
      <c r="Z21">
        <v>226325232.62278101</v>
      </c>
      <c r="AA21">
        <v>229311370.38347101</v>
      </c>
      <c r="AB21">
        <v>228079638.67107299</v>
      </c>
      <c r="AC21">
        <v>231958597.03887001</v>
      </c>
      <c r="AD21">
        <v>235687116.570739</v>
      </c>
      <c r="AE21">
        <v>239902739.974006</v>
      </c>
    </row>
    <row r="22" spans="1:31" x14ac:dyDescent="0.3">
      <c r="A22" t="s">
        <v>203</v>
      </c>
      <c r="B22" t="s">
        <v>337</v>
      </c>
      <c r="C22" t="s">
        <v>297</v>
      </c>
      <c r="D22" t="s">
        <v>338</v>
      </c>
      <c r="E22" t="s">
        <v>298</v>
      </c>
      <c r="G22">
        <v>61336648.576656803</v>
      </c>
      <c r="H22">
        <v>64315900.008651398</v>
      </c>
      <c r="I22">
        <v>68110789.512913302</v>
      </c>
      <c r="J22">
        <v>69804970.442889005</v>
      </c>
      <c r="K22">
        <v>70691807.865119293</v>
      </c>
      <c r="L22">
        <v>72856956.148949802</v>
      </c>
      <c r="M22">
        <v>73817483.821738794</v>
      </c>
      <c r="N22">
        <v>74209971.4686497</v>
      </c>
      <c r="O22">
        <v>75045111.969801202</v>
      </c>
      <c r="P22">
        <v>76028149.540153503</v>
      </c>
      <c r="Q22">
        <v>77318692.198698893</v>
      </c>
      <c r="R22">
        <v>78427841.979087397</v>
      </c>
      <c r="S22">
        <v>79454289.587161303</v>
      </c>
      <c r="T22">
        <v>82978165.5342426</v>
      </c>
      <c r="U22">
        <v>80762052.676726297</v>
      </c>
      <c r="V22">
        <v>80526120.325581595</v>
      </c>
      <c r="W22">
        <v>81372648.590363905</v>
      </c>
      <c r="X22">
        <v>81924035.173632801</v>
      </c>
      <c r="Y22">
        <v>83195987.1818434</v>
      </c>
      <c r="Z22">
        <v>86053145.618666396</v>
      </c>
      <c r="AA22">
        <v>87644891.399335995</v>
      </c>
      <c r="AB22">
        <v>87544522.098975405</v>
      </c>
      <c r="AC22">
        <v>89363763.098250493</v>
      </c>
      <c r="AD22">
        <v>91468788.091552496</v>
      </c>
      <c r="AE22">
        <v>94065274.367815793</v>
      </c>
    </row>
    <row r="23" spans="1:31" x14ac:dyDescent="0.3">
      <c r="A23" t="s">
        <v>203</v>
      </c>
      <c r="B23" t="s">
        <v>339</v>
      </c>
      <c r="C23" t="s">
        <v>297</v>
      </c>
      <c r="D23" t="s">
        <v>340</v>
      </c>
      <c r="E23" t="s">
        <v>298</v>
      </c>
      <c r="G23">
        <v>29678556.242890701</v>
      </c>
      <c r="H23">
        <v>29386376.041082799</v>
      </c>
      <c r="I23">
        <v>29091448.067307699</v>
      </c>
      <c r="J23">
        <v>28402030.376275599</v>
      </c>
      <c r="K23">
        <v>27997452.280569099</v>
      </c>
      <c r="L23">
        <v>27517271.074474301</v>
      </c>
      <c r="M23">
        <v>26750625.900339499</v>
      </c>
      <c r="N23">
        <v>25585159.445969202</v>
      </c>
      <c r="O23">
        <v>24734467.934442099</v>
      </c>
      <c r="P23">
        <v>24157056.016678099</v>
      </c>
      <c r="Q23">
        <v>23820063.107099701</v>
      </c>
      <c r="R23">
        <v>24408978.2482966</v>
      </c>
      <c r="S23">
        <v>24282541.6211573</v>
      </c>
      <c r="T23">
        <v>24203412.071850501</v>
      </c>
      <c r="U23">
        <v>23742828.167880502</v>
      </c>
      <c r="V23">
        <v>23446112.724383399</v>
      </c>
      <c r="W23">
        <v>23548632.922942899</v>
      </c>
      <c r="X23">
        <v>23933996.161381599</v>
      </c>
      <c r="Y23">
        <v>24592705.963471401</v>
      </c>
      <c r="Z23">
        <v>25281155.732463699</v>
      </c>
      <c r="AA23">
        <v>25597729.7812346</v>
      </c>
      <c r="AB23">
        <v>25988520.214875799</v>
      </c>
      <c r="AC23">
        <v>26498479.635545202</v>
      </c>
      <c r="AD23">
        <v>26994682.093609601</v>
      </c>
      <c r="AE23">
        <v>27701529.912299398</v>
      </c>
    </row>
    <row r="24" spans="1:31" x14ac:dyDescent="0.3">
      <c r="A24" t="s">
        <v>203</v>
      </c>
      <c r="B24" t="s">
        <v>341</v>
      </c>
      <c r="C24" t="s">
        <v>297</v>
      </c>
      <c r="D24" t="s">
        <v>342</v>
      </c>
      <c r="E24" t="s">
        <v>298</v>
      </c>
      <c r="G24">
        <v>72167008.479044795</v>
      </c>
      <c r="H24">
        <v>74713081.454208001</v>
      </c>
      <c r="I24">
        <v>76646653.434581503</v>
      </c>
      <c r="J24">
        <v>76864026.139641196</v>
      </c>
      <c r="K24">
        <v>78304079.859662607</v>
      </c>
      <c r="L24">
        <v>79249522.689756498</v>
      </c>
      <c r="M24">
        <v>79222677.135637596</v>
      </c>
      <c r="N24">
        <v>79017166.121032193</v>
      </c>
      <c r="O24">
        <v>80351681.658248693</v>
      </c>
      <c r="P24">
        <v>82251036.809181407</v>
      </c>
      <c r="Q24">
        <v>84978466.873994797</v>
      </c>
      <c r="R24">
        <v>87167623.839624807</v>
      </c>
      <c r="S24">
        <v>89172443.230563298</v>
      </c>
      <c r="T24">
        <v>91794011.367344007</v>
      </c>
      <c r="U24">
        <v>90367106.841933504</v>
      </c>
      <c r="V24">
        <v>90381413.989645705</v>
      </c>
      <c r="W24">
        <v>92706085.983317807</v>
      </c>
      <c r="X24">
        <v>93908542.903120801</v>
      </c>
      <c r="Y24">
        <v>96611680.4985006</v>
      </c>
      <c r="Z24">
        <v>100478186.797648</v>
      </c>
      <c r="AA24">
        <v>102980633.950478</v>
      </c>
      <c r="AB24">
        <v>103830127.182078</v>
      </c>
      <c r="AC24">
        <v>105737080.35895</v>
      </c>
      <c r="AD24">
        <v>108311324.694297</v>
      </c>
      <c r="AE24">
        <v>110482642.148399</v>
      </c>
    </row>
    <row r="25" spans="1:31" x14ac:dyDescent="0.3">
      <c r="A25" t="s">
        <v>203</v>
      </c>
      <c r="B25" t="s">
        <v>343</v>
      </c>
      <c r="C25" t="s">
        <v>297</v>
      </c>
      <c r="D25" t="s">
        <v>344</v>
      </c>
      <c r="E25" t="s">
        <v>298</v>
      </c>
      <c r="G25">
        <v>2222779.3118131598</v>
      </c>
      <c r="H25">
        <v>2539001.3080961802</v>
      </c>
      <c r="I25">
        <v>2537548.5701547</v>
      </c>
      <c r="J25">
        <v>2699480.2851169799</v>
      </c>
      <c r="K25">
        <v>2970932.82380246</v>
      </c>
      <c r="L25">
        <v>3148427.5652814098</v>
      </c>
      <c r="M25">
        <v>3133604.90161472</v>
      </c>
      <c r="N25">
        <v>3190756.96488246</v>
      </c>
      <c r="O25">
        <v>3353223.133132</v>
      </c>
      <c r="P25">
        <v>3564387.6688053901</v>
      </c>
      <c r="Q25">
        <v>3722066.6193172499</v>
      </c>
      <c r="R25">
        <v>3743913.7088746</v>
      </c>
      <c r="S25">
        <v>4004160.6054267902</v>
      </c>
      <c r="T25">
        <v>4074478.0640170602</v>
      </c>
      <c r="U25">
        <v>3786973.9449646701</v>
      </c>
      <c r="V25">
        <v>3531032.6466102502</v>
      </c>
      <c r="W25">
        <v>3334131.9905381799</v>
      </c>
      <c r="X25">
        <v>3201806.33909322</v>
      </c>
      <c r="Y25">
        <v>3220085.46330724</v>
      </c>
      <c r="Z25">
        <v>3184524.3058392601</v>
      </c>
      <c r="AA25">
        <v>3071893.1007630299</v>
      </c>
      <c r="AB25">
        <v>2952413.8094771001</v>
      </c>
      <c r="AC25">
        <v>2825540.8672927199</v>
      </c>
      <c r="AD25">
        <v>2956496.04484624</v>
      </c>
      <c r="AE25">
        <v>2896684.8194476501</v>
      </c>
    </row>
    <row r="26" spans="1:31" x14ac:dyDescent="0.3">
      <c r="A26" t="s">
        <v>203</v>
      </c>
      <c r="B26" t="s">
        <v>345</v>
      </c>
      <c r="C26" t="s">
        <v>297</v>
      </c>
      <c r="D26" t="s">
        <v>346</v>
      </c>
      <c r="E26" t="s">
        <v>298</v>
      </c>
      <c r="G26">
        <v>35458202.296647601</v>
      </c>
      <c r="H26">
        <v>37244937.905725501</v>
      </c>
      <c r="I26">
        <v>38385933.2620202</v>
      </c>
      <c r="J26">
        <v>38326714.2418136</v>
      </c>
      <c r="K26">
        <v>38394091.102721497</v>
      </c>
      <c r="L26">
        <v>38392424.9956984</v>
      </c>
      <c r="M26">
        <v>38181488.701897897</v>
      </c>
      <c r="N26">
        <v>37715575.364566803</v>
      </c>
      <c r="O26">
        <v>37696535.641635999</v>
      </c>
      <c r="P26">
        <v>38045120.769880801</v>
      </c>
      <c r="Q26">
        <v>39034229.473892398</v>
      </c>
      <c r="R26">
        <v>40033008.5469191</v>
      </c>
      <c r="S26">
        <v>41031651.905727401</v>
      </c>
      <c r="T26">
        <v>42426220.775637902</v>
      </c>
      <c r="U26">
        <v>41698569.419978298</v>
      </c>
      <c r="V26">
        <v>41635053.8150132</v>
      </c>
      <c r="W26">
        <v>42625778.599554002</v>
      </c>
      <c r="X26">
        <v>42868527.482204497</v>
      </c>
      <c r="Y26">
        <v>43720113.132677503</v>
      </c>
      <c r="Z26">
        <v>45171084.902263202</v>
      </c>
      <c r="AA26">
        <v>45918402.201748498</v>
      </c>
      <c r="AB26">
        <v>46098525.306728803</v>
      </c>
      <c r="AC26">
        <v>46594342.018337302</v>
      </c>
      <c r="AD26">
        <v>47085042.238232903</v>
      </c>
      <c r="AE26">
        <v>47712429.306525603</v>
      </c>
    </row>
    <row r="27" spans="1:31" x14ac:dyDescent="0.3">
      <c r="A27" t="s">
        <v>203</v>
      </c>
      <c r="B27" t="s">
        <v>347</v>
      </c>
      <c r="C27" t="s">
        <v>297</v>
      </c>
      <c r="D27" t="s">
        <v>348</v>
      </c>
      <c r="E27" t="s">
        <v>298</v>
      </c>
      <c r="G27">
        <v>34486026.870584004</v>
      </c>
      <c r="H27">
        <v>34929142.2403863</v>
      </c>
      <c r="I27">
        <v>35723171.602406703</v>
      </c>
      <c r="J27">
        <v>35837831.612710603</v>
      </c>
      <c r="K27">
        <v>36939055.933138601</v>
      </c>
      <c r="L27">
        <v>37708670.128776602</v>
      </c>
      <c r="M27">
        <v>37907583.532125004</v>
      </c>
      <c r="N27">
        <v>38110833.791583002</v>
      </c>
      <c r="O27">
        <v>39301922.883480698</v>
      </c>
      <c r="P27">
        <v>40641528.3704952</v>
      </c>
      <c r="Q27">
        <v>42222170.780785203</v>
      </c>
      <c r="R27">
        <v>43390701.583831102</v>
      </c>
      <c r="S27">
        <v>44136630.719409101</v>
      </c>
      <c r="T27">
        <v>45293312.527689002</v>
      </c>
      <c r="U27">
        <v>44881563.476990499</v>
      </c>
      <c r="V27">
        <v>45215327.528022297</v>
      </c>
      <c r="W27">
        <v>46746175.393225603</v>
      </c>
      <c r="X27">
        <v>47838209.081822999</v>
      </c>
      <c r="Y27">
        <v>49671481.902515799</v>
      </c>
      <c r="Z27">
        <v>52122577.589545503</v>
      </c>
      <c r="AA27">
        <v>53990338.647966899</v>
      </c>
      <c r="AB27">
        <v>54779188.065872297</v>
      </c>
      <c r="AC27">
        <v>56317197.47332</v>
      </c>
      <c r="AD27">
        <v>58269786.411218397</v>
      </c>
      <c r="AE27">
        <v>59873528.022426002</v>
      </c>
    </row>
    <row r="28" spans="1:31" x14ac:dyDescent="0.3">
      <c r="A28" t="s">
        <v>203</v>
      </c>
      <c r="B28" t="s">
        <v>349</v>
      </c>
      <c r="C28" t="s">
        <v>297</v>
      </c>
      <c r="D28" t="s">
        <v>350</v>
      </c>
      <c r="E28" t="s">
        <v>298</v>
      </c>
      <c r="G28">
        <v>130347066.091351</v>
      </c>
      <c r="H28">
        <v>134510448.49227801</v>
      </c>
      <c r="I28">
        <v>137851570.29668599</v>
      </c>
      <c r="J28">
        <v>138093138.10545799</v>
      </c>
      <c r="K28">
        <v>137007339.61563</v>
      </c>
      <c r="L28">
        <v>137973365.41022101</v>
      </c>
      <c r="M28">
        <v>137160608.45796099</v>
      </c>
      <c r="N28">
        <v>137083520.97113299</v>
      </c>
      <c r="O28">
        <v>137875503.00032201</v>
      </c>
      <c r="P28">
        <v>138697646.14291599</v>
      </c>
      <c r="Q28">
        <v>140361379.526299</v>
      </c>
      <c r="R28">
        <v>143278780.14365399</v>
      </c>
      <c r="S28">
        <v>145776146.81092501</v>
      </c>
      <c r="T28">
        <v>151539025.837181</v>
      </c>
      <c r="U28">
        <v>148398596.11352101</v>
      </c>
      <c r="V28">
        <v>147514988.87309101</v>
      </c>
      <c r="W28">
        <v>149127249.81027901</v>
      </c>
      <c r="X28">
        <v>149516920.503506</v>
      </c>
      <c r="Y28">
        <v>152057049.37766799</v>
      </c>
      <c r="Z28">
        <v>156649419.61514801</v>
      </c>
      <c r="AA28">
        <v>159015349.472745</v>
      </c>
      <c r="AB28">
        <v>159007335.41508099</v>
      </c>
      <c r="AC28">
        <v>163056506.270594</v>
      </c>
      <c r="AD28">
        <v>167210161.83521</v>
      </c>
      <c r="AE28">
        <v>171307759.766675</v>
      </c>
    </row>
    <row r="29" spans="1:31" x14ac:dyDescent="0.3">
      <c r="A29" t="s">
        <v>203</v>
      </c>
      <c r="B29" t="s">
        <v>351</v>
      </c>
      <c r="C29" t="s">
        <v>297</v>
      </c>
      <c r="D29" t="s">
        <v>352</v>
      </c>
      <c r="E29" t="s">
        <v>298</v>
      </c>
      <c r="G29">
        <v>73819460.005215093</v>
      </c>
      <c r="H29">
        <v>76496407.036570102</v>
      </c>
      <c r="I29">
        <v>77862062.099600002</v>
      </c>
      <c r="J29">
        <v>76956524.789843693</v>
      </c>
      <c r="K29">
        <v>75913104.520929694</v>
      </c>
      <c r="L29">
        <v>75637889.074024007</v>
      </c>
      <c r="M29">
        <v>74657870.575998798</v>
      </c>
      <c r="N29">
        <v>74059194.896167994</v>
      </c>
      <c r="O29">
        <v>74084439.450394005</v>
      </c>
      <c r="P29">
        <v>74470326.494075894</v>
      </c>
      <c r="Q29">
        <v>75118164.4758486</v>
      </c>
      <c r="R29">
        <v>75845139.874486297</v>
      </c>
      <c r="S29">
        <v>76630499.418967098</v>
      </c>
      <c r="T29">
        <v>78842320.218111306</v>
      </c>
      <c r="U29">
        <v>76899240.069168404</v>
      </c>
      <c r="V29">
        <v>76373173.755091801</v>
      </c>
      <c r="W29">
        <v>76893326.113209605</v>
      </c>
      <c r="X29">
        <v>77070653.479178697</v>
      </c>
      <c r="Y29">
        <v>78212720.001913205</v>
      </c>
      <c r="Z29">
        <v>80404248.157279804</v>
      </c>
      <c r="AA29">
        <v>81396546.430054799</v>
      </c>
      <c r="AB29">
        <v>80933043.662506804</v>
      </c>
      <c r="AC29">
        <v>82849662.307316706</v>
      </c>
      <c r="AD29">
        <v>85308289.895797506</v>
      </c>
      <c r="AE29">
        <v>87425578.420662999</v>
      </c>
    </row>
    <row r="30" spans="1:31" x14ac:dyDescent="0.3">
      <c r="A30" t="s">
        <v>203</v>
      </c>
      <c r="B30" t="s">
        <v>353</v>
      </c>
      <c r="C30" t="s">
        <v>297</v>
      </c>
      <c r="D30" t="s">
        <v>354</v>
      </c>
      <c r="E30" t="s">
        <v>298</v>
      </c>
      <c r="G30">
        <v>8805892.0602939203</v>
      </c>
      <c r="H30">
        <v>8907139.2697380204</v>
      </c>
      <c r="I30">
        <v>9247877.0168004204</v>
      </c>
      <c r="J30">
        <v>9299824.3699099701</v>
      </c>
      <c r="K30">
        <v>9201514.7161708698</v>
      </c>
      <c r="L30">
        <v>9443653.5985822398</v>
      </c>
      <c r="M30">
        <v>9823508.7904270999</v>
      </c>
      <c r="N30">
        <v>10268553.5229633</v>
      </c>
      <c r="O30">
        <v>10633289.5465462</v>
      </c>
      <c r="P30">
        <v>10558627.142108001</v>
      </c>
      <c r="Q30">
        <v>10565057.655112199</v>
      </c>
      <c r="R30">
        <v>10528759.9295008</v>
      </c>
      <c r="S30">
        <v>10677722.544062199</v>
      </c>
      <c r="T30">
        <v>11222738.9671032</v>
      </c>
      <c r="U30">
        <v>10923249.570161499</v>
      </c>
      <c r="V30">
        <v>10913848.7262007</v>
      </c>
      <c r="W30">
        <v>10972329.654252701</v>
      </c>
      <c r="X30">
        <v>11021188.6927619</v>
      </c>
      <c r="Y30">
        <v>11154546.2496056</v>
      </c>
      <c r="Z30">
        <v>11505767.452418899</v>
      </c>
      <c r="AA30">
        <v>11932056.5438742</v>
      </c>
      <c r="AB30">
        <v>12201964.150565499</v>
      </c>
      <c r="AC30">
        <v>12619823.5460259</v>
      </c>
      <c r="AD30">
        <v>12810708.571242301</v>
      </c>
      <c r="AE30">
        <v>12853449.9512899</v>
      </c>
    </row>
    <row r="31" spans="1:31" x14ac:dyDescent="0.3">
      <c r="A31" t="s">
        <v>203</v>
      </c>
      <c r="B31" t="s">
        <v>355</v>
      </c>
      <c r="C31" t="s">
        <v>297</v>
      </c>
      <c r="D31" t="s">
        <v>356</v>
      </c>
      <c r="E31" t="s">
        <v>298</v>
      </c>
      <c r="G31">
        <v>5442099.0948876003</v>
      </c>
      <c r="H31">
        <v>5910585.8990200199</v>
      </c>
      <c r="I31">
        <v>6155173.4824516699</v>
      </c>
      <c r="J31">
        <v>6127699.8513097698</v>
      </c>
      <c r="K31">
        <v>6090620.0199274104</v>
      </c>
      <c r="L31">
        <v>6096376.0805713702</v>
      </c>
      <c r="M31">
        <v>6039501.3836391103</v>
      </c>
      <c r="N31">
        <v>6136088.7331975801</v>
      </c>
      <c r="O31">
        <v>6263505.1777631901</v>
      </c>
      <c r="P31">
        <v>6559597.4847859098</v>
      </c>
      <c r="Q31">
        <v>6872690.7038450297</v>
      </c>
      <c r="R31">
        <v>7493640.1281607104</v>
      </c>
      <c r="S31">
        <v>8519008.94019082</v>
      </c>
      <c r="T31">
        <v>9380211.5219634902</v>
      </c>
      <c r="U31">
        <v>9621552.3010650501</v>
      </c>
      <c r="V31">
        <v>9513788.81072204</v>
      </c>
      <c r="W31">
        <v>9767916.0355531592</v>
      </c>
      <c r="X31">
        <v>10105367.4744616</v>
      </c>
      <c r="Y31">
        <v>10470554.544668</v>
      </c>
      <c r="Z31">
        <v>10844788.4128893</v>
      </c>
      <c r="AA31">
        <v>11200582.906063501</v>
      </c>
      <c r="AB31">
        <v>11491523.127015401</v>
      </c>
      <c r="AC31">
        <v>11858143.2621998</v>
      </c>
      <c r="AD31">
        <v>12158006.4352555</v>
      </c>
      <c r="AE31">
        <v>12973699.7729371</v>
      </c>
    </row>
    <row r="32" spans="1:31" x14ac:dyDescent="0.3">
      <c r="A32" t="s">
        <v>203</v>
      </c>
      <c r="B32" t="s">
        <v>357</v>
      </c>
      <c r="C32" t="s">
        <v>297</v>
      </c>
      <c r="D32" t="s">
        <v>358</v>
      </c>
      <c r="E32" t="s">
        <v>298</v>
      </c>
      <c r="G32">
        <v>32201993.744861901</v>
      </c>
      <c r="H32">
        <v>33362868.579376601</v>
      </c>
      <c r="I32">
        <v>35103952.741756</v>
      </c>
      <c r="J32">
        <v>36400581.4696109</v>
      </c>
      <c r="K32">
        <v>36870240.172636501</v>
      </c>
      <c r="L32">
        <v>37998737.668553904</v>
      </c>
      <c r="M32">
        <v>38165891.298245698</v>
      </c>
      <c r="N32">
        <v>38568735.9120152</v>
      </c>
      <c r="O32">
        <v>39213106.867717698</v>
      </c>
      <c r="P32">
        <v>39689277.481009699</v>
      </c>
      <c r="Q32">
        <v>40329629.679275699</v>
      </c>
      <c r="R32">
        <v>41136027.9495975</v>
      </c>
      <c r="S32">
        <v>42042132.405004099</v>
      </c>
      <c r="T32">
        <v>44394497.190014198</v>
      </c>
      <c r="U32">
        <v>43717819.939897798</v>
      </c>
      <c r="V32">
        <v>43886092.467126399</v>
      </c>
      <c r="W32">
        <v>44768616.015765101</v>
      </c>
      <c r="X32">
        <v>44914476.2837262</v>
      </c>
      <c r="Y32">
        <v>46009348.481814802</v>
      </c>
      <c r="Z32">
        <v>47706900.110017203</v>
      </c>
      <c r="AA32">
        <v>48450042.221424602</v>
      </c>
      <c r="AB32">
        <v>48574422.042456202</v>
      </c>
      <c r="AC32">
        <v>50113855.301971503</v>
      </c>
      <c r="AD32">
        <v>51501290.399106003</v>
      </c>
      <c r="AE32">
        <v>52794733.000352398</v>
      </c>
    </row>
    <row r="33" spans="1:31" x14ac:dyDescent="0.3">
      <c r="A33" t="s">
        <v>203</v>
      </c>
      <c r="B33" t="s">
        <v>359</v>
      </c>
      <c r="C33" t="s">
        <v>297</v>
      </c>
      <c r="D33" t="s">
        <v>360</v>
      </c>
      <c r="E33" t="s">
        <v>298</v>
      </c>
      <c r="G33">
        <v>10077621.186092401</v>
      </c>
      <c r="H33">
        <v>9833447.7075734492</v>
      </c>
      <c r="I33">
        <v>9482504.9560779892</v>
      </c>
      <c r="J33">
        <v>9308507.6247835495</v>
      </c>
      <c r="K33">
        <v>8931860.1859651208</v>
      </c>
      <c r="L33">
        <v>8796708.9884898495</v>
      </c>
      <c r="M33">
        <v>8473836.4096500203</v>
      </c>
      <c r="N33">
        <v>8050947.9067886602</v>
      </c>
      <c r="O33">
        <v>7681161.9579010997</v>
      </c>
      <c r="P33">
        <v>7419817.5409365296</v>
      </c>
      <c r="Q33">
        <v>7475837.0122178104</v>
      </c>
      <c r="R33">
        <v>8275212.2619087901</v>
      </c>
      <c r="S33">
        <v>7906783.5027008001</v>
      </c>
      <c r="T33">
        <v>7699257.9399888497</v>
      </c>
      <c r="U33">
        <v>7236734.2332277996</v>
      </c>
      <c r="V33">
        <v>6828085.1139500001</v>
      </c>
      <c r="W33">
        <v>6725061.9914987497</v>
      </c>
      <c r="X33">
        <v>6405234.5733777601</v>
      </c>
      <c r="Y33">
        <v>6209880.0996667799</v>
      </c>
      <c r="Z33">
        <v>6187715.4825424897</v>
      </c>
      <c r="AA33">
        <v>6036121.3713282002</v>
      </c>
      <c r="AB33">
        <v>5806382.4325374505</v>
      </c>
      <c r="AC33">
        <v>5615021.85308058</v>
      </c>
      <c r="AD33">
        <v>5431866.5338085098</v>
      </c>
      <c r="AE33">
        <v>5260298.6214328902</v>
      </c>
    </row>
    <row r="34" spans="1:31" x14ac:dyDescent="0.3">
      <c r="A34" t="s">
        <v>203</v>
      </c>
      <c r="B34" t="s">
        <v>361</v>
      </c>
      <c r="C34" t="s">
        <v>297</v>
      </c>
      <c r="D34" t="s">
        <v>362</v>
      </c>
      <c r="E34" t="s">
        <v>298</v>
      </c>
      <c r="G34">
        <v>18750054.4063426</v>
      </c>
      <c r="H34">
        <v>19803585.063877799</v>
      </c>
      <c r="I34">
        <v>20614510.666390799</v>
      </c>
      <c r="J34">
        <v>21028446.187261999</v>
      </c>
      <c r="K34">
        <v>21411899.775952399</v>
      </c>
      <c r="L34">
        <v>22094006.400288198</v>
      </c>
      <c r="M34">
        <v>22252589.0117638</v>
      </c>
      <c r="N34">
        <v>22044887.180108599</v>
      </c>
      <c r="O34">
        <v>22164259.289284099</v>
      </c>
      <c r="P34">
        <v>22231412.372138299</v>
      </c>
      <c r="Q34">
        <v>23629106.7886407</v>
      </c>
      <c r="R34">
        <v>25065727.849454299</v>
      </c>
      <c r="S34">
        <v>25811358.075562</v>
      </c>
      <c r="T34">
        <v>26469269.312275</v>
      </c>
      <c r="U34">
        <v>25838139.7557506</v>
      </c>
      <c r="V34">
        <v>25585552.8825805</v>
      </c>
      <c r="W34">
        <v>26211684.1512946</v>
      </c>
      <c r="X34">
        <v>25873724.018880099</v>
      </c>
      <c r="Y34">
        <v>26240035.153170001</v>
      </c>
      <c r="Z34">
        <v>26886221.412673902</v>
      </c>
      <c r="AA34">
        <v>26910113.820449099</v>
      </c>
      <c r="AB34">
        <v>26668088.898718301</v>
      </c>
      <c r="AC34">
        <v>26889137.916084699</v>
      </c>
      <c r="AD34">
        <v>27008820.175946299</v>
      </c>
      <c r="AE34">
        <v>26994160.3860364</v>
      </c>
    </row>
    <row r="35" spans="1:31" x14ac:dyDescent="0.3">
      <c r="A35" t="s">
        <v>203</v>
      </c>
      <c r="B35" t="s">
        <v>363</v>
      </c>
      <c r="C35" t="s">
        <v>297</v>
      </c>
      <c r="D35" t="s">
        <v>364</v>
      </c>
      <c r="E35" t="s">
        <v>298</v>
      </c>
      <c r="G35">
        <v>53113719.844936199</v>
      </c>
      <c r="H35">
        <v>54734894.654639497</v>
      </c>
      <c r="I35">
        <v>56945185.816095203</v>
      </c>
      <c r="J35">
        <v>58211075.4392538</v>
      </c>
      <c r="K35">
        <v>59919762.253095798</v>
      </c>
      <c r="L35">
        <v>61493964.946857199</v>
      </c>
      <c r="M35">
        <v>61817841.007949904</v>
      </c>
      <c r="N35">
        <v>62054062.216813803</v>
      </c>
      <c r="O35">
        <v>62214868.315547399</v>
      </c>
      <c r="P35">
        <v>62462390.0474125</v>
      </c>
      <c r="Q35">
        <v>63476316.824562304</v>
      </c>
      <c r="R35">
        <v>63846266.403642803</v>
      </c>
      <c r="S35">
        <v>64022396.7373152</v>
      </c>
      <c r="T35">
        <v>65545999.48212</v>
      </c>
      <c r="U35">
        <v>63974889.465639196</v>
      </c>
      <c r="V35">
        <v>63551713.570965998</v>
      </c>
      <c r="W35">
        <v>63911517.106196798</v>
      </c>
      <c r="X35">
        <v>63788564.894962497</v>
      </c>
      <c r="Y35">
        <v>63908255.255846903</v>
      </c>
      <c r="Z35">
        <v>64713909.317663699</v>
      </c>
      <c r="AA35">
        <v>64720652.936448902</v>
      </c>
      <c r="AB35">
        <v>64066943.611613199</v>
      </c>
      <c r="AC35">
        <v>64479596.173606999</v>
      </c>
      <c r="AD35">
        <v>65083127.996330999</v>
      </c>
      <c r="AE35">
        <v>65792468.099495701</v>
      </c>
    </row>
    <row r="36" spans="1:31" x14ac:dyDescent="0.3">
      <c r="A36" t="s">
        <v>203</v>
      </c>
      <c r="B36" t="s">
        <v>365</v>
      </c>
      <c r="C36" t="s">
        <v>297</v>
      </c>
      <c r="D36" t="s">
        <v>366</v>
      </c>
      <c r="E36" t="s">
        <v>298</v>
      </c>
      <c r="G36">
        <v>4681733.1215599701</v>
      </c>
      <c r="H36">
        <v>5105639.4635866201</v>
      </c>
      <c r="I36">
        <v>5338109.96528662</v>
      </c>
      <c r="J36">
        <v>5645804.7879456896</v>
      </c>
      <c r="K36">
        <v>5713049.3042103602</v>
      </c>
      <c r="L36">
        <v>5925233.6974315299</v>
      </c>
      <c r="M36">
        <v>6048450.2646902399</v>
      </c>
      <c r="N36">
        <v>6479698.7519995198</v>
      </c>
      <c r="O36">
        <v>6597278.8960814402</v>
      </c>
      <c r="P36">
        <v>6853408.8384217201</v>
      </c>
      <c r="Q36">
        <v>7189759.2985001802</v>
      </c>
      <c r="R36">
        <v>7331092.0963815097</v>
      </c>
      <c r="S36">
        <v>7314405.6968213702</v>
      </c>
      <c r="T36">
        <v>7565623.5863311402</v>
      </c>
      <c r="U36">
        <v>7497343.7579981899</v>
      </c>
      <c r="V36">
        <v>7519400.7519570701</v>
      </c>
      <c r="W36">
        <v>7559231.1444778303</v>
      </c>
      <c r="X36">
        <v>7601994.9542432996</v>
      </c>
      <c r="Y36">
        <v>7688938.1513012899</v>
      </c>
      <c r="Z36">
        <v>7763003.3030543802</v>
      </c>
      <c r="AA36">
        <v>7761080.1887256801</v>
      </c>
      <c r="AB36">
        <v>7655489.6906101303</v>
      </c>
      <c r="AC36">
        <v>7646182.5232066596</v>
      </c>
      <c r="AD36">
        <v>7897987.6939676004</v>
      </c>
      <c r="AE36">
        <v>7932491.0072997101</v>
      </c>
    </row>
    <row r="37" spans="1:31" x14ac:dyDescent="0.3">
      <c r="A37" t="s">
        <v>203</v>
      </c>
      <c r="B37" t="s">
        <v>367</v>
      </c>
      <c r="C37" t="s">
        <v>297</v>
      </c>
      <c r="D37" t="s">
        <v>368</v>
      </c>
      <c r="E37" t="s">
        <v>298</v>
      </c>
      <c r="G37">
        <v>45305633.218208201</v>
      </c>
      <c r="H37">
        <v>46483048.955290399</v>
      </c>
      <c r="I37">
        <v>48376544.544441901</v>
      </c>
      <c r="J37">
        <v>49355849.564086698</v>
      </c>
      <c r="K37">
        <v>50824170.918638401</v>
      </c>
      <c r="L37">
        <v>51941578.390578799</v>
      </c>
      <c r="M37">
        <v>51815954.868238397</v>
      </c>
      <c r="N37">
        <v>51238061.976841502</v>
      </c>
      <c r="O37">
        <v>50724568.152630702</v>
      </c>
      <c r="P37">
        <v>50493245.672201902</v>
      </c>
      <c r="Q37">
        <v>51009634.242047302</v>
      </c>
      <c r="R37">
        <v>51427328.165519997</v>
      </c>
      <c r="S37">
        <v>51678269.285010301</v>
      </c>
      <c r="T37">
        <v>53096344.3059159</v>
      </c>
      <c r="U37">
        <v>51718759.568892702</v>
      </c>
      <c r="V37">
        <v>51420812.719956897</v>
      </c>
      <c r="W37">
        <v>51935733.028957397</v>
      </c>
      <c r="X37">
        <v>51901251.336123101</v>
      </c>
      <c r="Y37">
        <v>51932707.178236499</v>
      </c>
      <c r="Z37">
        <v>52426448.776106901</v>
      </c>
      <c r="AA37">
        <v>52468611.892157003</v>
      </c>
      <c r="AB37">
        <v>51989167.538752899</v>
      </c>
      <c r="AC37">
        <v>51962380.494447403</v>
      </c>
      <c r="AD37">
        <v>52209873.086176597</v>
      </c>
      <c r="AE37">
        <v>52875925.776869297</v>
      </c>
    </row>
    <row r="38" spans="1:31" x14ac:dyDescent="0.3">
      <c r="A38" t="s">
        <v>203</v>
      </c>
      <c r="B38" t="s">
        <v>369</v>
      </c>
      <c r="C38" t="s">
        <v>297</v>
      </c>
      <c r="D38" t="s">
        <v>370</v>
      </c>
      <c r="E38" t="s">
        <v>298</v>
      </c>
      <c r="G38">
        <v>3126353.5051680701</v>
      </c>
      <c r="H38">
        <v>3146206.23576249</v>
      </c>
      <c r="I38">
        <v>3230531.30636669</v>
      </c>
      <c r="J38">
        <v>3209421.0872214702</v>
      </c>
      <c r="K38">
        <v>3382542.0302469698</v>
      </c>
      <c r="L38">
        <v>3627152.8588469098</v>
      </c>
      <c r="M38">
        <v>3953435.8750212202</v>
      </c>
      <c r="N38">
        <v>4336301.4879727699</v>
      </c>
      <c r="O38">
        <v>4893021.2668352202</v>
      </c>
      <c r="P38">
        <v>5115735.5367888603</v>
      </c>
      <c r="Q38">
        <v>5276923.2840149105</v>
      </c>
      <c r="R38">
        <v>5087846.14174126</v>
      </c>
      <c r="S38">
        <v>5029721.75548351</v>
      </c>
      <c r="T38">
        <v>4884031.5898729702</v>
      </c>
      <c r="U38">
        <v>4758786.1387483496</v>
      </c>
      <c r="V38">
        <v>4611500.0990521098</v>
      </c>
      <c r="W38">
        <v>4416552.9327616002</v>
      </c>
      <c r="X38">
        <v>4285318.6045961399</v>
      </c>
      <c r="Y38">
        <v>4286609.9263091004</v>
      </c>
      <c r="Z38">
        <v>4524457.2385023804</v>
      </c>
      <c r="AA38">
        <v>4490960.8555661403</v>
      </c>
      <c r="AB38">
        <v>4422286.38225016</v>
      </c>
      <c r="AC38">
        <v>4871033.1559529603</v>
      </c>
      <c r="AD38">
        <v>4975267.2161867796</v>
      </c>
      <c r="AE38">
        <v>4984051.3153267</v>
      </c>
    </row>
    <row r="39" spans="1:31" x14ac:dyDescent="0.3">
      <c r="A39" t="s">
        <v>203</v>
      </c>
      <c r="B39" t="s">
        <v>371</v>
      </c>
      <c r="C39" t="s">
        <v>297</v>
      </c>
      <c r="D39" t="s">
        <v>372</v>
      </c>
      <c r="E39" t="s">
        <v>298</v>
      </c>
      <c r="G39">
        <v>6825326.2229999099</v>
      </c>
      <c r="H39">
        <v>6786011.0759340599</v>
      </c>
      <c r="I39">
        <v>6849920.8990957905</v>
      </c>
      <c r="J39">
        <v>6633504.2470482802</v>
      </c>
      <c r="K39">
        <v>6426997.7650474999</v>
      </c>
      <c r="L39">
        <v>6351360.1418490903</v>
      </c>
      <c r="M39">
        <v>6182047.4107434601</v>
      </c>
      <c r="N39">
        <v>6134937.07654953</v>
      </c>
      <c r="O39">
        <v>6186638.5960558597</v>
      </c>
      <c r="P39">
        <v>6100167.3847221304</v>
      </c>
      <c r="Q39">
        <v>6071745.8370427098</v>
      </c>
      <c r="R39">
        <v>6127396.2344743097</v>
      </c>
      <c r="S39">
        <v>6140421.89073883</v>
      </c>
      <c r="T39">
        <v>6239290.3721717196</v>
      </c>
      <c r="U39">
        <v>6124639.6489207596</v>
      </c>
      <c r="V39">
        <v>5987894.1822749497</v>
      </c>
      <c r="W39">
        <v>5951435.3531203503</v>
      </c>
      <c r="X39">
        <v>5977615.8856168296</v>
      </c>
      <c r="Y39">
        <v>6246259.3193110796</v>
      </c>
      <c r="Z39">
        <v>6429605.1052611098</v>
      </c>
      <c r="AA39">
        <v>6477840.5937342998</v>
      </c>
      <c r="AB39">
        <v>6524356.5878269998</v>
      </c>
      <c r="AC39">
        <v>6602759.1197015997</v>
      </c>
      <c r="AD39">
        <v>6622625.8580239303</v>
      </c>
      <c r="AE39">
        <v>6726921.7716857204</v>
      </c>
    </row>
    <row r="40" spans="1:31" x14ac:dyDescent="0.3">
      <c r="A40" t="s">
        <v>203</v>
      </c>
      <c r="B40" t="s">
        <v>373</v>
      </c>
      <c r="C40" t="s">
        <v>297</v>
      </c>
      <c r="D40" t="s">
        <v>374</v>
      </c>
      <c r="E40" t="s">
        <v>298</v>
      </c>
      <c r="G40">
        <v>473510298.73497999</v>
      </c>
      <c r="H40">
        <v>504715746.31991303</v>
      </c>
      <c r="I40">
        <v>537690680.684901</v>
      </c>
      <c r="J40">
        <v>552201751.71374798</v>
      </c>
      <c r="K40">
        <v>568589411.595397</v>
      </c>
      <c r="L40">
        <v>590552944.48501694</v>
      </c>
      <c r="M40">
        <v>604613742.74130905</v>
      </c>
      <c r="N40">
        <v>616273925.28582394</v>
      </c>
      <c r="O40">
        <v>634234603.43386805</v>
      </c>
      <c r="P40">
        <v>656339066.43066299</v>
      </c>
      <c r="Q40">
        <v>678456760.49667501</v>
      </c>
      <c r="R40">
        <v>704331510.20125902</v>
      </c>
      <c r="S40">
        <v>732827891.42939496</v>
      </c>
      <c r="T40">
        <v>763944840.88430297</v>
      </c>
      <c r="U40">
        <v>758698340.52154005</v>
      </c>
      <c r="V40">
        <v>763116170.307693</v>
      </c>
      <c r="W40">
        <v>776709110.82087505</v>
      </c>
      <c r="X40">
        <v>785126465.57465696</v>
      </c>
      <c r="Y40">
        <v>812800127.67006099</v>
      </c>
      <c r="Z40">
        <v>853713842.58981299</v>
      </c>
      <c r="AA40">
        <v>876638893.04242206</v>
      </c>
      <c r="AB40">
        <v>886775311.24723899</v>
      </c>
      <c r="AC40">
        <v>916153275.74110103</v>
      </c>
      <c r="AD40">
        <v>947160850.09094596</v>
      </c>
      <c r="AE40">
        <v>973932747.45599902</v>
      </c>
    </row>
    <row r="41" spans="1:31" x14ac:dyDescent="0.3">
      <c r="A41" t="s">
        <v>203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203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203</v>
      </c>
      <c r="B43" t="s">
        <v>379</v>
      </c>
      <c r="C43" t="s">
        <v>297</v>
      </c>
      <c r="D43" t="s">
        <v>380</v>
      </c>
      <c r="E43" t="s">
        <v>298</v>
      </c>
      <c r="G43">
        <v>14735519.0277334</v>
      </c>
      <c r="H43">
        <v>16315393.137319</v>
      </c>
      <c r="I43">
        <v>16708939.407844</v>
      </c>
      <c r="J43">
        <v>16088688.371835999</v>
      </c>
      <c r="K43">
        <v>15381756.8403256</v>
      </c>
      <c r="L43">
        <v>15240994.894516001</v>
      </c>
      <c r="M43">
        <v>16152668.2671954</v>
      </c>
      <c r="N43">
        <v>17133012.509274501</v>
      </c>
      <c r="O43">
        <v>18183788.4798708</v>
      </c>
      <c r="P43">
        <v>19480844.6275656</v>
      </c>
      <c r="Q43">
        <v>22773777.2646886</v>
      </c>
      <c r="R43">
        <v>24389699.5364305</v>
      </c>
      <c r="S43">
        <v>24601843.360337399</v>
      </c>
      <c r="T43">
        <v>24608828.329256799</v>
      </c>
      <c r="U43">
        <v>24329054.4352936</v>
      </c>
      <c r="V43">
        <v>24424444.9344249</v>
      </c>
      <c r="W43">
        <v>24680907.880082499</v>
      </c>
      <c r="X43">
        <v>25500152.2409789</v>
      </c>
      <c r="Y43">
        <v>26115240.674318299</v>
      </c>
      <c r="Z43">
        <v>27450548.285693001</v>
      </c>
      <c r="AA43">
        <v>29007709.241778601</v>
      </c>
      <c r="AB43">
        <v>30540285.266176</v>
      </c>
      <c r="AC43">
        <v>32343760.958988499</v>
      </c>
      <c r="AD43">
        <v>34352506.208941601</v>
      </c>
      <c r="AE43">
        <v>35460513.520742796</v>
      </c>
    </row>
    <row r="44" spans="1:31" x14ac:dyDescent="0.3">
      <c r="A44" t="s">
        <v>203</v>
      </c>
      <c r="B44" t="s">
        <v>381</v>
      </c>
      <c r="C44" t="s">
        <v>297</v>
      </c>
      <c r="D44" t="s">
        <v>382</v>
      </c>
      <c r="E44" t="s">
        <v>298</v>
      </c>
      <c r="G44">
        <v>751851395.76137602</v>
      </c>
      <c r="H44">
        <v>775952618.67510402</v>
      </c>
      <c r="I44">
        <v>800572060.36989605</v>
      </c>
      <c r="J44">
        <v>802947528.39364195</v>
      </c>
      <c r="K44">
        <v>803439980.19887602</v>
      </c>
      <c r="L44">
        <v>813063088.82160604</v>
      </c>
      <c r="M44">
        <v>807666365.28610301</v>
      </c>
      <c r="N44">
        <v>802104762.92377806</v>
      </c>
      <c r="O44">
        <v>804308135.72629297</v>
      </c>
      <c r="P44">
        <v>812499185.54665804</v>
      </c>
      <c r="Q44">
        <v>828453380.45840502</v>
      </c>
      <c r="R44">
        <v>845668413.13170505</v>
      </c>
      <c r="S44">
        <v>858352407.86099195</v>
      </c>
      <c r="T44">
        <v>875663300.07525301</v>
      </c>
      <c r="U44">
        <v>851233437.78001499</v>
      </c>
      <c r="V44">
        <v>841139526.91649699</v>
      </c>
      <c r="W44">
        <v>845302277.410357</v>
      </c>
      <c r="X44">
        <v>844002524.24366105</v>
      </c>
      <c r="Y44">
        <v>852383109.34541404</v>
      </c>
      <c r="Z44">
        <v>873603348.189574</v>
      </c>
      <c r="AA44">
        <v>883934303.35355103</v>
      </c>
      <c r="AB44">
        <v>882540078.073838</v>
      </c>
      <c r="AC44">
        <v>897717163.21654499</v>
      </c>
      <c r="AD44">
        <v>912120796.70257401</v>
      </c>
      <c r="AE44">
        <v>923560329.774984</v>
      </c>
    </row>
    <row r="45" spans="1:31" x14ac:dyDescent="0.3">
      <c r="A45" t="s">
        <v>203</v>
      </c>
      <c r="B45" t="s">
        <v>383</v>
      </c>
      <c r="C45" t="s">
        <v>297</v>
      </c>
      <c r="D45" t="s">
        <v>384</v>
      </c>
      <c r="E45" t="s">
        <v>298</v>
      </c>
      <c r="G45">
        <v>735448749.20295095</v>
      </c>
      <c r="H45">
        <v>761687394.47416496</v>
      </c>
      <c r="I45">
        <v>788654769.89165199</v>
      </c>
      <c r="J45">
        <v>794189165.51175594</v>
      </c>
      <c r="K45">
        <v>798292760.60719097</v>
      </c>
      <c r="L45">
        <v>811343587.96478999</v>
      </c>
      <c r="M45">
        <v>809457747.54185402</v>
      </c>
      <c r="N45">
        <v>807291101.82809699</v>
      </c>
      <c r="O45">
        <v>812595005.78259599</v>
      </c>
      <c r="P45">
        <v>823861346.18665004</v>
      </c>
      <c r="Q45">
        <v>843319668.63393104</v>
      </c>
      <c r="R45">
        <v>864177860.10143197</v>
      </c>
      <c r="S45">
        <v>880398085.303213</v>
      </c>
      <c r="T45">
        <v>902563897.86403406</v>
      </c>
      <c r="U45">
        <v>880674055.98500395</v>
      </c>
      <c r="V45">
        <v>873435902.34569705</v>
      </c>
      <c r="W45">
        <v>879726601.42138195</v>
      </c>
      <c r="X45">
        <v>880997665.69600797</v>
      </c>
      <c r="Y45">
        <v>892139529.57113004</v>
      </c>
      <c r="Z45">
        <v>916838410.49458802</v>
      </c>
      <c r="AA45">
        <v>930142656.97186697</v>
      </c>
      <c r="AB45">
        <v>929995098.98964703</v>
      </c>
      <c r="AC45">
        <v>948066303.17259395</v>
      </c>
      <c r="AD45">
        <v>965669146.69804895</v>
      </c>
      <c r="AE45">
        <v>980370847.71388102</v>
      </c>
    </row>
    <row r="46" spans="1:31" x14ac:dyDescent="0.3">
      <c r="A46" t="s">
        <v>203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203</v>
      </c>
      <c r="B47" t="s">
        <v>387</v>
      </c>
      <c r="C47" t="s">
        <v>297</v>
      </c>
      <c r="D47" t="s">
        <v>388</v>
      </c>
      <c r="E47" t="s">
        <v>298</v>
      </c>
      <c r="G47">
        <v>317483721.05127901</v>
      </c>
      <c r="H47">
        <v>327668401.427773</v>
      </c>
      <c r="I47">
        <v>339924959.78247702</v>
      </c>
      <c r="J47">
        <v>344405446.33809501</v>
      </c>
      <c r="K47">
        <v>345560805.91532499</v>
      </c>
      <c r="L47">
        <v>353005472.81388998</v>
      </c>
      <c r="M47">
        <v>354986785.04563802</v>
      </c>
      <c r="N47">
        <v>354491433.72517002</v>
      </c>
      <c r="O47">
        <v>357615726.69298398</v>
      </c>
      <c r="P47">
        <v>362156646.50403202</v>
      </c>
      <c r="Q47">
        <v>368580740.07488501</v>
      </c>
      <c r="R47">
        <v>375296366.457923</v>
      </c>
      <c r="S47">
        <v>380787481.19401401</v>
      </c>
      <c r="T47">
        <v>398158967.07010001</v>
      </c>
      <c r="U47">
        <v>388673810.47996002</v>
      </c>
      <c r="V47">
        <v>387450930.48137802</v>
      </c>
      <c r="W47">
        <v>390596579.69490099</v>
      </c>
      <c r="X47">
        <v>391579215.37366199</v>
      </c>
      <c r="Y47">
        <v>397429337.44402498</v>
      </c>
      <c r="Z47">
        <v>409893636.918697</v>
      </c>
      <c r="AA47">
        <v>415369031.84883797</v>
      </c>
      <c r="AB47">
        <v>414137140.02900398</v>
      </c>
      <c r="AC47">
        <v>422301621.613177</v>
      </c>
      <c r="AD47">
        <v>431608473.52154303</v>
      </c>
      <c r="AE47">
        <v>441759376.50416303</v>
      </c>
    </row>
    <row r="48" spans="1:31" x14ac:dyDescent="0.3">
      <c r="A48" t="s">
        <v>203</v>
      </c>
      <c r="B48" t="s">
        <v>389</v>
      </c>
      <c r="C48" t="s">
        <v>297</v>
      </c>
      <c r="D48" t="s">
        <v>390</v>
      </c>
      <c r="E48" t="s">
        <v>298</v>
      </c>
      <c r="G48">
        <v>370075057.94279897</v>
      </c>
      <c r="H48">
        <v>383985839.328412</v>
      </c>
      <c r="I48">
        <v>400338655.62234801</v>
      </c>
      <c r="J48">
        <v>407573256.202133</v>
      </c>
      <c r="K48">
        <v>410519275.87197399</v>
      </c>
      <c r="L48">
        <v>420405389.63410801</v>
      </c>
      <c r="M48">
        <v>424193447.75796402</v>
      </c>
      <c r="N48">
        <v>424895284.03340799</v>
      </c>
      <c r="O48">
        <v>430156283.73399502</v>
      </c>
      <c r="P48">
        <v>437273073.96946698</v>
      </c>
      <c r="Q48">
        <v>446332339.14949298</v>
      </c>
      <c r="R48">
        <v>455414942.10606003</v>
      </c>
      <c r="S48">
        <v>462827978.04087299</v>
      </c>
      <c r="T48">
        <v>483816757.00900501</v>
      </c>
      <c r="U48">
        <v>474915981.67652899</v>
      </c>
      <c r="V48">
        <v>475524894.322595</v>
      </c>
      <c r="W48">
        <v>482659247.219598</v>
      </c>
      <c r="X48">
        <v>486465987.013901</v>
      </c>
      <c r="Y48">
        <v>496145816.47500598</v>
      </c>
      <c r="Z48">
        <v>512617372.53148198</v>
      </c>
      <c r="AA48">
        <v>520554660.92872</v>
      </c>
      <c r="AB48">
        <v>520518429.19447702</v>
      </c>
      <c r="AC48">
        <v>530895438.11130399</v>
      </c>
      <c r="AD48">
        <v>542899878.633448</v>
      </c>
      <c r="AE48">
        <v>555850528.99187505</v>
      </c>
    </row>
    <row r="49" spans="1:32" x14ac:dyDescent="0.3">
      <c r="A49" t="s">
        <v>203</v>
      </c>
      <c r="B49" t="s">
        <v>391</v>
      </c>
      <c r="C49" t="s">
        <v>297</v>
      </c>
      <c r="D49" t="s">
        <v>392</v>
      </c>
      <c r="E49" t="s">
        <v>298</v>
      </c>
      <c r="G49">
        <v>27900412.096927401</v>
      </c>
      <c r="H49">
        <v>29223716.0403344</v>
      </c>
      <c r="I49">
        <v>30732734.279892199</v>
      </c>
      <c r="J49">
        <v>31338900.075404398</v>
      </c>
      <c r="K49">
        <v>31577982.337474</v>
      </c>
      <c r="L49">
        <v>32423661.571560901</v>
      </c>
      <c r="M49">
        <v>32775020.0203797</v>
      </c>
      <c r="N49">
        <v>33103166.055702299</v>
      </c>
      <c r="O49">
        <v>33775829.1820025</v>
      </c>
      <c r="P49">
        <v>34774521.438604198</v>
      </c>
      <c r="Q49">
        <v>35926355.808260404</v>
      </c>
      <c r="R49">
        <v>37011897.610063098</v>
      </c>
      <c r="S49">
        <v>38067612.148958899</v>
      </c>
      <c r="T49">
        <v>40156979.355794698</v>
      </c>
      <c r="U49">
        <v>40223237.448785201</v>
      </c>
      <c r="V49">
        <v>40625163.474482603</v>
      </c>
      <c r="W49">
        <v>42265242.7968271</v>
      </c>
      <c r="X49">
        <v>43235475.932395898</v>
      </c>
      <c r="Y49">
        <v>44688657.7717489</v>
      </c>
      <c r="Z49">
        <v>46375407.700726204</v>
      </c>
      <c r="AA49">
        <v>47194243.270211503</v>
      </c>
      <c r="AB49">
        <v>47277124.0441285</v>
      </c>
      <c r="AC49">
        <v>48075389.116898902</v>
      </c>
      <c r="AD49">
        <v>49186281.418734297</v>
      </c>
      <c r="AE49">
        <v>50522289.632788502</v>
      </c>
    </row>
    <row r="50" spans="1:32" x14ac:dyDescent="0.3">
      <c r="A50" t="s">
        <v>203</v>
      </c>
      <c r="B50" t="s">
        <v>393</v>
      </c>
      <c r="C50" t="s">
        <v>297</v>
      </c>
      <c r="D50" t="s">
        <v>394</v>
      </c>
      <c r="E50" t="s">
        <v>298</v>
      </c>
      <c r="G50">
        <v>24690924.794592001</v>
      </c>
      <c r="H50">
        <v>27093721.860305</v>
      </c>
      <c r="I50">
        <v>29680961.559979301</v>
      </c>
      <c r="J50">
        <v>31828909.7886336</v>
      </c>
      <c r="K50">
        <v>33380487.619175799</v>
      </c>
      <c r="L50">
        <v>34976255.248657301</v>
      </c>
      <c r="M50">
        <v>36431642.691946097</v>
      </c>
      <c r="N50">
        <v>37300684.252535596</v>
      </c>
      <c r="O50">
        <v>38764727.859008998</v>
      </c>
      <c r="P50">
        <v>40341906.026830301</v>
      </c>
      <c r="Q50">
        <v>41825243.266347997</v>
      </c>
      <c r="R50">
        <v>43106678.038073003</v>
      </c>
      <c r="S50">
        <v>43972884.697899997</v>
      </c>
      <c r="T50">
        <v>45500810.583109997</v>
      </c>
      <c r="U50">
        <v>46018933.747784398</v>
      </c>
      <c r="V50">
        <v>47448800.366733901</v>
      </c>
      <c r="W50">
        <v>49797424.727870502</v>
      </c>
      <c r="X50">
        <v>51651295.7078427</v>
      </c>
      <c r="Y50">
        <v>54027821.259231798</v>
      </c>
      <c r="Z50">
        <v>56348327.912058301</v>
      </c>
      <c r="AA50">
        <v>57991385.809669897</v>
      </c>
      <c r="AB50">
        <v>59104165.121344998</v>
      </c>
      <c r="AC50">
        <v>60518427.381227598</v>
      </c>
      <c r="AD50">
        <v>62105123.693170696</v>
      </c>
      <c r="AE50">
        <v>63568862.854923204</v>
      </c>
    </row>
    <row r="51" spans="1:32" x14ac:dyDescent="0.3">
      <c r="A51" t="s">
        <v>203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203</v>
      </c>
      <c r="B53" t="s">
        <v>399</v>
      </c>
      <c r="C53" t="s">
        <v>297</v>
      </c>
      <c r="D53" t="s">
        <v>400</v>
      </c>
      <c r="E53" t="s">
        <v>298</v>
      </c>
      <c r="G53">
        <v>22084235.026753299</v>
      </c>
      <c r="H53">
        <v>23308319.712049499</v>
      </c>
      <c r="I53">
        <v>24123757.123645</v>
      </c>
      <c r="J53">
        <v>24305347.452893</v>
      </c>
      <c r="K53">
        <v>24744413.4896501</v>
      </c>
      <c r="L53">
        <v>25980430.728136402</v>
      </c>
      <c r="M53">
        <v>26279432.299439099</v>
      </c>
      <c r="N53">
        <v>26898347.763634998</v>
      </c>
      <c r="O53">
        <v>27862743.3628291</v>
      </c>
      <c r="P53">
        <v>28695901.5679093</v>
      </c>
      <c r="Q53">
        <v>29605911.444760799</v>
      </c>
      <c r="R53">
        <v>29740799.437624998</v>
      </c>
      <c r="S53">
        <v>30215353.739684898</v>
      </c>
      <c r="T53">
        <v>30325117.538326401</v>
      </c>
      <c r="U53">
        <v>29206185.620242301</v>
      </c>
      <c r="V53">
        <v>28351729.389486901</v>
      </c>
      <c r="W53">
        <v>27891662.055848502</v>
      </c>
      <c r="X53">
        <v>27491038.850614801</v>
      </c>
      <c r="Y53">
        <v>27318113.493625902</v>
      </c>
      <c r="Z53">
        <v>27486219.560697</v>
      </c>
      <c r="AA53">
        <v>27053772.361903101</v>
      </c>
      <c r="AB53">
        <v>26163219.782533299</v>
      </c>
      <c r="AC53">
        <v>26061655.325511798</v>
      </c>
      <c r="AD53">
        <v>25862832.379374601</v>
      </c>
      <c r="AE53">
        <v>24905726.9720187</v>
      </c>
    </row>
    <row r="54" spans="1:32" x14ac:dyDescent="0.3">
      <c r="A54" t="s">
        <v>203</v>
      </c>
      <c r="B54" t="s">
        <v>401</v>
      </c>
      <c r="C54" t="s">
        <v>297</v>
      </c>
      <c r="D54" t="s">
        <v>402</v>
      </c>
      <c r="E54" t="s">
        <v>298</v>
      </c>
      <c r="G54">
        <v>31809402.059565801</v>
      </c>
      <c r="H54">
        <v>33642166.699520901</v>
      </c>
      <c r="I54">
        <v>34899876.124188401</v>
      </c>
      <c r="J54">
        <v>35641965.002188697</v>
      </c>
      <c r="K54">
        <v>36580735.467597999</v>
      </c>
      <c r="L54">
        <v>38207502.854759596</v>
      </c>
      <c r="M54">
        <v>38336061.017444797</v>
      </c>
      <c r="N54">
        <v>39145419.369474098</v>
      </c>
      <c r="O54">
        <v>40788315.143466897</v>
      </c>
      <c r="P54">
        <v>42134569.961730301</v>
      </c>
      <c r="Q54">
        <v>43363146.658838503</v>
      </c>
      <c r="R54">
        <v>43796805.333141498</v>
      </c>
      <c r="S54">
        <v>44826349.475335501</v>
      </c>
      <c r="T54">
        <v>45215109.615099803</v>
      </c>
      <c r="U54">
        <v>43736959.5370363</v>
      </c>
      <c r="V54">
        <v>42577308.981577799</v>
      </c>
      <c r="W54">
        <v>42061205.729317702</v>
      </c>
      <c r="X54">
        <v>41653593.160849601</v>
      </c>
      <c r="Y54">
        <v>41579845.584567897</v>
      </c>
      <c r="Z54">
        <v>41926451.0494278</v>
      </c>
      <c r="AA54">
        <v>41441302.192138501</v>
      </c>
      <c r="AB54">
        <v>40424647.248336203</v>
      </c>
      <c r="AC54">
        <v>40443236.598448902</v>
      </c>
      <c r="AD54">
        <v>40268366.051203698</v>
      </c>
      <c r="AE54">
        <v>39550058.198528297</v>
      </c>
    </row>
    <row r="55" spans="1:32" x14ac:dyDescent="0.3">
      <c r="A55" t="s">
        <v>203</v>
      </c>
      <c r="B55" t="s">
        <v>403</v>
      </c>
      <c r="C55" t="s">
        <v>297</v>
      </c>
      <c r="D55" t="s">
        <v>404</v>
      </c>
      <c r="E55" t="s">
        <v>298</v>
      </c>
      <c r="G55">
        <v>9725167.0328124892</v>
      </c>
      <c r="H55">
        <v>10333846.9874714</v>
      </c>
      <c r="I55">
        <v>10776119.000543401</v>
      </c>
      <c r="J55">
        <v>11336617.549295699</v>
      </c>
      <c r="K55">
        <v>11836321.9779479</v>
      </c>
      <c r="L55">
        <v>12227072.1266232</v>
      </c>
      <c r="M55">
        <v>12056628.7180057</v>
      </c>
      <c r="N55">
        <v>12247071.6058391</v>
      </c>
      <c r="O55">
        <v>12925571.780637801</v>
      </c>
      <c r="P55">
        <v>13438668.393820999</v>
      </c>
      <c r="Q55">
        <v>13757235.2140777</v>
      </c>
      <c r="R55">
        <v>14056005.8955165</v>
      </c>
      <c r="S55">
        <v>14610995.7356507</v>
      </c>
      <c r="T55">
        <v>14889992.076773301</v>
      </c>
      <c r="U55">
        <v>14530773.916794</v>
      </c>
      <c r="V55">
        <v>14225579.592090899</v>
      </c>
      <c r="W55">
        <v>14169543.673469201</v>
      </c>
      <c r="X55">
        <v>14162554.310234699</v>
      </c>
      <c r="Y55">
        <v>14261732.090941999</v>
      </c>
      <c r="Z55">
        <v>14440231.488730799</v>
      </c>
      <c r="AA55">
        <v>14387529.830235399</v>
      </c>
      <c r="AB55">
        <v>14261427.4658029</v>
      </c>
      <c r="AC55">
        <v>14381581.2729371</v>
      </c>
      <c r="AD55">
        <v>14405533.671829101</v>
      </c>
      <c r="AE55">
        <v>14644331.2265097</v>
      </c>
    </row>
    <row r="56" spans="1:32" x14ac:dyDescent="0.3">
      <c r="A56" t="s">
        <v>203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203</v>
      </c>
      <c r="B57" t="s">
        <v>407</v>
      </c>
      <c r="C57" t="s">
        <v>297</v>
      </c>
      <c r="D57" t="s">
        <v>408</v>
      </c>
      <c r="E57" t="s">
        <v>298</v>
      </c>
      <c r="G57">
        <v>1593512797.1569901</v>
      </c>
      <c r="H57">
        <v>1660888555.6360099</v>
      </c>
      <c r="I57">
        <v>1732824455.74698</v>
      </c>
      <c r="J57">
        <v>1755030562.7420101</v>
      </c>
      <c r="K57">
        <v>1773144252.6117899</v>
      </c>
      <c r="L57">
        <v>1812780603.35062</v>
      </c>
      <c r="M57">
        <v>1823497456.4770401</v>
      </c>
      <c r="N57">
        <v>1828773148.52934</v>
      </c>
      <c r="O57">
        <v>1852441914.27178</v>
      </c>
      <c r="P57">
        <v>1888020214.85429</v>
      </c>
      <c r="Q57">
        <v>1933123334.2774</v>
      </c>
      <c r="R57">
        <v>1983129966.0141101</v>
      </c>
      <c r="S57">
        <v>2029659338.4665599</v>
      </c>
      <c r="T57">
        <v>2095843998.5192001</v>
      </c>
      <c r="U57">
        <v>2056311120.0467899</v>
      </c>
      <c r="V57">
        <v>2049619841.61519</v>
      </c>
      <c r="W57">
        <v>2073672048.81042</v>
      </c>
      <c r="X57">
        <v>2082915219.01791</v>
      </c>
      <c r="Y57">
        <v>2126842065.32781</v>
      </c>
      <c r="Z57">
        <v>2202527526.07061</v>
      </c>
      <c r="AA57">
        <v>2241621369.5879998</v>
      </c>
      <c r="AB57">
        <v>2249148595.22998</v>
      </c>
      <c r="AC57">
        <v>2301908494.66749</v>
      </c>
      <c r="AD57">
        <v>2357014833.4951401</v>
      </c>
      <c r="AE57">
        <v>2405810643.33357</v>
      </c>
    </row>
    <row r="58" spans="1:32" x14ac:dyDescent="0.3">
      <c r="A58" t="s">
        <v>203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203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205</v>
      </c>
      <c r="B2" t="s">
        <v>295</v>
      </c>
      <c r="C2" t="s">
        <v>297</v>
      </c>
      <c r="D2" t="s">
        <v>296</v>
      </c>
      <c r="E2" t="s">
        <v>298</v>
      </c>
      <c r="G2">
        <v>125637.08992769499</v>
      </c>
      <c r="H2">
        <v>128819.46909908899</v>
      </c>
      <c r="I2">
        <v>132886.010223066</v>
      </c>
      <c r="J2">
        <v>135025.72786722999</v>
      </c>
      <c r="K2">
        <v>135484.12988256701</v>
      </c>
      <c r="L2">
        <v>133601.39383951799</v>
      </c>
      <c r="M2">
        <v>129030.837511499</v>
      </c>
      <c r="N2">
        <v>125413.349524577</v>
      </c>
      <c r="O2">
        <v>123468.407956483</v>
      </c>
      <c r="P2">
        <v>122039.59989394899</v>
      </c>
      <c r="Q2">
        <v>121991.95748773401</v>
      </c>
      <c r="R2">
        <v>125281.68049941699</v>
      </c>
      <c r="S2">
        <v>123306.08209212701</v>
      </c>
      <c r="T2">
        <v>122880.916385759</v>
      </c>
      <c r="U2">
        <v>117114.66222060499</v>
      </c>
      <c r="V2">
        <v>116356.369009827</v>
      </c>
      <c r="W2">
        <v>113635.546707695</v>
      </c>
      <c r="X2">
        <v>110833.77416877099</v>
      </c>
      <c r="Y2">
        <v>109920.864751439</v>
      </c>
      <c r="Z2">
        <v>110856.34172778099</v>
      </c>
      <c r="AA2">
        <v>110339.669611178</v>
      </c>
      <c r="AB2">
        <v>109128.940676365</v>
      </c>
      <c r="AC2">
        <v>110492.185746095</v>
      </c>
      <c r="AD2">
        <v>113001.052443122</v>
      </c>
      <c r="AE2">
        <v>118011.579783635</v>
      </c>
      <c r="AF2">
        <v>103334.674918676</v>
      </c>
    </row>
    <row r="3" spans="1:32" x14ac:dyDescent="0.3">
      <c r="A3" t="s">
        <v>205</v>
      </c>
      <c r="B3" t="s">
        <v>299</v>
      </c>
      <c r="C3" t="s">
        <v>297</v>
      </c>
      <c r="D3" t="s">
        <v>300</v>
      </c>
      <c r="E3" t="s">
        <v>298</v>
      </c>
      <c r="G3">
        <v>127496.066600206</v>
      </c>
      <c r="H3">
        <v>127336.04808562</v>
      </c>
      <c r="I3">
        <v>130700.92793035301</v>
      </c>
      <c r="J3">
        <v>133113.59279762799</v>
      </c>
      <c r="K3">
        <v>133566.32323551</v>
      </c>
      <c r="L3">
        <v>135626.961587144</v>
      </c>
      <c r="M3">
        <v>128323.44448571801</v>
      </c>
      <c r="N3">
        <v>119257.658869876</v>
      </c>
      <c r="O3">
        <v>111900.47159039701</v>
      </c>
      <c r="P3">
        <v>107235.965314994</v>
      </c>
      <c r="Q3">
        <v>98678.783401766996</v>
      </c>
      <c r="R3">
        <v>92520.787021301599</v>
      </c>
      <c r="S3">
        <v>84289.300324163705</v>
      </c>
      <c r="T3">
        <v>77566.970775213602</v>
      </c>
      <c r="U3">
        <v>66930.220326972601</v>
      </c>
      <c r="V3">
        <v>61125.370197064804</v>
      </c>
      <c r="W3">
        <v>55493.495126613998</v>
      </c>
      <c r="X3">
        <v>51185.919264250399</v>
      </c>
      <c r="Y3">
        <v>47536.915200334297</v>
      </c>
      <c r="Z3">
        <v>45553.253717936197</v>
      </c>
      <c r="AA3">
        <v>43561.798900837202</v>
      </c>
      <c r="AB3">
        <v>40863.072667669803</v>
      </c>
      <c r="AC3">
        <v>39355.5371203264</v>
      </c>
      <c r="AD3">
        <v>37760.324639664599</v>
      </c>
      <c r="AE3">
        <v>35408.752523511801</v>
      </c>
      <c r="AF3">
        <v>32811.470464357903</v>
      </c>
    </row>
    <row r="4" spans="1:32" x14ac:dyDescent="0.3">
      <c r="A4" t="s">
        <v>205</v>
      </c>
      <c r="B4" t="s">
        <v>301</v>
      </c>
      <c r="C4" t="s">
        <v>297</v>
      </c>
      <c r="D4" t="s">
        <v>302</v>
      </c>
      <c r="E4" t="s">
        <v>298</v>
      </c>
      <c r="G4">
        <v>50591694.653575301</v>
      </c>
      <c r="H4">
        <v>50599797.273996003</v>
      </c>
      <c r="I4">
        <v>51459991.524319403</v>
      </c>
      <c r="J4">
        <v>51225404.704508401</v>
      </c>
      <c r="K4">
        <v>51233157.996251203</v>
      </c>
      <c r="L4">
        <v>51859066.911711603</v>
      </c>
      <c r="M4">
        <v>52114947.019798703</v>
      </c>
      <c r="N4">
        <v>52350040.693995699</v>
      </c>
      <c r="O4">
        <v>53074103.504084401</v>
      </c>
      <c r="P4">
        <v>54421162.0834371</v>
      </c>
      <c r="Q4">
        <v>56105441.822219104</v>
      </c>
      <c r="R4">
        <v>58647742.857754797</v>
      </c>
      <c r="S4">
        <v>60053202.879204802</v>
      </c>
      <c r="T4">
        <v>60976172.818091698</v>
      </c>
      <c r="U4">
        <v>58111965.070224904</v>
      </c>
      <c r="V4">
        <v>58878262.396256097</v>
      </c>
      <c r="W4">
        <v>59213850.184811696</v>
      </c>
      <c r="X4">
        <v>59860911.732431799</v>
      </c>
      <c r="Y4">
        <v>60937504.143165402</v>
      </c>
      <c r="Z4">
        <v>63066128.042798899</v>
      </c>
      <c r="AA4">
        <v>63972574.385282397</v>
      </c>
      <c r="AB4">
        <v>64137325.7469998</v>
      </c>
      <c r="AC4">
        <v>65908539.729922101</v>
      </c>
      <c r="AD4">
        <v>67413024.789579093</v>
      </c>
      <c r="AE4">
        <v>67994744.301874697</v>
      </c>
      <c r="AF4">
        <v>66157886.826646499</v>
      </c>
    </row>
    <row r="5" spans="1:32" x14ac:dyDescent="0.3">
      <c r="A5" t="s">
        <v>205</v>
      </c>
      <c r="B5" t="s">
        <v>303</v>
      </c>
      <c r="C5" t="s">
        <v>297</v>
      </c>
      <c r="D5" t="s">
        <v>304</v>
      </c>
      <c r="E5" t="s">
        <v>298</v>
      </c>
      <c r="G5">
        <v>1450345.34879139</v>
      </c>
      <c r="H5">
        <v>1507715.5478814701</v>
      </c>
      <c r="I5">
        <v>1575127.5633332001</v>
      </c>
      <c r="J5">
        <v>1621369.2323697601</v>
      </c>
      <c r="K5">
        <v>1647027.5725190199</v>
      </c>
      <c r="L5">
        <v>1673494.20489743</v>
      </c>
      <c r="M5">
        <v>1672571.14968438</v>
      </c>
      <c r="N5">
        <v>1728895.03013432</v>
      </c>
      <c r="O5">
        <v>1765964.0544100199</v>
      </c>
      <c r="P5">
        <v>1802396.8217548199</v>
      </c>
      <c r="Q5">
        <v>1859722.7701052499</v>
      </c>
      <c r="R5">
        <v>1905966.89920271</v>
      </c>
      <c r="S5">
        <v>1900371.74526019</v>
      </c>
      <c r="T5">
        <v>1902690.66083738</v>
      </c>
      <c r="U5">
        <v>1791014.86698566</v>
      </c>
      <c r="V5">
        <v>1777687.8499607099</v>
      </c>
      <c r="W5">
        <v>1745773.90698241</v>
      </c>
      <c r="X5">
        <v>1714797.5316878001</v>
      </c>
      <c r="Y5">
        <v>1684164.2412715999</v>
      </c>
      <c r="Z5">
        <v>1688813.3961741701</v>
      </c>
      <c r="AA5">
        <v>1677332.49495422</v>
      </c>
      <c r="AB5">
        <v>1675649.97905563</v>
      </c>
      <c r="AC5">
        <v>1721047.78879345</v>
      </c>
      <c r="AD5">
        <v>1774981.4540518101</v>
      </c>
      <c r="AE5">
        <v>1799103.7486136099</v>
      </c>
      <c r="AF5">
        <v>1766103.9305724299</v>
      </c>
    </row>
    <row r="6" spans="1:32" x14ac:dyDescent="0.3">
      <c r="A6" t="s">
        <v>205</v>
      </c>
      <c r="B6" t="s">
        <v>305</v>
      </c>
      <c r="C6" t="s">
        <v>297</v>
      </c>
      <c r="D6" t="s">
        <v>306</v>
      </c>
      <c r="E6" t="s">
        <v>298</v>
      </c>
      <c r="G6">
        <v>810044.70112459501</v>
      </c>
      <c r="H6">
        <v>746705.28604587703</v>
      </c>
      <c r="I6">
        <v>696817.009423643</v>
      </c>
      <c r="J6">
        <v>643440.89418784506</v>
      </c>
      <c r="K6">
        <v>596897.10091316304</v>
      </c>
      <c r="L6">
        <v>558234.17349244002</v>
      </c>
      <c r="M6">
        <v>520617.40096713102</v>
      </c>
      <c r="N6">
        <v>480816.71538664098</v>
      </c>
      <c r="O6">
        <v>448750.17508750298</v>
      </c>
      <c r="P6">
        <v>417893.956794828</v>
      </c>
      <c r="Q6">
        <v>390611.10482317</v>
      </c>
      <c r="R6">
        <v>376517.23302394402</v>
      </c>
      <c r="S6">
        <v>364638.81154030497</v>
      </c>
      <c r="T6">
        <v>352014.03764582903</v>
      </c>
      <c r="U6">
        <v>320130.03928613401</v>
      </c>
      <c r="V6">
        <v>317970.85565720801</v>
      </c>
      <c r="W6">
        <v>313245.80586679297</v>
      </c>
      <c r="X6">
        <v>308405.16446699301</v>
      </c>
      <c r="Y6">
        <v>309944.53080832202</v>
      </c>
      <c r="Z6">
        <v>316292.907260757</v>
      </c>
      <c r="AA6">
        <v>316457.35550058697</v>
      </c>
      <c r="AB6">
        <v>318086.06470193999</v>
      </c>
      <c r="AC6">
        <v>329747.61599663901</v>
      </c>
      <c r="AD6">
        <v>339994.095158968</v>
      </c>
      <c r="AE6">
        <v>333668.57189452002</v>
      </c>
      <c r="AF6">
        <v>313386.371439579</v>
      </c>
    </row>
    <row r="7" spans="1:32" x14ac:dyDescent="0.3">
      <c r="A7" t="s">
        <v>205</v>
      </c>
      <c r="B7" t="s">
        <v>307</v>
      </c>
      <c r="C7" t="s">
        <v>297</v>
      </c>
      <c r="D7" t="s">
        <v>308</v>
      </c>
      <c r="E7" t="s">
        <v>298</v>
      </c>
      <c r="G7">
        <v>495185.41921351198</v>
      </c>
      <c r="H7">
        <v>526835.52602558502</v>
      </c>
      <c r="I7">
        <v>562147.36827891995</v>
      </c>
      <c r="J7">
        <v>584357.93026256096</v>
      </c>
      <c r="K7">
        <v>598656.54776520003</v>
      </c>
      <c r="L7">
        <v>615882.53657098301</v>
      </c>
      <c r="M7">
        <v>623158.36774689204</v>
      </c>
      <c r="N7">
        <v>633182.45738992502</v>
      </c>
      <c r="O7">
        <v>646975.10302536201</v>
      </c>
      <c r="P7">
        <v>656541.74352617597</v>
      </c>
      <c r="Q7">
        <v>665222.17137113796</v>
      </c>
      <c r="R7">
        <v>672232.11325519998</v>
      </c>
      <c r="S7">
        <v>674026.57685880305</v>
      </c>
      <c r="T7">
        <v>681510.37220600503</v>
      </c>
      <c r="U7">
        <v>648976.80246475304</v>
      </c>
      <c r="V7">
        <v>643671.10520382202</v>
      </c>
      <c r="W7">
        <v>625176.03156488796</v>
      </c>
      <c r="X7">
        <v>599966.21093729604</v>
      </c>
      <c r="Y7">
        <v>579061.60501682595</v>
      </c>
      <c r="Z7">
        <v>566850.66130553302</v>
      </c>
      <c r="AA7">
        <v>552028.89197241503</v>
      </c>
      <c r="AB7">
        <v>538715.51428545604</v>
      </c>
      <c r="AC7">
        <v>541653.51271432696</v>
      </c>
      <c r="AD7">
        <v>544128.78200786805</v>
      </c>
      <c r="AE7">
        <v>545505.07524708996</v>
      </c>
      <c r="AF7">
        <v>531726.64949496801</v>
      </c>
    </row>
    <row r="8" spans="1:32" x14ac:dyDescent="0.3">
      <c r="A8" t="s">
        <v>205</v>
      </c>
      <c r="B8" t="s">
        <v>309</v>
      </c>
      <c r="C8" t="s">
        <v>297</v>
      </c>
      <c r="D8" t="s">
        <v>310</v>
      </c>
      <c r="E8" t="s">
        <v>298</v>
      </c>
      <c r="G8">
        <v>544771.39930385305</v>
      </c>
      <c r="H8">
        <v>536322.17588936002</v>
      </c>
      <c r="I8">
        <v>522852.26220387098</v>
      </c>
      <c r="J8">
        <v>490201.70790922199</v>
      </c>
      <c r="K8">
        <v>455908.78552054497</v>
      </c>
      <c r="L8">
        <v>431304.051250024</v>
      </c>
      <c r="M8">
        <v>407473.92688372999</v>
      </c>
      <c r="N8">
        <v>387325.16651340702</v>
      </c>
      <c r="O8">
        <v>374096.55770503503</v>
      </c>
      <c r="P8">
        <v>367601.19337365503</v>
      </c>
      <c r="Q8">
        <v>367841.54699557001</v>
      </c>
      <c r="R8">
        <v>371974.70255289</v>
      </c>
      <c r="S8">
        <v>373894.80879757</v>
      </c>
      <c r="T8">
        <v>379332.309340042</v>
      </c>
      <c r="U8">
        <v>363156.75089743797</v>
      </c>
      <c r="V8">
        <v>365802.43303027499</v>
      </c>
      <c r="W8">
        <v>362013.52955062903</v>
      </c>
      <c r="X8">
        <v>357457.440736258</v>
      </c>
      <c r="Y8">
        <v>350807.75086937798</v>
      </c>
      <c r="Z8">
        <v>350153.616942633</v>
      </c>
      <c r="AA8">
        <v>346627.04127351602</v>
      </c>
      <c r="AB8">
        <v>340277.29751570802</v>
      </c>
      <c r="AC8">
        <v>342655.329441935</v>
      </c>
      <c r="AD8">
        <v>345665.962297344</v>
      </c>
      <c r="AE8">
        <v>342229.77671228</v>
      </c>
      <c r="AF8">
        <v>306696.09119950602</v>
      </c>
    </row>
    <row r="9" spans="1:32" x14ac:dyDescent="0.3">
      <c r="A9" t="s">
        <v>205</v>
      </c>
      <c r="B9" t="s">
        <v>311</v>
      </c>
      <c r="C9" t="s">
        <v>297</v>
      </c>
      <c r="D9" t="s">
        <v>312</v>
      </c>
      <c r="E9" t="s">
        <v>298</v>
      </c>
      <c r="G9">
        <v>6895865.0890968302</v>
      </c>
      <c r="H9">
        <v>7066688.22977929</v>
      </c>
      <c r="I9">
        <v>7219147.0584786199</v>
      </c>
      <c r="J9">
        <v>7250920.64440881</v>
      </c>
      <c r="K9">
        <v>7129969.6936943596</v>
      </c>
      <c r="L9">
        <v>7176716.3969065202</v>
      </c>
      <c r="M9">
        <v>7175045.6591459103</v>
      </c>
      <c r="N9">
        <v>7141694.6730778096</v>
      </c>
      <c r="O9">
        <v>7149102.0584869199</v>
      </c>
      <c r="P9">
        <v>7234463.4990166398</v>
      </c>
      <c r="Q9">
        <v>7325778.2223892501</v>
      </c>
      <c r="R9">
        <v>7642946.2923804503</v>
      </c>
      <c r="S9">
        <v>7889597.0069611603</v>
      </c>
      <c r="T9">
        <v>8086166.3407157296</v>
      </c>
      <c r="U9">
        <v>7725945.6966415001</v>
      </c>
      <c r="V9">
        <v>7831350.5358151803</v>
      </c>
      <c r="W9">
        <v>7904707.0683964696</v>
      </c>
      <c r="X9">
        <v>8019293.3081531199</v>
      </c>
      <c r="Y9">
        <v>8184313.4406073298</v>
      </c>
      <c r="Z9">
        <v>8450336.3596245293</v>
      </c>
      <c r="AA9">
        <v>8600363.2365933992</v>
      </c>
      <c r="AB9">
        <v>8724591.3107600994</v>
      </c>
      <c r="AC9">
        <v>9008588.5189072695</v>
      </c>
      <c r="AD9">
        <v>9257305.9040808398</v>
      </c>
      <c r="AE9">
        <v>9380932.7204145808</v>
      </c>
      <c r="AF9">
        <v>9161416.7416582704</v>
      </c>
    </row>
    <row r="10" spans="1:32" x14ac:dyDescent="0.3">
      <c r="A10" t="s">
        <v>205</v>
      </c>
      <c r="B10" t="s">
        <v>313</v>
      </c>
      <c r="C10" t="s">
        <v>297</v>
      </c>
      <c r="D10" t="s">
        <v>314</v>
      </c>
      <c r="E10" t="s">
        <v>298</v>
      </c>
      <c r="G10">
        <v>11168442.2329985</v>
      </c>
      <c r="H10">
        <v>11479004.5778607</v>
      </c>
      <c r="I10">
        <v>11886990.461053001</v>
      </c>
      <c r="J10">
        <v>12024739.393707</v>
      </c>
      <c r="K10">
        <v>12154506.759127</v>
      </c>
      <c r="L10">
        <v>12411840.4724649</v>
      </c>
      <c r="M10">
        <v>12643939.028505901</v>
      </c>
      <c r="N10">
        <v>12822449.6153732</v>
      </c>
      <c r="O10">
        <v>13035639.839454699</v>
      </c>
      <c r="P10">
        <v>13353271.2548877</v>
      </c>
      <c r="Q10">
        <v>13784546.760441501</v>
      </c>
      <c r="R10">
        <v>14456624.120626099</v>
      </c>
      <c r="S10">
        <v>14985220.1213811</v>
      </c>
      <c r="T10">
        <v>15558157.6308211</v>
      </c>
      <c r="U10">
        <v>15195989.6845678</v>
      </c>
      <c r="V10">
        <v>15639058.804045301</v>
      </c>
      <c r="W10">
        <v>15990839.4962315</v>
      </c>
      <c r="X10">
        <v>16394384.6945429</v>
      </c>
      <c r="Y10">
        <v>16795153.889413498</v>
      </c>
      <c r="Z10">
        <v>17441257.0633501</v>
      </c>
      <c r="AA10">
        <v>17784795.3355476</v>
      </c>
      <c r="AB10">
        <v>18011354.061023202</v>
      </c>
      <c r="AC10">
        <v>18541505.8733107</v>
      </c>
      <c r="AD10">
        <v>19006947.669980101</v>
      </c>
      <c r="AE10">
        <v>19201955.7359736</v>
      </c>
      <c r="AF10">
        <v>18812412.268888999</v>
      </c>
    </row>
    <row r="11" spans="1:32" x14ac:dyDescent="0.3">
      <c r="A11" t="s">
        <v>205</v>
      </c>
      <c r="B11" t="s">
        <v>315</v>
      </c>
      <c r="C11" t="s">
        <v>297</v>
      </c>
      <c r="D11" t="s">
        <v>316</v>
      </c>
      <c r="E11" t="s">
        <v>298</v>
      </c>
      <c r="G11">
        <v>4272577.1439017104</v>
      </c>
      <c r="H11">
        <v>4412316.3480814202</v>
      </c>
      <c r="I11">
        <v>4667843.4025743501</v>
      </c>
      <c r="J11">
        <v>4773818.7492982196</v>
      </c>
      <c r="K11">
        <v>5024537.06543261</v>
      </c>
      <c r="L11">
        <v>5235124.07555837</v>
      </c>
      <c r="M11">
        <v>5468893.3693599999</v>
      </c>
      <c r="N11">
        <v>5680754.9422953902</v>
      </c>
      <c r="O11">
        <v>5886537.7809677701</v>
      </c>
      <c r="P11">
        <v>6118807.7558710603</v>
      </c>
      <c r="Q11">
        <v>6458768.5380522199</v>
      </c>
      <c r="R11">
        <v>6813677.8282456901</v>
      </c>
      <c r="S11">
        <v>7095623.1144199297</v>
      </c>
      <c r="T11">
        <v>7471991.2901053997</v>
      </c>
      <c r="U11">
        <v>7470043.9879263202</v>
      </c>
      <c r="V11">
        <v>7807708.2682301598</v>
      </c>
      <c r="W11">
        <v>8086132.4278350202</v>
      </c>
      <c r="X11">
        <v>8375091.3863898199</v>
      </c>
      <c r="Y11">
        <v>8610840.4488061201</v>
      </c>
      <c r="Z11">
        <v>8990920.7037255391</v>
      </c>
      <c r="AA11">
        <v>9184432.0989542305</v>
      </c>
      <c r="AB11">
        <v>9286762.7502631005</v>
      </c>
      <c r="AC11">
        <v>9532917.3544034492</v>
      </c>
      <c r="AD11">
        <v>9749641.7658992298</v>
      </c>
      <c r="AE11">
        <v>9821023.0155590102</v>
      </c>
      <c r="AF11">
        <v>9650995.5272307191</v>
      </c>
    </row>
    <row r="12" spans="1:32" x14ac:dyDescent="0.3">
      <c r="A12" t="s">
        <v>205</v>
      </c>
      <c r="B12" t="s">
        <v>317</v>
      </c>
      <c r="C12" t="s">
        <v>297</v>
      </c>
      <c r="D12" t="s">
        <v>318</v>
      </c>
      <c r="E12" t="s">
        <v>298</v>
      </c>
      <c r="G12">
        <v>2646894.7553673298</v>
      </c>
      <c r="H12">
        <v>2741693.3588362699</v>
      </c>
      <c r="I12">
        <v>2856464.4506215602</v>
      </c>
      <c r="J12">
        <v>2893234.2688223999</v>
      </c>
      <c r="K12">
        <v>2906496.5063158502</v>
      </c>
      <c r="L12">
        <v>2934265.9937056401</v>
      </c>
      <c r="M12">
        <v>2889999.10900525</v>
      </c>
      <c r="N12">
        <v>2852594.2083243602</v>
      </c>
      <c r="O12">
        <v>2869030.4092313</v>
      </c>
      <c r="P12">
        <v>2887809.10342392</v>
      </c>
      <c r="Q12">
        <v>2911753.2230270701</v>
      </c>
      <c r="R12">
        <v>2973644.0479271002</v>
      </c>
      <c r="S12">
        <v>3004534.7093259301</v>
      </c>
      <c r="T12">
        <v>3048332.95258311</v>
      </c>
      <c r="U12">
        <v>2911751.9205876901</v>
      </c>
      <c r="V12">
        <v>2938948.0299039199</v>
      </c>
      <c r="W12">
        <v>2949876.2629488199</v>
      </c>
      <c r="X12">
        <v>2976897.1861445899</v>
      </c>
      <c r="Y12">
        <v>3042382.1379438299</v>
      </c>
      <c r="Z12">
        <v>3153445.9389804201</v>
      </c>
      <c r="AA12">
        <v>3221675.7586733298</v>
      </c>
      <c r="AB12">
        <v>3241961.54290123</v>
      </c>
      <c r="AC12">
        <v>3348353.1553776399</v>
      </c>
      <c r="AD12">
        <v>3434223.9631232899</v>
      </c>
      <c r="AE12">
        <v>3459872.8007002398</v>
      </c>
      <c r="AF12">
        <v>3369888.1581411902</v>
      </c>
    </row>
    <row r="13" spans="1:32" x14ac:dyDescent="0.3">
      <c r="A13" t="s">
        <v>205</v>
      </c>
      <c r="B13" t="s">
        <v>319</v>
      </c>
      <c r="C13" t="s">
        <v>297</v>
      </c>
      <c r="D13" t="s">
        <v>320</v>
      </c>
      <c r="E13" t="s">
        <v>298</v>
      </c>
      <c r="G13">
        <v>4167660.3339677299</v>
      </c>
      <c r="H13">
        <v>4133484.8863514601</v>
      </c>
      <c r="I13">
        <v>4115732.0531901098</v>
      </c>
      <c r="J13">
        <v>3980502.1363359001</v>
      </c>
      <c r="K13">
        <v>3863240.5173201002</v>
      </c>
      <c r="L13">
        <v>3728065.35415297</v>
      </c>
      <c r="M13">
        <v>3591686.0537297898</v>
      </c>
      <c r="N13">
        <v>3415476.0367723</v>
      </c>
      <c r="O13">
        <v>3347076.4781368501</v>
      </c>
      <c r="P13">
        <v>3309261.5879188399</v>
      </c>
      <c r="Q13">
        <v>3299802.8992202901</v>
      </c>
      <c r="R13">
        <v>3342236.3902081298</v>
      </c>
      <c r="S13">
        <v>3356796.18841922</v>
      </c>
      <c r="T13">
        <v>3411926.49801755</v>
      </c>
      <c r="U13">
        <v>3250238.3781014802</v>
      </c>
      <c r="V13">
        <v>3271317.7660393701</v>
      </c>
      <c r="W13">
        <v>3255671.4421518799</v>
      </c>
      <c r="X13">
        <v>3236841.6641184199</v>
      </c>
      <c r="Y13">
        <v>3246785.2099295999</v>
      </c>
      <c r="Z13">
        <v>3300207.83647874</v>
      </c>
      <c r="AA13">
        <v>3309095.4979643798</v>
      </c>
      <c r="AB13">
        <v>3277058.3254121002</v>
      </c>
      <c r="AC13">
        <v>3278799.9153946401</v>
      </c>
      <c r="AD13">
        <v>3314889.8032300998</v>
      </c>
      <c r="AE13">
        <v>3271495.6799061499</v>
      </c>
      <c r="AF13">
        <v>3127778.42518913</v>
      </c>
    </row>
    <row r="14" spans="1:32" x14ac:dyDescent="0.3">
      <c r="A14" t="s">
        <v>205</v>
      </c>
      <c r="B14" t="s">
        <v>321</v>
      </c>
      <c r="C14" t="s">
        <v>297</v>
      </c>
      <c r="D14" t="s">
        <v>322</v>
      </c>
      <c r="E14" t="s">
        <v>298</v>
      </c>
      <c r="G14">
        <v>13010109.736511</v>
      </c>
      <c r="H14">
        <v>12318091.390801201</v>
      </c>
      <c r="I14">
        <v>12057622.226792101</v>
      </c>
      <c r="J14">
        <v>11619077.318179401</v>
      </c>
      <c r="K14">
        <v>11439197.4636565</v>
      </c>
      <c r="L14">
        <v>11445832.464349899</v>
      </c>
      <c r="M14">
        <v>11384736.1911602</v>
      </c>
      <c r="N14">
        <v>11243104.3387853</v>
      </c>
      <c r="O14">
        <v>11218406.393373899</v>
      </c>
      <c r="P14">
        <v>11386680.865064099</v>
      </c>
      <c r="Q14">
        <v>11692321.8361085</v>
      </c>
      <c r="R14">
        <v>12213240.5241397</v>
      </c>
      <c r="S14">
        <v>12443323.2416772</v>
      </c>
      <c r="T14">
        <v>12331613.793169999</v>
      </c>
      <c r="U14">
        <v>11307925.473674599</v>
      </c>
      <c r="V14">
        <v>11169500.947737399</v>
      </c>
      <c r="W14">
        <v>10929158.4270857</v>
      </c>
      <c r="X14">
        <v>10716659.054615499</v>
      </c>
      <c r="Y14">
        <v>10535047.1893344</v>
      </c>
      <c r="Z14">
        <v>10582980.723297199</v>
      </c>
      <c r="AA14">
        <v>10410534.2628917</v>
      </c>
      <c r="AB14">
        <v>10111655.749264499</v>
      </c>
      <c r="AC14">
        <v>10177405.320173699</v>
      </c>
      <c r="AD14">
        <v>10129550.1232541</v>
      </c>
      <c r="AE14">
        <v>10160231.6519226</v>
      </c>
      <c r="AF14">
        <v>9858301.9152080696</v>
      </c>
    </row>
    <row r="15" spans="1:32" x14ac:dyDescent="0.3">
      <c r="A15" t="s">
        <v>205</v>
      </c>
      <c r="B15" t="s">
        <v>323</v>
      </c>
      <c r="C15" t="s">
        <v>297</v>
      </c>
      <c r="D15" t="s">
        <v>324</v>
      </c>
      <c r="E15" t="s">
        <v>298</v>
      </c>
      <c r="G15">
        <v>17865154.848510802</v>
      </c>
      <c r="H15">
        <v>17525619.4280372</v>
      </c>
      <c r="I15">
        <v>17633396.773377601</v>
      </c>
      <c r="J15">
        <v>17392521.364414498</v>
      </c>
      <c r="K15">
        <v>17406876.636412699</v>
      </c>
      <c r="L15">
        <v>17647434.968520101</v>
      </c>
      <c r="M15">
        <v>17719207.073432799</v>
      </c>
      <c r="N15">
        <v>17641116.619191699</v>
      </c>
      <c r="O15">
        <v>17730175.745370999</v>
      </c>
      <c r="P15">
        <v>18057078.6024209</v>
      </c>
      <c r="Q15">
        <v>18540379.001490101</v>
      </c>
      <c r="R15">
        <v>19257787.434205499</v>
      </c>
      <c r="S15">
        <v>19533419.109870899</v>
      </c>
      <c r="T15">
        <v>19461196.954018399</v>
      </c>
      <c r="U15">
        <v>18106879.577740598</v>
      </c>
      <c r="V15">
        <v>18025434.440131601</v>
      </c>
      <c r="W15">
        <v>17820159.384124499</v>
      </c>
      <c r="X15">
        <v>17677274.387137201</v>
      </c>
      <c r="Y15">
        <v>17618824.778982401</v>
      </c>
      <c r="Z15">
        <v>17932523.883913901</v>
      </c>
      <c r="AA15">
        <v>17903633.996528201</v>
      </c>
      <c r="AB15">
        <v>17626405.6784469</v>
      </c>
      <c r="AC15">
        <v>17979972.440360799</v>
      </c>
      <c r="AD15">
        <v>18257237.274478599</v>
      </c>
      <c r="AE15">
        <v>18093086.440073799</v>
      </c>
      <c r="AF15">
        <v>17298300.889138799</v>
      </c>
    </row>
    <row r="16" spans="1:32" x14ac:dyDescent="0.3">
      <c r="A16" t="s">
        <v>205</v>
      </c>
      <c r="B16" t="s">
        <v>325</v>
      </c>
      <c r="C16" t="s">
        <v>297</v>
      </c>
      <c r="D16" t="s">
        <v>326</v>
      </c>
      <c r="E16" t="s">
        <v>298</v>
      </c>
      <c r="G16">
        <v>4855045.11199982</v>
      </c>
      <c r="H16">
        <v>5207528.0372360004</v>
      </c>
      <c r="I16">
        <v>5575774.5465854397</v>
      </c>
      <c r="J16">
        <v>5773444.0462351404</v>
      </c>
      <c r="K16">
        <v>5967679.1727561504</v>
      </c>
      <c r="L16">
        <v>6201602.5041702399</v>
      </c>
      <c r="M16">
        <v>6334470.8822725601</v>
      </c>
      <c r="N16">
        <v>6398012.2804063996</v>
      </c>
      <c r="O16">
        <v>6511769.3519971203</v>
      </c>
      <c r="P16">
        <v>6670397.7373568099</v>
      </c>
      <c r="Q16">
        <v>6848057.1653816598</v>
      </c>
      <c r="R16">
        <v>7044546.9100658698</v>
      </c>
      <c r="S16">
        <v>7090095.8681937102</v>
      </c>
      <c r="T16">
        <v>7129583.1608483298</v>
      </c>
      <c r="U16">
        <v>6798954.10406591</v>
      </c>
      <c r="V16">
        <v>6855933.4923941996</v>
      </c>
      <c r="W16">
        <v>6891000.9570388403</v>
      </c>
      <c r="X16">
        <v>6960615.3325216798</v>
      </c>
      <c r="Y16">
        <v>7083777.5896479897</v>
      </c>
      <c r="Z16">
        <v>7349543.1606167099</v>
      </c>
      <c r="AA16">
        <v>7493099.7336365301</v>
      </c>
      <c r="AB16">
        <v>7514749.9291824298</v>
      </c>
      <c r="AC16">
        <v>7802567.1201871801</v>
      </c>
      <c r="AD16">
        <v>8127687.1512245303</v>
      </c>
      <c r="AE16">
        <v>7932854.78815124</v>
      </c>
      <c r="AF16">
        <v>7439998.9739307603</v>
      </c>
    </row>
    <row r="17" spans="1:32" x14ac:dyDescent="0.3">
      <c r="A17" t="s">
        <v>205</v>
      </c>
      <c r="B17" t="s">
        <v>327</v>
      </c>
      <c r="C17" t="s">
        <v>297</v>
      </c>
      <c r="D17" t="s">
        <v>328</v>
      </c>
      <c r="E17" t="s">
        <v>298</v>
      </c>
      <c r="G17">
        <v>3403265.6777300299</v>
      </c>
      <c r="H17">
        <v>3765326.63057179</v>
      </c>
      <c r="I17">
        <v>4134420.4106141301</v>
      </c>
      <c r="J17">
        <v>4431038.2890982004</v>
      </c>
      <c r="K17">
        <v>4677934.62107848</v>
      </c>
      <c r="L17">
        <v>4934704.4546481296</v>
      </c>
      <c r="M17">
        <v>5124066.5105886497</v>
      </c>
      <c r="N17">
        <v>5373899.3224868895</v>
      </c>
      <c r="O17">
        <v>5672685.3899149997</v>
      </c>
      <c r="P17">
        <v>6042515.1572737601</v>
      </c>
      <c r="Q17">
        <v>6364439.3828425203</v>
      </c>
      <c r="R17">
        <v>6793283.5070487503</v>
      </c>
      <c r="S17">
        <v>7074624.4599748999</v>
      </c>
      <c r="T17">
        <v>7338996.4710399201</v>
      </c>
      <c r="U17">
        <v>7114783.0077896398</v>
      </c>
      <c r="V17">
        <v>7317225.0694065699</v>
      </c>
      <c r="W17">
        <v>7438431.0497466298</v>
      </c>
      <c r="X17">
        <v>7590094.22942656</v>
      </c>
      <c r="Y17">
        <v>7782877.8078556098</v>
      </c>
      <c r="Z17">
        <v>8073844.5408158097</v>
      </c>
      <c r="AA17">
        <v>8178352.9777610302</v>
      </c>
      <c r="AB17">
        <v>8166097.7361374302</v>
      </c>
      <c r="AC17">
        <v>8419348.4071070105</v>
      </c>
      <c r="AD17">
        <v>8616092.6570608001</v>
      </c>
      <c r="AE17">
        <v>8547020.5548263099</v>
      </c>
      <c r="AF17">
        <v>8191501.45524232</v>
      </c>
    </row>
    <row r="18" spans="1:32" x14ac:dyDescent="0.3">
      <c r="A18" t="s">
        <v>205</v>
      </c>
      <c r="B18" t="s">
        <v>329</v>
      </c>
      <c r="C18" t="s">
        <v>297</v>
      </c>
      <c r="D18" t="s">
        <v>330</v>
      </c>
      <c r="E18" t="s">
        <v>298</v>
      </c>
      <c r="G18">
        <v>7296913.9019344402</v>
      </c>
      <c r="H18">
        <v>6845699.3839384103</v>
      </c>
      <c r="I18">
        <v>6626534.0849448899</v>
      </c>
      <c r="J18">
        <v>6279410.5949923899</v>
      </c>
      <c r="K18">
        <v>6019075.1110675</v>
      </c>
      <c r="L18">
        <v>5986223.2077773996</v>
      </c>
      <c r="M18">
        <v>5982867.7441856004</v>
      </c>
      <c r="N18">
        <v>6075376.1487853304</v>
      </c>
      <c r="O18">
        <v>6245505.0811044602</v>
      </c>
      <c r="P18">
        <v>6583899.9329692498</v>
      </c>
      <c r="Q18">
        <v>6967584.7436944498</v>
      </c>
      <c r="R18">
        <v>7525008.3564279098</v>
      </c>
      <c r="S18">
        <v>7801492.9216807801</v>
      </c>
      <c r="T18">
        <v>7846517.1732051503</v>
      </c>
      <c r="U18">
        <v>7469773.3383964896</v>
      </c>
      <c r="V18">
        <v>7642689.8965907795</v>
      </c>
      <c r="W18">
        <v>7784556.4004052998</v>
      </c>
      <c r="X18">
        <v>8078506.7192960298</v>
      </c>
      <c r="Y18">
        <v>8617359.2524347994</v>
      </c>
      <c r="Z18">
        <v>9351718.5755790994</v>
      </c>
      <c r="AA18">
        <v>9828797.8371422701</v>
      </c>
      <c r="AB18">
        <v>10119775.157213001</v>
      </c>
      <c r="AC18">
        <v>10558335.839996399</v>
      </c>
      <c r="AD18">
        <v>10901059.2738369</v>
      </c>
      <c r="AE18">
        <v>11503523.7305551</v>
      </c>
      <c r="AF18">
        <v>11553393.918323399</v>
      </c>
    </row>
    <row r="19" spans="1:32" x14ac:dyDescent="0.3">
      <c r="A19" t="s">
        <v>205</v>
      </c>
      <c r="B19" t="s">
        <v>331</v>
      </c>
      <c r="C19" t="s">
        <v>297</v>
      </c>
      <c r="D19" t="s">
        <v>332</v>
      </c>
      <c r="E19" t="s">
        <v>298</v>
      </c>
      <c r="G19">
        <v>743016.03463303403</v>
      </c>
      <c r="H19">
        <v>791390.47255780699</v>
      </c>
      <c r="I19">
        <v>849509.08727854094</v>
      </c>
      <c r="J19">
        <v>884588.89240861603</v>
      </c>
      <c r="K19">
        <v>906537.83821172302</v>
      </c>
      <c r="L19">
        <v>937617.49423154199</v>
      </c>
      <c r="M19">
        <v>939360.65506855003</v>
      </c>
      <c r="N19">
        <v>938909.37363762595</v>
      </c>
      <c r="O19">
        <v>938204.67064319295</v>
      </c>
      <c r="P19">
        <v>942892.72909331496</v>
      </c>
      <c r="Q19">
        <v>953538.21820809005</v>
      </c>
      <c r="R19">
        <v>972468.05327651894</v>
      </c>
      <c r="S19">
        <v>984183.42609506403</v>
      </c>
      <c r="T19">
        <v>995497.75837721396</v>
      </c>
      <c r="U19">
        <v>939270.70340726501</v>
      </c>
      <c r="V19">
        <v>938456.14628654695</v>
      </c>
      <c r="W19">
        <v>928106.87523833103</v>
      </c>
      <c r="X19">
        <v>926286.50393773895</v>
      </c>
      <c r="Y19">
        <v>910142.93863958004</v>
      </c>
      <c r="Z19">
        <v>891019.62199781404</v>
      </c>
      <c r="AA19">
        <v>853777.19796477305</v>
      </c>
      <c r="AB19">
        <v>821944.39030717302</v>
      </c>
      <c r="AC19">
        <v>847119.85142852005</v>
      </c>
      <c r="AD19">
        <v>877803.85435333697</v>
      </c>
      <c r="AE19">
        <v>897282.18737203698</v>
      </c>
      <c r="AF19">
        <v>886698.66901617695</v>
      </c>
    </row>
    <row r="20" spans="1:32" x14ac:dyDescent="0.3">
      <c r="A20" t="s">
        <v>205</v>
      </c>
      <c r="B20" t="s">
        <v>333</v>
      </c>
      <c r="C20" t="s">
        <v>297</v>
      </c>
      <c r="D20" t="s">
        <v>334</v>
      </c>
      <c r="E20" t="s">
        <v>298</v>
      </c>
      <c r="G20">
        <v>154712.50486908399</v>
      </c>
      <c r="H20">
        <v>129988.262938288</v>
      </c>
      <c r="I20">
        <v>124955.443854966</v>
      </c>
      <c r="J20">
        <v>133366.29628046701</v>
      </c>
      <c r="K20">
        <v>123832.362871052</v>
      </c>
      <c r="L20">
        <v>109874.27566723801</v>
      </c>
      <c r="M20">
        <v>105527.425889994</v>
      </c>
      <c r="N20">
        <v>98402.196508955007</v>
      </c>
      <c r="O20">
        <v>86372.343804876902</v>
      </c>
      <c r="P20">
        <v>87066.590341759598</v>
      </c>
      <c r="Q20">
        <v>87648.721961893694</v>
      </c>
      <c r="R20">
        <v>93195.019998566597</v>
      </c>
      <c r="S20">
        <v>93834.8592553833</v>
      </c>
      <c r="T20">
        <v>87429.257996689703</v>
      </c>
      <c r="U20">
        <v>77907.464489383201</v>
      </c>
      <c r="V20">
        <v>72595.325272664399</v>
      </c>
      <c r="W20">
        <v>70341.703578985296</v>
      </c>
      <c r="X20">
        <v>67280.279421158397</v>
      </c>
      <c r="Y20">
        <v>66078.032318526704</v>
      </c>
      <c r="Z20">
        <v>68046.513401974298</v>
      </c>
      <c r="AA20">
        <v>61298.418355085902</v>
      </c>
      <c r="AB20">
        <v>70648.511044856699</v>
      </c>
      <c r="AC20">
        <v>72873.173893676198</v>
      </c>
      <c r="AD20">
        <v>70064.133254019194</v>
      </c>
      <c r="AE20">
        <v>66236.016384902003</v>
      </c>
      <c r="AF20">
        <v>53473.085285408299</v>
      </c>
    </row>
    <row r="21" spans="1:32" x14ac:dyDescent="0.3">
      <c r="A21" t="s">
        <v>205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205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205</v>
      </c>
      <c r="B23" t="s">
        <v>339</v>
      </c>
      <c r="C23" t="s">
        <v>297</v>
      </c>
      <c r="D23" t="s">
        <v>340</v>
      </c>
      <c r="E23" t="s">
        <v>298</v>
      </c>
      <c r="G23">
        <v>1253947.5149745301</v>
      </c>
      <c r="H23">
        <v>1309595.85303667</v>
      </c>
      <c r="I23">
        <v>1329877.88423821</v>
      </c>
      <c r="J23">
        <v>1326067.79266053</v>
      </c>
      <c r="K23">
        <v>1312757.3476960401</v>
      </c>
      <c r="L23">
        <v>1281663.5073573601</v>
      </c>
      <c r="M23">
        <v>1228884.31587057</v>
      </c>
      <c r="N23">
        <v>1184098.1391604899</v>
      </c>
      <c r="O23">
        <v>1143051.3373936799</v>
      </c>
      <c r="P23">
        <v>1105365.6040511599</v>
      </c>
      <c r="Q23">
        <v>1071024.51421145</v>
      </c>
      <c r="R23">
        <v>1049955.2792471701</v>
      </c>
      <c r="S23">
        <v>1020352.55943032</v>
      </c>
      <c r="T23">
        <v>1001752.70211877</v>
      </c>
      <c r="U23">
        <v>928449.13717674697</v>
      </c>
      <c r="V23">
        <v>915130.24398052495</v>
      </c>
      <c r="W23">
        <v>897223.46816873504</v>
      </c>
      <c r="X23">
        <v>876322.68267093203</v>
      </c>
      <c r="Y23">
        <v>847068.51394030103</v>
      </c>
      <c r="Z23">
        <v>844392.81997703004</v>
      </c>
      <c r="AA23">
        <v>850475.57013066404</v>
      </c>
      <c r="AB23">
        <v>849125.95123967796</v>
      </c>
      <c r="AC23">
        <v>878006.38156063599</v>
      </c>
      <c r="AD23">
        <v>914080.04271715495</v>
      </c>
      <c r="AE23">
        <v>944108.43661656801</v>
      </c>
      <c r="AF23">
        <v>943694.72703798895</v>
      </c>
    </row>
    <row r="24" spans="1:32" x14ac:dyDescent="0.3">
      <c r="A24" t="s">
        <v>205</v>
      </c>
      <c r="B24" t="s">
        <v>341</v>
      </c>
      <c r="C24" t="s">
        <v>297</v>
      </c>
      <c r="D24" t="s">
        <v>342</v>
      </c>
      <c r="E24" t="s">
        <v>298</v>
      </c>
      <c r="G24">
        <v>244588.585100608</v>
      </c>
      <c r="H24">
        <v>255580.47322522401</v>
      </c>
      <c r="I24">
        <v>268094.56621675898</v>
      </c>
      <c r="J24">
        <v>273738.14701582899</v>
      </c>
      <c r="K24">
        <v>278803.80629432597</v>
      </c>
      <c r="L24">
        <v>285501.03075925697</v>
      </c>
      <c r="M24">
        <v>291264.58935527899</v>
      </c>
      <c r="N24">
        <v>299291.87850125798</v>
      </c>
      <c r="O24">
        <v>293130.39905658102</v>
      </c>
      <c r="P24">
        <v>292505.08360793401</v>
      </c>
      <c r="Q24">
        <v>280974.84803167498</v>
      </c>
      <c r="R24">
        <v>274531.30132362701</v>
      </c>
      <c r="S24">
        <v>276182.27403069899</v>
      </c>
      <c r="T24">
        <v>285226.659825893</v>
      </c>
      <c r="U24">
        <v>274532.28767411498</v>
      </c>
      <c r="V24">
        <v>272984.51551339001</v>
      </c>
      <c r="W24">
        <v>277769.58221481298</v>
      </c>
      <c r="X24">
        <v>286884.28115536802</v>
      </c>
      <c r="Y24">
        <v>299622.994038773</v>
      </c>
      <c r="Z24">
        <v>324731.74651407299</v>
      </c>
      <c r="AA24">
        <v>363888.86062288599</v>
      </c>
      <c r="AB24">
        <v>395014.48580050998</v>
      </c>
      <c r="AC24">
        <v>443289.839393751</v>
      </c>
      <c r="AD24">
        <v>484781.24739088101</v>
      </c>
      <c r="AE24">
        <v>568733.72352336301</v>
      </c>
      <c r="AF24">
        <v>644798.04341228702</v>
      </c>
    </row>
    <row r="25" spans="1:32" x14ac:dyDescent="0.3">
      <c r="A25" t="s">
        <v>205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205</v>
      </c>
      <c r="B26" t="s">
        <v>345</v>
      </c>
      <c r="C26" t="s">
        <v>297</v>
      </c>
      <c r="D26" t="s">
        <v>346</v>
      </c>
      <c r="E26" t="s">
        <v>298</v>
      </c>
      <c r="G26">
        <v>214113.11174543301</v>
      </c>
      <c r="H26">
        <v>229868.19863086601</v>
      </c>
      <c r="I26">
        <v>246241.80658876701</v>
      </c>
      <c r="J26">
        <v>255445.95674028201</v>
      </c>
      <c r="K26">
        <v>263508.59530702903</v>
      </c>
      <c r="L26">
        <v>272631.10268429498</v>
      </c>
      <c r="M26">
        <v>280518.77273667499</v>
      </c>
      <c r="N26">
        <v>290313.85806220002</v>
      </c>
      <c r="O26">
        <v>285554.25400967401</v>
      </c>
      <c r="P26">
        <v>286120.97033666901</v>
      </c>
      <c r="Q26">
        <v>275588.13115420297</v>
      </c>
      <c r="R26">
        <v>269949.26654660801</v>
      </c>
      <c r="S26">
        <v>272325.69757596799</v>
      </c>
      <c r="T26">
        <v>281945.245552067</v>
      </c>
      <c r="U26">
        <v>271892.97663754498</v>
      </c>
      <c r="V26">
        <v>270738.91772018798</v>
      </c>
      <c r="W26">
        <v>275873.94356121199</v>
      </c>
      <c r="X26">
        <v>285289.50888367102</v>
      </c>
      <c r="Y26">
        <v>298283.40828133503</v>
      </c>
      <c r="Z26">
        <v>323591.994808271</v>
      </c>
      <c r="AA26">
        <v>355871.50629709603</v>
      </c>
      <c r="AB26">
        <v>381470.834911621</v>
      </c>
      <c r="AC26">
        <v>424638.77937050001</v>
      </c>
      <c r="AD26">
        <v>460906.957389772</v>
      </c>
      <c r="AE26">
        <v>540332.582272609</v>
      </c>
      <c r="AF26">
        <v>620099.69486074604</v>
      </c>
    </row>
    <row r="27" spans="1:32" x14ac:dyDescent="0.3">
      <c r="A27" t="s">
        <v>205</v>
      </c>
      <c r="B27" t="s">
        <v>347</v>
      </c>
      <c r="C27" t="s">
        <v>297</v>
      </c>
      <c r="D27" t="s">
        <v>348</v>
      </c>
      <c r="E27" t="s">
        <v>298</v>
      </c>
      <c r="G27">
        <v>26349.033998575898</v>
      </c>
      <c r="H27">
        <v>22133.188558803799</v>
      </c>
      <c r="I27">
        <v>18591.878389395199</v>
      </c>
      <c r="J27">
        <v>15617.177847092</v>
      </c>
      <c r="K27">
        <v>13118.4293915572</v>
      </c>
      <c r="L27">
        <v>11019.480688908099</v>
      </c>
      <c r="M27">
        <v>9256.3637786827894</v>
      </c>
      <c r="N27">
        <v>7775.3455740935397</v>
      </c>
      <c r="O27">
        <v>6531.2902822385704</v>
      </c>
      <c r="P27">
        <v>5486.2838370804002</v>
      </c>
      <c r="Q27">
        <v>4608.4784231475396</v>
      </c>
      <c r="R27">
        <v>3871.1218754439301</v>
      </c>
      <c r="S27">
        <v>3251.7423753728999</v>
      </c>
      <c r="T27">
        <v>2731.4635953132401</v>
      </c>
      <c r="U27">
        <v>2294.4294200631198</v>
      </c>
      <c r="V27">
        <v>1927.32071285302</v>
      </c>
      <c r="W27">
        <v>1618.94939879654</v>
      </c>
      <c r="X27">
        <v>1359.9174949890901</v>
      </c>
      <c r="Y27">
        <v>1142.3306957908401</v>
      </c>
      <c r="Z27">
        <v>959.55778446430304</v>
      </c>
      <c r="AA27">
        <v>806.02853895001397</v>
      </c>
      <c r="AB27">
        <v>677.063972718012</v>
      </c>
      <c r="AC27">
        <v>568.73373708312999</v>
      </c>
      <c r="AD27">
        <v>477.73633914982901</v>
      </c>
      <c r="AE27">
        <v>401.29852488585698</v>
      </c>
      <c r="AF27">
        <v>337.09076090411997</v>
      </c>
    </row>
    <row r="28" spans="1:32" x14ac:dyDescent="0.3">
      <c r="A28" t="s">
        <v>205</v>
      </c>
      <c r="B28" t="s">
        <v>349</v>
      </c>
      <c r="C28" t="s">
        <v>297</v>
      </c>
      <c r="D28" t="s">
        <v>350</v>
      </c>
      <c r="E28" t="s">
        <v>298</v>
      </c>
      <c r="G28">
        <v>76390.435077364993</v>
      </c>
      <c r="H28">
        <v>80782.743558297399</v>
      </c>
      <c r="I28">
        <v>85527.368582534298</v>
      </c>
      <c r="J28">
        <v>91278.652143458807</v>
      </c>
      <c r="K28">
        <v>98392.823300995995</v>
      </c>
      <c r="L28">
        <v>104890.586433641</v>
      </c>
      <c r="M28">
        <v>117035.539993465</v>
      </c>
      <c r="N28">
        <v>126823.382760425</v>
      </c>
      <c r="O28">
        <v>134878.781878421</v>
      </c>
      <c r="P28">
        <v>140505.40788653001</v>
      </c>
      <c r="Q28">
        <v>145575.29688771101</v>
      </c>
      <c r="R28">
        <v>159071.401242263</v>
      </c>
      <c r="S28">
        <v>176128.247274806</v>
      </c>
      <c r="T28">
        <v>193869.90660285001</v>
      </c>
      <c r="U28">
        <v>194018.476481511</v>
      </c>
      <c r="V28">
        <v>203242.861361938</v>
      </c>
      <c r="W28">
        <v>217484.503558725</v>
      </c>
      <c r="X28">
        <v>238863.693743535</v>
      </c>
      <c r="Y28">
        <v>263531.72373904398</v>
      </c>
      <c r="Z28">
        <v>280281.71821805101</v>
      </c>
      <c r="AA28">
        <v>288429.49457182997</v>
      </c>
      <c r="AB28">
        <v>299119.44613825303</v>
      </c>
      <c r="AC28">
        <v>318006.62313906301</v>
      </c>
      <c r="AD28">
        <v>339300.558402995</v>
      </c>
      <c r="AE28">
        <v>345944.31496622</v>
      </c>
      <c r="AF28">
        <v>338471.9686275</v>
      </c>
    </row>
    <row r="29" spans="1:32" x14ac:dyDescent="0.3">
      <c r="A29" t="s">
        <v>205</v>
      </c>
      <c r="B29" t="s">
        <v>351</v>
      </c>
      <c r="C29" t="s">
        <v>297</v>
      </c>
      <c r="D29" t="s">
        <v>352</v>
      </c>
      <c r="E29" t="s">
        <v>298</v>
      </c>
      <c r="G29">
        <v>25251.291252173902</v>
      </c>
      <c r="H29">
        <v>35708.1039239905</v>
      </c>
      <c r="I29">
        <v>45330.768240552701</v>
      </c>
      <c r="J29">
        <v>54809.301070675101</v>
      </c>
      <c r="K29">
        <v>65019.224011034697</v>
      </c>
      <c r="L29">
        <v>73992.562574130498</v>
      </c>
      <c r="M29">
        <v>88057.279868182595</v>
      </c>
      <c r="N29">
        <v>99203.321057696594</v>
      </c>
      <c r="O29">
        <v>108646.40256515599</v>
      </c>
      <c r="P29">
        <v>115667.095859193</v>
      </c>
      <c r="Q29">
        <v>122405.072594778</v>
      </c>
      <c r="R29">
        <v>137993.36003520901</v>
      </c>
      <c r="S29">
        <v>156819.11668755201</v>
      </c>
      <c r="T29">
        <v>175813.94457637801</v>
      </c>
      <c r="U29">
        <v>178033.01225296399</v>
      </c>
      <c r="V29">
        <v>188402.409593975</v>
      </c>
      <c r="W29">
        <v>203347.578865772</v>
      </c>
      <c r="X29">
        <v>225190.17261571801</v>
      </c>
      <c r="Y29">
        <v>250102.69923626201</v>
      </c>
      <c r="Z29">
        <v>266876.22217525</v>
      </c>
      <c r="AA29">
        <v>275112.65883447201</v>
      </c>
      <c r="AB29">
        <v>285867.98525202501</v>
      </c>
      <c r="AC29">
        <v>303745.44762168999</v>
      </c>
      <c r="AD29">
        <v>323816.94530866999</v>
      </c>
      <c r="AE29">
        <v>328744.15005085798</v>
      </c>
      <c r="AF29">
        <v>321156.78660830302</v>
      </c>
    </row>
    <row r="30" spans="1:32" x14ac:dyDescent="0.3">
      <c r="A30" t="s">
        <v>205</v>
      </c>
      <c r="B30" t="s">
        <v>353</v>
      </c>
      <c r="C30" t="s">
        <v>297</v>
      </c>
      <c r="D30" t="s">
        <v>354</v>
      </c>
      <c r="E30" t="s">
        <v>298</v>
      </c>
      <c r="G30">
        <v>323.35962600312502</v>
      </c>
      <c r="H30">
        <v>511.252295022277</v>
      </c>
      <c r="I30">
        <v>689.743793767748</v>
      </c>
      <c r="J30">
        <v>893.45800187997702</v>
      </c>
      <c r="K30">
        <v>1101.6228479517599</v>
      </c>
      <c r="L30">
        <v>1253.7990032263399</v>
      </c>
      <c r="M30">
        <v>1525.8409523694399</v>
      </c>
      <c r="N30">
        <v>1779.6528311043601</v>
      </c>
      <c r="O30">
        <v>1967.8305336994699</v>
      </c>
      <c r="P30">
        <v>2111.3410931525</v>
      </c>
      <c r="Q30">
        <v>2216.4007264607999</v>
      </c>
      <c r="R30">
        <v>2275.9481086994901</v>
      </c>
      <c r="S30">
        <v>2410.7586080977399</v>
      </c>
      <c r="T30">
        <v>2680.97998320336</v>
      </c>
      <c r="U30">
        <v>2730.9740671626901</v>
      </c>
      <c r="V30">
        <v>2890.06439128799</v>
      </c>
      <c r="W30">
        <v>3168.34854210304</v>
      </c>
      <c r="X30">
        <v>3456.4542931634501</v>
      </c>
      <c r="Y30">
        <v>3677.0569016848499</v>
      </c>
      <c r="Z30">
        <v>3923.9863688963301</v>
      </c>
      <c r="AA30">
        <v>4080.3671753441699</v>
      </c>
      <c r="AB30">
        <v>4205.6149366831396</v>
      </c>
      <c r="AC30">
        <v>4923.1912242818398</v>
      </c>
      <c r="AD30">
        <v>5811.27271699025</v>
      </c>
      <c r="AE30">
        <v>6793.7562040991897</v>
      </c>
      <c r="AF30">
        <v>7045.8420275670196</v>
      </c>
    </row>
    <row r="31" spans="1:32" x14ac:dyDescent="0.3">
      <c r="A31" t="s">
        <v>205</v>
      </c>
      <c r="B31" t="s">
        <v>355</v>
      </c>
      <c r="C31" t="s">
        <v>297</v>
      </c>
      <c r="D31" t="s">
        <v>356</v>
      </c>
      <c r="E31" t="s">
        <v>298</v>
      </c>
      <c r="G31">
        <v>191.25993023527499</v>
      </c>
      <c r="H31">
        <v>291.67621671898797</v>
      </c>
      <c r="I31">
        <v>382.63713974004202</v>
      </c>
      <c r="J31">
        <v>452.903866442202</v>
      </c>
      <c r="K31">
        <v>554.5863737144</v>
      </c>
      <c r="L31">
        <v>621.03842544753502</v>
      </c>
      <c r="M31">
        <v>751.93640753031798</v>
      </c>
      <c r="N31">
        <v>867.18381524228596</v>
      </c>
      <c r="O31">
        <v>972.18233779618504</v>
      </c>
      <c r="P31">
        <v>1008.80983855777</v>
      </c>
      <c r="Q31">
        <v>1082.8330699972601</v>
      </c>
      <c r="R31">
        <v>1192.18340347051</v>
      </c>
      <c r="S31">
        <v>1515.6401065663799</v>
      </c>
      <c r="T31">
        <v>1893.6959215915699</v>
      </c>
      <c r="U31">
        <v>1846.4889337100301</v>
      </c>
      <c r="V31">
        <v>1897.4236823086901</v>
      </c>
      <c r="W31">
        <v>2049.7536948192201</v>
      </c>
      <c r="X31">
        <v>2358.5603585711801</v>
      </c>
      <c r="Y31">
        <v>2597.1611934193402</v>
      </c>
      <c r="Z31">
        <v>2809.2274562319599</v>
      </c>
      <c r="AA31">
        <v>3033.2451178431602</v>
      </c>
      <c r="AB31">
        <v>3245.2815816185398</v>
      </c>
      <c r="AC31">
        <v>3909.3057978701299</v>
      </c>
      <c r="AD31">
        <v>4685.3685996214999</v>
      </c>
      <c r="AE31">
        <v>5703.8176605212702</v>
      </c>
      <c r="AF31">
        <v>5845.6773617445297</v>
      </c>
    </row>
    <row r="32" spans="1:32" x14ac:dyDescent="0.3">
      <c r="A32" t="s">
        <v>205</v>
      </c>
      <c r="B32" t="s">
        <v>357</v>
      </c>
      <c r="C32" t="s">
        <v>297</v>
      </c>
      <c r="D32" t="s">
        <v>358</v>
      </c>
      <c r="E32" t="s">
        <v>298</v>
      </c>
      <c r="G32">
        <v>3724.71154790628</v>
      </c>
      <c r="H32">
        <v>4875.8684368866097</v>
      </c>
      <c r="I32">
        <v>6031.7115525035097</v>
      </c>
      <c r="J32">
        <v>7325.2826054463903</v>
      </c>
      <c r="K32">
        <v>8367.3165251224691</v>
      </c>
      <c r="L32">
        <v>9409.1246545716494</v>
      </c>
      <c r="M32">
        <v>10224.670873319699</v>
      </c>
      <c r="N32">
        <v>11133.543067049501</v>
      </c>
      <c r="O32">
        <v>11667.0335707297</v>
      </c>
      <c r="P32">
        <v>11952.881483953701</v>
      </c>
      <c r="Q32">
        <v>11668.155622669899</v>
      </c>
      <c r="R32">
        <v>10719.528400887601</v>
      </c>
      <c r="S32">
        <v>9594.8115856324603</v>
      </c>
      <c r="T32">
        <v>8619.4330806340295</v>
      </c>
      <c r="U32">
        <v>7324.0446731964603</v>
      </c>
      <c r="V32">
        <v>6622.4401886054302</v>
      </c>
      <c r="W32">
        <v>6037.1827111921102</v>
      </c>
      <c r="X32">
        <v>5437.9290904171903</v>
      </c>
      <c r="Y32">
        <v>5121.5214037196702</v>
      </c>
      <c r="Z32">
        <v>4964.3228143470997</v>
      </c>
      <c r="AA32">
        <v>4768.5375453781098</v>
      </c>
      <c r="AB32">
        <v>4595.42821294023</v>
      </c>
      <c r="AC32">
        <v>4416.3641250330502</v>
      </c>
      <c r="AD32">
        <v>4136.62770675499</v>
      </c>
      <c r="AE32">
        <v>3988.3020311360601</v>
      </c>
      <c r="AF32">
        <v>3823.6598534176501</v>
      </c>
    </row>
    <row r="33" spans="1:32" x14ac:dyDescent="0.3">
      <c r="A33" t="s">
        <v>205</v>
      </c>
      <c r="B33" t="s">
        <v>359</v>
      </c>
      <c r="C33" t="s">
        <v>297</v>
      </c>
      <c r="D33" t="s">
        <v>360</v>
      </c>
      <c r="E33" t="s">
        <v>298</v>
      </c>
      <c r="G33">
        <v>46899.812721046401</v>
      </c>
      <c r="H33">
        <v>39395.842685679003</v>
      </c>
      <c r="I33">
        <v>33092.507855970303</v>
      </c>
      <c r="J33">
        <v>27797.706599015099</v>
      </c>
      <c r="K33">
        <v>23350.073543172701</v>
      </c>
      <c r="L33">
        <v>19614.061776265</v>
      </c>
      <c r="M33">
        <v>16475.8118920626</v>
      </c>
      <c r="N33">
        <v>13839.681989332599</v>
      </c>
      <c r="O33">
        <v>11625.3328710394</v>
      </c>
      <c r="P33">
        <v>9765.2796116730897</v>
      </c>
      <c r="Q33">
        <v>8202.8348738053992</v>
      </c>
      <c r="R33">
        <v>6890.3812939965301</v>
      </c>
      <c r="S33">
        <v>5787.92028695709</v>
      </c>
      <c r="T33">
        <v>4861.8530410439498</v>
      </c>
      <c r="U33">
        <v>4083.9565544769198</v>
      </c>
      <c r="V33">
        <v>3430.5235057606101</v>
      </c>
      <c r="W33">
        <v>2881.6397448389198</v>
      </c>
      <c r="X33">
        <v>2420.5773856646902</v>
      </c>
      <c r="Y33">
        <v>2033.28500395834</v>
      </c>
      <c r="Z33">
        <v>1707.959403325</v>
      </c>
      <c r="AA33">
        <v>1434.685898793</v>
      </c>
      <c r="AB33">
        <v>1205.1361549861199</v>
      </c>
      <c r="AC33">
        <v>1012.31437018834</v>
      </c>
      <c r="AD33">
        <v>850.34407095820802</v>
      </c>
      <c r="AE33">
        <v>714.28901960489497</v>
      </c>
      <c r="AF33">
        <v>600.00277646811196</v>
      </c>
    </row>
    <row r="34" spans="1:32" x14ac:dyDescent="0.3">
      <c r="A34" t="s">
        <v>205</v>
      </c>
      <c r="B34" t="s">
        <v>361</v>
      </c>
      <c r="C34" t="s">
        <v>297</v>
      </c>
      <c r="D34" t="s">
        <v>362</v>
      </c>
      <c r="E34" t="s">
        <v>298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205</v>
      </c>
      <c r="B35" t="s">
        <v>363</v>
      </c>
      <c r="C35" t="s">
        <v>297</v>
      </c>
      <c r="D35" t="s">
        <v>364</v>
      </c>
      <c r="E35" t="s">
        <v>298</v>
      </c>
      <c r="G35">
        <v>4939636.4783643801</v>
      </c>
      <c r="H35">
        <v>5179349.4465664905</v>
      </c>
      <c r="I35">
        <v>5531709.1007689303</v>
      </c>
      <c r="J35">
        <v>5870674.4219172103</v>
      </c>
      <c r="K35">
        <v>6156979.7733357204</v>
      </c>
      <c r="L35">
        <v>6384020.3554592598</v>
      </c>
      <c r="M35">
        <v>6595404.2200690703</v>
      </c>
      <c r="N35">
        <v>6828123.6059121098</v>
      </c>
      <c r="O35">
        <v>7073959.3382928697</v>
      </c>
      <c r="P35">
        <v>7247974.4469092404</v>
      </c>
      <c r="Q35">
        <v>7377986.0197172901</v>
      </c>
      <c r="R35">
        <v>7480136.2335112598</v>
      </c>
      <c r="S35">
        <v>7603662.3758555697</v>
      </c>
      <c r="T35">
        <v>7729693.0013216296</v>
      </c>
      <c r="U35">
        <v>7696246.9597735601</v>
      </c>
      <c r="V35">
        <v>7799398.8148052702</v>
      </c>
      <c r="W35">
        <v>7886245.0318341004</v>
      </c>
      <c r="X35">
        <v>7854178.3838287499</v>
      </c>
      <c r="Y35">
        <v>8044744.0733462702</v>
      </c>
      <c r="Z35">
        <v>8319593.7453955999</v>
      </c>
      <c r="AA35">
        <v>8417153.5088511594</v>
      </c>
      <c r="AB35">
        <v>8424954.1351226196</v>
      </c>
      <c r="AC35">
        <v>8484154.8828237504</v>
      </c>
      <c r="AD35">
        <v>8473008.5348479599</v>
      </c>
      <c r="AE35">
        <v>8287151.5542510496</v>
      </c>
      <c r="AF35">
        <v>8108583.00064681</v>
      </c>
    </row>
    <row r="36" spans="1:32" x14ac:dyDescent="0.3">
      <c r="A36" t="s">
        <v>205</v>
      </c>
      <c r="B36" t="s">
        <v>365</v>
      </c>
      <c r="C36" t="s">
        <v>297</v>
      </c>
      <c r="D36" t="s">
        <v>366</v>
      </c>
      <c r="E36" t="s">
        <v>298</v>
      </c>
      <c r="G36">
        <v>111834.348790492</v>
      </c>
      <c r="H36">
        <v>107688.03342938601</v>
      </c>
      <c r="I36">
        <v>105885.49425311699</v>
      </c>
      <c r="J36">
        <v>103540.45995664199</v>
      </c>
      <c r="K36">
        <v>101748.882689195</v>
      </c>
      <c r="L36">
        <v>102011.995870215</v>
      </c>
      <c r="M36">
        <v>105160.813243615</v>
      </c>
      <c r="N36">
        <v>106234.366902814</v>
      </c>
      <c r="O36">
        <v>107061.34930694199</v>
      </c>
      <c r="P36">
        <v>106087.91361070699</v>
      </c>
      <c r="Q36">
        <v>102130.144760412</v>
      </c>
      <c r="R36">
        <v>99300.086266060505</v>
      </c>
      <c r="S36">
        <v>96136.809183334903</v>
      </c>
      <c r="T36">
        <v>92105.7214400948</v>
      </c>
      <c r="U36">
        <v>83429.912731296805</v>
      </c>
      <c r="V36">
        <v>80769.472164856896</v>
      </c>
      <c r="W36">
        <v>79812.574068115995</v>
      </c>
      <c r="X36">
        <v>79642.806735500199</v>
      </c>
      <c r="Y36">
        <v>80297.2903560001</v>
      </c>
      <c r="Z36">
        <v>81307.671636354105</v>
      </c>
      <c r="AA36">
        <v>82094.525704885702</v>
      </c>
      <c r="AB36">
        <v>82196.737066470596</v>
      </c>
      <c r="AC36">
        <v>82617.695228422599</v>
      </c>
      <c r="AD36">
        <v>83759.175803197795</v>
      </c>
      <c r="AE36">
        <v>83684.791747573399</v>
      </c>
      <c r="AF36">
        <v>78356.919032779493</v>
      </c>
    </row>
    <row r="37" spans="1:32" x14ac:dyDescent="0.3">
      <c r="A37" t="s">
        <v>205</v>
      </c>
      <c r="B37" t="s">
        <v>367</v>
      </c>
      <c r="C37" t="s">
        <v>297</v>
      </c>
      <c r="D37" t="s">
        <v>368</v>
      </c>
      <c r="E37" t="s">
        <v>298</v>
      </c>
      <c r="G37">
        <v>1523199.6827002901</v>
      </c>
      <c r="H37">
        <v>1473828.9350376099</v>
      </c>
      <c r="I37">
        <v>1464724.20661616</v>
      </c>
      <c r="J37">
        <v>1540853.6315277501</v>
      </c>
      <c r="K37">
        <v>1663620.2071267799</v>
      </c>
      <c r="L37">
        <v>1781970.7162174999</v>
      </c>
      <c r="M37">
        <v>1844627.6460855601</v>
      </c>
      <c r="N37">
        <v>1877201.4715356799</v>
      </c>
      <c r="O37">
        <v>1884625.14198507</v>
      </c>
      <c r="P37">
        <v>1873315.4886113901</v>
      </c>
      <c r="Q37">
        <v>1861788.5598198001</v>
      </c>
      <c r="R37">
        <v>1869463.1726692501</v>
      </c>
      <c r="S37">
        <v>1904772.2659702499</v>
      </c>
      <c r="T37">
        <v>1951792.32824345</v>
      </c>
      <c r="U37">
        <v>1848137.8724314701</v>
      </c>
      <c r="V37">
        <v>1867797.8180597699</v>
      </c>
      <c r="W37">
        <v>1899887.2410226299</v>
      </c>
      <c r="X37">
        <v>1905349.2352515</v>
      </c>
      <c r="Y37">
        <v>1977485.3926875901</v>
      </c>
      <c r="Z37">
        <v>2094789.22369923</v>
      </c>
      <c r="AA37">
        <v>2140035.1351296799</v>
      </c>
      <c r="AB37">
        <v>2109519.8050923101</v>
      </c>
      <c r="AC37">
        <v>2081050.9470345699</v>
      </c>
      <c r="AD37">
        <v>2051888.18702829</v>
      </c>
      <c r="AE37">
        <v>1961433.0761030901</v>
      </c>
      <c r="AF37">
        <v>1830420.4557743</v>
      </c>
    </row>
    <row r="38" spans="1:32" x14ac:dyDescent="0.3">
      <c r="A38" t="s">
        <v>205</v>
      </c>
      <c r="B38" t="s">
        <v>369</v>
      </c>
      <c r="C38" t="s">
        <v>297</v>
      </c>
      <c r="D38" t="s">
        <v>370</v>
      </c>
      <c r="E38" t="s">
        <v>298</v>
      </c>
      <c r="G38">
        <v>328307.04118562402</v>
      </c>
      <c r="H38">
        <v>424298.99988869397</v>
      </c>
      <c r="I38">
        <v>608006.65207445098</v>
      </c>
      <c r="J38">
        <v>698699.91847830801</v>
      </c>
      <c r="K38">
        <v>678272.87179393996</v>
      </c>
      <c r="L38">
        <v>631794.74672849604</v>
      </c>
      <c r="M38">
        <v>615089.650978263</v>
      </c>
      <c r="N38">
        <v>659077.66806442104</v>
      </c>
      <c r="O38">
        <v>758001.79992347199</v>
      </c>
      <c r="P38">
        <v>797648.84455334605</v>
      </c>
      <c r="Q38">
        <v>797144.44608175196</v>
      </c>
      <c r="R38">
        <v>783457.661264022</v>
      </c>
      <c r="S38">
        <v>776520.30074863404</v>
      </c>
      <c r="T38">
        <v>786530.95916876604</v>
      </c>
      <c r="U38">
        <v>778591.54604778998</v>
      </c>
      <c r="V38">
        <v>803898.162679962</v>
      </c>
      <c r="W38">
        <v>785738.86023042595</v>
      </c>
      <c r="X38">
        <v>725855.01969102002</v>
      </c>
      <c r="Y38">
        <v>775246.76124983502</v>
      </c>
      <c r="Z38">
        <v>823919.16113617294</v>
      </c>
      <c r="AA38">
        <v>817565.89555041201</v>
      </c>
      <c r="AB38">
        <v>843187.59113036003</v>
      </c>
      <c r="AC38">
        <v>910165.45735571894</v>
      </c>
      <c r="AD38">
        <v>886778.28260676702</v>
      </c>
      <c r="AE38">
        <v>855909.57846705103</v>
      </c>
      <c r="AF38">
        <v>799458.55432048801</v>
      </c>
    </row>
    <row r="39" spans="1:32" x14ac:dyDescent="0.3">
      <c r="A39" t="s">
        <v>205</v>
      </c>
      <c r="B39" t="s">
        <v>371</v>
      </c>
      <c r="C39" t="s">
        <v>297</v>
      </c>
      <c r="D39" t="s">
        <v>372</v>
      </c>
      <c r="E39" t="s">
        <v>298</v>
      </c>
      <c r="G39">
        <v>5609.6107374398398</v>
      </c>
      <c r="H39">
        <v>5918.8781651782401</v>
      </c>
      <c r="I39">
        <v>6234.6377436364</v>
      </c>
      <c r="J39">
        <v>6323.8504102848701</v>
      </c>
      <c r="K39">
        <v>6485.7085113376197</v>
      </c>
      <c r="L39">
        <v>7368.7825533243404</v>
      </c>
      <c r="M39">
        <v>9168.7996592934705</v>
      </c>
      <c r="N39">
        <v>11243.9943450145</v>
      </c>
      <c r="O39">
        <v>13076.934545083601</v>
      </c>
      <c r="P39">
        <v>13010.474401102099</v>
      </c>
      <c r="Q39">
        <v>12459.111804426901</v>
      </c>
      <c r="R39">
        <v>12394.3584492642</v>
      </c>
      <c r="S39">
        <v>12801.362603519299</v>
      </c>
      <c r="T39">
        <v>13398.654534677</v>
      </c>
      <c r="U39">
        <v>13343.7348778783</v>
      </c>
      <c r="V39">
        <v>14537.4527555282</v>
      </c>
      <c r="W39">
        <v>14568.389567517301</v>
      </c>
      <c r="X39">
        <v>14456.204778192699</v>
      </c>
      <c r="Y39">
        <v>15302.294033214001</v>
      </c>
      <c r="Z39">
        <v>16825.3008290205</v>
      </c>
      <c r="AA39">
        <v>17547.081334886701</v>
      </c>
      <c r="AB39">
        <v>18740.1101917653</v>
      </c>
      <c r="AC39">
        <v>21145.5400743428</v>
      </c>
      <c r="AD39">
        <v>23126.357531846999</v>
      </c>
      <c r="AE39">
        <v>26621.0713569617</v>
      </c>
      <c r="AF39">
        <v>30345.057364771499</v>
      </c>
    </row>
    <row r="40" spans="1:32" x14ac:dyDescent="0.3">
      <c r="A40" t="s">
        <v>205</v>
      </c>
      <c r="B40" t="s">
        <v>373</v>
      </c>
      <c r="C40" t="s">
        <v>297</v>
      </c>
      <c r="D40" t="s">
        <v>374</v>
      </c>
      <c r="E40" t="s">
        <v>298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205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205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205</v>
      </c>
      <c r="B43" t="s">
        <v>379</v>
      </c>
      <c r="C43" t="s">
        <v>297</v>
      </c>
      <c r="D43" t="s">
        <v>380</v>
      </c>
      <c r="E43" t="s">
        <v>298</v>
      </c>
      <c r="G43">
        <v>9243293.2222077195</v>
      </c>
      <c r="H43">
        <v>9582300.7053378001</v>
      </c>
      <c r="I43">
        <v>10024005.997986499</v>
      </c>
      <c r="J43">
        <v>10323701.1824615</v>
      </c>
      <c r="K43">
        <v>10595699.3876715</v>
      </c>
      <c r="L43">
        <v>10923670.6045688</v>
      </c>
      <c r="M43">
        <v>11094489.923617501</v>
      </c>
      <c r="N43">
        <v>11203168.919816099</v>
      </c>
      <c r="O43">
        <v>11429796.688634699</v>
      </c>
      <c r="P43">
        <v>11540287.4532088</v>
      </c>
      <c r="Q43">
        <v>11633411.8994985</v>
      </c>
      <c r="R43">
        <v>11809213.7520537</v>
      </c>
      <c r="S43">
        <v>11848326.555236399</v>
      </c>
      <c r="T43">
        <v>12031420.4800894</v>
      </c>
      <c r="U43">
        <v>11469212.6254106</v>
      </c>
      <c r="V43">
        <v>11475922.569403401</v>
      </c>
      <c r="W43">
        <v>11407121.7986557</v>
      </c>
      <c r="X43">
        <v>11366336.584536299</v>
      </c>
      <c r="Y43">
        <v>11389979.410752</v>
      </c>
      <c r="Z43">
        <v>11585218.8567688</v>
      </c>
      <c r="AA43">
        <v>11511179.541418299</v>
      </c>
      <c r="AB43">
        <v>11323818.463688901</v>
      </c>
      <c r="AC43">
        <v>11405879.155680699</v>
      </c>
      <c r="AD43">
        <v>11551273.481381301</v>
      </c>
      <c r="AE43">
        <v>11559564.900005501</v>
      </c>
      <c r="AF43">
        <v>13084546.5254908</v>
      </c>
    </row>
    <row r="44" spans="1:32" x14ac:dyDescent="0.3">
      <c r="A44" t="s">
        <v>205</v>
      </c>
      <c r="B44" t="s">
        <v>381</v>
      </c>
      <c r="C44" t="s">
        <v>297</v>
      </c>
      <c r="D44" t="s">
        <v>382</v>
      </c>
      <c r="E44" t="s">
        <v>298</v>
      </c>
      <c r="G44">
        <v>63081672.605020098</v>
      </c>
      <c r="H44">
        <v>62326061.1495938</v>
      </c>
      <c r="I44">
        <v>62696322.840453997</v>
      </c>
      <c r="J44">
        <v>61975044.161057197</v>
      </c>
      <c r="K44">
        <v>61495828.787958197</v>
      </c>
      <c r="L44">
        <v>61694272.739022702</v>
      </c>
      <c r="M44">
        <v>61465079.162037604</v>
      </c>
      <c r="N44">
        <v>61282291.6404486</v>
      </c>
      <c r="O44">
        <v>61735607.300478503</v>
      </c>
      <c r="P44">
        <v>62725984.820075899</v>
      </c>
      <c r="Q44">
        <v>64047101.8904505</v>
      </c>
      <c r="R44">
        <v>66330932.021324299</v>
      </c>
      <c r="S44">
        <v>67522205.409423605</v>
      </c>
      <c r="T44">
        <v>68314223.731610507</v>
      </c>
      <c r="U44">
        <v>64852367.161274798</v>
      </c>
      <c r="V44">
        <v>65248832.912317097</v>
      </c>
      <c r="W44">
        <v>65233421.005571499</v>
      </c>
      <c r="X44">
        <v>65544162.212789498</v>
      </c>
      <c r="Y44">
        <v>66549349.788012803</v>
      </c>
      <c r="Z44">
        <v>68740950.789145693</v>
      </c>
      <c r="AA44">
        <v>69486119.674545899</v>
      </c>
      <c r="AB44">
        <v>69441398.891349494</v>
      </c>
      <c r="AC44">
        <v>71128052.881628394</v>
      </c>
      <c r="AD44">
        <v>72491948.845756605</v>
      </c>
      <c r="AE44">
        <v>72906804.299439803</v>
      </c>
      <c r="AF44">
        <v>72494726.2423089</v>
      </c>
    </row>
    <row r="45" spans="1:32" x14ac:dyDescent="0.3">
      <c r="A45" t="s">
        <v>205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205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205</v>
      </c>
      <c r="B47" t="s">
        <v>387</v>
      </c>
      <c r="C47" t="s">
        <v>297</v>
      </c>
      <c r="D47" t="s">
        <v>388</v>
      </c>
      <c r="E47" t="s">
        <v>298</v>
      </c>
      <c r="G47">
        <v>44336.765504888201</v>
      </c>
      <c r="H47">
        <v>48081.347697280398</v>
      </c>
      <c r="I47">
        <v>52304.110710388697</v>
      </c>
      <c r="J47">
        <v>58348.541765287802</v>
      </c>
      <c r="K47">
        <v>77040.490351554006</v>
      </c>
      <c r="L47">
        <v>80619.430805226002</v>
      </c>
      <c r="M47">
        <v>76362.217757291801</v>
      </c>
      <c r="N47">
        <v>81319.459099332496</v>
      </c>
      <c r="O47">
        <v>88159.9434930305</v>
      </c>
      <c r="P47">
        <v>101367.34596739701</v>
      </c>
      <c r="Q47">
        <v>117131.202494025</v>
      </c>
      <c r="R47">
        <v>126779.75554111799</v>
      </c>
      <c r="S47">
        <v>131387.99248213501</v>
      </c>
      <c r="T47">
        <v>137170.968299828</v>
      </c>
      <c r="U47">
        <v>134122.830253211</v>
      </c>
      <c r="V47">
        <v>139489.76697151101</v>
      </c>
      <c r="W47">
        <v>136223.10326590299</v>
      </c>
      <c r="X47">
        <v>124302.612855556</v>
      </c>
      <c r="Y47">
        <v>111520.80881241</v>
      </c>
      <c r="Z47">
        <v>103096.96958125501</v>
      </c>
      <c r="AA47">
        <v>94149.374782501094</v>
      </c>
      <c r="AB47">
        <v>85491.712964230304</v>
      </c>
      <c r="AC47">
        <v>79744.593126944907</v>
      </c>
      <c r="AD47">
        <v>74905.062646859806</v>
      </c>
      <c r="AE47">
        <v>70097.795939044998</v>
      </c>
      <c r="AF47">
        <v>65217.829273693998</v>
      </c>
    </row>
    <row r="48" spans="1:32" x14ac:dyDescent="0.3">
      <c r="A48" t="s">
        <v>205</v>
      </c>
      <c r="B48" t="s">
        <v>389</v>
      </c>
      <c r="C48" t="s">
        <v>297</v>
      </c>
      <c r="D48" t="s">
        <v>390</v>
      </c>
      <c r="E48" t="s">
        <v>298</v>
      </c>
      <c r="G48">
        <v>9668902.3403114509</v>
      </c>
      <c r="H48">
        <v>9951631.2985440008</v>
      </c>
      <c r="I48">
        <v>10334552.216476699</v>
      </c>
      <c r="J48">
        <v>10569161.2711388</v>
      </c>
      <c r="K48">
        <v>10787608.1092666</v>
      </c>
      <c r="L48">
        <v>11053869.3434885</v>
      </c>
      <c r="M48">
        <v>11225933.3232325</v>
      </c>
      <c r="N48">
        <v>11355151.5776671</v>
      </c>
      <c r="O48">
        <v>11549177.629075199</v>
      </c>
      <c r="P48">
        <v>11719125.9820359</v>
      </c>
      <c r="Q48">
        <v>11844984.300853901</v>
      </c>
      <c r="R48">
        <v>12030448.1071414</v>
      </c>
      <c r="S48">
        <v>12061600.704760199</v>
      </c>
      <c r="T48">
        <v>12335813.9041577</v>
      </c>
      <c r="U48">
        <v>11864847.092616299</v>
      </c>
      <c r="V48">
        <v>12054176.910385201</v>
      </c>
      <c r="W48">
        <v>12145874.4532832</v>
      </c>
      <c r="X48">
        <v>12214326.1199921</v>
      </c>
      <c r="Y48">
        <v>12285083.530869501</v>
      </c>
      <c r="Z48">
        <v>12530442.090889201</v>
      </c>
      <c r="AA48">
        <v>12580534.321697</v>
      </c>
      <c r="AB48">
        <v>12471184.019680999</v>
      </c>
      <c r="AC48">
        <v>12632185.892458299</v>
      </c>
      <c r="AD48">
        <v>12834271.7839671</v>
      </c>
      <c r="AE48">
        <v>12845062.528044499</v>
      </c>
      <c r="AF48">
        <v>12524067.1443967</v>
      </c>
    </row>
    <row r="49" spans="1:32" x14ac:dyDescent="0.3">
      <c r="A49" t="s">
        <v>205</v>
      </c>
      <c r="B49" t="s">
        <v>391</v>
      </c>
      <c r="C49" t="s">
        <v>297</v>
      </c>
      <c r="D49" t="s">
        <v>392</v>
      </c>
      <c r="E49" t="s">
        <v>298</v>
      </c>
      <c r="G49">
        <v>9602836.0203325097</v>
      </c>
      <c r="H49">
        <v>9871799.3083079997</v>
      </c>
      <c r="I49">
        <v>10240969.212481299</v>
      </c>
      <c r="J49">
        <v>10462299.6949769</v>
      </c>
      <c r="K49">
        <v>10655904.657813599</v>
      </c>
      <c r="L49">
        <v>10912239.134397101</v>
      </c>
      <c r="M49">
        <v>11080909.257724499</v>
      </c>
      <c r="N49">
        <v>11197486.6262451</v>
      </c>
      <c r="O49">
        <v>11372661.0040535</v>
      </c>
      <c r="P49">
        <v>11514718.686999099</v>
      </c>
      <c r="Q49">
        <v>11612291.152664401</v>
      </c>
      <c r="R49">
        <v>11774637.2296401</v>
      </c>
      <c r="S49">
        <v>11790486.799618799</v>
      </c>
      <c r="T49">
        <v>12044974.287394701</v>
      </c>
      <c r="U49">
        <v>11572438.758868299</v>
      </c>
      <c r="V49">
        <v>11741564.799939699</v>
      </c>
      <c r="W49">
        <v>11824606.130013101</v>
      </c>
      <c r="X49">
        <v>11891296.484102599</v>
      </c>
      <c r="Y49">
        <v>11954682.4926257</v>
      </c>
      <c r="Z49">
        <v>12186170.4494843</v>
      </c>
      <c r="AA49">
        <v>12226260.057917999</v>
      </c>
      <c r="AB49">
        <v>12111770.2930758</v>
      </c>
      <c r="AC49">
        <v>12258708.3833357</v>
      </c>
      <c r="AD49">
        <v>12443871.1977416</v>
      </c>
      <c r="AE49">
        <v>12438437.6816184</v>
      </c>
      <c r="AF49">
        <v>12105814.446641</v>
      </c>
    </row>
    <row r="50" spans="1:32" x14ac:dyDescent="0.3">
      <c r="A50" t="s">
        <v>205</v>
      </c>
      <c r="B50" t="s">
        <v>393</v>
      </c>
      <c r="C50" t="s">
        <v>297</v>
      </c>
      <c r="D50" t="s">
        <v>394</v>
      </c>
      <c r="E50" t="s">
        <v>298</v>
      </c>
      <c r="G50">
        <v>21729.554474054399</v>
      </c>
      <c r="H50">
        <v>31750.6425387196</v>
      </c>
      <c r="I50">
        <v>41278.8932850333</v>
      </c>
      <c r="J50">
        <v>48513.034396567302</v>
      </c>
      <c r="K50">
        <v>54662.961101478599</v>
      </c>
      <c r="L50">
        <v>61010.7782861628</v>
      </c>
      <c r="M50">
        <v>68661.847750764093</v>
      </c>
      <c r="N50">
        <v>76345.492322702106</v>
      </c>
      <c r="O50">
        <v>88356.681528703702</v>
      </c>
      <c r="P50">
        <v>103039.949069362</v>
      </c>
      <c r="Q50">
        <v>115561.94569550399</v>
      </c>
      <c r="R50">
        <v>129031.121960201</v>
      </c>
      <c r="S50">
        <v>139725.912659302</v>
      </c>
      <c r="T50">
        <v>153668.648463116</v>
      </c>
      <c r="U50">
        <v>158285.503494809</v>
      </c>
      <c r="V50">
        <v>173122.34347402601</v>
      </c>
      <c r="W50">
        <v>185045.220004134</v>
      </c>
      <c r="X50">
        <v>198727.023033976</v>
      </c>
      <c r="Y50">
        <v>218880.22943133701</v>
      </c>
      <c r="Z50">
        <v>241174.67182362301</v>
      </c>
      <c r="AA50">
        <v>260124.88899649601</v>
      </c>
      <c r="AB50">
        <v>273922.013641019</v>
      </c>
      <c r="AC50">
        <v>293732.91599566402</v>
      </c>
      <c r="AD50">
        <v>315495.52357858798</v>
      </c>
      <c r="AE50">
        <v>336527.05048703402</v>
      </c>
      <c r="AF50">
        <v>353034.86848198302</v>
      </c>
    </row>
    <row r="51" spans="1:32" x14ac:dyDescent="0.3">
      <c r="A51" t="s">
        <v>205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205</v>
      </c>
      <c r="B53" t="s">
        <v>399</v>
      </c>
      <c r="C53" t="s">
        <v>297</v>
      </c>
      <c r="D53" t="s">
        <v>400</v>
      </c>
      <c r="E53" t="s">
        <v>298</v>
      </c>
      <c r="G53">
        <v>336306.42555353098</v>
      </c>
      <c r="H53">
        <v>486605.66221220198</v>
      </c>
      <c r="I53">
        <v>615662.86246483796</v>
      </c>
      <c r="J53">
        <v>725032.82132575405</v>
      </c>
      <c r="K53">
        <v>812137.18408987601</v>
      </c>
      <c r="L53">
        <v>891566.75638864795</v>
      </c>
      <c r="M53">
        <v>962188.27916990395</v>
      </c>
      <c r="N53">
        <v>1023209.4107731601</v>
      </c>
      <c r="O53">
        <v>1078848.7374336401</v>
      </c>
      <c r="P53">
        <v>1125340.0971845801</v>
      </c>
      <c r="Q53">
        <v>1167619.91557522</v>
      </c>
      <c r="R53">
        <v>1207591.73980925</v>
      </c>
      <c r="S53">
        <v>1246714.62976227</v>
      </c>
      <c r="T53">
        <v>1273861.74456712</v>
      </c>
      <c r="U53">
        <v>1288470.3206289699</v>
      </c>
      <c r="V53">
        <v>1302642.11567317</v>
      </c>
      <c r="W53">
        <v>1324639.56506958</v>
      </c>
      <c r="X53">
        <v>1338348.7675390299</v>
      </c>
      <c r="Y53">
        <v>1352605.7598818301</v>
      </c>
      <c r="Z53">
        <v>1381376.47484378</v>
      </c>
      <c r="AA53">
        <v>1395493.6555095101</v>
      </c>
      <c r="AB53">
        <v>1401082.27641838</v>
      </c>
      <c r="AC53">
        <v>1414651.7388897301</v>
      </c>
      <c r="AD53">
        <v>1441822.5992459799</v>
      </c>
      <c r="AE53">
        <v>1465704.9334013399</v>
      </c>
      <c r="AF53">
        <v>1499225.6779787601</v>
      </c>
    </row>
    <row r="54" spans="1:32" x14ac:dyDescent="0.3">
      <c r="A54" t="s">
        <v>205</v>
      </c>
      <c r="B54" t="s">
        <v>401</v>
      </c>
      <c r="C54" t="s">
        <v>297</v>
      </c>
      <c r="D54" t="s">
        <v>402</v>
      </c>
      <c r="E54" t="s">
        <v>298</v>
      </c>
      <c r="G54">
        <v>336306.42555353098</v>
      </c>
      <c r="H54">
        <v>486605.66221220198</v>
      </c>
      <c r="I54">
        <v>615662.86246483796</v>
      </c>
      <c r="J54">
        <v>725032.82132575405</v>
      </c>
      <c r="K54">
        <v>812137.18408987601</v>
      </c>
      <c r="L54">
        <v>891566.75638864795</v>
      </c>
      <c r="M54">
        <v>962188.27916990395</v>
      </c>
      <c r="N54">
        <v>1023209.4107731601</v>
      </c>
      <c r="O54">
        <v>1078848.7374336401</v>
      </c>
      <c r="P54">
        <v>1125340.0971845801</v>
      </c>
      <c r="Q54">
        <v>1167619.91557522</v>
      </c>
      <c r="R54">
        <v>1207591.73980925</v>
      </c>
      <c r="S54">
        <v>1246714.62976227</v>
      </c>
      <c r="T54">
        <v>1273861.74456712</v>
      </c>
      <c r="U54">
        <v>1288470.3206289699</v>
      </c>
      <c r="V54">
        <v>1302642.11567317</v>
      </c>
      <c r="W54">
        <v>1324639.56506958</v>
      </c>
      <c r="X54">
        <v>1338348.7675390299</v>
      </c>
      <c r="Y54">
        <v>1352605.7598818301</v>
      </c>
      <c r="Z54">
        <v>1381376.47484378</v>
      </c>
      <c r="AA54">
        <v>1395493.6555095101</v>
      </c>
      <c r="AB54">
        <v>1401082.27641838</v>
      </c>
      <c r="AC54">
        <v>1414651.7388897301</v>
      </c>
      <c r="AD54">
        <v>1441822.5992459799</v>
      </c>
      <c r="AE54">
        <v>1465704.9334013399</v>
      </c>
      <c r="AF54">
        <v>1499225.6779787601</v>
      </c>
    </row>
    <row r="55" spans="1:32" x14ac:dyDescent="0.3">
      <c r="A55" t="s">
        <v>205</v>
      </c>
      <c r="B55" t="s">
        <v>403</v>
      </c>
      <c r="C55" t="s">
        <v>297</v>
      </c>
      <c r="D55" t="s">
        <v>404</v>
      </c>
      <c r="E55" t="s">
        <v>298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205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205</v>
      </c>
      <c r="B57" t="s">
        <v>407</v>
      </c>
      <c r="C57" t="s">
        <v>297</v>
      </c>
      <c r="D57" t="s">
        <v>408</v>
      </c>
      <c r="E57" t="s">
        <v>298</v>
      </c>
      <c r="G57">
        <v>75735820.940680593</v>
      </c>
      <c r="H57">
        <v>75432675.117240399</v>
      </c>
      <c r="I57">
        <v>76317744.484987706</v>
      </c>
      <c r="J57">
        <v>75948289.853842795</v>
      </c>
      <c r="K57">
        <v>75807198.380517095</v>
      </c>
      <c r="L57">
        <v>76355520.437812999</v>
      </c>
      <c r="M57">
        <v>76392334.543982103</v>
      </c>
      <c r="N57">
        <v>76427472.281957999</v>
      </c>
      <c r="O57">
        <v>77147348.892929301</v>
      </c>
      <c r="P57">
        <v>78394854.638397902</v>
      </c>
      <c r="Q57">
        <v>79938513.715653405</v>
      </c>
      <c r="R57">
        <v>82478969.6948203</v>
      </c>
      <c r="S57">
        <v>83783774.562167004</v>
      </c>
      <c r="T57">
        <v>84912074.231933802</v>
      </c>
      <c r="U57">
        <v>81083152.826575503</v>
      </c>
      <c r="V57">
        <v>81704776.966413304</v>
      </c>
      <c r="W57">
        <v>81832060.822247893</v>
      </c>
      <c r="X57">
        <v>82212098.021921203</v>
      </c>
      <c r="Y57">
        <v>83338891.258814007</v>
      </c>
      <c r="Z57">
        <v>85865092.453826696</v>
      </c>
      <c r="AA57">
        <v>86718218.680040106</v>
      </c>
      <c r="AB57">
        <v>86586197.704811007</v>
      </c>
      <c r="AC57">
        <v>88451705.330038801</v>
      </c>
      <c r="AD57">
        <v>90058351.481668696</v>
      </c>
      <c r="AE57">
        <v>90428718.160725504</v>
      </c>
      <c r="AF57">
        <v>89726479.461208299</v>
      </c>
    </row>
    <row r="58" spans="1:32" x14ac:dyDescent="0.3">
      <c r="A58" t="s">
        <v>205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205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207</v>
      </c>
      <c r="B2" t="s">
        <v>295</v>
      </c>
      <c r="C2" t="s">
        <v>297</v>
      </c>
      <c r="D2" t="s">
        <v>296</v>
      </c>
      <c r="E2" t="s">
        <v>298</v>
      </c>
      <c r="G2">
        <v>359248.19599236897</v>
      </c>
      <c r="H2">
        <v>367054.80354564497</v>
      </c>
      <c r="I2">
        <v>386461.933549896</v>
      </c>
      <c r="J2">
        <v>396755.52950261702</v>
      </c>
      <c r="K2">
        <v>393383.32270702301</v>
      </c>
      <c r="L2">
        <v>397283.55049660598</v>
      </c>
      <c r="M2">
        <v>397499.25085251703</v>
      </c>
      <c r="N2">
        <v>384941.089430161</v>
      </c>
      <c r="O2">
        <v>365524.51458689402</v>
      </c>
      <c r="P2">
        <v>345836.20429856499</v>
      </c>
      <c r="Q2">
        <v>325007.72777459602</v>
      </c>
      <c r="R2">
        <v>314778.526130707</v>
      </c>
      <c r="S2">
        <v>301810.54131854698</v>
      </c>
      <c r="T2">
        <v>299471.69260342501</v>
      </c>
      <c r="U2">
        <v>284781.05915467301</v>
      </c>
      <c r="V2">
        <v>273008.65050744498</v>
      </c>
      <c r="W2">
        <v>268953.66362658801</v>
      </c>
      <c r="X2">
        <v>263419.76475955802</v>
      </c>
      <c r="Y2">
        <v>260078.39366502999</v>
      </c>
      <c r="Z2">
        <v>260146.73147717101</v>
      </c>
      <c r="AA2">
        <v>258584.14493081099</v>
      </c>
      <c r="AB2">
        <v>261186.02184770399</v>
      </c>
      <c r="AC2">
        <v>260528.52817697299</v>
      </c>
      <c r="AD2">
        <v>260542.63233309801</v>
      </c>
      <c r="AE2">
        <v>263027.88786445401</v>
      </c>
      <c r="AF2">
        <v>249534.106077559</v>
      </c>
    </row>
    <row r="3" spans="1:32" x14ac:dyDescent="0.3">
      <c r="A3" t="s">
        <v>207</v>
      </c>
      <c r="B3" t="s">
        <v>299</v>
      </c>
      <c r="C3" t="s">
        <v>297</v>
      </c>
      <c r="D3" t="s">
        <v>300</v>
      </c>
      <c r="E3" t="s">
        <v>298</v>
      </c>
      <c r="G3">
        <v>132833.3082571</v>
      </c>
      <c r="H3">
        <v>133476.920975174</v>
      </c>
      <c r="I3">
        <v>137555.005269963</v>
      </c>
      <c r="J3">
        <v>140512.49920335901</v>
      </c>
      <c r="K3">
        <v>141470.696679063</v>
      </c>
      <c r="L3">
        <v>144388.49621449501</v>
      </c>
      <c r="M3">
        <v>137465.44964725201</v>
      </c>
      <c r="N3">
        <v>128468.88450592601</v>
      </c>
      <c r="O3">
        <v>121040.42478627</v>
      </c>
      <c r="P3">
        <v>116324.10436174501</v>
      </c>
      <c r="Q3">
        <v>108175.04143573401</v>
      </c>
      <c r="R3">
        <v>102466.944725251</v>
      </c>
      <c r="S3">
        <v>94585.323795610006</v>
      </c>
      <c r="T3">
        <v>88071.724950716802</v>
      </c>
      <c r="U3">
        <v>77278.816396222101</v>
      </c>
      <c r="V3">
        <v>71467.649040385397</v>
      </c>
      <c r="W3">
        <v>66148.548987187605</v>
      </c>
      <c r="X3">
        <v>62115.498425206701</v>
      </c>
      <c r="Y3">
        <v>58865.947567337302</v>
      </c>
      <c r="Z3">
        <v>55723.6539662254</v>
      </c>
      <c r="AA3">
        <v>52932.763937609197</v>
      </c>
      <c r="AB3">
        <v>49680.514252298701</v>
      </c>
      <c r="AC3">
        <v>47801.120431247698</v>
      </c>
      <c r="AD3">
        <v>45992.821001758901</v>
      </c>
      <c r="AE3">
        <v>43514.490407033598</v>
      </c>
      <c r="AF3">
        <v>40853.893954697502</v>
      </c>
    </row>
    <row r="4" spans="1:32" x14ac:dyDescent="0.3">
      <c r="A4" t="s">
        <v>207</v>
      </c>
      <c r="B4" t="s">
        <v>301</v>
      </c>
      <c r="C4" t="s">
        <v>297</v>
      </c>
      <c r="D4" t="s">
        <v>302</v>
      </c>
      <c r="E4" t="s">
        <v>298</v>
      </c>
      <c r="G4">
        <v>53682486.958935499</v>
      </c>
      <c r="H4">
        <v>54191663.209989697</v>
      </c>
      <c r="I4">
        <v>55704060.690865099</v>
      </c>
      <c r="J4">
        <v>56071164.651236303</v>
      </c>
      <c r="K4">
        <v>56685371.893915303</v>
      </c>
      <c r="L4">
        <v>58067271.242392004</v>
      </c>
      <c r="M4">
        <v>58875697.949812703</v>
      </c>
      <c r="N4">
        <v>59486438.037585802</v>
      </c>
      <c r="O4">
        <v>60413481.102077603</v>
      </c>
      <c r="P4">
        <v>61989414.198382802</v>
      </c>
      <c r="Q4">
        <v>63913977.890212402</v>
      </c>
      <c r="R4">
        <v>66685408.287841901</v>
      </c>
      <c r="S4">
        <v>68220497.533027798</v>
      </c>
      <c r="T4">
        <v>69104150.101799101</v>
      </c>
      <c r="U4">
        <v>65906685.6587575</v>
      </c>
      <c r="V4">
        <v>66315938.586480103</v>
      </c>
      <c r="W4">
        <v>66676450.0222627</v>
      </c>
      <c r="X4">
        <v>67304397.969871596</v>
      </c>
      <c r="Y4">
        <v>68474772.741348997</v>
      </c>
      <c r="Z4">
        <v>70638044.611479595</v>
      </c>
      <c r="AA4">
        <v>71553470.547400594</v>
      </c>
      <c r="AB4">
        <v>71679407.164503098</v>
      </c>
      <c r="AC4">
        <v>73399601.0109905</v>
      </c>
      <c r="AD4">
        <v>74921767.671087503</v>
      </c>
      <c r="AE4">
        <v>75509306.339447007</v>
      </c>
      <c r="AF4">
        <v>73659500.937940404</v>
      </c>
    </row>
    <row r="5" spans="1:32" x14ac:dyDescent="0.3">
      <c r="A5" t="s">
        <v>207</v>
      </c>
      <c r="B5" t="s">
        <v>303</v>
      </c>
      <c r="C5" t="s">
        <v>297</v>
      </c>
      <c r="D5" t="s">
        <v>304</v>
      </c>
      <c r="E5" t="s">
        <v>298</v>
      </c>
      <c r="G5">
        <v>1589440.9336182</v>
      </c>
      <c r="H5">
        <v>1674420.92927184</v>
      </c>
      <c r="I5">
        <v>1774304.2502259701</v>
      </c>
      <c r="J5">
        <v>1851512.7903801899</v>
      </c>
      <c r="K5">
        <v>1908976.8290479199</v>
      </c>
      <c r="L5">
        <v>1975268.9728952299</v>
      </c>
      <c r="M5">
        <v>1999958.2577499601</v>
      </c>
      <c r="N5">
        <v>2072644.2587383001</v>
      </c>
      <c r="O5">
        <v>2118899.4308978599</v>
      </c>
      <c r="P5">
        <v>2168139.3994396902</v>
      </c>
      <c r="Q5">
        <v>2243399.8336480898</v>
      </c>
      <c r="R5">
        <v>2308285.07641696</v>
      </c>
      <c r="S5">
        <v>2315379.5705138599</v>
      </c>
      <c r="T5">
        <v>2321814.9479552698</v>
      </c>
      <c r="U5">
        <v>2198601.6859855899</v>
      </c>
      <c r="V5">
        <v>2175369.4005785198</v>
      </c>
      <c r="W5">
        <v>2149043.8308402202</v>
      </c>
      <c r="X5">
        <v>2118963.7974610701</v>
      </c>
      <c r="Y5">
        <v>2096656.6822395499</v>
      </c>
      <c r="Z5">
        <v>2082566.4377148901</v>
      </c>
      <c r="AA5">
        <v>2057754.1692143399</v>
      </c>
      <c r="AB5">
        <v>2045289.1821576301</v>
      </c>
      <c r="AC5">
        <v>2083625.2652187699</v>
      </c>
      <c r="AD5">
        <v>2135582.2169943298</v>
      </c>
      <c r="AE5">
        <v>2158334.5756729501</v>
      </c>
      <c r="AF5">
        <v>2124501.93502913</v>
      </c>
    </row>
    <row r="6" spans="1:32" x14ac:dyDescent="0.3">
      <c r="A6" t="s">
        <v>207</v>
      </c>
      <c r="B6" t="s">
        <v>305</v>
      </c>
      <c r="C6" t="s">
        <v>297</v>
      </c>
      <c r="D6" t="s">
        <v>306</v>
      </c>
      <c r="E6" t="s">
        <v>298</v>
      </c>
      <c r="G6">
        <v>870680.62568266096</v>
      </c>
      <c r="H6">
        <v>815051.88833137602</v>
      </c>
      <c r="I6">
        <v>773427.01113152504</v>
      </c>
      <c r="J6">
        <v>727138.44903012295</v>
      </c>
      <c r="K6">
        <v>686352.61718347098</v>
      </c>
      <c r="L6">
        <v>657111.681985709</v>
      </c>
      <c r="M6">
        <v>624346.733302059</v>
      </c>
      <c r="N6">
        <v>585894.67534794495</v>
      </c>
      <c r="O6">
        <v>553684.92554296204</v>
      </c>
      <c r="P6">
        <v>524560.34815514798</v>
      </c>
      <c r="Q6">
        <v>500036.95053636801</v>
      </c>
      <c r="R6">
        <v>489914.06884335901</v>
      </c>
      <c r="S6">
        <v>480740.65159603499</v>
      </c>
      <c r="T6">
        <v>467669.62783262</v>
      </c>
      <c r="U6">
        <v>430758.84296681202</v>
      </c>
      <c r="V6">
        <v>425243.83977002901</v>
      </c>
      <c r="W6">
        <v>420103.526001636</v>
      </c>
      <c r="X6">
        <v>413127.14043682697</v>
      </c>
      <c r="Y6">
        <v>414336.408903918</v>
      </c>
      <c r="Z6">
        <v>411733.11467199097</v>
      </c>
      <c r="AA6">
        <v>405497.51120171498</v>
      </c>
      <c r="AB6">
        <v>402556.93568150298</v>
      </c>
      <c r="AC6">
        <v>411193.86425655702</v>
      </c>
      <c r="AD6">
        <v>420001.25660995499</v>
      </c>
      <c r="AE6">
        <v>412637.38485559099</v>
      </c>
      <c r="AF6">
        <v>391147.052696003</v>
      </c>
    </row>
    <row r="7" spans="1:32" x14ac:dyDescent="0.3">
      <c r="A7" t="s">
        <v>207</v>
      </c>
      <c r="B7" t="s">
        <v>307</v>
      </c>
      <c r="C7" t="s">
        <v>297</v>
      </c>
      <c r="D7" t="s">
        <v>308</v>
      </c>
      <c r="E7" t="s">
        <v>298</v>
      </c>
      <c r="G7">
        <v>646894.95204245998</v>
      </c>
      <c r="H7">
        <v>701230.13691686105</v>
      </c>
      <c r="I7">
        <v>763456.16172324505</v>
      </c>
      <c r="J7">
        <v>810031.36255055096</v>
      </c>
      <c r="K7">
        <v>846824.24997710495</v>
      </c>
      <c r="L7">
        <v>894560.98767515598</v>
      </c>
      <c r="M7">
        <v>926563.90971086</v>
      </c>
      <c r="N7">
        <v>956385.12782257202</v>
      </c>
      <c r="O7">
        <v>981223.96900024998</v>
      </c>
      <c r="P7">
        <v>1000406.53772324</v>
      </c>
      <c r="Q7">
        <v>1018240.45426801</v>
      </c>
      <c r="R7">
        <v>1031931.73093109</v>
      </c>
      <c r="S7">
        <v>1036334.1836485</v>
      </c>
      <c r="T7">
        <v>1041659.4531948901</v>
      </c>
      <c r="U7">
        <v>994515.12683927105</v>
      </c>
      <c r="V7">
        <v>967736.30159405898</v>
      </c>
      <c r="W7">
        <v>943896.02186750795</v>
      </c>
      <c r="X7">
        <v>914138.29992482904</v>
      </c>
      <c r="Y7">
        <v>892184.79934054695</v>
      </c>
      <c r="Z7">
        <v>847298.146124847</v>
      </c>
      <c r="AA7">
        <v>809824.74987413897</v>
      </c>
      <c r="AB7">
        <v>779221.81916687696</v>
      </c>
      <c r="AC7">
        <v>768781.91990244703</v>
      </c>
      <c r="AD7">
        <v>763744.43548382504</v>
      </c>
      <c r="AE7">
        <v>759406.33574680204</v>
      </c>
      <c r="AF7">
        <v>739797.76311990595</v>
      </c>
    </row>
    <row r="8" spans="1:32" x14ac:dyDescent="0.3">
      <c r="A8" t="s">
        <v>207</v>
      </c>
      <c r="B8" t="s">
        <v>309</v>
      </c>
      <c r="C8" t="s">
        <v>297</v>
      </c>
      <c r="D8" t="s">
        <v>310</v>
      </c>
      <c r="E8" t="s">
        <v>298</v>
      </c>
      <c r="G8">
        <v>599034.99767246295</v>
      </c>
      <c r="H8">
        <v>605662.55095411895</v>
      </c>
      <c r="I8">
        <v>609819.90159830998</v>
      </c>
      <c r="J8">
        <v>595508.62110626802</v>
      </c>
      <c r="K8">
        <v>580865.18782265403</v>
      </c>
      <c r="L8">
        <v>579878.41184207494</v>
      </c>
      <c r="M8">
        <v>571306.09489859606</v>
      </c>
      <c r="N8">
        <v>560468.54969356605</v>
      </c>
      <c r="O8">
        <v>553053.60682729003</v>
      </c>
      <c r="P8">
        <v>554925.36617869197</v>
      </c>
      <c r="Q8">
        <v>565100.55270650203</v>
      </c>
      <c r="R8">
        <v>578393.06034809398</v>
      </c>
      <c r="S8">
        <v>585287.86370788701</v>
      </c>
      <c r="T8">
        <v>590464.37931889505</v>
      </c>
      <c r="U8">
        <v>563998.61908765906</v>
      </c>
      <c r="V8">
        <v>558421.74934451596</v>
      </c>
      <c r="W8">
        <v>554308.36212113802</v>
      </c>
      <c r="X8">
        <v>547903.51468362997</v>
      </c>
      <c r="Y8">
        <v>544178.06245609105</v>
      </c>
      <c r="Z8">
        <v>501841.75278605602</v>
      </c>
      <c r="AA8">
        <v>469930.38956552598</v>
      </c>
      <c r="AB8">
        <v>444108.45491244999</v>
      </c>
      <c r="AC8">
        <v>433536.23119342298</v>
      </c>
      <c r="AD8">
        <v>428419.736956587</v>
      </c>
      <c r="AE8">
        <v>419803.92454715801</v>
      </c>
      <c r="AF8">
        <v>380732.69814244</v>
      </c>
    </row>
    <row r="9" spans="1:32" x14ac:dyDescent="0.3">
      <c r="A9" t="s">
        <v>207</v>
      </c>
      <c r="B9" t="s">
        <v>311</v>
      </c>
      <c r="C9" t="s">
        <v>297</v>
      </c>
      <c r="D9" t="s">
        <v>312</v>
      </c>
      <c r="E9" t="s">
        <v>298</v>
      </c>
      <c r="G9">
        <v>7140014.6724016396</v>
      </c>
      <c r="H9">
        <v>7354360.7466339096</v>
      </c>
      <c r="I9">
        <v>7552695.8323755497</v>
      </c>
      <c r="J9">
        <v>7626034.0998566002</v>
      </c>
      <c r="K9">
        <v>7538185.1884326404</v>
      </c>
      <c r="L9">
        <v>7639874.6248049298</v>
      </c>
      <c r="M9">
        <v>7674615.4639761103</v>
      </c>
      <c r="N9">
        <v>7666603.2655555503</v>
      </c>
      <c r="O9">
        <v>7692912.49511672</v>
      </c>
      <c r="P9">
        <v>7807056.9615062503</v>
      </c>
      <c r="Q9">
        <v>7924337.3309318703</v>
      </c>
      <c r="R9">
        <v>8276863.3023719797</v>
      </c>
      <c r="S9">
        <v>8541417.4152916204</v>
      </c>
      <c r="T9">
        <v>8725397.9824237004</v>
      </c>
      <c r="U9">
        <v>8323539.4095166698</v>
      </c>
      <c r="V9">
        <v>8399692.4697867706</v>
      </c>
      <c r="W9">
        <v>8471695.4980355203</v>
      </c>
      <c r="X9">
        <v>8582793.9491804801</v>
      </c>
      <c r="Y9">
        <v>8760442.3174446095</v>
      </c>
      <c r="Z9">
        <v>8950382.1425161492</v>
      </c>
      <c r="AA9">
        <v>9047058.0795364901</v>
      </c>
      <c r="AB9">
        <v>9134540.3277745098</v>
      </c>
      <c r="AC9">
        <v>9393680.7113170102</v>
      </c>
      <c r="AD9">
        <v>9631647.7193638794</v>
      </c>
      <c r="AE9">
        <v>9744053.2217905894</v>
      </c>
      <c r="AF9">
        <v>9518418.9735087696</v>
      </c>
    </row>
    <row r="10" spans="1:32" x14ac:dyDescent="0.3">
      <c r="A10" t="s">
        <v>207</v>
      </c>
      <c r="B10" t="s">
        <v>313</v>
      </c>
      <c r="C10" t="s">
        <v>297</v>
      </c>
      <c r="D10" t="s">
        <v>314</v>
      </c>
      <c r="E10" t="s">
        <v>298</v>
      </c>
      <c r="G10">
        <v>11536598.9478989</v>
      </c>
      <c r="H10">
        <v>11925567.133385601</v>
      </c>
      <c r="I10">
        <v>12423512.3486303</v>
      </c>
      <c r="J10">
        <v>12648158.426906001</v>
      </c>
      <c r="K10">
        <v>12868732.559250901</v>
      </c>
      <c r="L10">
        <v>13241753.286283299</v>
      </c>
      <c r="M10">
        <v>13549350.562892601</v>
      </c>
      <c r="N10">
        <v>13774478.7011871</v>
      </c>
      <c r="O10">
        <v>14015416.902604001</v>
      </c>
      <c r="P10">
        <v>14373207.6990542</v>
      </c>
      <c r="Q10">
        <v>14853984.5783352</v>
      </c>
      <c r="R10">
        <v>15571316.494934</v>
      </c>
      <c r="S10">
        <v>16123491.2098605</v>
      </c>
      <c r="T10">
        <v>16693964.955741599</v>
      </c>
      <c r="U10">
        <v>16277243.248242199</v>
      </c>
      <c r="V10">
        <v>16674064.6306218</v>
      </c>
      <c r="W10">
        <v>17025477.638555899</v>
      </c>
      <c r="X10">
        <v>17421916.770486001</v>
      </c>
      <c r="Y10">
        <v>17839811.6331321</v>
      </c>
      <c r="Z10">
        <v>18343619.889231201</v>
      </c>
      <c r="AA10">
        <v>18589589.269229401</v>
      </c>
      <c r="AB10">
        <v>18747379.006885499</v>
      </c>
      <c r="AC10">
        <v>19231967.870301601</v>
      </c>
      <c r="AD10">
        <v>19671811.260847401</v>
      </c>
      <c r="AE10">
        <v>19850102.238273099</v>
      </c>
      <c r="AF10">
        <v>19450019.825121298</v>
      </c>
    </row>
    <row r="11" spans="1:32" x14ac:dyDescent="0.3">
      <c r="A11" t="s">
        <v>207</v>
      </c>
      <c r="B11" t="s">
        <v>315</v>
      </c>
      <c r="C11" t="s">
        <v>297</v>
      </c>
      <c r="D11" t="s">
        <v>316</v>
      </c>
      <c r="E11" t="s">
        <v>298</v>
      </c>
      <c r="G11">
        <v>4396584.2754972996</v>
      </c>
      <c r="H11">
        <v>4571206.3867516601</v>
      </c>
      <c r="I11">
        <v>4870816.5162547203</v>
      </c>
      <c r="J11">
        <v>5022124.3270494398</v>
      </c>
      <c r="K11">
        <v>5330547.3708182201</v>
      </c>
      <c r="L11">
        <v>5601878.6614784095</v>
      </c>
      <c r="M11">
        <v>5874735.0989164803</v>
      </c>
      <c r="N11">
        <v>6107875.4356315797</v>
      </c>
      <c r="O11">
        <v>6322504.4074872602</v>
      </c>
      <c r="P11">
        <v>6566150.7375480002</v>
      </c>
      <c r="Q11">
        <v>6929647.2474033497</v>
      </c>
      <c r="R11">
        <v>7294453.1925620502</v>
      </c>
      <c r="S11">
        <v>7582073.7945688404</v>
      </c>
      <c r="T11">
        <v>7968566.9733178699</v>
      </c>
      <c r="U11">
        <v>7953703.8387255203</v>
      </c>
      <c r="V11">
        <v>8274372.1608350696</v>
      </c>
      <c r="W11">
        <v>8553782.1405203994</v>
      </c>
      <c r="X11">
        <v>8839122.8213055208</v>
      </c>
      <c r="Y11">
        <v>9079369.3156874701</v>
      </c>
      <c r="Z11">
        <v>9393237.7467150297</v>
      </c>
      <c r="AA11">
        <v>9542531.1896928791</v>
      </c>
      <c r="AB11">
        <v>9612838.6791109405</v>
      </c>
      <c r="AC11">
        <v>9838287.1589845791</v>
      </c>
      <c r="AD11">
        <v>10040163.541483499</v>
      </c>
      <c r="AE11">
        <v>10106049.0164825</v>
      </c>
      <c r="AF11">
        <v>9931600.8516125791</v>
      </c>
    </row>
    <row r="12" spans="1:32" x14ac:dyDescent="0.3">
      <c r="A12" t="s">
        <v>207</v>
      </c>
      <c r="B12" t="s">
        <v>317</v>
      </c>
      <c r="C12" t="s">
        <v>297</v>
      </c>
      <c r="D12" t="s">
        <v>318</v>
      </c>
      <c r="E12" t="s">
        <v>298</v>
      </c>
      <c r="G12">
        <v>2747687.3686576202</v>
      </c>
      <c r="H12">
        <v>2859529.4901612699</v>
      </c>
      <c r="I12">
        <v>2993440.0679847598</v>
      </c>
      <c r="J12">
        <v>3048953.4540549801</v>
      </c>
      <c r="K12">
        <v>3081886.13960488</v>
      </c>
      <c r="L12">
        <v>3134437.05896908</v>
      </c>
      <c r="M12">
        <v>3103440.6128865001</v>
      </c>
      <c r="N12">
        <v>3074037.6881279098</v>
      </c>
      <c r="O12">
        <v>3096724.9141928698</v>
      </c>
      <c r="P12">
        <v>3119246.97856641</v>
      </c>
      <c r="Q12">
        <v>3151152.18150406</v>
      </c>
      <c r="R12">
        <v>3224495.38097311</v>
      </c>
      <c r="S12">
        <v>3259881.41094193</v>
      </c>
      <c r="T12">
        <v>3303793.0607364699</v>
      </c>
      <c r="U12">
        <v>3157524.5351581499</v>
      </c>
      <c r="V12">
        <v>3177285.9285656302</v>
      </c>
      <c r="W12">
        <v>3190724.3361504599</v>
      </c>
      <c r="X12">
        <v>3218442.1866337801</v>
      </c>
      <c r="Y12">
        <v>3291434.6377714402</v>
      </c>
      <c r="Z12">
        <v>3400557.38012227</v>
      </c>
      <c r="AA12">
        <v>3467041.6333703799</v>
      </c>
      <c r="AB12">
        <v>3486241.6325911898</v>
      </c>
      <c r="AC12">
        <v>3592179.15264124</v>
      </c>
      <c r="AD12">
        <v>3678980.4998318101</v>
      </c>
      <c r="AE12">
        <v>3705736.3222534899</v>
      </c>
      <c r="AF12">
        <v>3617633.01316689</v>
      </c>
    </row>
    <row r="13" spans="1:32" x14ac:dyDescent="0.3">
      <c r="A13" t="s">
        <v>207</v>
      </c>
      <c r="B13" t="s">
        <v>319</v>
      </c>
      <c r="C13" t="s">
        <v>297</v>
      </c>
      <c r="D13" t="s">
        <v>320</v>
      </c>
      <c r="E13" t="s">
        <v>298</v>
      </c>
      <c r="G13">
        <v>4378728.9153484898</v>
      </c>
      <c r="H13">
        <v>4366430.7038017102</v>
      </c>
      <c r="I13">
        <v>4379737.9390797503</v>
      </c>
      <c r="J13">
        <v>4267901.7533694701</v>
      </c>
      <c r="K13">
        <v>4175342.5670038401</v>
      </c>
      <c r="L13">
        <v>4069719.71107001</v>
      </c>
      <c r="M13">
        <v>3959557.7445173999</v>
      </c>
      <c r="N13">
        <v>3793752.5915292902</v>
      </c>
      <c r="O13">
        <v>3734708.79274802</v>
      </c>
      <c r="P13">
        <v>3708429.87705096</v>
      </c>
      <c r="Q13">
        <v>3709884.6449730699</v>
      </c>
      <c r="R13">
        <v>3760317.6801956901</v>
      </c>
      <c r="S13">
        <v>3784080.67556983</v>
      </c>
      <c r="T13">
        <v>3842980.3249996798</v>
      </c>
      <c r="U13">
        <v>3665869.3514323598</v>
      </c>
      <c r="V13">
        <v>3667165.8913699598</v>
      </c>
      <c r="W13">
        <v>3654780.6845282698</v>
      </c>
      <c r="X13">
        <v>3636258.5135570802</v>
      </c>
      <c r="Y13">
        <v>3650953.3673977698</v>
      </c>
      <c r="Z13">
        <v>3788074.5839707199</v>
      </c>
      <c r="AA13">
        <v>3850702.5280122799</v>
      </c>
      <c r="AB13">
        <v>3850894.4673615298</v>
      </c>
      <c r="AC13">
        <v>3868772.3180143698</v>
      </c>
      <c r="AD13">
        <v>3925432.3363407101</v>
      </c>
      <c r="AE13">
        <v>3894857.4842961198</v>
      </c>
      <c r="AF13">
        <v>3759753.1854451098</v>
      </c>
    </row>
    <row r="14" spans="1:32" x14ac:dyDescent="0.3">
      <c r="A14" t="s">
        <v>207</v>
      </c>
      <c r="B14" t="s">
        <v>321</v>
      </c>
      <c r="C14" t="s">
        <v>297</v>
      </c>
      <c r="D14" t="s">
        <v>322</v>
      </c>
      <c r="E14" t="s">
        <v>298</v>
      </c>
      <c r="G14">
        <v>13430936.1781542</v>
      </c>
      <c r="H14">
        <v>12748523.755508</v>
      </c>
      <c r="I14">
        <v>12540976.204717999</v>
      </c>
      <c r="J14">
        <v>12138646.0226104</v>
      </c>
      <c r="K14">
        <v>11985320.687809501</v>
      </c>
      <c r="L14">
        <v>12012486.4019231</v>
      </c>
      <c r="M14">
        <v>11991977.955899199</v>
      </c>
      <c r="N14">
        <v>11891531.5555091</v>
      </c>
      <c r="O14">
        <v>11866495.8403011</v>
      </c>
      <c r="P14">
        <v>12010137.0401504</v>
      </c>
      <c r="Q14">
        <v>12287828.3748399</v>
      </c>
      <c r="R14">
        <v>12784629.9239501</v>
      </c>
      <c r="S14">
        <v>13007032.832944101</v>
      </c>
      <c r="T14">
        <v>12883578.162582399</v>
      </c>
      <c r="U14">
        <v>11860459.996077901</v>
      </c>
      <c r="V14">
        <v>11681065.519598801</v>
      </c>
      <c r="W14">
        <v>11443121.925644301</v>
      </c>
      <c r="X14">
        <v>11232979.3499605</v>
      </c>
      <c r="Y14">
        <v>11046508.887039199</v>
      </c>
      <c r="Z14">
        <v>11121222.854244599</v>
      </c>
      <c r="AA14">
        <v>10972512.0598618</v>
      </c>
      <c r="AB14">
        <v>10685422.261398301</v>
      </c>
      <c r="AC14">
        <v>10742692.364735</v>
      </c>
      <c r="AD14">
        <v>10686958.3390813</v>
      </c>
      <c r="AE14">
        <v>10710679.458974799</v>
      </c>
      <c r="AF14">
        <v>10392333.658023899</v>
      </c>
    </row>
    <row r="15" spans="1:32" x14ac:dyDescent="0.3">
      <c r="A15" t="s">
        <v>207</v>
      </c>
      <c r="B15" t="s">
        <v>323</v>
      </c>
      <c r="C15" t="s">
        <v>297</v>
      </c>
      <c r="D15" t="s">
        <v>324</v>
      </c>
      <c r="E15" t="s">
        <v>298</v>
      </c>
      <c r="G15">
        <v>19244447.7104798</v>
      </c>
      <c r="H15">
        <v>19129142.302298199</v>
      </c>
      <c r="I15">
        <v>19548535.028917</v>
      </c>
      <c r="J15">
        <v>19599930.4671175</v>
      </c>
      <c r="K15">
        <v>19909376.3777899</v>
      </c>
      <c r="L15">
        <v>20498202.298629999</v>
      </c>
      <c r="M15">
        <v>20833624.290938102</v>
      </c>
      <c r="N15">
        <v>20938576.526211601</v>
      </c>
      <c r="O15">
        <v>21112697.167796299</v>
      </c>
      <c r="P15">
        <v>21524114.038592901</v>
      </c>
      <c r="Q15">
        <v>22103389.5515026</v>
      </c>
      <c r="R15">
        <v>22912006.450649399</v>
      </c>
      <c r="S15">
        <v>23241218.754375499</v>
      </c>
      <c r="T15">
        <v>23143804.113276102</v>
      </c>
      <c r="U15">
        <v>21642127.548903201</v>
      </c>
      <c r="V15">
        <v>21390381.316905599</v>
      </c>
      <c r="W15">
        <v>21192406.914564598</v>
      </c>
      <c r="X15">
        <v>21036329.234225702</v>
      </c>
      <c r="Y15">
        <v>21010233.9495905</v>
      </c>
      <c r="Z15">
        <v>21336905.057689302</v>
      </c>
      <c r="AA15">
        <v>21318136.569077399</v>
      </c>
      <c r="AB15">
        <v>21027018.440199401</v>
      </c>
      <c r="AC15">
        <v>21360153.815584101</v>
      </c>
      <c r="AD15">
        <v>21642286.505536798</v>
      </c>
      <c r="AE15">
        <v>21478224.012897398</v>
      </c>
      <c r="AF15">
        <v>20673581.584902901</v>
      </c>
    </row>
    <row r="16" spans="1:32" x14ac:dyDescent="0.3">
      <c r="A16" t="s">
        <v>207</v>
      </c>
      <c r="B16" t="s">
        <v>325</v>
      </c>
      <c r="C16" t="s">
        <v>297</v>
      </c>
      <c r="D16" t="s">
        <v>326</v>
      </c>
      <c r="E16" t="s">
        <v>298</v>
      </c>
      <c r="G16">
        <v>5813511.5323255798</v>
      </c>
      <c r="H16">
        <v>6380618.5467901397</v>
      </c>
      <c r="I16">
        <v>7007558.8241990302</v>
      </c>
      <c r="J16">
        <v>7461284.4445070699</v>
      </c>
      <c r="K16">
        <v>7924055.6899804501</v>
      </c>
      <c r="L16">
        <v>8485715.8967069294</v>
      </c>
      <c r="M16">
        <v>8841646.3350388892</v>
      </c>
      <c r="N16">
        <v>9047044.9707025401</v>
      </c>
      <c r="O16">
        <v>9246201.3274951503</v>
      </c>
      <c r="P16">
        <v>9513976.9984424505</v>
      </c>
      <c r="Q16">
        <v>9815561.1766627003</v>
      </c>
      <c r="R16">
        <v>10127376.526699301</v>
      </c>
      <c r="S16">
        <v>10234185.9214315</v>
      </c>
      <c r="T16">
        <v>10260225.9506936</v>
      </c>
      <c r="U16">
        <v>9781667.5528253801</v>
      </c>
      <c r="V16">
        <v>9709315.7973068506</v>
      </c>
      <c r="W16">
        <v>9749284.9889203198</v>
      </c>
      <c r="X16">
        <v>9803349.88426519</v>
      </c>
      <c r="Y16">
        <v>9963725.0625513494</v>
      </c>
      <c r="Z16">
        <v>10215682.2034446</v>
      </c>
      <c r="AA16">
        <v>10345624.509215601</v>
      </c>
      <c r="AB16">
        <v>10341596.178801101</v>
      </c>
      <c r="AC16">
        <v>10617461.450849</v>
      </c>
      <c r="AD16">
        <v>10955328.1664555</v>
      </c>
      <c r="AE16">
        <v>10767544.553922599</v>
      </c>
      <c r="AF16">
        <v>10281247.926879</v>
      </c>
    </row>
    <row r="17" spans="1:32" x14ac:dyDescent="0.3">
      <c r="A17" t="s">
        <v>207</v>
      </c>
      <c r="B17" t="s">
        <v>327</v>
      </c>
      <c r="C17" t="s">
        <v>297</v>
      </c>
      <c r="D17" t="s">
        <v>328</v>
      </c>
      <c r="E17" t="s">
        <v>298</v>
      </c>
      <c r="G17">
        <v>3626420.0032860199</v>
      </c>
      <c r="H17">
        <v>4018025.4434232502</v>
      </c>
      <c r="I17">
        <v>4426632.2192506297</v>
      </c>
      <c r="J17">
        <v>4758328.0694893701</v>
      </c>
      <c r="K17">
        <v>5035146.21334833</v>
      </c>
      <c r="L17">
        <v>5344318.0921380501</v>
      </c>
      <c r="M17">
        <v>5579206.6701225797</v>
      </c>
      <c r="N17">
        <v>5880399.5575383604</v>
      </c>
      <c r="O17">
        <v>6222688.1933170501</v>
      </c>
      <c r="P17">
        <v>6638853.0092587499</v>
      </c>
      <c r="Q17">
        <v>6982006.2296039602</v>
      </c>
      <c r="R17">
        <v>7430251.2325190203</v>
      </c>
      <c r="S17">
        <v>7714022.1966818999</v>
      </c>
      <c r="T17">
        <v>7967078.0552861402</v>
      </c>
      <c r="U17">
        <v>7713510.8206190402</v>
      </c>
      <c r="V17">
        <v>7882365.17574229</v>
      </c>
      <c r="W17">
        <v>8006777.4961075401</v>
      </c>
      <c r="X17">
        <v>8161173.7271270296</v>
      </c>
      <c r="Y17">
        <v>8362080.3588194698</v>
      </c>
      <c r="Z17">
        <v>8718300.6201760694</v>
      </c>
      <c r="AA17">
        <v>8859673.5898757409</v>
      </c>
      <c r="AB17">
        <v>8866844.4528566804</v>
      </c>
      <c r="AC17">
        <v>9129658.1532813199</v>
      </c>
      <c r="AD17">
        <v>9335986.5188328493</v>
      </c>
      <c r="AE17">
        <v>9272560.8858750798</v>
      </c>
      <c r="AF17">
        <v>8917254.3095974792</v>
      </c>
    </row>
    <row r="18" spans="1:32" x14ac:dyDescent="0.3">
      <c r="A18" t="s">
        <v>207</v>
      </c>
      <c r="B18" t="s">
        <v>329</v>
      </c>
      <c r="C18" t="s">
        <v>297</v>
      </c>
      <c r="D18" t="s">
        <v>330</v>
      </c>
      <c r="E18" t="s">
        <v>298</v>
      </c>
      <c r="G18">
        <v>7545603.2915123301</v>
      </c>
      <c r="H18">
        <v>7128282.6626522597</v>
      </c>
      <c r="I18">
        <v>6954772.57173202</v>
      </c>
      <c r="J18">
        <v>6646246.84796301</v>
      </c>
      <c r="K18">
        <v>6423993.5274360497</v>
      </c>
      <c r="L18">
        <v>6439965.79090642</v>
      </c>
      <c r="M18">
        <v>6477377.9285297599</v>
      </c>
      <c r="N18">
        <v>6598925.3612397797</v>
      </c>
      <c r="O18">
        <v>6787717.3076165002</v>
      </c>
      <c r="P18">
        <v>7143710.9317052402</v>
      </c>
      <c r="Q18">
        <v>7544293.1245776499</v>
      </c>
      <c r="R18">
        <v>8119821.4801352397</v>
      </c>
      <c r="S18">
        <v>8411262.0789186694</v>
      </c>
      <c r="T18">
        <v>8459836.6579661705</v>
      </c>
      <c r="U18">
        <v>8072644.5436153496</v>
      </c>
      <c r="V18">
        <v>8228131.1200115299</v>
      </c>
      <c r="W18">
        <v>8383066.9527203301</v>
      </c>
      <c r="X18">
        <v>8684950.0946300998</v>
      </c>
      <c r="Y18">
        <v>9235769.3548072204</v>
      </c>
      <c r="Z18">
        <v>10110690.9818165</v>
      </c>
      <c r="AA18">
        <v>10681162.423826</v>
      </c>
      <c r="AB18">
        <v>11028960.2955689</v>
      </c>
      <c r="AC18">
        <v>11502645.1825053</v>
      </c>
      <c r="AD18">
        <v>11876197.503095699</v>
      </c>
      <c r="AE18">
        <v>12497752.8929432</v>
      </c>
      <c r="AF18">
        <v>12558810.204768</v>
      </c>
    </row>
    <row r="19" spans="1:32" x14ac:dyDescent="0.3">
      <c r="A19" t="s">
        <v>207</v>
      </c>
      <c r="B19" t="s">
        <v>331</v>
      </c>
      <c r="C19" t="s">
        <v>297</v>
      </c>
      <c r="D19" t="s">
        <v>332</v>
      </c>
      <c r="E19" t="s">
        <v>298</v>
      </c>
      <c r="G19">
        <v>896949.21273653198</v>
      </c>
      <c r="H19">
        <v>968319.96879324899</v>
      </c>
      <c r="I19">
        <v>1056423.19059158</v>
      </c>
      <c r="J19">
        <v>1117454.4092687401</v>
      </c>
      <c r="K19">
        <v>1167875.62545027</v>
      </c>
      <c r="L19">
        <v>1232054.9499969201</v>
      </c>
      <c r="M19">
        <v>1250965.1442642801</v>
      </c>
      <c r="N19">
        <v>1250875.0001493399</v>
      </c>
      <c r="O19">
        <v>1236665.8915345001</v>
      </c>
      <c r="P19">
        <v>1233820.0126575599</v>
      </c>
      <c r="Q19">
        <v>1242489.7885569299</v>
      </c>
      <c r="R19">
        <v>1258675.6318959701</v>
      </c>
      <c r="S19">
        <v>1268798.93721324</v>
      </c>
      <c r="T19">
        <v>1271084.5254913201</v>
      </c>
      <c r="U19">
        <v>1189891.3359078099</v>
      </c>
      <c r="V19">
        <v>1169773.23197613</v>
      </c>
      <c r="W19">
        <v>1155864.2588051099</v>
      </c>
      <c r="X19">
        <v>1151194.6907055799</v>
      </c>
      <c r="Y19">
        <v>1137133.48689035</v>
      </c>
      <c r="Z19">
        <v>1096456.64717579</v>
      </c>
      <c r="AA19">
        <v>1044157.7141537101</v>
      </c>
      <c r="AB19">
        <v>1000892.47712157</v>
      </c>
      <c r="AC19">
        <v>1017087.2380914</v>
      </c>
      <c r="AD19">
        <v>1043325.40055745</v>
      </c>
      <c r="AE19">
        <v>1059890.28208614</v>
      </c>
      <c r="AF19">
        <v>1046269.36595119</v>
      </c>
    </row>
    <row r="20" spans="1:32" x14ac:dyDescent="0.3">
      <c r="A20" t="s">
        <v>207</v>
      </c>
      <c r="B20" t="s">
        <v>333</v>
      </c>
      <c r="C20" t="s">
        <v>297</v>
      </c>
      <c r="D20" t="s">
        <v>334</v>
      </c>
      <c r="E20" t="s">
        <v>298</v>
      </c>
      <c r="G20">
        <v>243488.98132134799</v>
      </c>
      <c r="H20">
        <v>226920.14547038299</v>
      </c>
      <c r="I20">
        <v>229931.46145693099</v>
      </c>
      <c r="J20">
        <v>241934.85365869699</v>
      </c>
      <c r="K20">
        <v>234584.225130584</v>
      </c>
      <c r="L20">
        <v>228280.39915915401</v>
      </c>
      <c r="M20">
        <v>232863.60591648301</v>
      </c>
      <c r="N20">
        <v>234481.883669059</v>
      </c>
      <c r="O20">
        <v>228977.209992916</v>
      </c>
      <c r="P20">
        <v>240184.57316010899</v>
      </c>
      <c r="Q20">
        <v>249192.96641629699</v>
      </c>
      <c r="R20">
        <v>261917.24454988999</v>
      </c>
      <c r="S20">
        <v>268669.836971996</v>
      </c>
      <c r="T20">
        <v>263723.334998039</v>
      </c>
      <c r="U20">
        <v>252255.20290423301</v>
      </c>
      <c r="V20">
        <v>242989.32176617399</v>
      </c>
      <c r="W20">
        <v>247533.396417212</v>
      </c>
      <c r="X20">
        <v>248965.82497619701</v>
      </c>
      <c r="Y20">
        <v>252473.31650777301</v>
      </c>
      <c r="Z20">
        <v>268637.2696153</v>
      </c>
      <c r="AA20">
        <v>269984.78525476001</v>
      </c>
      <c r="AB20">
        <v>282988.54234713502</v>
      </c>
      <c r="AC20">
        <v>289132.946849956</v>
      </c>
      <c r="AD20">
        <v>292000.95078138699</v>
      </c>
      <c r="AE20">
        <v>289226.99751040398</v>
      </c>
      <c r="AF20">
        <v>277280.58279897901</v>
      </c>
    </row>
    <row r="21" spans="1:32" x14ac:dyDescent="0.3">
      <c r="A21" t="s">
        <v>207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207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207</v>
      </c>
      <c r="B23" t="s">
        <v>339</v>
      </c>
      <c r="C23" t="s">
        <v>297</v>
      </c>
      <c r="D23" t="s">
        <v>340</v>
      </c>
      <c r="E23" t="s">
        <v>298</v>
      </c>
      <c r="G23">
        <v>1414765.1674622099</v>
      </c>
      <c r="H23">
        <v>1491951.89648946</v>
      </c>
      <c r="I23">
        <v>1543458.1742330799</v>
      </c>
      <c r="J23">
        <v>1567194.43254616</v>
      </c>
      <c r="K23">
        <v>1581323.66235506</v>
      </c>
      <c r="L23">
        <v>1583156.4295636299</v>
      </c>
      <c r="M23">
        <v>1564853.4214210899</v>
      </c>
      <c r="N23">
        <v>1551467.2863666201</v>
      </c>
      <c r="O23">
        <v>1534801.34113467</v>
      </c>
      <c r="P23">
        <v>1521569.79072466</v>
      </c>
      <c r="Q23">
        <v>1506245.4851721399</v>
      </c>
      <c r="R23">
        <v>1503740.10951008</v>
      </c>
      <c r="S23">
        <v>1489690.77501837</v>
      </c>
      <c r="T23">
        <v>1477965.4182961299</v>
      </c>
      <c r="U23">
        <v>1401355.4781196001</v>
      </c>
      <c r="V23">
        <v>1377895.5317738501</v>
      </c>
      <c r="W23">
        <v>1371831.26655274</v>
      </c>
      <c r="X23">
        <v>1356881.40907335</v>
      </c>
      <c r="Y23">
        <v>1336134.9869381699</v>
      </c>
      <c r="Z23">
        <v>1365009.1677493199</v>
      </c>
      <c r="AA23">
        <v>1391463.89560306</v>
      </c>
      <c r="AB23">
        <v>1400811.8430864001</v>
      </c>
      <c r="AC23">
        <v>1433766.8064270699</v>
      </c>
      <c r="AD23">
        <v>1475964.9770639599</v>
      </c>
      <c r="AE23">
        <v>1509455.13412515</v>
      </c>
      <c r="AF23">
        <v>1509955.25963243</v>
      </c>
    </row>
    <row r="24" spans="1:32" x14ac:dyDescent="0.3">
      <c r="A24" t="s">
        <v>207</v>
      </c>
      <c r="B24" t="s">
        <v>341</v>
      </c>
      <c r="C24" t="s">
        <v>297</v>
      </c>
      <c r="D24" t="s">
        <v>342</v>
      </c>
      <c r="E24" t="s">
        <v>298</v>
      </c>
      <c r="G24">
        <v>1936822.02949113</v>
      </c>
      <c r="H24">
        <v>2087627.29152535</v>
      </c>
      <c r="I24">
        <v>2262817.4838829399</v>
      </c>
      <c r="J24">
        <v>2371752.3784624399</v>
      </c>
      <c r="K24">
        <v>2442811.2566808402</v>
      </c>
      <c r="L24">
        <v>2644732.16350397</v>
      </c>
      <c r="M24">
        <v>2826187.8199530798</v>
      </c>
      <c r="N24">
        <v>2987221.0231377399</v>
      </c>
      <c r="O24">
        <v>3055343.3774150498</v>
      </c>
      <c r="P24">
        <v>3187949.6844259999</v>
      </c>
      <c r="Q24">
        <v>3372548.39211326</v>
      </c>
      <c r="R24">
        <v>3594334.4705242999</v>
      </c>
      <c r="S24">
        <v>3782230.2607105998</v>
      </c>
      <c r="T24">
        <v>3913317.9004624202</v>
      </c>
      <c r="U24">
        <v>3948663.60093462</v>
      </c>
      <c r="V24">
        <v>3996903.1898631901</v>
      </c>
      <c r="W24">
        <v>4152645.1819365402</v>
      </c>
      <c r="X24">
        <v>4241989.2574912095</v>
      </c>
      <c r="Y24">
        <v>4379788.8409364801</v>
      </c>
      <c r="Z24">
        <v>4360909.1578122703</v>
      </c>
      <c r="AA24">
        <v>4362413.4937680904</v>
      </c>
      <c r="AB24">
        <v>4351791.7960310401</v>
      </c>
      <c r="AC24">
        <v>4368061.3443428501</v>
      </c>
      <c r="AD24">
        <v>4417072.2981875604</v>
      </c>
      <c r="AE24">
        <v>4506410.4611512097</v>
      </c>
      <c r="AF24">
        <v>4585177.4072726201</v>
      </c>
    </row>
    <row r="25" spans="1:32" x14ac:dyDescent="0.3">
      <c r="A25" t="s">
        <v>207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207</v>
      </c>
      <c r="B26" t="s">
        <v>345</v>
      </c>
      <c r="C26" t="s">
        <v>297</v>
      </c>
      <c r="D26" t="s">
        <v>346</v>
      </c>
      <c r="E26" t="s">
        <v>298</v>
      </c>
      <c r="G26">
        <v>1378360.86439441</v>
      </c>
      <c r="H26">
        <v>1469561.6385661101</v>
      </c>
      <c r="I26">
        <v>1565618.52631035</v>
      </c>
      <c r="J26">
        <v>1611200.0815717301</v>
      </c>
      <c r="K26">
        <v>1635562.5317876299</v>
      </c>
      <c r="L26">
        <v>1728192.51676556</v>
      </c>
      <c r="M26">
        <v>1857717.04248989</v>
      </c>
      <c r="N26">
        <v>2006595.30345155</v>
      </c>
      <c r="O26">
        <v>2095050.0879172599</v>
      </c>
      <c r="P26">
        <v>2276732.40300956</v>
      </c>
      <c r="Q26">
        <v>2403146.92711253</v>
      </c>
      <c r="R26">
        <v>2526449.2176051601</v>
      </c>
      <c r="S26">
        <v>2644758.55218946</v>
      </c>
      <c r="T26">
        <v>2663972.6840786198</v>
      </c>
      <c r="U26">
        <v>2653827.71286075</v>
      </c>
      <c r="V26">
        <v>2662518.1926470399</v>
      </c>
      <c r="W26">
        <v>2740914.3705830001</v>
      </c>
      <c r="X26">
        <v>2758685.86282587</v>
      </c>
      <c r="Y26">
        <v>2771079.7724303198</v>
      </c>
      <c r="Z26">
        <v>2711496.7826765799</v>
      </c>
      <c r="AA26">
        <v>2689405.74838639</v>
      </c>
      <c r="AB26">
        <v>2661637.1126246601</v>
      </c>
      <c r="AC26">
        <v>2639900.8084584</v>
      </c>
      <c r="AD26">
        <v>2642943.2054908001</v>
      </c>
      <c r="AE26">
        <v>2662722.1274119401</v>
      </c>
      <c r="AF26">
        <v>2708855.6922572702</v>
      </c>
    </row>
    <row r="27" spans="1:32" x14ac:dyDescent="0.3">
      <c r="A27" t="s">
        <v>207</v>
      </c>
      <c r="B27" t="s">
        <v>347</v>
      </c>
      <c r="C27" t="s">
        <v>297</v>
      </c>
      <c r="D27" t="s">
        <v>348</v>
      </c>
      <c r="E27" t="s">
        <v>298</v>
      </c>
      <c r="G27">
        <v>335379.75252831599</v>
      </c>
      <c r="H27">
        <v>421769.45684530103</v>
      </c>
      <c r="I27">
        <v>521799.43465564703</v>
      </c>
      <c r="J27">
        <v>608946.21314033004</v>
      </c>
      <c r="K27">
        <v>686749.63137389999</v>
      </c>
      <c r="L27">
        <v>813787.34269248997</v>
      </c>
      <c r="M27">
        <v>877863.45398457302</v>
      </c>
      <c r="N27">
        <v>902927.08567058702</v>
      </c>
      <c r="O27">
        <v>906578.81956535496</v>
      </c>
      <c r="P27">
        <v>872044.57970987598</v>
      </c>
      <c r="Q27">
        <v>939500.70368118701</v>
      </c>
      <c r="R27">
        <v>1043672.10577058</v>
      </c>
      <c r="S27">
        <v>1117305.38311215</v>
      </c>
      <c r="T27">
        <v>1232216.64970561</v>
      </c>
      <c r="U27">
        <v>1280564.1919400899</v>
      </c>
      <c r="V27">
        <v>1322425.59434174</v>
      </c>
      <c r="W27">
        <v>1400584.3078623901</v>
      </c>
      <c r="X27">
        <v>1472344.8436618799</v>
      </c>
      <c r="Y27">
        <v>1597174.6838763601</v>
      </c>
      <c r="Z27">
        <v>1635536.7116439999</v>
      </c>
      <c r="AA27">
        <v>1650084.8384907199</v>
      </c>
      <c r="AB27">
        <v>1659405.6270288499</v>
      </c>
      <c r="AC27">
        <v>1689441.26800302</v>
      </c>
      <c r="AD27">
        <v>1727370.74329728</v>
      </c>
      <c r="AE27">
        <v>1788885.34821305</v>
      </c>
      <c r="AF27">
        <v>1824316.7854440301</v>
      </c>
    </row>
    <row r="28" spans="1:32" x14ac:dyDescent="0.3">
      <c r="A28" t="s">
        <v>207</v>
      </c>
      <c r="B28" t="s">
        <v>349</v>
      </c>
      <c r="C28" t="s">
        <v>297</v>
      </c>
      <c r="D28" t="s">
        <v>350</v>
      </c>
      <c r="E28" t="s">
        <v>298</v>
      </c>
      <c r="G28">
        <v>595781.36603028397</v>
      </c>
      <c r="H28">
        <v>671660.38967996696</v>
      </c>
      <c r="I28">
        <v>758710.06637709099</v>
      </c>
      <c r="J28">
        <v>837328.85742610495</v>
      </c>
      <c r="K28">
        <v>921652.94337325997</v>
      </c>
      <c r="L28">
        <v>1022111.44503136</v>
      </c>
      <c r="M28">
        <v>1086545.91925809</v>
      </c>
      <c r="N28">
        <v>1119044.41284387</v>
      </c>
      <c r="O28">
        <v>1133834.0596290601</v>
      </c>
      <c r="P28">
        <v>1142165.40317071</v>
      </c>
      <c r="Q28">
        <v>1184262.5186567099</v>
      </c>
      <c r="R28">
        <v>1261212.2722159</v>
      </c>
      <c r="S28">
        <v>1359369.5254096801</v>
      </c>
      <c r="T28">
        <v>1429242.964039</v>
      </c>
      <c r="U28">
        <v>1415708.5866970201</v>
      </c>
      <c r="V28">
        <v>1365070.9758009501</v>
      </c>
      <c r="W28">
        <v>1341793.35422427</v>
      </c>
      <c r="X28">
        <v>1311178.24789677</v>
      </c>
      <c r="Y28">
        <v>1312729.8479744201</v>
      </c>
      <c r="Z28">
        <v>1357829.4253771801</v>
      </c>
      <c r="AA28">
        <v>1374790.6497498199</v>
      </c>
      <c r="AB28">
        <v>1394354.77644982</v>
      </c>
      <c r="AC28">
        <v>1468395.32286861</v>
      </c>
      <c r="AD28">
        <v>1535071.7393897099</v>
      </c>
      <c r="AE28">
        <v>1580351.6155468</v>
      </c>
      <c r="AF28">
        <v>1614366.85160521</v>
      </c>
    </row>
    <row r="29" spans="1:32" x14ac:dyDescent="0.3">
      <c r="A29" t="s">
        <v>207</v>
      </c>
      <c r="B29" t="s">
        <v>351</v>
      </c>
      <c r="C29" t="s">
        <v>297</v>
      </c>
      <c r="D29" t="s">
        <v>352</v>
      </c>
      <c r="E29" t="s">
        <v>298</v>
      </c>
      <c r="G29">
        <v>207460.91395677999</v>
      </c>
      <c r="H29">
        <v>239395.57149533101</v>
      </c>
      <c r="I29">
        <v>274130.57220467197</v>
      </c>
      <c r="J29">
        <v>308347.69274298497</v>
      </c>
      <c r="K29">
        <v>346825.75296191499</v>
      </c>
      <c r="L29">
        <v>389900.85588794597</v>
      </c>
      <c r="M29">
        <v>429040.81724111101</v>
      </c>
      <c r="N29">
        <v>461368.69322937098</v>
      </c>
      <c r="O29">
        <v>487633.84751156898</v>
      </c>
      <c r="P29">
        <v>507846.84706781199</v>
      </c>
      <c r="Q29">
        <v>537216.97214921797</v>
      </c>
      <c r="R29">
        <v>583713.61114510801</v>
      </c>
      <c r="S29">
        <v>640531.809018331</v>
      </c>
      <c r="T29">
        <v>685237.933030635</v>
      </c>
      <c r="U29">
        <v>679653.90326466004</v>
      </c>
      <c r="V29">
        <v>663691.92414113798</v>
      </c>
      <c r="W29">
        <v>657758.27586463501</v>
      </c>
      <c r="X29">
        <v>648930.80337155005</v>
      </c>
      <c r="Y29">
        <v>656429.16553292098</v>
      </c>
      <c r="Z29">
        <v>668682.11167086603</v>
      </c>
      <c r="AA29">
        <v>672400.08862974402</v>
      </c>
      <c r="AB29">
        <v>680941.13306678005</v>
      </c>
      <c r="AC29">
        <v>714322.42440757796</v>
      </c>
      <c r="AD29">
        <v>749197.11776359903</v>
      </c>
      <c r="AE29">
        <v>767707.13743473694</v>
      </c>
      <c r="AF29">
        <v>771288.86828098597</v>
      </c>
    </row>
    <row r="30" spans="1:32" x14ac:dyDescent="0.3">
      <c r="A30" t="s">
        <v>207</v>
      </c>
      <c r="B30" t="s">
        <v>353</v>
      </c>
      <c r="C30" t="s">
        <v>297</v>
      </c>
      <c r="D30" t="s">
        <v>354</v>
      </c>
      <c r="E30" t="s">
        <v>298</v>
      </c>
      <c r="G30">
        <v>35397.379988862398</v>
      </c>
      <c r="H30">
        <v>40649.956696397399</v>
      </c>
      <c r="I30">
        <v>47398.9440743819</v>
      </c>
      <c r="J30">
        <v>52401.759188437602</v>
      </c>
      <c r="K30">
        <v>59179.744625630199</v>
      </c>
      <c r="L30">
        <v>67780.017810066798</v>
      </c>
      <c r="M30">
        <v>71493.461254196198</v>
      </c>
      <c r="N30">
        <v>72734.760769975299</v>
      </c>
      <c r="O30">
        <v>72083.255360012699</v>
      </c>
      <c r="P30">
        <v>72768.268236311298</v>
      </c>
      <c r="Q30">
        <v>77062.001508723202</v>
      </c>
      <c r="R30">
        <v>87007.379212807107</v>
      </c>
      <c r="S30">
        <v>95977.679489886403</v>
      </c>
      <c r="T30">
        <v>98350.7346289048</v>
      </c>
      <c r="U30">
        <v>98644.043130399703</v>
      </c>
      <c r="V30">
        <v>94096.307974606607</v>
      </c>
      <c r="W30">
        <v>88469.739766385101</v>
      </c>
      <c r="X30">
        <v>83722.544487836902</v>
      </c>
      <c r="Y30">
        <v>82860.803161583593</v>
      </c>
      <c r="Z30">
        <v>86242.107544294995</v>
      </c>
      <c r="AA30">
        <v>84752.7659223425</v>
      </c>
      <c r="AB30">
        <v>85224.356480930204</v>
      </c>
      <c r="AC30">
        <v>87914.369488384094</v>
      </c>
      <c r="AD30">
        <v>85571.902459392295</v>
      </c>
      <c r="AE30">
        <v>85492.822960871097</v>
      </c>
      <c r="AF30">
        <v>88130.854254708902</v>
      </c>
    </row>
    <row r="31" spans="1:32" x14ac:dyDescent="0.3">
      <c r="A31" t="s">
        <v>207</v>
      </c>
      <c r="B31" t="s">
        <v>355</v>
      </c>
      <c r="C31" t="s">
        <v>297</v>
      </c>
      <c r="D31" t="s">
        <v>356</v>
      </c>
      <c r="E31" t="s">
        <v>298</v>
      </c>
      <c r="G31">
        <v>80602.339682639999</v>
      </c>
      <c r="H31">
        <v>84400.446037085901</v>
      </c>
      <c r="I31">
        <v>89841.120736128403</v>
      </c>
      <c r="J31">
        <v>91879.8239615497</v>
      </c>
      <c r="K31">
        <v>94667.807251752805</v>
      </c>
      <c r="L31">
        <v>95436.354916653407</v>
      </c>
      <c r="M31">
        <v>90226.991387627204</v>
      </c>
      <c r="N31">
        <v>78797.558968437006</v>
      </c>
      <c r="O31">
        <v>63034.871830343</v>
      </c>
      <c r="P31">
        <v>44436.528867111803</v>
      </c>
      <c r="Q31">
        <v>38629.658627738099</v>
      </c>
      <c r="R31">
        <v>40772.955871278296</v>
      </c>
      <c r="S31">
        <v>47724.1724756439</v>
      </c>
      <c r="T31">
        <v>56603.874421155</v>
      </c>
      <c r="U31">
        <v>64265.571250252797</v>
      </c>
      <c r="V31">
        <v>65086.051163339202</v>
      </c>
      <c r="W31">
        <v>67457.122587062695</v>
      </c>
      <c r="X31">
        <v>67648.989813150998</v>
      </c>
      <c r="Y31">
        <v>68362.762146550303</v>
      </c>
      <c r="Z31">
        <v>72897.521092370705</v>
      </c>
      <c r="AA31">
        <v>75491.196121127505</v>
      </c>
      <c r="AB31">
        <v>77161.448906698002</v>
      </c>
      <c r="AC31">
        <v>82038.443881543295</v>
      </c>
      <c r="AD31">
        <v>86113.405980186901</v>
      </c>
      <c r="AE31">
        <v>88385.991549825994</v>
      </c>
      <c r="AF31">
        <v>91292.042987150606</v>
      </c>
    </row>
    <row r="32" spans="1:32" x14ac:dyDescent="0.3">
      <c r="A32" t="s">
        <v>207</v>
      </c>
      <c r="B32" t="s">
        <v>357</v>
      </c>
      <c r="C32" t="s">
        <v>297</v>
      </c>
      <c r="D32" t="s">
        <v>358</v>
      </c>
      <c r="E32" t="s">
        <v>298</v>
      </c>
      <c r="G32">
        <v>222038.436190899</v>
      </c>
      <c r="H32">
        <v>262845.79102457198</v>
      </c>
      <c r="I32">
        <v>307457.75584006502</v>
      </c>
      <c r="J32">
        <v>347979.56505334203</v>
      </c>
      <c r="K32">
        <v>386546.14316866198</v>
      </c>
      <c r="L32">
        <v>433942.72640157997</v>
      </c>
      <c r="M32">
        <v>460050.169675935</v>
      </c>
      <c r="N32">
        <v>467070.04213604698</v>
      </c>
      <c r="O32">
        <v>467988.62687387603</v>
      </c>
      <c r="P32">
        <v>466644.99781779503</v>
      </c>
      <c r="Q32">
        <v>477890.89006909198</v>
      </c>
      <c r="R32">
        <v>496475.37609771203</v>
      </c>
      <c r="S32">
        <v>525012.14904309704</v>
      </c>
      <c r="T32">
        <v>543018.22059241997</v>
      </c>
      <c r="U32">
        <v>535225.996453434</v>
      </c>
      <c r="V32">
        <v>510824.60057054501</v>
      </c>
      <c r="W32">
        <v>502297.88897623803</v>
      </c>
      <c r="X32">
        <v>489985.30177727097</v>
      </c>
      <c r="Y32">
        <v>487883.55069081299</v>
      </c>
      <c r="Z32">
        <v>515811.89773048298</v>
      </c>
      <c r="AA32">
        <v>530072.13422015298</v>
      </c>
      <c r="AB32">
        <v>540223.40123571898</v>
      </c>
      <c r="AC32">
        <v>573519.33660565095</v>
      </c>
      <c r="AD32">
        <v>603752.75488503894</v>
      </c>
      <c r="AE32">
        <v>628280.56595249404</v>
      </c>
      <c r="AF32">
        <v>652938.04503917403</v>
      </c>
    </row>
    <row r="33" spans="1:32" x14ac:dyDescent="0.3">
      <c r="A33" t="s">
        <v>207</v>
      </c>
      <c r="B33" t="s">
        <v>359</v>
      </c>
      <c r="C33" t="s">
        <v>297</v>
      </c>
      <c r="D33" t="s">
        <v>360</v>
      </c>
      <c r="E33" t="s">
        <v>298</v>
      </c>
      <c r="G33">
        <v>50282.296211102199</v>
      </c>
      <c r="H33">
        <v>44368.6244265809</v>
      </c>
      <c r="I33">
        <v>39881.673521844401</v>
      </c>
      <c r="J33">
        <v>36720.016479790502</v>
      </c>
      <c r="K33">
        <v>34433.495365300201</v>
      </c>
      <c r="L33">
        <v>35051.490015117401</v>
      </c>
      <c r="M33">
        <v>35734.4796992177</v>
      </c>
      <c r="N33">
        <v>39073.357740038198</v>
      </c>
      <c r="O33">
        <v>43093.458053263203</v>
      </c>
      <c r="P33">
        <v>50468.761181678601</v>
      </c>
      <c r="Q33">
        <v>53462.996301936597</v>
      </c>
      <c r="R33">
        <v>53242.949888993302</v>
      </c>
      <c r="S33">
        <v>50123.715382716</v>
      </c>
      <c r="T33">
        <v>46032.201365883302</v>
      </c>
      <c r="U33">
        <v>37919.072598269697</v>
      </c>
      <c r="V33">
        <v>31372.091951325201</v>
      </c>
      <c r="W33">
        <v>25810.327029947501</v>
      </c>
      <c r="X33">
        <v>20890.608446957998</v>
      </c>
      <c r="Y33">
        <v>17193.566442551401</v>
      </c>
      <c r="Z33">
        <v>14195.787339164401</v>
      </c>
      <c r="AA33">
        <v>12074.4648564573</v>
      </c>
      <c r="AB33">
        <v>10804.436759697001</v>
      </c>
      <c r="AC33">
        <v>10600.748485455801</v>
      </c>
      <c r="AD33">
        <v>10436.558301495999</v>
      </c>
      <c r="AE33">
        <v>10485.097648868799</v>
      </c>
      <c r="AF33">
        <v>10717.041043192099</v>
      </c>
    </row>
    <row r="34" spans="1:32" x14ac:dyDescent="0.3">
      <c r="A34" t="s">
        <v>207</v>
      </c>
      <c r="B34" t="s">
        <v>361</v>
      </c>
      <c r="C34" t="s">
        <v>297</v>
      </c>
      <c r="D34" t="s">
        <v>362</v>
      </c>
      <c r="E34" t="s">
        <v>298</v>
      </c>
      <c r="G34">
        <v>187298.40506792799</v>
      </c>
      <c r="H34">
        <v>232370.391441952</v>
      </c>
      <c r="I34">
        <v>289955.48601454101</v>
      </c>
      <c r="J34">
        <v>349085.88585705298</v>
      </c>
      <c r="K34">
        <v>408530.94496771001</v>
      </c>
      <c r="L34">
        <v>479772.93936865299</v>
      </c>
      <c r="M34">
        <v>527717.98338569398</v>
      </c>
      <c r="N34">
        <v>552300.068264339</v>
      </c>
      <c r="O34">
        <v>564393.76794603199</v>
      </c>
      <c r="P34">
        <v>582374.80264246499</v>
      </c>
      <c r="Q34">
        <v>602384.63946130301</v>
      </c>
      <c r="R34">
        <v>622806.60835656396</v>
      </c>
      <c r="S34">
        <v>632638.93436130497</v>
      </c>
      <c r="T34">
        <v>632653.51012496301</v>
      </c>
      <c r="U34">
        <v>603086.13535364997</v>
      </c>
      <c r="V34">
        <v>577406.937530483</v>
      </c>
      <c r="W34">
        <v>576478.77111110801</v>
      </c>
      <c r="X34">
        <v>570560.17057576706</v>
      </c>
      <c r="Y34">
        <v>577037.52691850299</v>
      </c>
      <c r="Z34">
        <v>556731.87291625398</v>
      </c>
      <c r="AA34">
        <v>541852.51622932905</v>
      </c>
      <c r="AB34">
        <v>532006.28501881706</v>
      </c>
      <c r="AC34">
        <v>525029.99562421103</v>
      </c>
      <c r="AD34">
        <v>523771.93673447601</v>
      </c>
      <c r="AE34">
        <v>522453.70026981598</v>
      </c>
      <c r="AF34">
        <v>524185.477650129</v>
      </c>
    </row>
    <row r="35" spans="1:32" x14ac:dyDescent="0.3">
      <c r="A35" t="s">
        <v>207</v>
      </c>
      <c r="B35" t="s">
        <v>363</v>
      </c>
      <c r="C35" t="s">
        <v>297</v>
      </c>
      <c r="D35" t="s">
        <v>364</v>
      </c>
      <c r="E35" t="s">
        <v>298</v>
      </c>
      <c r="G35">
        <v>7544558.1864123195</v>
      </c>
      <c r="H35">
        <v>8092426.7772107497</v>
      </c>
      <c r="I35">
        <v>8852363.9586377498</v>
      </c>
      <c r="J35">
        <v>9455349.6311429404</v>
      </c>
      <c r="K35">
        <v>10011898.658004999</v>
      </c>
      <c r="L35">
        <v>10648704.5445418</v>
      </c>
      <c r="M35">
        <v>11257918.812444501</v>
      </c>
      <c r="N35">
        <v>11756009.959871</v>
      </c>
      <c r="O35">
        <v>12213351.902739899</v>
      </c>
      <c r="P35">
        <v>12548751.6615739</v>
      </c>
      <c r="Q35">
        <v>12759522.470365699</v>
      </c>
      <c r="R35">
        <v>12946052.3403723</v>
      </c>
      <c r="S35">
        <v>13154602.7847747</v>
      </c>
      <c r="T35">
        <v>13277422.8304272</v>
      </c>
      <c r="U35">
        <v>13172316.1947577</v>
      </c>
      <c r="V35">
        <v>13070655.2775179</v>
      </c>
      <c r="W35">
        <v>13298875.775064301</v>
      </c>
      <c r="X35">
        <v>13390833.243130701</v>
      </c>
      <c r="Y35">
        <v>13690577.2000721</v>
      </c>
      <c r="Z35">
        <v>14183147.839740301</v>
      </c>
      <c r="AA35">
        <v>14414740.1219592</v>
      </c>
      <c r="AB35">
        <v>14460195.3675282</v>
      </c>
      <c r="AC35">
        <v>14453205.7125133</v>
      </c>
      <c r="AD35">
        <v>14419287.135163199</v>
      </c>
      <c r="AE35">
        <v>14206855.034851801</v>
      </c>
      <c r="AF35">
        <v>13943481.768916599</v>
      </c>
    </row>
    <row r="36" spans="1:32" x14ac:dyDescent="0.3">
      <c r="A36" t="s">
        <v>207</v>
      </c>
      <c r="B36" t="s">
        <v>365</v>
      </c>
      <c r="C36" t="s">
        <v>297</v>
      </c>
      <c r="D36" t="s">
        <v>366</v>
      </c>
      <c r="E36" t="s">
        <v>298</v>
      </c>
      <c r="G36">
        <v>290618.08767949301</v>
      </c>
      <c r="H36">
        <v>289197.66906491399</v>
      </c>
      <c r="I36">
        <v>296478.46496912802</v>
      </c>
      <c r="J36">
        <v>291698.848048313</v>
      </c>
      <c r="K36">
        <v>294436.73351939599</v>
      </c>
      <c r="L36">
        <v>294395.50257154001</v>
      </c>
      <c r="M36">
        <v>295745.006954293</v>
      </c>
      <c r="N36">
        <v>285921.73476781498</v>
      </c>
      <c r="O36">
        <v>270341.61151118501</v>
      </c>
      <c r="P36">
        <v>253119.113712477</v>
      </c>
      <c r="Q36">
        <v>239479.84563815201</v>
      </c>
      <c r="R36">
        <v>230680.70269509999</v>
      </c>
      <c r="S36">
        <v>225579.71616567799</v>
      </c>
      <c r="T36">
        <v>218871.00658601301</v>
      </c>
      <c r="U36">
        <v>204846.97215076999</v>
      </c>
      <c r="V36">
        <v>195429.21489145001</v>
      </c>
      <c r="W36">
        <v>200729.55177674501</v>
      </c>
      <c r="X36">
        <v>206815.20012433099</v>
      </c>
      <c r="Y36">
        <v>208422.87497777701</v>
      </c>
      <c r="Z36">
        <v>216282.832318289</v>
      </c>
      <c r="AA36">
        <v>220405.143414883</v>
      </c>
      <c r="AB36">
        <v>219873.13476571999</v>
      </c>
      <c r="AC36">
        <v>214553.228692356</v>
      </c>
      <c r="AD36">
        <v>212034.610134627</v>
      </c>
      <c r="AE36">
        <v>207437.35119755601</v>
      </c>
      <c r="AF36">
        <v>194401.49499910299</v>
      </c>
    </row>
    <row r="37" spans="1:32" x14ac:dyDescent="0.3">
      <c r="A37" t="s">
        <v>207</v>
      </c>
      <c r="B37" t="s">
        <v>367</v>
      </c>
      <c r="C37" t="s">
        <v>297</v>
      </c>
      <c r="D37" t="s">
        <v>368</v>
      </c>
      <c r="E37" t="s">
        <v>298</v>
      </c>
      <c r="G37">
        <v>1751569.1921273901</v>
      </c>
      <c r="H37">
        <v>1714931.6698530701</v>
      </c>
      <c r="I37">
        <v>1736143.66880214</v>
      </c>
      <c r="J37">
        <v>1835907.6180449901</v>
      </c>
      <c r="K37">
        <v>1990817.4050714299</v>
      </c>
      <c r="L37">
        <v>2120930.2787433402</v>
      </c>
      <c r="M37">
        <v>2211786.0612445902</v>
      </c>
      <c r="N37">
        <v>2282150.1469391198</v>
      </c>
      <c r="O37">
        <v>2307757.3702092199</v>
      </c>
      <c r="P37">
        <v>2278801.0187278301</v>
      </c>
      <c r="Q37">
        <v>2246795.0794363399</v>
      </c>
      <c r="R37">
        <v>2233875.09494237</v>
      </c>
      <c r="S37">
        <v>2243999.7121582702</v>
      </c>
      <c r="T37">
        <v>2252817.4161171801</v>
      </c>
      <c r="U37">
        <v>2128681.0758137899</v>
      </c>
      <c r="V37">
        <v>2134142.2622086401</v>
      </c>
      <c r="W37">
        <v>2188498.32354201</v>
      </c>
      <c r="X37">
        <v>2225329.9260001699</v>
      </c>
      <c r="Y37">
        <v>2324751.4209133298</v>
      </c>
      <c r="Z37">
        <v>2489277.66849215</v>
      </c>
      <c r="AA37">
        <v>2568001.9870797098</v>
      </c>
      <c r="AB37">
        <v>2553436.5826307698</v>
      </c>
      <c r="AC37">
        <v>2535016.8412407599</v>
      </c>
      <c r="AD37">
        <v>2510563.8054635902</v>
      </c>
      <c r="AE37">
        <v>2424844.6900867899</v>
      </c>
      <c r="AF37">
        <v>2289742.32106893</v>
      </c>
    </row>
    <row r="38" spans="1:32" x14ac:dyDescent="0.3">
      <c r="A38" t="s">
        <v>207</v>
      </c>
      <c r="B38" t="s">
        <v>369</v>
      </c>
      <c r="C38" t="s">
        <v>297</v>
      </c>
      <c r="D38" t="s">
        <v>370</v>
      </c>
      <c r="E38" t="s">
        <v>298</v>
      </c>
      <c r="G38">
        <v>2526075.5009174701</v>
      </c>
      <c r="H38">
        <v>2914763.9600819601</v>
      </c>
      <c r="I38">
        <v>3466649.07704128</v>
      </c>
      <c r="J38">
        <v>3800162.75309513</v>
      </c>
      <c r="K38">
        <v>4013306.7076883502</v>
      </c>
      <c r="L38">
        <v>4365135.8665838996</v>
      </c>
      <c r="M38">
        <v>4719861.6344839903</v>
      </c>
      <c r="N38">
        <v>5002327.9787548603</v>
      </c>
      <c r="O38">
        <v>5310981.8739421004</v>
      </c>
      <c r="P38">
        <v>5545909.3289998397</v>
      </c>
      <c r="Q38">
        <v>5656324.6762359003</v>
      </c>
      <c r="R38">
        <v>5753581.2294228701</v>
      </c>
      <c r="S38">
        <v>5858790.3564974498</v>
      </c>
      <c r="T38">
        <v>5906470.4152547</v>
      </c>
      <c r="U38">
        <v>5852700.5182300899</v>
      </c>
      <c r="V38">
        <v>5694150.4385171402</v>
      </c>
      <c r="W38">
        <v>5788841.5432326496</v>
      </c>
      <c r="X38">
        <v>5815356.7948554298</v>
      </c>
      <c r="Y38">
        <v>5945688.2751281904</v>
      </c>
      <c r="Z38">
        <v>6158009.6500060596</v>
      </c>
      <c r="AA38">
        <v>6248875.0389983896</v>
      </c>
      <c r="AB38">
        <v>6296835.64829819</v>
      </c>
      <c r="AC38">
        <v>6293314.8593751499</v>
      </c>
      <c r="AD38">
        <v>6246105.8301553102</v>
      </c>
      <c r="AE38">
        <v>6188448.8856341597</v>
      </c>
      <c r="AF38">
        <v>6058990.8813293604</v>
      </c>
    </row>
    <row r="39" spans="1:32" x14ac:dyDescent="0.3">
      <c r="A39" t="s">
        <v>207</v>
      </c>
      <c r="B39" t="s">
        <v>371</v>
      </c>
      <c r="C39" t="s">
        <v>297</v>
      </c>
      <c r="D39" t="s">
        <v>372</v>
      </c>
      <c r="E39" t="s">
        <v>298</v>
      </c>
      <c r="G39">
        <v>2118254.6018206198</v>
      </c>
      <c r="H39">
        <v>2438623.8640170498</v>
      </c>
      <c r="I39">
        <v>2916699.78393541</v>
      </c>
      <c r="J39">
        <v>3180453.5788779398</v>
      </c>
      <c r="K39">
        <v>3399081.3997423099</v>
      </c>
      <c r="L39">
        <v>3958646.0434258101</v>
      </c>
      <c r="M39">
        <v>4366762.12726143</v>
      </c>
      <c r="N39">
        <v>4757670.8531600796</v>
      </c>
      <c r="O39">
        <v>4982912.4627502495</v>
      </c>
      <c r="P39">
        <v>4784348.9844214497</v>
      </c>
      <c r="Q39">
        <v>4656263.3839496505</v>
      </c>
      <c r="R39">
        <v>4571693.8014021497</v>
      </c>
      <c r="S39">
        <v>4589229.0044727698</v>
      </c>
      <c r="T39">
        <v>5103213.9381449204</v>
      </c>
      <c r="U39">
        <v>5160629.8908184497</v>
      </c>
      <c r="V39">
        <v>4889153.9978171401</v>
      </c>
      <c r="W39">
        <v>4844209.8744256198</v>
      </c>
      <c r="X39">
        <v>4774372.8049410898</v>
      </c>
      <c r="Y39">
        <v>4831796.5197493099</v>
      </c>
      <c r="Z39">
        <v>4960900.2156890603</v>
      </c>
      <c r="AA39">
        <v>5038926.8496493902</v>
      </c>
      <c r="AB39">
        <v>5077498.6715158196</v>
      </c>
      <c r="AC39">
        <v>5110615.8990457496</v>
      </c>
      <c r="AD39">
        <v>5175395.0311577599</v>
      </c>
      <c r="AE39">
        <v>5224867.5320220804</v>
      </c>
      <c r="AF39">
        <v>5269221.0898315199</v>
      </c>
    </row>
    <row r="40" spans="1:32" x14ac:dyDescent="0.3">
      <c r="A40" t="s">
        <v>207</v>
      </c>
      <c r="B40" t="s">
        <v>373</v>
      </c>
      <c r="C40" t="s">
        <v>297</v>
      </c>
      <c r="D40" t="s">
        <v>374</v>
      </c>
      <c r="E40" t="s">
        <v>298</v>
      </c>
      <c r="G40">
        <v>152890.50040057601</v>
      </c>
      <c r="H40">
        <v>167953.82073872199</v>
      </c>
      <c r="I40">
        <v>183364.78002463901</v>
      </c>
      <c r="J40">
        <v>191372.05983379</v>
      </c>
      <c r="K40">
        <v>207589.96973430601</v>
      </c>
      <c r="L40">
        <v>222997.67048458199</v>
      </c>
      <c r="M40">
        <v>229919.161282791</v>
      </c>
      <c r="N40">
        <v>237603.403499437</v>
      </c>
      <c r="O40">
        <v>241517.765969623</v>
      </c>
      <c r="P40">
        <v>247591.98092490199</v>
      </c>
      <c r="Q40">
        <v>260222.62135662499</v>
      </c>
      <c r="R40">
        <v>282514.33249543398</v>
      </c>
      <c r="S40">
        <v>293754.768233757</v>
      </c>
      <c r="T40">
        <v>288900.368403295</v>
      </c>
      <c r="U40">
        <v>268830.79295793502</v>
      </c>
      <c r="V40">
        <v>255156.50949553499</v>
      </c>
      <c r="W40">
        <v>251896.68331069101</v>
      </c>
      <c r="X40">
        <v>243378.295685402</v>
      </c>
      <c r="Y40">
        <v>223564.386702288</v>
      </c>
      <c r="Z40">
        <v>224342.77258695601</v>
      </c>
      <c r="AA40">
        <v>224371.99199633099</v>
      </c>
      <c r="AB40">
        <v>225836.09208025201</v>
      </c>
      <c r="AC40">
        <v>242391.69307908099</v>
      </c>
      <c r="AD40">
        <v>250228.43672868499</v>
      </c>
      <c r="AE40">
        <v>254973.31056871099</v>
      </c>
      <c r="AF40">
        <v>252786.416998656</v>
      </c>
    </row>
    <row r="41" spans="1:32" x14ac:dyDescent="0.3">
      <c r="A41" t="s">
        <v>207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207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207</v>
      </c>
      <c r="B43" t="s">
        <v>379</v>
      </c>
      <c r="C43" t="s">
        <v>297</v>
      </c>
      <c r="D43" t="s">
        <v>380</v>
      </c>
      <c r="E43" t="s">
        <v>298</v>
      </c>
      <c r="G43">
        <v>10242036.396131201</v>
      </c>
      <c r="H43">
        <v>10651962.1484279</v>
      </c>
      <c r="I43">
        <v>11181890.712104</v>
      </c>
      <c r="J43">
        <v>11537305.008312199</v>
      </c>
      <c r="K43">
        <v>11833636.8419268</v>
      </c>
      <c r="L43">
        <v>12257520.8075021</v>
      </c>
      <c r="M43">
        <v>12543167.5757761</v>
      </c>
      <c r="N43">
        <v>12702065.808960499</v>
      </c>
      <c r="O43">
        <v>12965137.9108239</v>
      </c>
      <c r="P43">
        <v>13104870.5389993</v>
      </c>
      <c r="Q43">
        <v>13210603.1220458</v>
      </c>
      <c r="R43">
        <v>13394474.0163162</v>
      </c>
      <c r="S43">
        <v>13439850.9080041</v>
      </c>
      <c r="T43">
        <v>13647359.952390799</v>
      </c>
      <c r="U43">
        <v>13032946.736328499</v>
      </c>
      <c r="V43">
        <v>13017142.411041699</v>
      </c>
      <c r="W43">
        <v>13054988.4047832</v>
      </c>
      <c r="X43">
        <v>13131852.188426699</v>
      </c>
      <c r="Y43">
        <v>13232987.7152359</v>
      </c>
      <c r="Z43">
        <v>13696925.5764498</v>
      </c>
      <c r="AA43">
        <v>13765746.456029</v>
      </c>
      <c r="AB43">
        <v>13641776.0745159</v>
      </c>
      <c r="AC43">
        <v>13765856.7296944</v>
      </c>
      <c r="AD43">
        <v>13959110.451171299</v>
      </c>
      <c r="AE43">
        <v>13966488.598998901</v>
      </c>
      <c r="AF43">
        <v>15532761.624981901</v>
      </c>
    </row>
    <row r="44" spans="1:32" x14ac:dyDescent="0.3">
      <c r="A44" t="s">
        <v>207</v>
      </c>
      <c r="B44" t="s">
        <v>381</v>
      </c>
      <c r="C44" t="s">
        <v>297</v>
      </c>
      <c r="D44" t="s">
        <v>382</v>
      </c>
      <c r="E44" t="s">
        <v>298</v>
      </c>
      <c r="G44">
        <v>74840234.106303707</v>
      </c>
      <c r="H44">
        <v>75657030.729696304</v>
      </c>
      <c r="I44">
        <v>78090679.093985006</v>
      </c>
      <c r="J44">
        <v>78897607.813704595</v>
      </c>
      <c r="K44">
        <v>79818811.827339694</v>
      </c>
      <c r="L44">
        <v>82300176.890843496</v>
      </c>
      <c r="M44">
        <v>83911165.448860198</v>
      </c>
      <c r="N44">
        <v>85067928.126699597</v>
      </c>
      <c r="O44">
        <v>86327092.693130404</v>
      </c>
      <c r="P44">
        <v>87729457.743788496</v>
      </c>
      <c r="Q44">
        <v>89526881.657937899</v>
      </c>
      <c r="R44">
        <v>92380238.486602098</v>
      </c>
      <c r="S44">
        <v>94098535.634646505</v>
      </c>
      <c r="T44">
        <v>95561420.925677806</v>
      </c>
      <c r="U44">
        <v>91649524.087293193</v>
      </c>
      <c r="V44">
        <v>91089168.198677197</v>
      </c>
      <c r="W44">
        <v>91430590.464357302</v>
      </c>
      <c r="X44">
        <v>91924897.766734898</v>
      </c>
      <c r="Y44">
        <v>93390005.144884795</v>
      </c>
      <c r="Z44">
        <v>96285024.724215001</v>
      </c>
      <c r="AA44">
        <v>97406347.526864201</v>
      </c>
      <c r="AB44">
        <v>97460350.533366397</v>
      </c>
      <c r="AC44">
        <v>99172298.334164098</v>
      </c>
      <c r="AD44">
        <v>100759171.190846</v>
      </c>
      <c r="AE44">
        <v>101280203.66930801</v>
      </c>
      <c r="AF44">
        <v>100905715.21546</v>
      </c>
    </row>
    <row r="45" spans="1:32" x14ac:dyDescent="0.3">
      <c r="A45" t="s">
        <v>207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207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207</v>
      </c>
      <c r="B47" t="s">
        <v>387</v>
      </c>
      <c r="C47" t="s">
        <v>297</v>
      </c>
      <c r="D47" t="s">
        <v>388</v>
      </c>
      <c r="E47" t="s">
        <v>298</v>
      </c>
      <c r="G47">
        <v>618256.73718753306</v>
      </c>
      <c r="H47">
        <v>735880.73546911299</v>
      </c>
      <c r="I47">
        <v>881345.97972379101</v>
      </c>
      <c r="J47">
        <v>953939.77944669605</v>
      </c>
      <c r="K47">
        <v>1089166.7616049999</v>
      </c>
      <c r="L47">
        <v>1263585.3372557799</v>
      </c>
      <c r="M47">
        <v>1301138.58052805</v>
      </c>
      <c r="N47">
        <v>1378310.2600531499</v>
      </c>
      <c r="O47">
        <v>1417850.9847105299</v>
      </c>
      <c r="P47">
        <v>1360971.7377951299</v>
      </c>
      <c r="Q47">
        <v>1323766.3306315099</v>
      </c>
      <c r="R47">
        <v>1279976.88054636</v>
      </c>
      <c r="S47">
        <v>1212653.9690861001</v>
      </c>
      <c r="T47">
        <v>1175659.00741251</v>
      </c>
      <c r="U47">
        <v>1173482.02601165</v>
      </c>
      <c r="V47">
        <v>1136909.4919984201</v>
      </c>
      <c r="W47">
        <v>1033133.54813567</v>
      </c>
      <c r="X47">
        <v>874160.07476055704</v>
      </c>
      <c r="Y47">
        <v>926758.827477335</v>
      </c>
      <c r="Z47">
        <v>1072352.6668877101</v>
      </c>
      <c r="AA47">
        <v>1242527.65699097</v>
      </c>
      <c r="AB47">
        <v>1410986.9268336799</v>
      </c>
      <c r="AC47">
        <v>1292624.9901177599</v>
      </c>
      <c r="AD47">
        <v>1240035.62783509</v>
      </c>
      <c r="AE47">
        <v>1214963.59988804</v>
      </c>
      <c r="AF47">
        <v>1192789.1493820599</v>
      </c>
    </row>
    <row r="48" spans="1:32" x14ac:dyDescent="0.3">
      <c r="A48" t="s">
        <v>207</v>
      </c>
      <c r="B48" t="s">
        <v>389</v>
      </c>
      <c r="C48" t="s">
        <v>297</v>
      </c>
      <c r="D48" t="s">
        <v>390</v>
      </c>
      <c r="E48" t="s">
        <v>298</v>
      </c>
      <c r="G48">
        <v>11219638.294804299</v>
      </c>
      <c r="H48">
        <v>11733973.420067601</v>
      </c>
      <c r="I48">
        <v>12401061.31181</v>
      </c>
      <c r="J48">
        <v>12893638.4573991</v>
      </c>
      <c r="K48">
        <v>13287365.935497699</v>
      </c>
      <c r="L48">
        <v>13872084.018850701</v>
      </c>
      <c r="M48">
        <v>14230998.4198288</v>
      </c>
      <c r="N48">
        <v>14484071.598785</v>
      </c>
      <c r="O48">
        <v>14707696.188486399</v>
      </c>
      <c r="P48">
        <v>14837781.0605278</v>
      </c>
      <c r="Q48">
        <v>14935324.9473531</v>
      </c>
      <c r="R48">
        <v>15101762.2827204</v>
      </c>
      <c r="S48">
        <v>15078623.611755701</v>
      </c>
      <c r="T48">
        <v>15377477.7548157</v>
      </c>
      <c r="U48">
        <v>14841454.429249501</v>
      </c>
      <c r="V48">
        <v>14945922.495479001</v>
      </c>
      <c r="W48">
        <v>15058218.7788743</v>
      </c>
      <c r="X48">
        <v>15104171.477044299</v>
      </c>
      <c r="Y48">
        <v>15294948.5067371</v>
      </c>
      <c r="Z48">
        <v>15773356.125304</v>
      </c>
      <c r="AA48">
        <v>16025361.2254402</v>
      </c>
      <c r="AB48">
        <v>16065462.724932101</v>
      </c>
      <c r="AC48">
        <v>16173571.1367401</v>
      </c>
      <c r="AD48">
        <v>16344681.424135599</v>
      </c>
      <c r="AE48">
        <v>16368217.6723412</v>
      </c>
      <c r="AF48">
        <v>16047319.2801897</v>
      </c>
    </row>
    <row r="49" spans="1:32" x14ac:dyDescent="0.3">
      <c r="A49" t="s">
        <v>207</v>
      </c>
      <c r="B49" t="s">
        <v>391</v>
      </c>
      <c r="C49" t="s">
        <v>297</v>
      </c>
      <c r="D49" t="s">
        <v>392</v>
      </c>
      <c r="E49" t="s">
        <v>298</v>
      </c>
      <c r="G49">
        <v>9767915.9331323002</v>
      </c>
      <c r="H49">
        <v>10067636.599208999</v>
      </c>
      <c r="I49">
        <v>10471694.8296488</v>
      </c>
      <c r="J49">
        <v>10732845.113351701</v>
      </c>
      <c r="K49">
        <v>10935694.1966893</v>
      </c>
      <c r="L49">
        <v>11224868.478606099</v>
      </c>
      <c r="M49">
        <v>11448850.222252499</v>
      </c>
      <c r="N49">
        <v>11587818.2650136</v>
      </c>
      <c r="O49">
        <v>11783398.8443384</v>
      </c>
      <c r="P49">
        <v>11969658.8566361</v>
      </c>
      <c r="Q49">
        <v>12135809.658056701</v>
      </c>
      <c r="R49">
        <v>12374096.0269129</v>
      </c>
      <c r="S49">
        <v>12455563.9870738</v>
      </c>
      <c r="T49">
        <v>12786866.813596601</v>
      </c>
      <c r="U49">
        <v>12328261.4469434</v>
      </c>
      <c r="V49">
        <v>12504613.315133899</v>
      </c>
      <c r="W49">
        <v>12643203.5325335</v>
      </c>
      <c r="X49">
        <v>12755271.731912499</v>
      </c>
      <c r="Y49">
        <v>12835657.402865499</v>
      </c>
      <c r="Z49">
        <v>13013700.1728699</v>
      </c>
      <c r="AA49">
        <v>12996436.162774799</v>
      </c>
      <c r="AB49">
        <v>12818754.995949499</v>
      </c>
      <c r="AC49">
        <v>13044481.538388399</v>
      </c>
      <c r="AD49">
        <v>13270479.6383285</v>
      </c>
      <c r="AE49">
        <v>13353458.0744996</v>
      </c>
      <c r="AF49">
        <v>13089540.404189199</v>
      </c>
    </row>
    <row r="50" spans="1:32" x14ac:dyDescent="0.3">
      <c r="A50" t="s">
        <v>207</v>
      </c>
      <c r="B50" t="s">
        <v>393</v>
      </c>
      <c r="C50" t="s">
        <v>297</v>
      </c>
      <c r="D50" t="s">
        <v>394</v>
      </c>
      <c r="E50" t="s">
        <v>298</v>
      </c>
      <c r="G50">
        <v>833465.62448450294</v>
      </c>
      <c r="H50">
        <v>930456.08538947406</v>
      </c>
      <c r="I50">
        <v>1048020.50243737</v>
      </c>
      <c r="J50">
        <v>1206853.56460064</v>
      </c>
      <c r="K50">
        <v>1262504.9772034099</v>
      </c>
      <c r="L50">
        <v>1383630.20298886</v>
      </c>
      <c r="M50">
        <v>1481009.6170482601</v>
      </c>
      <c r="N50">
        <v>1517943.07371823</v>
      </c>
      <c r="O50">
        <v>1506446.3594374701</v>
      </c>
      <c r="P50">
        <v>1507150.46609659</v>
      </c>
      <c r="Q50">
        <v>1475748.9586648601</v>
      </c>
      <c r="R50">
        <v>1447689.3752611401</v>
      </c>
      <c r="S50">
        <v>1410405.6555957701</v>
      </c>
      <c r="T50">
        <v>1414951.93380654</v>
      </c>
      <c r="U50">
        <v>1339710.95629451</v>
      </c>
      <c r="V50">
        <v>1304399.68834665</v>
      </c>
      <c r="W50">
        <v>1381881.6982050501</v>
      </c>
      <c r="X50">
        <v>1474739.6703712901</v>
      </c>
      <c r="Y50">
        <v>1532532.27639434</v>
      </c>
      <c r="Z50">
        <v>1687303.28554633</v>
      </c>
      <c r="AA50">
        <v>1786397.4056744101</v>
      </c>
      <c r="AB50">
        <v>1835720.8021488599</v>
      </c>
      <c r="AC50">
        <v>1836464.60823388</v>
      </c>
      <c r="AD50">
        <v>1834166.1579719801</v>
      </c>
      <c r="AE50">
        <v>1799795.9979535299</v>
      </c>
      <c r="AF50">
        <v>1764989.7266183901</v>
      </c>
    </row>
    <row r="51" spans="1:32" x14ac:dyDescent="0.3">
      <c r="A51" t="s">
        <v>207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207</v>
      </c>
      <c r="B53" t="s">
        <v>399</v>
      </c>
      <c r="C53" t="s">
        <v>297</v>
      </c>
      <c r="D53" t="s">
        <v>400</v>
      </c>
      <c r="E53" t="s">
        <v>298</v>
      </c>
      <c r="G53">
        <v>488335.94140890799</v>
      </c>
      <c r="H53">
        <v>644238.59618536197</v>
      </c>
      <c r="I53">
        <v>787038.66546488495</v>
      </c>
      <c r="J53">
        <v>910004.20563083701</v>
      </c>
      <c r="K53">
        <v>1010881.95483363</v>
      </c>
      <c r="L53">
        <v>1115044.95933302</v>
      </c>
      <c r="M53">
        <v>1207492.6608078999</v>
      </c>
      <c r="N53">
        <v>1283530.7591689699</v>
      </c>
      <c r="O53">
        <v>1358625.0538724801</v>
      </c>
      <c r="P53">
        <v>1417084.6729047501</v>
      </c>
      <c r="Q53">
        <v>1459511.2343210799</v>
      </c>
      <c r="R53">
        <v>1492222.33381297</v>
      </c>
      <c r="S53">
        <v>1521344.2549874799</v>
      </c>
      <c r="T53">
        <v>1538992.71652695</v>
      </c>
      <c r="U53">
        <v>1528111.7781501601</v>
      </c>
      <c r="V53">
        <v>1513363.77914057</v>
      </c>
      <c r="W53">
        <v>1528795.2565399499</v>
      </c>
      <c r="X53">
        <v>1536981.59243781</v>
      </c>
      <c r="Y53">
        <v>1548879.34924348</v>
      </c>
      <c r="Z53">
        <v>1600228.8680067901</v>
      </c>
      <c r="AA53">
        <v>1628855.60436774</v>
      </c>
      <c r="AB53">
        <v>1643038.96794348</v>
      </c>
      <c r="AC53">
        <v>1671216.6799308299</v>
      </c>
      <c r="AD53">
        <v>1715307.9336876799</v>
      </c>
      <c r="AE53">
        <v>1739769.5262118401</v>
      </c>
      <c r="AF53">
        <v>1765620.82018811</v>
      </c>
    </row>
    <row r="54" spans="1:32" x14ac:dyDescent="0.3">
      <c r="A54" t="s">
        <v>207</v>
      </c>
      <c r="B54" t="s">
        <v>401</v>
      </c>
      <c r="C54" t="s">
        <v>297</v>
      </c>
      <c r="D54" t="s">
        <v>402</v>
      </c>
      <c r="E54" t="s">
        <v>298</v>
      </c>
      <c r="G54">
        <v>546497.81499676302</v>
      </c>
      <c r="H54">
        <v>715728.24520121096</v>
      </c>
      <c r="I54">
        <v>880932.33898802497</v>
      </c>
      <c r="J54">
        <v>1025296.9267820501</v>
      </c>
      <c r="K54">
        <v>1139976.51563239</v>
      </c>
      <c r="L54">
        <v>1253560.4568268701</v>
      </c>
      <c r="M54">
        <v>1359169.3245612001</v>
      </c>
      <c r="N54">
        <v>1443059.1452391299</v>
      </c>
      <c r="O54">
        <v>1525800.61451222</v>
      </c>
      <c r="P54">
        <v>1595973.51446421</v>
      </c>
      <c r="Q54">
        <v>1652503.0470766099</v>
      </c>
      <c r="R54">
        <v>1708350.0983988501</v>
      </c>
      <c r="S54">
        <v>1759167.24887413</v>
      </c>
      <c r="T54">
        <v>1787935.6354899399</v>
      </c>
      <c r="U54">
        <v>1772912.7661759199</v>
      </c>
      <c r="V54">
        <v>1756363.53268101</v>
      </c>
      <c r="W54">
        <v>1778317.8366498</v>
      </c>
      <c r="X54">
        <v>1787678.5774046101</v>
      </c>
      <c r="Y54">
        <v>1796243.22296142</v>
      </c>
      <c r="Z54">
        <v>1864926.65743926</v>
      </c>
      <c r="AA54">
        <v>1903414.1094808001</v>
      </c>
      <c r="AB54">
        <v>1931356.71753432</v>
      </c>
      <c r="AC54">
        <v>1994203.52338745</v>
      </c>
      <c r="AD54">
        <v>2080661.9613735999</v>
      </c>
      <c r="AE54">
        <v>2141878.22018264</v>
      </c>
      <c r="AF54">
        <v>2175293.5563158598</v>
      </c>
    </row>
    <row r="55" spans="1:32" x14ac:dyDescent="0.3">
      <c r="A55" t="s">
        <v>207</v>
      </c>
      <c r="B55" t="s">
        <v>403</v>
      </c>
      <c r="C55" t="s">
        <v>297</v>
      </c>
      <c r="D55" t="s">
        <v>404</v>
      </c>
      <c r="E55" t="s">
        <v>298</v>
      </c>
      <c r="G55">
        <v>58161.873587855203</v>
      </c>
      <c r="H55">
        <v>71489.649015849805</v>
      </c>
      <c r="I55">
        <v>93893.673523140606</v>
      </c>
      <c r="J55">
        <v>115292.721151213</v>
      </c>
      <c r="K55">
        <v>129094.56079875999</v>
      </c>
      <c r="L55">
        <v>138515.49749385001</v>
      </c>
      <c r="M55">
        <v>151676.663753295</v>
      </c>
      <c r="N55">
        <v>159528.38607015999</v>
      </c>
      <c r="O55">
        <v>167175.56063974299</v>
      </c>
      <c r="P55">
        <v>178888.841559464</v>
      </c>
      <c r="Q55">
        <v>192991.81275552401</v>
      </c>
      <c r="R55">
        <v>216127.76458588499</v>
      </c>
      <c r="S55">
        <v>237822.99388665101</v>
      </c>
      <c r="T55">
        <v>248942.918962992</v>
      </c>
      <c r="U55">
        <v>244800.98802575699</v>
      </c>
      <c r="V55">
        <v>242999.75354044201</v>
      </c>
      <c r="W55">
        <v>249522.580109848</v>
      </c>
      <c r="X55">
        <v>250696.984966797</v>
      </c>
      <c r="Y55">
        <v>247363.873717943</v>
      </c>
      <c r="Z55">
        <v>264697.78943246999</v>
      </c>
      <c r="AA55">
        <v>274558.50511306</v>
      </c>
      <c r="AB55">
        <v>288317.74959084002</v>
      </c>
      <c r="AC55">
        <v>322986.84345661802</v>
      </c>
      <c r="AD55">
        <v>365354.02768591401</v>
      </c>
      <c r="AE55">
        <v>402108.69397079898</v>
      </c>
      <c r="AF55">
        <v>409672.73612775601</v>
      </c>
    </row>
    <row r="56" spans="1:32" x14ac:dyDescent="0.3">
      <c r="A56" t="s">
        <v>207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207</v>
      </c>
      <c r="B57" t="s">
        <v>407</v>
      </c>
      <c r="C57" t="s">
        <v>297</v>
      </c>
      <c r="D57" t="s">
        <v>408</v>
      </c>
      <c r="E57" t="s">
        <v>298</v>
      </c>
      <c r="G57">
        <v>89173025.137760401</v>
      </c>
      <c r="H57">
        <v>90699276.807767794</v>
      </c>
      <c r="I57">
        <v>93955765.133354202</v>
      </c>
      <c r="J57">
        <v>95387809.4109229</v>
      </c>
      <c r="K57">
        <v>96842913.959998205</v>
      </c>
      <c r="L57">
        <v>100012816.8389</v>
      </c>
      <c r="M57">
        <v>102090643.193765</v>
      </c>
      <c r="N57">
        <v>103601127.39199901</v>
      </c>
      <c r="O57">
        <v>105166080.490587</v>
      </c>
      <c r="P57">
        <v>106797925.439446</v>
      </c>
      <c r="Q57">
        <v>108815307.653358</v>
      </c>
      <c r="R57">
        <v>111945921.58306301</v>
      </c>
      <c r="S57">
        <v>113751423.320159</v>
      </c>
      <c r="T57">
        <v>115580093.411623</v>
      </c>
      <c r="U57">
        <v>111220510.87187301</v>
      </c>
      <c r="V57">
        <v>110792733.10661501</v>
      </c>
      <c r="W57">
        <v>111294533.21387</v>
      </c>
      <c r="X57">
        <v>111820998.438924</v>
      </c>
      <c r="Y57">
        <v>113500592.369781</v>
      </c>
      <c r="Z57">
        <v>116961261.14174201</v>
      </c>
      <c r="AA57">
        <v>118390015.40847</v>
      </c>
      <c r="AB57">
        <v>118508713.502469</v>
      </c>
      <c r="AC57">
        <v>120370011.997236</v>
      </c>
      <c r="AD57">
        <v>122183686.698402</v>
      </c>
      <c r="AE57">
        <v>122683040.45987099</v>
      </c>
      <c r="AF57">
        <v>122016770.677514</v>
      </c>
    </row>
    <row r="58" spans="1:32" x14ac:dyDescent="0.3">
      <c r="A58" t="s">
        <v>207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207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240</v>
      </c>
      <c r="B2" t="s">
        <v>295</v>
      </c>
      <c r="C2" t="s">
        <v>297</v>
      </c>
      <c r="D2" t="s">
        <v>296</v>
      </c>
      <c r="E2" t="s">
        <v>298</v>
      </c>
      <c r="F2">
        <v>33252548.315111801</v>
      </c>
      <c r="G2">
        <v>33537639.929856099</v>
      </c>
      <c r="H2">
        <v>33868280.241406903</v>
      </c>
      <c r="I2">
        <v>34322705.848074697</v>
      </c>
      <c r="J2">
        <v>34504878.088658899</v>
      </c>
      <c r="K2">
        <v>34230959.083645903</v>
      </c>
      <c r="L2">
        <v>33883387.953288198</v>
      </c>
      <c r="M2">
        <v>33351960.2910611</v>
      </c>
      <c r="N2">
        <v>32875178.512834501</v>
      </c>
      <c r="O2">
        <v>32489219.298122201</v>
      </c>
      <c r="P2">
        <v>32119629.768091898</v>
      </c>
      <c r="Q2">
        <v>31375168.195021499</v>
      </c>
      <c r="R2">
        <v>30630027.002826501</v>
      </c>
      <c r="S2">
        <v>29977232.002542201</v>
      </c>
      <c r="T2">
        <v>29281366.028158002</v>
      </c>
      <c r="U2">
        <v>28668280.2952445</v>
      </c>
      <c r="V2">
        <v>28009666.5656345</v>
      </c>
      <c r="W2">
        <v>27602965.627565399</v>
      </c>
      <c r="X2">
        <v>27410068.860951301</v>
      </c>
      <c r="Y2">
        <v>27044443.4623206</v>
      </c>
      <c r="Z2">
        <v>26889349.360043399</v>
      </c>
      <c r="AA2">
        <v>26531176.8652841</v>
      </c>
      <c r="AB2">
        <v>26795601.295657299</v>
      </c>
      <c r="AC2">
        <v>26624848.127319399</v>
      </c>
      <c r="AD2">
        <v>26281991.860257</v>
      </c>
      <c r="AE2">
        <v>25978397.385609999</v>
      </c>
    </row>
    <row r="3" spans="1:32" x14ac:dyDescent="0.3">
      <c r="A3" t="s">
        <v>240</v>
      </c>
      <c r="B3" t="s">
        <v>299</v>
      </c>
      <c r="C3" t="s">
        <v>297</v>
      </c>
      <c r="D3" t="s">
        <v>300</v>
      </c>
      <c r="E3" t="s">
        <v>298</v>
      </c>
      <c r="F3">
        <v>3426865.6447720299</v>
      </c>
      <c r="G3">
        <v>3372020.8664080901</v>
      </c>
      <c r="H3">
        <v>3320583.7841244</v>
      </c>
      <c r="I3">
        <v>3274397.11893829</v>
      </c>
      <c r="J3">
        <v>3190721.5184351802</v>
      </c>
      <c r="K3">
        <v>3155048.70465835</v>
      </c>
      <c r="L3">
        <v>3094059.34942924</v>
      </c>
      <c r="M3">
        <v>3086626.6164355599</v>
      </c>
      <c r="N3">
        <v>3015772.75639795</v>
      </c>
      <c r="O3">
        <v>2947361.49830948</v>
      </c>
      <c r="P3">
        <v>2889890.3584227501</v>
      </c>
      <c r="Q3">
        <v>2860909.9475326198</v>
      </c>
      <c r="R3">
        <v>2861878.5742602302</v>
      </c>
      <c r="S3">
        <v>2880901.7564411601</v>
      </c>
      <c r="T3">
        <v>2869817.42266144</v>
      </c>
      <c r="U3">
        <v>2836982.6435035402</v>
      </c>
      <c r="V3">
        <v>2818163.5742730699</v>
      </c>
      <c r="W3">
        <v>2798226.9857602599</v>
      </c>
      <c r="X3">
        <v>2857071.5411553602</v>
      </c>
      <c r="Y3">
        <v>2930729.0068044299</v>
      </c>
      <c r="Z3">
        <v>2996862.39961081</v>
      </c>
      <c r="AA3">
        <v>3037869.6760944901</v>
      </c>
      <c r="AB3">
        <v>3144403.2443868201</v>
      </c>
      <c r="AC3">
        <v>3131099.4231029199</v>
      </c>
      <c r="AD3">
        <v>3095210.8773652702</v>
      </c>
      <c r="AE3">
        <v>3039214.7627420798</v>
      </c>
    </row>
    <row r="4" spans="1:32" x14ac:dyDescent="0.3">
      <c r="A4" t="s">
        <v>240</v>
      </c>
      <c r="B4" t="s">
        <v>301</v>
      </c>
      <c r="C4" t="s">
        <v>297</v>
      </c>
      <c r="D4" t="s">
        <v>302</v>
      </c>
      <c r="E4" t="s">
        <v>298</v>
      </c>
      <c r="F4">
        <v>198607494.046561</v>
      </c>
      <c r="G4">
        <v>204335929.153891</v>
      </c>
      <c r="H4">
        <v>210580330.673879</v>
      </c>
      <c r="I4">
        <v>217341601.63006899</v>
      </c>
      <c r="J4">
        <v>220078095.58636299</v>
      </c>
      <c r="K4">
        <v>224574892.80873799</v>
      </c>
      <c r="L4">
        <v>229161200.181716</v>
      </c>
      <c r="M4">
        <v>229195390.66091299</v>
      </c>
      <c r="N4">
        <v>229972293.360641</v>
      </c>
      <c r="O4">
        <v>232001995.188335</v>
      </c>
      <c r="P4">
        <v>237341257.23500901</v>
      </c>
      <c r="Q4">
        <v>241957040.80461901</v>
      </c>
      <c r="R4">
        <v>248398056.150951</v>
      </c>
      <c r="S4">
        <v>253482554.993965</v>
      </c>
      <c r="T4">
        <v>250823266.572826</v>
      </c>
      <c r="U4">
        <v>247239053.69792399</v>
      </c>
      <c r="V4">
        <v>246135157.597624</v>
      </c>
      <c r="W4">
        <v>245564412.53672299</v>
      </c>
      <c r="X4">
        <v>243935603.40602201</v>
      </c>
      <c r="Y4">
        <v>243274217.05215099</v>
      </c>
      <c r="Z4">
        <v>244643544.54399201</v>
      </c>
      <c r="AA4">
        <v>246710541.46871501</v>
      </c>
      <c r="AB4">
        <v>248817434.429878</v>
      </c>
      <c r="AC4">
        <v>252167483.27748001</v>
      </c>
      <c r="AD4">
        <v>254022342.95072201</v>
      </c>
      <c r="AE4">
        <v>253667019.520266</v>
      </c>
    </row>
    <row r="5" spans="1:32" x14ac:dyDescent="0.3">
      <c r="A5" t="s">
        <v>240</v>
      </c>
      <c r="B5" t="s">
        <v>303</v>
      </c>
      <c r="C5" t="s">
        <v>297</v>
      </c>
      <c r="D5" t="s">
        <v>304</v>
      </c>
      <c r="E5" t="s">
        <v>298</v>
      </c>
      <c r="F5">
        <v>16196734.000553301</v>
      </c>
      <c r="G5">
        <v>17030823.286560901</v>
      </c>
      <c r="H5">
        <v>17872185.925279599</v>
      </c>
      <c r="I5">
        <v>18750926.099676199</v>
      </c>
      <c r="J5">
        <v>19362154.768384401</v>
      </c>
      <c r="K5">
        <v>20027613.580473602</v>
      </c>
      <c r="L5">
        <v>20688557.8274207</v>
      </c>
      <c r="M5">
        <v>21254388.877023101</v>
      </c>
      <c r="N5">
        <v>21489300.635160498</v>
      </c>
      <c r="O5">
        <v>21786511.170779198</v>
      </c>
      <c r="P5">
        <v>22372372.851456501</v>
      </c>
      <c r="Q5">
        <v>22836867.958409201</v>
      </c>
      <c r="R5">
        <v>23352193.333370298</v>
      </c>
      <c r="S5">
        <v>23483359.189924698</v>
      </c>
      <c r="T5">
        <v>23510083.296145801</v>
      </c>
      <c r="U5">
        <v>23536715.5710904</v>
      </c>
      <c r="V5">
        <v>23957278.998224601</v>
      </c>
      <c r="W5">
        <v>24217473.7768979</v>
      </c>
      <c r="X5">
        <v>24245455.547400899</v>
      </c>
      <c r="Y5">
        <v>24390916.131285999</v>
      </c>
      <c r="Z5">
        <v>24511467.536160201</v>
      </c>
      <c r="AA5">
        <v>24864388.200738601</v>
      </c>
      <c r="AB5">
        <v>25392334.765463602</v>
      </c>
      <c r="AC5">
        <v>25868549.003567401</v>
      </c>
      <c r="AD5">
        <v>26156086.189421002</v>
      </c>
      <c r="AE5">
        <v>26116511.005347401</v>
      </c>
    </row>
    <row r="6" spans="1:32" x14ac:dyDescent="0.3">
      <c r="A6" t="s">
        <v>240</v>
      </c>
      <c r="B6" t="s">
        <v>305</v>
      </c>
      <c r="C6" t="s">
        <v>297</v>
      </c>
      <c r="D6" t="s">
        <v>306</v>
      </c>
      <c r="E6" t="s">
        <v>298</v>
      </c>
      <c r="F6">
        <v>7549841.57303192</v>
      </c>
      <c r="G6">
        <v>7417328.2855640296</v>
      </c>
      <c r="H6">
        <v>7333881.8058184497</v>
      </c>
      <c r="I6">
        <v>7238477.3170436304</v>
      </c>
      <c r="J6">
        <v>7019554.66016158</v>
      </c>
      <c r="K6">
        <v>6792562.5562505601</v>
      </c>
      <c r="L6">
        <v>6586390.1943274196</v>
      </c>
      <c r="M6">
        <v>6352108.92141263</v>
      </c>
      <c r="N6">
        <v>6076743.0502318405</v>
      </c>
      <c r="O6">
        <v>5846642.9263536101</v>
      </c>
      <c r="P6">
        <v>5716231.4803694095</v>
      </c>
      <c r="Q6">
        <v>5537078.9482211201</v>
      </c>
      <c r="R6">
        <v>5420073.4418698903</v>
      </c>
      <c r="S6">
        <v>5297265.1149488799</v>
      </c>
      <c r="T6">
        <v>5066420.6297517801</v>
      </c>
      <c r="U6">
        <v>4868515.1629094202</v>
      </c>
      <c r="V6">
        <v>4738737.7795137102</v>
      </c>
      <c r="W6">
        <v>4563914.3919243002</v>
      </c>
      <c r="X6">
        <v>4432250.9925885201</v>
      </c>
      <c r="Y6">
        <v>4299581.9054074204</v>
      </c>
      <c r="Z6">
        <v>4217233.84816192</v>
      </c>
      <c r="AA6">
        <v>4124361.1348853302</v>
      </c>
      <c r="AB6">
        <v>4030903.42527495</v>
      </c>
      <c r="AC6">
        <v>3922895.5908862599</v>
      </c>
      <c r="AD6">
        <v>3850122.8137058299</v>
      </c>
      <c r="AE6">
        <v>3723334.4258031799</v>
      </c>
    </row>
    <row r="7" spans="1:32" x14ac:dyDescent="0.3">
      <c r="A7" t="s">
        <v>240</v>
      </c>
      <c r="B7" t="s">
        <v>307</v>
      </c>
      <c r="C7" t="s">
        <v>297</v>
      </c>
      <c r="D7" t="s">
        <v>308</v>
      </c>
      <c r="E7" t="s">
        <v>298</v>
      </c>
      <c r="F7">
        <v>12975219.784240801</v>
      </c>
      <c r="G7">
        <v>13402226.227948001</v>
      </c>
      <c r="H7">
        <v>13910588.706395401</v>
      </c>
      <c r="I7">
        <v>14308535.852918999</v>
      </c>
      <c r="J7">
        <v>14352894.2785994</v>
      </c>
      <c r="K7">
        <v>14467573.7823136</v>
      </c>
      <c r="L7">
        <v>14536958.018236799</v>
      </c>
      <c r="M7">
        <v>14453507.425651001</v>
      </c>
      <c r="N7">
        <v>14326762.977115599</v>
      </c>
      <c r="O7">
        <v>14165378.751867</v>
      </c>
      <c r="P7">
        <v>14337539.685104299</v>
      </c>
      <c r="Q7">
        <v>14495401.443188</v>
      </c>
      <c r="R7">
        <v>14813941.939959601</v>
      </c>
      <c r="S7">
        <v>14844317.690029301</v>
      </c>
      <c r="T7">
        <v>14576134.553699501</v>
      </c>
      <c r="U7">
        <v>14356880.834724201</v>
      </c>
      <c r="V7">
        <v>14174987.7513004</v>
      </c>
      <c r="W7">
        <v>13948008.1279728</v>
      </c>
      <c r="X7">
        <v>13875920.123653701</v>
      </c>
      <c r="Y7">
        <v>13827237.310373601</v>
      </c>
      <c r="Z7">
        <v>13830938.451337701</v>
      </c>
      <c r="AA7">
        <v>13870873.3514599</v>
      </c>
      <c r="AB7">
        <v>13797941.309189601</v>
      </c>
      <c r="AC7">
        <v>13757491.482164601</v>
      </c>
      <c r="AD7">
        <v>13666529.7818627</v>
      </c>
      <c r="AE7">
        <v>13610917.6300491</v>
      </c>
    </row>
    <row r="8" spans="1:32" x14ac:dyDescent="0.3">
      <c r="A8" t="s">
        <v>240</v>
      </c>
      <c r="B8" t="s">
        <v>309</v>
      </c>
      <c r="C8" t="s">
        <v>297</v>
      </c>
      <c r="D8" t="s">
        <v>310</v>
      </c>
      <c r="E8" t="s">
        <v>298</v>
      </c>
      <c r="F8">
        <v>7538012.2837055102</v>
      </c>
      <c r="G8">
        <v>7675957.7635823404</v>
      </c>
      <c r="H8">
        <v>7596244.2510956796</v>
      </c>
      <c r="I8">
        <v>7583317.14199566</v>
      </c>
      <c r="J8">
        <v>7464660.6525973799</v>
      </c>
      <c r="K8">
        <v>7262966.5176739199</v>
      </c>
      <c r="L8">
        <v>7057322.6841329904</v>
      </c>
      <c r="M8">
        <v>6959557.3707362302</v>
      </c>
      <c r="N8">
        <v>6864940.9543335596</v>
      </c>
      <c r="O8">
        <v>6819660.5433220398</v>
      </c>
      <c r="P8">
        <v>6764405.5998965995</v>
      </c>
      <c r="Q8">
        <v>6832970.6571623599</v>
      </c>
      <c r="R8">
        <v>6849759.7828262504</v>
      </c>
      <c r="S8">
        <v>6934506.3778185202</v>
      </c>
      <c r="T8">
        <v>6918516.6366368802</v>
      </c>
      <c r="U8">
        <v>6786305.7716229605</v>
      </c>
      <c r="V8">
        <v>6546966.8221072396</v>
      </c>
      <c r="W8">
        <v>6394623.9872881696</v>
      </c>
      <c r="X8">
        <v>6281425.3029055102</v>
      </c>
      <c r="Y8">
        <v>6183513.0741808303</v>
      </c>
      <c r="Z8">
        <v>6147686.0102068903</v>
      </c>
      <c r="AA8">
        <v>6048619.6516906098</v>
      </c>
      <c r="AB8">
        <v>5990794.0340454401</v>
      </c>
      <c r="AC8">
        <v>5896903.7077765604</v>
      </c>
      <c r="AD8">
        <v>5770529.50703975</v>
      </c>
      <c r="AE8">
        <v>5712553.9634079998</v>
      </c>
    </row>
    <row r="9" spans="1:32" x14ac:dyDescent="0.3">
      <c r="A9" t="s">
        <v>240</v>
      </c>
      <c r="B9" t="s">
        <v>311</v>
      </c>
      <c r="C9" t="s">
        <v>297</v>
      </c>
      <c r="D9" t="s">
        <v>312</v>
      </c>
      <c r="E9" t="s">
        <v>298</v>
      </c>
      <c r="F9">
        <v>21547406.194941401</v>
      </c>
      <c r="G9">
        <v>21858805.17427</v>
      </c>
      <c r="H9">
        <v>22278656.165032402</v>
      </c>
      <c r="I9">
        <v>22843334.957490001</v>
      </c>
      <c r="J9">
        <v>22992852.2142528</v>
      </c>
      <c r="K9">
        <v>23155217.078151599</v>
      </c>
      <c r="L9">
        <v>23451082.232432</v>
      </c>
      <c r="M9">
        <v>23543593.5295575</v>
      </c>
      <c r="N9">
        <v>23620123.272511002</v>
      </c>
      <c r="O9">
        <v>23508335.0457412</v>
      </c>
      <c r="P9">
        <v>23859747.383499298</v>
      </c>
      <c r="Q9">
        <v>23962126.2373849</v>
      </c>
      <c r="R9">
        <v>24240151.8152056</v>
      </c>
      <c r="S9">
        <v>24805658.245821498</v>
      </c>
      <c r="T9">
        <v>24737414.564241</v>
      </c>
      <c r="U9">
        <v>24647364.726105802</v>
      </c>
      <c r="V9">
        <v>24618574.061813101</v>
      </c>
      <c r="W9">
        <v>24318299.227237601</v>
      </c>
      <c r="X9">
        <v>23902594.401852701</v>
      </c>
      <c r="Y9">
        <v>23518512.161715101</v>
      </c>
      <c r="Z9">
        <v>23211489.556673098</v>
      </c>
      <c r="AA9">
        <v>22887877.475957401</v>
      </c>
      <c r="AB9">
        <v>22634249.925800201</v>
      </c>
      <c r="AC9">
        <v>22737672.124456901</v>
      </c>
      <c r="AD9">
        <v>23020371.237287302</v>
      </c>
      <c r="AE9">
        <v>23019401.905666199</v>
      </c>
    </row>
    <row r="10" spans="1:32" x14ac:dyDescent="0.3">
      <c r="A10" t="s">
        <v>240</v>
      </c>
      <c r="B10" t="s">
        <v>313</v>
      </c>
      <c r="C10" t="s">
        <v>297</v>
      </c>
      <c r="D10" t="s">
        <v>314</v>
      </c>
      <c r="E10" t="s">
        <v>298</v>
      </c>
      <c r="F10">
        <v>26772114.714011699</v>
      </c>
      <c r="G10">
        <v>27356637.001369599</v>
      </c>
      <c r="H10">
        <v>28124225.922367599</v>
      </c>
      <c r="I10">
        <v>28984339.387834501</v>
      </c>
      <c r="J10">
        <v>29337815.9417422</v>
      </c>
      <c r="K10">
        <v>29789516.8347665</v>
      </c>
      <c r="L10">
        <v>30426794.292995799</v>
      </c>
      <c r="M10">
        <v>30847530.689065602</v>
      </c>
      <c r="N10">
        <v>31218826.951865401</v>
      </c>
      <c r="O10">
        <v>31325119.068084899</v>
      </c>
      <c r="P10">
        <v>31920724.8495862</v>
      </c>
      <c r="Q10">
        <v>32295853.507445</v>
      </c>
      <c r="R10">
        <v>32785725.515505102</v>
      </c>
      <c r="S10">
        <v>33478801.989034701</v>
      </c>
      <c r="T10">
        <v>33557602.872838803</v>
      </c>
      <c r="U10">
        <v>33486701.0002435</v>
      </c>
      <c r="V10">
        <v>33637206.667309597</v>
      </c>
      <c r="W10">
        <v>33943105.0383109</v>
      </c>
      <c r="X10">
        <v>34109752.528666101</v>
      </c>
      <c r="Y10">
        <v>34166619.9904809</v>
      </c>
      <c r="Z10">
        <v>34152751.112955697</v>
      </c>
      <c r="AA10">
        <v>34525548.300700702</v>
      </c>
      <c r="AB10">
        <v>34777377.916025802</v>
      </c>
      <c r="AC10">
        <v>35301445.356221497</v>
      </c>
      <c r="AD10">
        <v>35889584.869966097</v>
      </c>
      <c r="AE10">
        <v>36209257.502273902</v>
      </c>
    </row>
    <row r="11" spans="1:32" x14ac:dyDescent="0.3">
      <c r="A11" t="s">
        <v>240</v>
      </c>
      <c r="B11" t="s">
        <v>315</v>
      </c>
      <c r="C11" t="s">
        <v>297</v>
      </c>
      <c r="D11" t="s">
        <v>316</v>
      </c>
      <c r="E11" t="s">
        <v>298</v>
      </c>
      <c r="F11">
        <v>5251113.5637924299</v>
      </c>
      <c r="G11">
        <v>5523371.9659869997</v>
      </c>
      <c r="H11">
        <v>5870089.1113876998</v>
      </c>
      <c r="I11">
        <v>6165297.7259403998</v>
      </c>
      <c r="J11">
        <v>6368414.5417059697</v>
      </c>
      <c r="K11">
        <v>6656345.4035699498</v>
      </c>
      <c r="L11">
        <v>6996555.0435826899</v>
      </c>
      <c r="M11">
        <v>7323092.3159239301</v>
      </c>
      <c r="N11">
        <v>7616260.2364501599</v>
      </c>
      <c r="O11">
        <v>7832838.4568820205</v>
      </c>
      <c r="P11">
        <v>8076642.9928452</v>
      </c>
      <c r="Q11">
        <v>8348408.3216331201</v>
      </c>
      <c r="R11">
        <v>8559970.9316432793</v>
      </c>
      <c r="S11">
        <v>8688131.2641097009</v>
      </c>
      <c r="T11">
        <v>8834689.3835614808</v>
      </c>
      <c r="U11">
        <v>8853630.3621796109</v>
      </c>
      <c r="V11">
        <v>9032342.8694527894</v>
      </c>
      <c r="W11">
        <v>9635760.5050337203</v>
      </c>
      <c r="X11">
        <v>10215277.6785443</v>
      </c>
      <c r="Y11">
        <v>10653976.109095</v>
      </c>
      <c r="Z11">
        <v>10945882.380055999</v>
      </c>
      <c r="AA11">
        <v>11640090.023471801</v>
      </c>
      <c r="AB11">
        <v>12143988.6002641</v>
      </c>
      <c r="AC11">
        <v>12564025.0905752</v>
      </c>
      <c r="AD11">
        <v>12869328.948714601</v>
      </c>
      <c r="AE11">
        <v>13189855.596607599</v>
      </c>
    </row>
    <row r="12" spans="1:32" x14ac:dyDescent="0.3">
      <c r="A12" t="s">
        <v>240</v>
      </c>
      <c r="B12" t="s">
        <v>317</v>
      </c>
      <c r="C12" t="s">
        <v>297</v>
      </c>
      <c r="D12" t="s">
        <v>318</v>
      </c>
      <c r="E12" t="s">
        <v>298</v>
      </c>
      <c r="F12">
        <v>17063247.421472199</v>
      </c>
      <c r="G12">
        <v>17558208.825673699</v>
      </c>
      <c r="H12">
        <v>18069676.561800402</v>
      </c>
      <c r="I12">
        <v>18520435.8900607</v>
      </c>
      <c r="J12">
        <v>18555378.456521198</v>
      </c>
      <c r="K12">
        <v>18813594.290892102</v>
      </c>
      <c r="L12">
        <v>19111625.3936316</v>
      </c>
      <c r="M12">
        <v>18935707.1800979</v>
      </c>
      <c r="N12">
        <v>19148820.478616901</v>
      </c>
      <c r="O12">
        <v>19398833.6268727</v>
      </c>
      <c r="P12">
        <v>19804291.4092707</v>
      </c>
      <c r="Q12">
        <v>20371650.9340274</v>
      </c>
      <c r="R12">
        <v>20845055.868244801</v>
      </c>
      <c r="S12">
        <v>21067192.109960601</v>
      </c>
      <c r="T12">
        <v>20844165.163485099</v>
      </c>
      <c r="U12">
        <v>20546272.348999999</v>
      </c>
      <c r="V12">
        <v>20368315.374642201</v>
      </c>
      <c r="W12">
        <v>20262028.791123498</v>
      </c>
      <c r="X12">
        <v>20173238.003346998</v>
      </c>
      <c r="Y12">
        <v>20103881.061503001</v>
      </c>
      <c r="Z12">
        <v>20129942.4573728</v>
      </c>
      <c r="AA12">
        <v>20069972.319226202</v>
      </c>
      <c r="AB12">
        <v>20078392.6165765</v>
      </c>
      <c r="AC12">
        <v>20257584.970306601</v>
      </c>
      <c r="AD12">
        <v>20310180.718203802</v>
      </c>
      <c r="AE12">
        <v>20282562.1473502</v>
      </c>
    </row>
    <row r="13" spans="1:32" x14ac:dyDescent="0.3">
      <c r="A13" t="s">
        <v>240</v>
      </c>
      <c r="B13" t="s">
        <v>319</v>
      </c>
      <c r="C13" t="s">
        <v>297</v>
      </c>
      <c r="D13" t="s">
        <v>320</v>
      </c>
      <c r="E13" t="s">
        <v>298</v>
      </c>
      <c r="F13">
        <v>35946654.444754101</v>
      </c>
      <c r="G13">
        <v>36460831.930624999</v>
      </c>
      <c r="H13">
        <v>36793079.259688497</v>
      </c>
      <c r="I13">
        <v>36964288.687028296</v>
      </c>
      <c r="J13">
        <v>36827379.568631902</v>
      </c>
      <c r="K13">
        <v>37033185.223207898</v>
      </c>
      <c r="L13">
        <v>37320644.668807499</v>
      </c>
      <c r="M13">
        <v>36882786.275168203</v>
      </c>
      <c r="N13">
        <v>36192091.909823097</v>
      </c>
      <c r="O13">
        <v>35800466.170782797</v>
      </c>
      <c r="P13">
        <v>35872409.920882002</v>
      </c>
      <c r="Q13">
        <v>36221361.126460902</v>
      </c>
      <c r="R13">
        <v>37077383.042944103</v>
      </c>
      <c r="S13">
        <v>37830831.529488601</v>
      </c>
      <c r="T13">
        <v>37711462.253906302</v>
      </c>
      <c r="U13">
        <v>37529516.027641498</v>
      </c>
      <c r="V13">
        <v>37484337.762344502</v>
      </c>
      <c r="W13">
        <v>37443030.190862797</v>
      </c>
      <c r="X13">
        <v>37034117.0489095</v>
      </c>
      <c r="Y13">
        <v>36893406.989058599</v>
      </c>
      <c r="Z13">
        <v>36831490.613419197</v>
      </c>
      <c r="AA13">
        <v>36809991.013163</v>
      </c>
      <c r="AB13">
        <v>37326134.025989801</v>
      </c>
      <c r="AC13">
        <v>37561526.434291497</v>
      </c>
      <c r="AD13">
        <v>37843667.047933698</v>
      </c>
      <c r="AE13">
        <v>37731800.868181303</v>
      </c>
    </row>
    <row r="14" spans="1:32" x14ac:dyDescent="0.3">
      <c r="A14" t="s">
        <v>240</v>
      </c>
      <c r="B14" t="s">
        <v>321</v>
      </c>
      <c r="C14" t="s">
        <v>297</v>
      </c>
      <c r="D14" t="s">
        <v>322</v>
      </c>
      <c r="E14" t="s">
        <v>298</v>
      </c>
      <c r="F14">
        <v>20995592.997399401</v>
      </c>
      <c r="G14">
        <v>21863711.993047301</v>
      </c>
      <c r="H14">
        <v>22727346.584577002</v>
      </c>
      <c r="I14">
        <v>23933110.336290799</v>
      </c>
      <c r="J14">
        <v>24587501.046537898</v>
      </c>
      <c r="K14">
        <v>26159447.825706199</v>
      </c>
      <c r="L14">
        <v>27500924.308914501</v>
      </c>
      <c r="M14">
        <v>27274210.0044691</v>
      </c>
      <c r="N14">
        <v>27233422.679912999</v>
      </c>
      <c r="O14">
        <v>28017726.6515937</v>
      </c>
      <c r="P14">
        <v>28710040.9816528</v>
      </c>
      <c r="Q14">
        <v>29664606.884343199</v>
      </c>
      <c r="R14">
        <v>30553602.220994402</v>
      </c>
      <c r="S14">
        <v>31570456.538397402</v>
      </c>
      <c r="T14">
        <v>30925872.248116001</v>
      </c>
      <c r="U14">
        <v>30288945.644367199</v>
      </c>
      <c r="V14">
        <v>30107388.1448767</v>
      </c>
      <c r="W14">
        <v>29972851.3011356</v>
      </c>
      <c r="X14">
        <v>29349075.573579501</v>
      </c>
      <c r="Y14">
        <v>29093954.364140298</v>
      </c>
      <c r="Z14">
        <v>29473354.4071308</v>
      </c>
      <c r="AA14">
        <v>29578098.7680071</v>
      </c>
      <c r="AB14">
        <v>29666554.583078299</v>
      </c>
      <c r="AC14">
        <v>30558191.593235798</v>
      </c>
      <c r="AD14">
        <v>30948763.570015099</v>
      </c>
      <c r="AE14">
        <v>31197849.688808501</v>
      </c>
    </row>
    <row r="15" spans="1:32" x14ac:dyDescent="0.3">
      <c r="A15" t="s">
        <v>240</v>
      </c>
      <c r="B15" t="s">
        <v>323</v>
      </c>
      <c r="C15" t="s">
        <v>297</v>
      </c>
      <c r="D15" t="s">
        <v>324</v>
      </c>
      <c r="E15" t="s">
        <v>298</v>
      </c>
      <c r="F15">
        <v>32925579.266206902</v>
      </c>
      <c r="G15">
        <v>34433544.458579503</v>
      </c>
      <c r="H15">
        <v>36007104.0108198</v>
      </c>
      <c r="I15">
        <v>37758351.212944701</v>
      </c>
      <c r="J15">
        <v>38811036.517557099</v>
      </c>
      <c r="K15">
        <v>41047149.064470999</v>
      </c>
      <c r="L15">
        <v>42885705.807236902</v>
      </c>
      <c r="M15">
        <v>42571665.751804799</v>
      </c>
      <c r="N15">
        <v>42566411.158706903</v>
      </c>
      <c r="O15">
        <v>43550216.442343801</v>
      </c>
      <c r="P15">
        <v>44511898.558357298</v>
      </c>
      <c r="Q15">
        <v>45730705.136461399</v>
      </c>
      <c r="R15">
        <v>47038234.779489502</v>
      </c>
      <c r="S15">
        <v>48120407.078814201</v>
      </c>
      <c r="T15">
        <v>46994089.815278299</v>
      </c>
      <c r="U15">
        <v>46044423.169193298</v>
      </c>
      <c r="V15">
        <v>45830794.066904701</v>
      </c>
      <c r="W15">
        <v>45574293.242976002</v>
      </c>
      <c r="X15">
        <v>44772020.837351501</v>
      </c>
      <c r="Y15">
        <v>44406229.925328098</v>
      </c>
      <c r="Z15">
        <v>44774052.831648797</v>
      </c>
      <c r="AA15">
        <v>45029384.233252198</v>
      </c>
      <c r="AB15">
        <v>45457940.668476097</v>
      </c>
      <c r="AC15">
        <v>46541787.006110303</v>
      </c>
      <c r="AD15">
        <v>46868351.030194201</v>
      </c>
      <c r="AE15">
        <v>47014073.876107402</v>
      </c>
    </row>
    <row r="16" spans="1:32" x14ac:dyDescent="0.3">
      <c r="A16" t="s">
        <v>240</v>
      </c>
      <c r="B16" t="s">
        <v>325</v>
      </c>
      <c r="C16" t="s">
        <v>297</v>
      </c>
      <c r="D16" t="s">
        <v>326</v>
      </c>
      <c r="E16" t="s">
        <v>298</v>
      </c>
      <c r="F16">
        <v>11933891.216458799</v>
      </c>
      <c r="G16">
        <v>12574678.439810401</v>
      </c>
      <c r="H16">
        <v>13285907.5466079</v>
      </c>
      <c r="I16">
        <v>13830910.3426299</v>
      </c>
      <c r="J16">
        <v>14229467.535493299</v>
      </c>
      <c r="K16">
        <v>14892691.709645599</v>
      </c>
      <c r="L16">
        <v>15388647.536314201</v>
      </c>
      <c r="M16">
        <v>15301496.6040693</v>
      </c>
      <c r="N16">
        <v>15337329.254338801</v>
      </c>
      <c r="O16">
        <v>15535755.851611201</v>
      </c>
      <c r="P16">
        <v>15804686.113838401</v>
      </c>
      <c r="Q16">
        <v>16067937.9968358</v>
      </c>
      <c r="R16">
        <v>16486289.116007701</v>
      </c>
      <c r="S16">
        <v>16550043.723779701</v>
      </c>
      <c r="T16">
        <v>16067974.000181399</v>
      </c>
      <c r="U16">
        <v>15755293.014046799</v>
      </c>
      <c r="V16">
        <v>15723400.3186494</v>
      </c>
      <c r="W16">
        <v>15601326.488952501</v>
      </c>
      <c r="X16">
        <v>15423160.7382174</v>
      </c>
      <c r="Y16">
        <v>15312536.801728699</v>
      </c>
      <c r="Z16">
        <v>15300658.3903029</v>
      </c>
      <c r="AA16">
        <v>15451370.0183364</v>
      </c>
      <c r="AB16">
        <v>15791846.9046584</v>
      </c>
      <c r="AC16">
        <v>15983799.819795599</v>
      </c>
      <c r="AD16">
        <v>15919635.924950199</v>
      </c>
      <c r="AE16">
        <v>15816224.1872989</v>
      </c>
    </row>
    <row r="17" spans="1:31" x14ac:dyDescent="0.3">
      <c r="A17" t="s">
        <v>240</v>
      </c>
      <c r="B17" t="s">
        <v>327</v>
      </c>
      <c r="C17" t="s">
        <v>297</v>
      </c>
      <c r="D17" t="s">
        <v>328</v>
      </c>
      <c r="E17" t="s">
        <v>298</v>
      </c>
      <c r="F17">
        <v>12650357.0686811</v>
      </c>
      <c r="G17">
        <v>13232502.6043722</v>
      </c>
      <c r="H17">
        <v>13837999.551803799</v>
      </c>
      <c r="I17">
        <v>14643571.9782246</v>
      </c>
      <c r="J17">
        <v>15005913.0372881</v>
      </c>
      <c r="K17">
        <v>15510441.3691618</v>
      </c>
      <c r="L17">
        <v>15900590.8387303</v>
      </c>
      <c r="M17">
        <v>15930692.0046797</v>
      </c>
      <c r="N17">
        <v>16040511.2910852</v>
      </c>
      <c r="O17">
        <v>16588404.6412936</v>
      </c>
      <c r="P17">
        <v>17538763.961758301</v>
      </c>
      <c r="Q17">
        <v>17960352.9074279</v>
      </c>
      <c r="R17">
        <v>19075878.5488832</v>
      </c>
      <c r="S17">
        <v>20194960.728647798</v>
      </c>
      <c r="T17">
        <v>20103646.2807937</v>
      </c>
      <c r="U17">
        <v>19585607.285762399</v>
      </c>
      <c r="V17">
        <v>19493251.926986501</v>
      </c>
      <c r="W17">
        <v>19626635.5524997</v>
      </c>
      <c r="X17">
        <v>19432869.731832299</v>
      </c>
      <c r="Y17">
        <v>19335972.038798399</v>
      </c>
      <c r="Z17">
        <v>19619732.141050801</v>
      </c>
      <c r="AA17">
        <v>19757003.138156898</v>
      </c>
      <c r="AB17">
        <v>19587825.485337</v>
      </c>
      <c r="AC17">
        <v>19883920.5211091</v>
      </c>
      <c r="AD17">
        <v>20070702.060691599</v>
      </c>
      <c r="AE17">
        <v>19744315.817613401</v>
      </c>
    </row>
    <row r="18" spans="1:31" x14ac:dyDescent="0.3">
      <c r="A18" t="s">
        <v>240</v>
      </c>
      <c r="B18" t="s">
        <v>329</v>
      </c>
      <c r="C18" t="s">
        <v>297</v>
      </c>
      <c r="D18" t="s">
        <v>330</v>
      </c>
      <c r="E18" t="s">
        <v>298</v>
      </c>
      <c r="F18">
        <v>25664386.503623702</v>
      </c>
      <c r="G18">
        <v>26302934.0827456</v>
      </c>
      <c r="H18">
        <v>27410170.571413402</v>
      </c>
      <c r="I18">
        <v>28756486.375684701</v>
      </c>
      <c r="J18">
        <v>29426049.975078601</v>
      </c>
      <c r="K18">
        <v>29876434.9445934</v>
      </c>
      <c r="L18">
        <v>30577336.291528601</v>
      </c>
      <c r="M18">
        <v>31030122.0469063</v>
      </c>
      <c r="N18">
        <v>31967651.5064306</v>
      </c>
      <c r="O18">
        <v>32571571.648921501</v>
      </c>
      <c r="P18">
        <v>34139707.476553403</v>
      </c>
      <c r="Q18">
        <v>35151646.232682899</v>
      </c>
      <c r="R18">
        <v>36423707.801012002</v>
      </c>
      <c r="S18">
        <v>37459129.863168001</v>
      </c>
      <c r="T18">
        <v>36839347.968749002</v>
      </c>
      <c r="U18">
        <v>35821594.355223402</v>
      </c>
      <c r="V18">
        <v>35173806.954902999</v>
      </c>
      <c r="W18">
        <v>34895041.700959101</v>
      </c>
      <c r="X18">
        <v>34867866.338554397</v>
      </c>
      <c r="Y18">
        <v>34955286.684384897</v>
      </c>
      <c r="Z18">
        <v>35590285.405016899</v>
      </c>
      <c r="AA18">
        <v>36701581.464007497</v>
      </c>
      <c r="AB18">
        <v>37529663.068869703</v>
      </c>
      <c r="AC18">
        <v>38383651.713890098</v>
      </c>
      <c r="AD18">
        <v>38826318.693573199</v>
      </c>
      <c r="AE18">
        <v>38804699.5901068</v>
      </c>
    </row>
    <row r="19" spans="1:31" x14ac:dyDescent="0.3">
      <c r="A19" t="s">
        <v>240</v>
      </c>
      <c r="B19" t="s">
        <v>331</v>
      </c>
      <c r="C19" t="s">
        <v>297</v>
      </c>
      <c r="D19" t="s">
        <v>332</v>
      </c>
      <c r="E19" t="s">
        <v>298</v>
      </c>
      <c r="F19">
        <v>3856806.0174512402</v>
      </c>
      <c r="G19">
        <v>3970318.5335800899</v>
      </c>
      <c r="H19">
        <v>4082795.6251626499</v>
      </c>
      <c r="I19">
        <v>4226934.2055569701</v>
      </c>
      <c r="J19">
        <v>4259814.8937900402</v>
      </c>
      <c r="K19">
        <v>4217760.4697288601</v>
      </c>
      <c r="L19">
        <v>4276503.7375101503</v>
      </c>
      <c r="M19">
        <v>4196421.96742066</v>
      </c>
      <c r="N19">
        <v>4268776.9170906805</v>
      </c>
      <c r="O19">
        <v>4269573.4931302201</v>
      </c>
      <c r="P19">
        <v>4422177.1934056198</v>
      </c>
      <c r="Q19">
        <v>4548682.19742308</v>
      </c>
      <c r="R19">
        <v>4695572.5114672799</v>
      </c>
      <c r="S19">
        <v>4714705.9794655396</v>
      </c>
      <c r="T19">
        <v>4665491.7789911795</v>
      </c>
      <c r="U19">
        <v>4671746.6766542299</v>
      </c>
      <c r="V19">
        <v>4736429.7992730197</v>
      </c>
      <c r="W19">
        <v>4708117.6075950498</v>
      </c>
      <c r="X19">
        <v>4731640.26033503</v>
      </c>
      <c r="Y19">
        <v>4735788.52868855</v>
      </c>
      <c r="Z19">
        <v>4850846.6979500996</v>
      </c>
      <c r="AA19">
        <v>4914909.1092085503</v>
      </c>
      <c r="AB19">
        <v>4854557.9535695398</v>
      </c>
      <c r="AC19">
        <v>4791688.8702554703</v>
      </c>
      <c r="AD19">
        <v>4769780.0080497097</v>
      </c>
      <c r="AE19">
        <v>4716992.6940256804</v>
      </c>
    </row>
    <row r="20" spans="1:31" x14ac:dyDescent="0.3">
      <c r="A20" t="s">
        <v>240</v>
      </c>
      <c r="B20" t="s">
        <v>333</v>
      </c>
      <c r="C20" t="s">
        <v>297</v>
      </c>
      <c r="D20" t="s">
        <v>334</v>
      </c>
      <c r="E20" t="s">
        <v>298</v>
      </c>
      <c r="F20">
        <v>117824679.17790601</v>
      </c>
      <c r="G20">
        <v>123832104.386829</v>
      </c>
      <c r="H20">
        <v>128973918.647461</v>
      </c>
      <c r="I20">
        <v>133747425.27324601</v>
      </c>
      <c r="J20">
        <v>138345041.60301599</v>
      </c>
      <c r="K20">
        <v>141843568.410072</v>
      </c>
      <c r="L20">
        <v>144823900.96199</v>
      </c>
      <c r="M20">
        <v>146792195.86883399</v>
      </c>
      <c r="N20">
        <v>148314696.670136</v>
      </c>
      <c r="O20">
        <v>148574971.870783</v>
      </c>
      <c r="P20">
        <v>148971619.336878</v>
      </c>
      <c r="Q20">
        <v>148844235.37065101</v>
      </c>
      <c r="R20">
        <v>148898336.275069</v>
      </c>
      <c r="S20">
        <v>149194543.03584301</v>
      </c>
      <c r="T20">
        <v>149210768.68678999</v>
      </c>
      <c r="U20">
        <v>149100881.50839701</v>
      </c>
      <c r="V20">
        <v>148770659.71030101</v>
      </c>
      <c r="W20">
        <v>148525196.767849</v>
      </c>
      <c r="X20">
        <v>148196141.12610501</v>
      </c>
      <c r="Y20">
        <v>147870387.82790899</v>
      </c>
      <c r="Z20">
        <v>147851999.42932299</v>
      </c>
      <c r="AA20">
        <v>147879543.18460801</v>
      </c>
      <c r="AB20">
        <v>147749730.66307399</v>
      </c>
      <c r="AC20">
        <v>147908272.60747001</v>
      </c>
      <c r="AD20">
        <v>147356506.77401301</v>
      </c>
      <c r="AE20">
        <v>146638404.50299999</v>
      </c>
    </row>
    <row r="21" spans="1:31" x14ac:dyDescent="0.3">
      <c r="A21" t="s">
        <v>240</v>
      </c>
      <c r="B21" t="s">
        <v>335</v>
      </c>
      <c r="C21" t="s">
        <v>297</v>
      </c>
      <c r="D21" t="s">
        <v>336</v>
      </c>
      <c r="E21" t="s">
        <v>298</v>
      </c>
      <c r="F21">
        <v>184710581.60392699</v>
      </c>
      <c r="G21">
        <v>194351405.55450699</v>
      </c>
      <c r="H21">
        <v>202753265.62427601</v>
      </c>
      <c r="I21">
        <v>210950393.46412</v>
      </c>
      <c r="J21">
        <v>218826314.989804</v>
      </c>
      <c r="K21">
        <v>224915644.46507001</v>
      </c>
      <c r="L21">
        <v>230213071.149073</v>
      </c>
      <c r="M21">
        <v>234292937.33115399</v>
      </c>
      <c r="N21">
        <v>237465313.04057199</v>
      </c>
      <c r="O21">
        <v>238604084.11902699</v>
      </c>
      <c r="P21">
        <v>239453075.59387201</v>
      </c>
      <c r="Q21">
        <v>239483725.772605</v>
      </c>
      <c r="R21">
        <v>239284669.525392</v>
      </c>
      <c r="S21">
        <v>239315919.67768499</v>
      </c>
      <c r="T21">
        <v>239267654.972992</v>
      </c>
      <c r="U21">
        <v>239012679.44264901</v>
      </c>
      <c r="V21">
        <v>238735970.75788799</v>
      </c>
      <c r="W21">
        <v>238633636.07700899</v>
      </c>
      <c r="X21">
        <v>238854319.881217</v>
      </c>
      <c r="Y21">
        <v>238897275.30925399</v>
      </c>
      <c r="Z21">
        <v>239300271.708841</v>
      </c>
      <c r="AA21">
        <v>240078187.06859201</v>
      </c>
      <c r="AB21">
        <v>240445043.45820901</v>
      </c>
      <c r="AC21">
        <v>241069216.68338299</v>
      </c>
      <c r="AD21">
        <v>241090856.05699</v>
      </c>
      <c r="AE21">
        <v>241325591.64559099</v>
      </c>
    </row>
    <row r="22" spans="1:31" x14ac:dyDescent="0.3">
      <c r="A22" t="s">
        <v>240</v>
      </c>
      <c r="B22" t="s">
        <v>337</v>
      </c>
      <c r="C22" t="s">
        <v>297</v>
      </c>
      <c r="D22" t="s">
        <v>338</v>
      </c>
      <c r="E22" t="s">
        <v>298</v>
      </c>
      <c r="F22">
        <v>66771338.168758199</v>
      </c>
      <c r="G22">
        <v>70404065.400108695</v>
      </c>
      <c r="H22">
        <v>73666810.654399604</v>
      </c>
      <c r="I22">
        <v>77101005.103751898</v>
      </c>
      <c r="J22">
        <v>80390057.4745536</v>
      </c>
      <c r="K22">
        <v>82991436.613013998</v>
      </c>
      <c r="L22">
        <v>85319119.112840995</v>
      </c>
      <c r="M22">
        <v>87449976.680098206</v>
      </c>
      <c r="N22">
        <v>89114925.810723796</v>
      </c>
      <c r="O22">
        <v>90007139.777550206</v>
      </c>
      <c r="P22">
        <v>90463003.615831196</v>
      </c>
      <c r="Q22">
        <v>90624620.174172297</v>
      </c>
      <c r="R22">
        <v>90367541.653584599</v>
      </c>
      <c r="S22">
        <v>90097183.984272793</v>
      </c>
      <c r="T22">
        <v>90032085.512467906</v>
      </c>
      <c r="U22">
        <v>89886241.205963194</v>
      </c>
      <c r="V22">
        <v>89942086.426991105</v>
      </c>
      <c r="W22">
        <v>90087259.933472693</v>
      </c>
      <c r="X22">
        <v>90642516.720474795</v>
      </c>
      <c r="Y22">
        <v>91015034.496635705</v>
      </c>
      <c r="Z22">
        <v>91438570.673570901</v>
      </c>
      <c r="AA22">
        <v>92192395.591678694</v>
      </c>
      <c r="AB22">
        <v>92691578.427732304</v>
      </c>
      <c r="AC22">
        <v>93158327.892625898</v>
      </c>
      <c r="AD22">
        <v>93733390.947124302</v>
      </c>
      <c r="AE22">
        <v>94687187.142591104</v>
      </c>
    </row>
    <row r="23" spans="1:31" x14ac:dyDescent="0.3">
      <c r="A23" t="s">
        <v>240</v>
      </c>
      <c r="B23" t="s">
        <v>339</v>
      </c>
      <c r="C23" t="s">
        <v>297</v>
      </c>
      <c r="D23" t="s">
        <v>340</v>
      </c>
      <c r="E23" t="s">
        <v>298</v>
      </c>
      <c r="F23">
        <v>30723465.293144599</v>
      </c>
      <c r="G23">
        <v>30646844.352411401</v>
      </c>
      <c r="H23">
        <v>30322527.180755001</v>
      </c>
      <c r="I23">
        <v>29852332.7094591</v>
      </c>
      <c r="J23">
        <v>29475245.298156399</v>
      </c>
      <c r="K23">
        <v>29550271.1356057</v>
      </c>
      <c r="L23">
        <v>29232624.963217098</v>
      </c>
      <c r="M23">
        <v>28732752.827887401</v>
      </c>
      <c r="N23">
        <v>27784480.853046998</v>
      </c>
      <c r="O23">
        <v>27033441.806851201</v>
      </c>
      <c r="P23">
        <v>26428069.7268635</v>
      </c>
      <c r="Q23">
        <v>25869864.084629402</v>
      </c>
      <c r="R23">
        <v>26271842.109657299</v>
      </c>
      <c r="S23">
        <v>25917812.479975</v>
      </c>
      <c r="T23">
        <v>25312782.3915263</v>
      </c>
      <c r="U23">
        <v>25204535.8823779</v>
      </c>
      <c r="V23">
        <v>25046488.397441801</v>
      </c>
      <c r="W23">
        <v>24947408.488243099</v>
      </c>
      <c r="X23">
        <v>25347343.156981699</v>
      </c>
      <c r="Y23">
        <v>25728155.416132201</v>
      </c>
      <c r="Z23">
        <v>25968455.755885702</v>
      </c>
      <c r="AA23">
        <v>26074723.958937999</v>
      </c>
      <c r="AB23">
        <v>26702754.489781801</v>
      </c>
      <c r="AC23">
        <v>27023671.8260975</v>
      </c>
      <c r="AD23">
        <v>27309633.641476098</v>
      </c>
      <c r="AE23">
        <v>27753679.932356901</v>
      </c>
    </row>
    <row r="24" spans="1:31" x14ac:dyDescent="0.3">
      <c r="A24" t="s">
        <v>240</v>
      </c>
      <c r="B24" t="s">
        <v>341</v>
      </c>
      <c r="C24" t="s">
        <v>297</v>
      </c>
      <c r="D24" t="s">
        <v>342</v>
      </c>
      <c r="E24" t="s">
        <v>298</v>
      </c>
      <c r="F24">
        <v>74539326.152096897</v>
      </c>
      <c r="G24">
        <v>77196013.065444902</v>
      </c>
      <c r="H24">
        <v>79797249.486237198</v>
      </c>
      <c r="I24">
        <v>81316383.429005206</v>
      </c>
      <c r="J24">
        <v>82719433.101440907</v>
      </c>
      <c r="K24">
        <v>85721910.593144998</v>
      </c>
      <c r="L24">
        <v>87021526.132411599</v>
      </c>
      <c r="M24">
        <v>87969889.371966407</v>
      </c>
      <c r="N24">
        <v>88675489.851680204</v>
      </c>
      <c r="O24">
        <v>90487097.0757204</v>
      </c>
      <c r="P24">
        <v>92454772.672242895</v>
      </c>
      <c r="Q24">
        <v>94648915.466088504</v>
      </c>
      <c r="R24">
        <v>96064450.979548007</v>
      </c>
      <c r="S24">
        <v>97237664.196469903</v>
      </c>
      <c r="T24">
        <v>97711689.306367099</v>
      </c>
      <c r="U24">
        <v>97930462.463380098</v>
      </c>
      <c r="V24">
        <v>98534571.233574405</v>
      </c>
      <c r="W24">
        <v>99485261.473977506</v>
      </c>
      <c r="X24">
        <v>100853561.255411</v>
      </c>
      <c r="Y24">
        <v>102470109.497217</v>
      </c>
      <c r="Z24">
        <v>104447349.404321</v>
      </c>
      <c r="AA24">
        <v>106220727.608347</v>
      </c>
      <c r="AB24">
        <v>107815369.95047601</v>
      </c>
      <c r="AC24">
        <v>108640890.8864</v>
      </c>
      <c r="AD24">
        <v>109987237.26331</v>
      </c>
      <c r="AE24">
        <v>110726609.97853699</v>
      </c>
    </row>
    <row r="25" spans="1:31" x14ac:dyDescent="0.3">
      <c r="A25" t="s">
        <v>240</v>
      </c>
      <c r="B25" t="s">
        <v>343</v>
      </c>
      <c r="C25" t="s">
        <v>297</v>
      </c>
      <c r="D25" t="s">
        <v>344</v>
      </c>
      <c r="E25" t="s">
        <v>298</v>
      </c>
      <c r="F25">
        <v>1847466.29921525</v>
      </c>
      <c r="G25">
        <v>2214290.8799573402</v>
      </c>
      <c r="H25">
        <v>2531668.96268865</v>
      </c>
      <c r="I25">
        <v>2518290.6472558202</v>
      </c>
      <c r="J25">
        <v>2705343.7698005401</v>
      </c>
      <c r="K25">
        <v>3031026.8969761101</v>
      </c>
      <c r="L25">
        <v>3237903.9610296302</v>
      </c>
      <c r="M25">
        <v>3262721.4806571798</v>
      </c>
      <c r="N25">
        <v>3366109.6778353201</v>
      </c>
      <c r="O25">
        <v>3570396.6084085698</v>
      </c>
      <c r="P25">
        <v>3811432.47353611</v>
      </c>
      <c r="Q25">
        <v>3961079.2537174602</v>
      </c>
      <c r="R25">
        <v>3956430.8870020299</v>
      </c>
      <c r="S25">
        <v>4206295.7720758002</v>
      </c>
      <c r="T25">
        <v>4215747.7165913498</v>
      </c>
      <c r="U25">
        <v>3966075.7686802698</v>
      </c>
      <c r="V25">
        <v>3726930.10929708</v>
      </c>
      <c r="W25">
        <v>3516066.2439520699</v>
      </c>
      <c r="X25">
        <v>3371243.62635215</v>
      </c>
      <c r="Y25">
        <v>3357022.4670916102</v>
      </c>
      <c r="Z25">
        <v>3264388.17672191</v>
      </c>
      <c r="AA25">
        <v>3123815.6647987198</v>
      </c>
      <c r="AB25">
        <v>3028132.0394958402</v>
      </c>
      <c r="AC25">
        <v>2878230.3748810999</v>
      </c>
      <c r="AD25">
        <v>2987556.8148503001</v>
      </c>
      <c r="AE25">
        <v>2899995.3004481602</v>
      </c>
    </row>
    <row r="26" spans="1:31" x14ac:dyDescent="0.3">
      <c r="A26" t="s">
        <v>240</v>
      </c>
      <c r="B26" t="s">
        <v>345</v>
      </c>
      <c r="C26" t="s">
        <v>297</v>
      </c>
      <c r="D26" t="s">
        <v>346</v>
      </c>
      <c r="E26" t="s">
        <v>298</v>
      </c>
      <c r="F26">
        <v>37153099.5024634</v>
      </c>
      <c r="G26">
        <v>38476281.862976</v>
      </c>
      <c r="H26">
        <v>40342698.927805498</v>
      </c>
      <c r="I26">
        <v>41279534.928890102</v>
      </c>
      <c r="J26">
        <v>41845494.091433197</v>
      </c>
      <c r="K26">
        <v>42647696.101069398</v>
      </c>
      <c r="L26">
        <v>42727231.499473803</v>
      </c>
      <c r="M26">
        <v>42972683.886340797</v>
      </c>
      <c r="N26">
        <v>42895624.687271297</v>
      </c>
      <c r="O26">
        <v>42973937.916892901</v>
      </c>
      <c r="P26">
        <v>43233750.8686084</v>
      </c>
      <c r="Q26">
        <v>43903895.604552597</v>
      </c>
      <c r="R26">
        <v>44506300.271080099</v>
      </c>
      <c r="S26">
        <v>45081859.224645197</v>
      </c>
      <c r="T26">
        <v>45402360.540755898</v>
      </c>
      <c r="U26">
        <v>45496743.215637602</v>
      </c>
      <c r="V26">
        <v>45691069.182816103</v>
      </c>
      <c r="W26">
        <v>45940810.383193202</v>
      </c>
      <c r="X26">
        <v>46254989.246784799</v>
      </c>
      <c r="Y26">
        <v>46575019.1898093</v>
      </c>
      <c r="Z26">
        <v>47117906.408630803</v>
      </c>
      <c r="AA26">
        <v>47524988.753363602</v>
      </c>
      <c r="AB26">
        <v>48014164.333619498</v>
      </c>
      <c r="AC26">
        <v>47977519.069163397</v>
      </c>
      <c r="AD26">
        <v>47871402.7815376</v>
      </c>
      <c r="AE26">
        <v>47831678.304552101</v>
      </c>
    </row>
    <row r="27" spans="1:31" x14ac:dyDescent="0.3">
      <c r="A27" t="s">
        <v>240</v>
      </c>
      <c r="B27" t="s">
        <v>347</v>
      </c>
      <c r="C27" t="s">
        <v>297</v>
      </c>
      <c r="D27" t="s">
        <v>348</v>
      </c>
      <c r="E27" t="s">
        <v>298</v>
      </c>
      <c r="F27">
        <v>35655347.837646604</v>
      </c>
      <c r="G27">
        <v>36606430.582630999</v>
      </c>
      <c r="H27">
        <v>37024171.647648297</v>
      </c>
      <c r="I27">
        <v>37629015.7704053</v>
      </c>
      <c r="J27">
        <v>38268337.962846898</v>
      </c>
      <c r="K27">
        <v>40115892.842430398</v>
      </c>
      <c r="L27">
        <v>41108951.278727002</v>
      </c>
      <c r="M27">
        <v>41783685.857975803</v>
      </c>
      <c r="N27">
        <v>42450333.536327302</v>
      </c>
      <c r="O27">
        <v>43958185.525747798</v>
      </c>
      <c r="P27">
        <v>45406663.065875597</v>
      </c>
      <c r="Q27">
        <v>46773152.807074003</v>
      </c>
      <c r="R27">
        <v>47592466.619225897</v>
      </c>
      <c r="S27">
        <v>47933692.104033299</v>
      </c>
      <c r="T27">
        <v>48078787.6451649</v>
      </c>
      <c r="U27">
        <v>48460770.737636298</v>
      </c>
      <c r="V27">
        <v>49116473.095364302</v>
      </c>
      <c r="W27">
        <v>50030626.8311757</v>
      </c>
      <c r="X27">
        <v>51230522.223043501</v>
      </c>
      <c r="Y27">
        <v>52539316.994176298</v>
      </c>
      <c r="Z27">
        <v>54066221.699201003</v>
      </c>
      <c r="AA27">
        <v>55573351.690994099</v>
      </c>
      <c r="AB27">
        <v>56774919.725589797</v>
      </c>
      <c r="AC27">
        <v>57786858.090009399</v>
      </c>
      <c r="AD27">
        <v>59128352.087866001</v>
      </c>
      <c r="AE27">
        <v>59994936.373537198</v>
      </c>
    </row>
    <row r="28" spans="1:31" x14ac:dyDescent="0.3">
      <c r="A28" t="s">
        <v>240</v>
      </c>
      <c r="B28" t="s">
        <v>349</v>
      </c>
      <c r="C28" t="s">
        <v>297</v>
      </c>
      <c r="D28" t="s">
        <v>350</v>
      </c>
      <c r="E28" t="s">
        <v>298</v>
      </c>
      <c r="F28">
        <v>140657630.497269</v>
      </c>
      <c r="G28">
        <v>144959864.32327199</v>
      </c>
      <c r="H28">
        <v>149311512.783622</v>
      </c>
      <c r="I28">
        <v>151540023.76283601</v>
      </c>
      <c r="J28">
        <v>154112079.798493</v>
      </c>
      <c r="K28">
        <v>155704089.170773</v>
      </c>
      <c r="L28">
        <v>156904418.572575</v>
      </c>
      <c r="M28">
        <v>157701910.55294999</v>
      </c>
      <c r="N28">
        <v>159583081.81622201</v>
      </c>
      <c r="O28">
        <v>160685495.64047799</v>
      </c>
      <c r="P28">
        <v>160807721.39160401</v>
      </c>
      <c r="Q28">
        <v>160728551.72201499</v>
      </c>
      <c r="R28">
        <v>161751673.59484601</v>
      </c>
      <c r="S28">
        <v>162392928.38241899</v>
      </c>
      <c r="T28">
        <v>162821687.247105</v>
      </c>
      <c r="U28">
        <v>162822160.163497</v>
      </c>
      <c r="V28">
        <v>162458677.659904</v>
      </c>
      <c r="W28">
        <v>163046749.47960901</v>
      </c>
      <c r="X28">
        <v>163380127.149726</v>
      </c>
      <c r="Y28">
        <v>164149781.95493701</v>
      </c>
      <c r="Z28">
        <v>164777283.70268199</v>
      </c>
      <c r="AA28">
        <v>165613600.73080999</v>
      </c>
      <c r="AB28">
        <v>166859065.74397299</v>
      </c>
      <c r="AC28">
        <v>168898312.40382099</v>
      </c>
      <c r="AD28">
        <v>170768443.21531299</v>
      </c>
      <c r="AE28">
        <v>172317801.30614299</v>
      </c>
    </row>
    <row r="29" spans="1:31" x14ac:dyDescent="0.3">
      <c r="A29" t="s">
        <v>240</v>
      </c>
      <c r="B29" t="s">
        <v>351</v>
      </c>
      <c r="C29" t="s">
        <v>297</v>
      </c>
      <c r="D29" t="s">
        <v>352</v>
      </c>
      <c r="E29" t="s">
        <v>298</v>
      </c>
      <c r="F29">
        <v>79629266.810330495</v>
      </c>
      <c r="G29">
        <v>81846503.026977703</v>
      </c>
      <c r="H29">
        <v>84637947.777528599</v>
      </c>
      <c r="I29">
        <v>85275975.269741595</v>
      </c>
      <c r="J29">
        <v>85647887.556877702</v>
      </c>
      <c r="K29">
        <v>86102668.699535504</v>
      </c>
      <c r="L29">
        <v>85867147.459132507</v>
      </c>
      <c r="M29">
        <v>85724100.221821606</v>
      </c>
      <c r="N29">
        <v>86119554.849150404</v>
      </c>
      <c r="O29">
        <v>86265470.871175498</v>
      </c>
      <c r="P29">
        <v>86276748.216091797</v>
      </c>
      <c r="Q29">
        <v>85951382.741119802</v>
      </c>
      <c r="R29">
        <v>85558297.492887095</v>
      </c>
      <c r="S29">
        <v>85294255.648826703</v>
      </c>
      <c r="T29">
        <v>84659924.0801498</v>
      </c>
      <c r="U29">
        <v>84328273.883651495</v>
      </c>
      <c r="V29">
        <v>84072255.175952002</v>
      </c>
      <c r="W29">
        <v>84048680.6434986</v>
      </c>
      <c r="X29">
        <v>84192810.025196999</v>
      </c>
      <c r="Y29">
        <v>84411741.639607802</v>
      </c>
      <c r="Z29">
        <v>84556673.153449997</v>
      </c>
      <c r="AA29">
        <v>84754105.308467895</v>
      </c>
      <c r="AB29">
        <v>84908922.556069598</v>
      </c>
      <c r="AC29">
        <v>85797658.613277793</v>
      </c>
      <c r="AD29">
        <v>87107020.015211999</v>
      </c>
      <c r="AE29">
        <v>87931297.2727575</v>
      </c>
    </row>
    <row r="30" spans="1:31" x14ac:dyDescent="0.3">
      <c r="A30" t="s">
        <v>240</v>
      </c>
      <c r="B30" t="s">
        <v>353</v>
      </c>
      <c r="C30" t="s">
        <v>297</v>
      </c>
      <c r="D30" t="s">
        <v>354</v>
      </c>
      <c r="E30" t="s">
        <v>298</v>
      </c>
      <c r="F30">
        <v>9154832.6815549992</v>
      </c>
      <c r="G30">
        <v>9587838.4576366004</v>
      </c>
      <c r="H30">
        <v>9680255.4498669896</v>
      </c>
      <c r="I30">
        <v>9956735.0011919197</v>
      </c>
      <c r="J30">
        <v>10153818.7318158</v>
      </c>
      <c r="K30">
        <v>10241532.9369606</v>
      </c>
      <c r="L30">
        <v>10547126.6149722</v>
      </c>
      <c r="M30">
        <v>11094043.456524201</v>
      </c>
      <c r="N30">
        <v>11742329.2909828</v>
      </c>
      <c r="O30">
        <v>12196477.2636459</v>
      </c>
      <c r="P30">
        <v>12070531.2350877</v>
      </c>
      <c r="Q30">
        <v>11943725.869035</v>
      </c>
      <c r="R30">
        <v>11749197.104588199</v>
      </c>
      <c r="S30">
        <v>11770998.898153</v>
      </c>
      <c r="T30">
        <v>11960802.969195001</v>
      </c>
      <c r="U30">
        <v>11865695.824759999</v>
      </c>
      <c r="V30">
        <v>11901393.394645199</v>
      </c>
      <c r="W30">
        <v>11915526.670021599</v>
      </c>
      <c r="X30">
        <v>11956357.8708876</v>
      </c>
      <c r="Y30">
        <v>11944712.4848135</v>
      </c>
      <c r="Z30">
        <v>12015524.801761201</v>
      </c>
      <c r="AA30">
        <v>12332560.5195267</v>
      </c>
      <c r="AB30">
        <v>12723610.8436778</v>
      </c>
      <c r="AC30">
        <v>13013494.324865701</v>
      </c>
      <c r="AD30">
        <v>13054609.0270545</v>
      </c>
      <c r="AE30">
        <v>12926576.3631164</v>
      </c>
    </row>
    <row r="31" spans="1:31" x14ac:dyDescent="0.3">
      <c r="A31" t="s">
        <v>240</v>
      </c>
      <c r="B31" t="s">
        <v>355</v>
      </c>
      <c r="C31" t="s">
        <v>297</v>
      </c>
      <c r="D31" t="s">
        <v>356</v>
      </c>
      <c r="E31" t="s">
        <v>298</v>
      </c>
      <c r="F31">
        <v>5586532.6545835501</v>
      </c>
      <c r="G31">
        <v>5756864.0480492404</v>
      </c>
      <c r="H31">
        <v>6239589.2969215102</v>
      </c>
      <c r="I31">
        <v>6440659.9935816796</v>
      </c>
      <c r="J31">
        <v>6496173.44511378</v>
      </c>
      <c r="K31">
        <v>6581980.7137878602</v>
      </c>
      <c r="L31">
        <v>6630991.0756491097</v>
      </c>
      <c r="M31">
        <v>6638883.9354537399</v>
      </c>
      <c r="N31">
        <v>6822684.0885552596</v>
      </c>
      <c r="O31">
        <v>6999264.9014261998</v>
      </c>
      <c r="P31">
        <v>7319130.3826024896</v>
      </c>
      <c r="Q31">
        <v>7597521.1968132099</v>
      </c>
      <c r="R31">
        <v>8199684.1567287901</v>
      </c>
      <c r="S31">
        <v>9235924.40137152</v>
      </c>
      <c r="T31">
        <v>9914842.8967598304</v>
      </c>
      <c r="U31">
        <v>10289294.907382701</v>
      </c>
      <c r="V31">
        <v>10200121.228813499</v>
      </c>
      <c r="W31">
        <v>10474706.988863099</v>
      </c>
      <c r="X31">
        <v>10824700.325740701</v>
      </c>
      <c r="Y31">
        <v>11034978.4527958</v>
      </c>
      <c r="Z31">
        <v>11181467.0991956</v>
      </c>
      <c r="AA31">
        <v>11423533.501394199</v>
      </c>
      <c r="AB31">
        <v>11850006.5711818</v>
      </c>
      <c r="AC31">
        <v>12132903.885727899</v>
      </c>
      <c r="AD31">
        <v>12343754.919449201</v>
      </c>
      <c r="AE31">
        <v>13046272.545956001</v>
      </c>
    </row>
    <row r="32" spans="1:31" x14ac:dyDescent="0.3">
      <c r="A32" t="s">
        <v>240</v>
      </c>
      <c r="B32" t="s">
        <v>357</v>
      </c>
      <c r="C32" t="s">
        <v>297</v>
      </c>
      <c r="D32" t="s">
        <v>358</v>
      </c>
      <c r="E32" t="s">
        <v>298</v>
      </c>
      <c r="F32">
        <v>34435589.0826848</v>
      </c>
      <c r="G32">
        <v>36550357.459917702</v>
      </c>
      <c r="H32">
        <v>37800119.836235099</v>
      </c>
      <c r="I32">
        <v>39339062.094902799</v>
      </c>
      <c r="J32">
        <v>41465172.486099102</v>
      </c>
      <c r="K32">
        <v>42810880.013232499</v>
      </c>
      <c r="L32">
        <v>44069019.815210402</v>
      </c>
      <c r="M32">
        <v>44780914.949450798</v>
      </c>
      <c r="N32">
        <v>45868721.3316283</v>
      </c>
      <c r="O32">
        <v>46627795.467427202</v>
      </c>
      <c r="P32">
        <v>46874268.677009597</v>
      </c>
      <c r="Q32">
        <v>46964147.220296197</v>
      </c>
      <c r="R32">
        <v>47134588.270376503</v>
      </c>
      <c r="S32">
        <v>47450262.3477799</v>
      </c>
      <c r="T32">
        <v>48065024.412451603</v>
      </c>
      <c r="U32">
        <v>48494268.182133101</v>
      </c>
      <c r="V32">
        <v>48868198.556652598</v>
      </c>
      <c r="W32">
        <v>49421552.697313003</v>
      </c>
      <c r="X32">
        <v>49554668.631318502</v>
      </c>
      <c r="Y32">
        <v>50188088.718313098</v>
      </c>
      <c r="Z32">
        <v>50592259.888875604</v>
      </c>
      <c r="AA32">
        <v>50865193.631057501</v>
      </c>
      <c r="AB32">
        <v>51343071.610775001</v>
      </c>
      <c r="AC32">
        <v>52181474.2433974</v>
      </c>
      <c r="AD32">
        <v>52745120.559247501</v>
      </c>
      <c r="AE32">
        <v>53139964.185102001</v>
      </c>
    </row>
    <row r="33" spans="1:31" x14ac:dyDescent="0.3">
      <c r="A33" t="s">
        <v>240</v>
      </c>
      <c r="B33" t="s">
        <v>359</v>
      </c>
      <c r="C33" t="s">
        <v>297</v>
      </c>
      <c r="D33" t="s">
        <v>360</v>
      </c>
      <c r="E33" t="s">
        <v>298</v>
      </c>
      <c r="F33">
        <v>11722259.5501392</v>
      </c>
      <c r="G33">
        <v>11112342.728199299</v>
      </c>
      <c r="H33">
        <v>10838963.9192839</v>
      </c>
      <c r="I33">
        <v>10423915.486023501</v>
      </c>
      <c r="J33">
        <v>10281691.964291699</v>
      </c>
      <c r="K33">
        <v>9928972.5110757202</v>
      </c>
      <c r="L33">
        <v>9772828.1214102805</v>
      </c>
      <c r="M33">
        <v>9460235.1021698192</v>
      </c>
      <c r="N33">
        <v>9043459.8607991301</v>
      </c>
      <c r="O33">
        <v>8626017.4225568809</v>
      </c>
      <c r="P33">
        <v>8302084.6921276003</v>
      </c>
      <c r="Q33">
        <v>8300279.9706415199</v>
      </c>
      <c r="R33">
        <v>9103326.6371983606</v>
      </c>
      <c r="S33">
        <v>8620949.8862235192</v>
      </c>
      <c r="T33">
        <v>8196777.38988965</v>
      </c>
      <c r="U33">
        <v>7822037.0368657596</v>
      </c>
      <c r="V33">
        <v>7406747.2952039298</v>
      </c>
      <c r="W33">
        <v>7181538.0650218297</v>
      </c>
      <c r="X33">
        <v>6848103.4307510098</v>
      </c>
      <c r="Y33">
        <v>6573689.7351564504</v>
      </c>
      <c r="Z33">
        <v>6436108.6043191599</v>
      </c>
      <c r="AA33">
        <v>6239029.0339288795</v>
      </c>
      <c r="AB33">
        <v>6029869.2455931501</v>
      </c>
      <c r="AC33">
        <v>5770606.5357732503</v>
      </c>
      <c r="AD33">
        <v>5517149.07566588</v>
      </c>
      <c r="AE33">
        <v>5273690.93921063</v>
      </c>
    </row>
    <row r="34" spans="1:31" x14ac:dyDescent="0.3">
      <c r="A34" t="s">
        <v>240</v>
      </c>
      <c r="B34" t="s">
        <v>361</v>
      </c>
      <c r="C34" t="s">
        <v>297</v>
      </c>
      <c r="D34" t="s">
        <v>362</v>
      </c>
      <c r="E34" t="s">
        <v>298</v>
      </c>
      <c r="F34">
        <v>18977823.832961202</v>
      </c>
      <c r="G34">
        <v>20348733.499051198</v>
      </c>
      <c r="H34">
        <v>21442421.6319777</v>
      </c>
      <c r="I34">
        <v>22143446.639922</v>
      </c>
      <c r="J34">
        <v>22980511.726638101</v>
      </c>
      <c r="K34">
        <v>23836863.6122429</v>
      </c>
      <c r="L34">
        <v>24642738.306678001</v>
      </c>
      <c r="M34">
        <v>25117696.337792002</v>
      </c>
      <c r="N34">
        <v>25157279.497819901</v>
      </c>
      <c r="O34">
        <v>25357168.581891801</v>
      </c>
      <c r="P34">
        <v>25353288.469845202</v>
      </c>
      <c r="Q34">
        <v>26661057.730147999</v>
      </c>
      <c r="R34">
        <v>27942446.438798599</v>
      </c>
      <c r="S34">
        <v>28427235.0492585</v>
      </c>
      <c r="T34">
        <v>28373218.113223299</v>
      </c>
      <c r="U34">
        <v>28266856.571318801</v>
      </c>
      <c r="V34">
        <v>28167568.4564027</v>
      </c>
      <c r="W34">
        <v>28332023.1509769</v>
      </c>
      <c r="X34">
        <v>27997821.996246502</v>
      </c>
      <c r="Y34">
        <v>28036965.337636601</v>
      </c>
      <c r="Z34">
        <v>28109136.909013301</v>
      </c>
      <c r="AA34">
        <v>27912089.672745001</v>
      </c>
      <c r="AB34">
        <v>27834631.949460901</v>
      </c>
      <c r="AC34">
        <v>27727955.5236146</v>
      </c>
      <c r="AD34">
        <v>27478892.726311199</v>
      </c>
      <c r="AE34">
        <v>27059930.0444814</v>
      </c>
    </row>
    <row r="35" spans="1:31" x14ac:dyDescent="0.3">
      <c r="A35" t="s">
        <v>240</v>
      </c>
      <c r="B35" t="s">
        <v>363</v>
      </c>
      <c r="C35" t="s">
        <v>297</v>
      </c>
      <c r="D35" t="s">
        <v>364</v>
      </c>
      <c r="E35" t="s">
        <v>298</v>
      </c>
      <c r="F35">
        <v>56111710.391113997</v>
      </c>
      <c r="G35">
        <v>57978209.349007301</v>
      </c>
      <c r="H35">
        <v>59683954.3528734</v>
      </c>
      <c r="I35">
        <v>61710349.086356699</v>
      </c>
      <c r="J35">
        <v>63696086.427955903</v>
      </c>
      <c r="K35">
        <v>66307652.4123362</v>
      </c>
      <c r="L35">
        <v>68010553.083219796</v>
      </c>
      <c r="M35">
        <v>68861560.061114594</v>
      </c>
      <c r="N35">
        <v>69700074.864612907</v>
      </c>
      <c r="O35">
        <v>69894268.731138602</v>
      </c>
      <c r="P35">
        <v>69886236.544954404</v>
      </c>
      <c r="Q35">
        <v>70380539.196876094</v>
      </c>
      <c r="R35">
        <v>70058077.290165603</v>
      </c>
      <c r="S35">
        <v>69557803.633498996</v>
      </c>
      <c r="T35">
        <v>69293542.535332695</v>
      </c>
      <c r="U35">
        <v>68756647.0595451</v>
      </c>
      <c r="V35">
        <v>68506747.581827998</v>
      </c>
      <c r="W35">
        <v>68426651.657050699</v>
      </c>
      <c r="X35">
        <v>68282715.086133793</v>
      </c>
      <c r="Y35">
        <v>67860102.050137401</v>
      </c>
      <c r="Z35">
        <v>67404311.4703134</v>
      </c>
      <c r="AA35">
        <v>66948624.992206201</v>
      </c>
      <c r="AB35">
        <v>66588208.6488185</v>
      </c>
      <c r="AC35">
        <v>66321458.708714798</v>
      </c>
      <c r="AD35">
        <v>66164947.223154597</v>
      </c>
      <c r="AE35">
        <v>66068021.814463899</v>
      </c>
    </row>
    <row r="36" spans="1:31" x14ac:dyDescent="0.3">
      <c r="A36" t="s">
        <v>240</v>
      </c>
      <c r="B36" t="s">
        <v>365</v>
      </c>
      <c r="C36" t="s">
        <v>297</v>
      </c>
      <c r="D36" t="s">
        <v>366</v>
      </c>
      <c r="E36" t="s">
        <v>298</v>
      </c>
      <c r="F36">
        <v>4018955.9141354002</v>
      </c>
      <c r="G36">
        <v>4980946.6642362596</v>
      </c>
      <c r="H36">
        <v>5429014.8781512799</v>
      </c>
      <c r="I36">
        <v>5645970.3552015303</v>
      </c>
      <c r="J36">
        <v>6026737.80100141</v>
      </c>
      <c r="K36">
        <v>6180646.4495893996</v>
      </c>
      <c r="L36">
        <v>6428827.6235695602</v>
      </c>
      <c r="M36">
        <v>6623648.8189104302</v>
      </c>
      <c r="N36">
        <v>7170497.7050736602</v>
      </c>
      <c r="O36">
        <v>7331372.77718879</v>
      </c>
      <c r="P36">
        <v>7611427.2876338502</v>
      </c>
      <c r="Q36">
        <v>7923734.0730635803</v>
      </c>
      <c r="R36">
        <v>8001943.0053246897</v>
      </c>
      <c r="S36">
        <v>7913244.5851818901</v>
      </c>
      <c r="T36">
        <v>7976118.5625400599</v>
      </c>
      <c r="U36">
        <v>8036581.6173467599</v>
      </c>
      <c r="V36">
        <v>8100021.9736557398</v>
      </c>
      <c r="W36">
        <v>8117331.4658434195</v>
      </c>
      <c r="X36">
        <v>8153497.7140534697</v>
      </c>
      <c r="Y36">
        <v>8173434.1248724498</v>
      </c>
      <c r="Z36">
        <v>8084236.7590121804</v>
      </c>
      <c r="AA36">
        <v>8016910.4945091596</v>
      </c>
      <c r="AB36">
        <v>7960666.8129768996</v>
      </c>
      <c r="AC36">
        <v>7869141.5637364602</v>
      </c>
      <c r="AD36">
        <v>8032597.7655304801</v>
      </c>
      <c r="AE36">
        <v>7965017.2267966298</v>
      </c>
    </row>
    <row r="37" spans="1:31" x14ac:dyDescent="0.3">
      <c r="A37" t="s">
        <v>240</v>
      </c>
      <c r="B37" t="s">
        <v>367</v>
      </c>
      <c r="C37" t="s">
        <v>297</v>
      </c>
      <c r="D37" t="s">
        <v>368</v>
      </c>
      <c r="E37" t="s">
        <v>298</v>
      </c>
      <c r="F37">
        <v>48973316.767423302</v>
      </c>
      <c r="G37">
        <v>49854000.334822603</v>
      </c>
      <c r="H37">
        <v>51091120.190839499</v>
      </c>
      <c r="I37">
        <v>52840298.504351497</v>
      </c>
      <c r="J37">
        <v>54428342.629980803</v>
      </c>
      <c r="K37">
        <v>56648466.242807098</v>
      </c>
      <c r="L37">
        <v>57814880.759518497</v>
      </c>
      <c r="M37">
        <v>58066236.125271298</v>
      </c>
      <c r="N37">
        <v>57876931.975421801</v>
      </c>
      <c r="O37">
        <v>57257624.646360204</v>
      </c>
      <c r="P37">
        <v>56718578.471659496</v>
      </c>
      <c r="Q37">
        <v>56757676.4693131</v>
      </c>
      <c r="R37">
        <v>56608119.220281802</v>
      </c>
      <c r="S37">
        <v>56300486.637487002</v>
      </c>
      <c r="T37">
        <v>56235274.201457299</v>
      </c>
      <c r="U37">
        <v>55704456.283081003</v>
      </c>
      <c r="V37">
        <v>55530806.734518498</v>
      </c>
      <c r="W37">
        <v>55670474.340817802</v>
      </c>
      <c r="X37">
        <v>55631838.304362297</v>
      </c>
      <c r="Y37">
        <v>55225544.328344204</v>
      </c>
      <c r="Z37">
        <v>54680778.484202497</v>
      </c>
      <c r="AA37">
        <v>54354057.961698897</v>
      </c>
      <c r="AB37">
        <v>54098437.568644904</v>
      </c>
      <c r="AC37">
        <v>53494274.622880101</v>
      </c>
      <c r="AD37">
        <v>53105869.624977298</v>
      </c>
      <c r="AE37">
        <v>53108849.695286401</v>
      </c>
    </row>
    <row r="38" spans="1:31" x14ac:dyDescent="0.3">
      <c r="A38" t="s">
        <v>240</v>
      </c>
      <c r="B38" t="s">
        <v>369</v>
      </c>
      <c r="C38" t="s">
        <v>297</v>
      </c>
      <c r="D38" t="s">
        <v>370</v>
      </c>
      <c r="E38" t="s">
        <v>298</v>
      </c>
      <c r="F38">
        <v>3219603.2216427899</v>
      </c>
      <c r="G38">
        <v>3225130.4981112001</v>
      </c>
      <c r="H38">
        <v>3243048.89037902</v>
      </c>
      <c r="I38">
        <v>3307948.27807082</v>
      </c>
      <c r="J38">
        <v>3326601.1379116601</v>
      </c>
      <c r="K38">
        <v>3564605.5195319699</v>
      </c>
      <c r="L38">
        <v>3843359.0319121401</v>
      </c>
      <c r="M38">
        <v>4230465.2932305103</v>
      </c>
      <c r="N38">
        <v>4684103.0425483296</v>
      </c>
      <c r="O38">
        <v>5309985.9286610698</v>
      </c>
      <c r="P38">
        <v>5549211.4380822396</v>
      </c>
      <c r="Q38">
        <v>5686385.0272153802</v>
      </c>
      <c r="R38">
        <v>5440800.7403077697</v>
      </c>
      <c r="S38">
        <v>5338795.9208594896</v>
      </c>
      <c r="T38">
        <v>5080769.5946657797</v>
      </c>
      <c r="U38">
        <v>5014255.6972532803</v>
      </c>
      <c r="V38">
        <v>4876859.6308631701</v>
      </c>
      <c r="W38">
        <v>4644227.3046858702</v>
      </c>
      <c r="X38">
        <v>4505306.0592830405</v>
      </c>
      <c r="Y38">
        <v>4469140.8536593299</v>
      </c>
      <c r="Z38">
        <v>4644004.00522264</v>
      </c>
      <c r="AA38">
        <v>4582820.8192101801</v>
      </c>
      <c r="AB38">
        <v>4534598.1781157199</v>
      </c>
      <c r="AC38">
        <v>4958530.8226078898</v>
      </c>
      <c r="AD38">
        <v>5026403.7265106002</v>
      </c>
      <c r="AE38">
        <v>4994154.8923808001</v>
      </c>
    </row>
    <row r="39" spans="1:31" x14ac:dyDescent="0.3">
      <c r="A39" t="s">
        <v>240</v>
      </c>
      <c r="B39" t="s">
        <v>371</v>
      </c>
      <c r="C39" t="s">
        <v>297</v>
      </c>
      <c r="D39" t="s">
        <v>372</v>
      </c>
      <c r="E39" t="s">
        <v>298</v>
      </c>
      <c r="F39">
        <v>7003854.0434740102</v>
      </c>
      <c r="G39">
        <v>7023608.2109365296</v>
      </c>
      <c r="H39">
        <v>6979517.3974341303</v>
      </c>
      <c r="I39">
        <v>7015276.6414994802</v>
      </c>
      <c r="J39">
        <v>6854529.5131997103</v>
      </c>
      <c r="K39">
        <v>6718418.4148722896</v>
      </c>
      <c r="L39">
        <v>6656732.4685768802</v>
      </c>
      <c r="M39">
        <v>6531085.92778836</v>
      </c>
      <c r="N39">
        <v>6533439.4272528002</v>
      </c>
      <c r="O39">
        <v>6613945.1119374</v>
      </c>
      <c r="P39">
        <v>6524519.8526472999</v>
      </c>
      <c r="Q39">
        <v>6462250.4150067996</v>
      </c>
      <c r="R39">
        <v>6480818.5149242599</v>
      </c>
      <c r="S39">
        <v>6456815.9825644204</v>
      </c>
      <c r="T39">
        <v>6470149.74628036</v>
      </c>
      <c r="U39">
        <v>6421103.9174294397</v>
      </c>
      <c r="V39">
        <v>6307272.3772887597</v>
      </c>
      <c r="W39">
        <v>6221878.5919568399</v>
      </c>
      <c r="X39">
        <v>6248908.03568656</v>
      </c>
      <c r="Y39">
        <v>6478754.8280009003</v>
      </c>
      <c r="Z39">
        <v>6583620.2413053801</v>
      </c>
      <c r="AA39">
        <v>6597492.35866741</v>
      </c>
      <c r="AB39">
        <v>6679714.3684931202</v>
      </c>
      <c r="AC39">
        <v>6716474.0825973004</v>
      </c>
      <c r="AD39">
        <v>6687236.3435573904</v>
      </c>
      <c r="AE39">
        <v>6734242.5351291103</v>
      </c>
    </row>
    <row r="40" spans="1:31" x14ac:dyDescent="0.3">
      <c r="A40" t="s">
        <v>240</v>
      </c>
      <c r="B40" t="s">
        <v>373</v>
      </c>
      <c r="C40" t="s">
        <v>297</v>
      </c>
      <c r="D40" t="s">
        <v>374</v>
      </c>
      <c r="E40" t="s">
        <v>298</v>
      </c>
      <c r="F40">
        <v>61252200.015845902</v>
      </c>
      <c r="G40">
        <v>65945855.108751498</v>
      </c>
      <c r="H40">
        <v>69612442.401582196</v>
      </c>
      <c r="I40">
        <v>72965047.171545804</v>
      </c>
      <c r="J40">
        <v>76137291.613479197</v>
      </c>
      <c r="K40">
        <v>79346821.455970094</v>
      </c>
      <c r="L40">
        <v>82123846.998427093</v>
      </c>
      <c r="M40">
        <v>84330082.782296702</v>
      </c>
      <c r="N40">
        <v>85748621.510690495</v>
      </c>
      <c r="O40">
        <v>86752397.374110103</v>
      </c>
      <c r="P40">
        <v>89624988.652409002</v>
      </c>
      <c r="Q40">
        <v>91295700.698534593</v>
      </c>
      <c r="R40">
        <v>92255902.263379499</v>
      </c>
      <c r="S40">
        <v>93244570.082864493</v>
      </c>
      <c r="T40">
        <v>94059510.416112304</v>
      </c>
      <c r="U40">
        <v>95100168.696961194</v>
      </c>
      <c r="V40">
        <v>95266397.024040297</v>
      </c>
      <c r="W40">
        <v>95423725.808012798</v>
      </c>
      <c r="X40">
        <v>96041186.035314307</v>
      </c>
      <c r="Y40">
        <v>97838336.113359198</v>
      </c>
      <c r="Z40">
        <v>99978287.372513205</v>
      </c>
      <c r="AA40">
        <v>101517332.547598</v>
      </c>
      <c r="AB40">
        <v>102906598.14272</v>
      </c>
      <c r="AC40">
        <v>105650273.94743399</v>
      </c>
      <c r="AD40">
        <v>108946616.302696</v>
      </c>
      <c r="AE40">
        <v>112364775.12136801</v>
      </c>
    </row>
    <row r="41" spans="1:31" x14ac:dyDescent="0.3">
      <c r="A41" t="s">
        <v>240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240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240</v>
      </c>
      <c r="B43" t="s">
        <v>379</v>
      </c>
      <c r="C43" t="s">
        <v>297</v>
      </c>
      <c r="D43" t="s">
        <v>380</v>
      </c>
      <c r="E43" t="s">
        <v>298</v>
      </c>
      <c r="F43">
        <v>13629305.7670817</v>
      </c>
      <c r="G43">
        <v>14117910.89775</v>
      </c>
      <c r="H43">
        <v>15668253.130777201</v>
      </c>
      <c r="I43">
        <v>15999671.8378141</v>
      </c>
      <c r="J43">
        <v>15503265.1068263</v>
      </c>
      <c r="K43">
        <v>15071577.487803999</v>
      </c>
      <c r="L43">
        <v>15082261.458911199</v>
      </c>
      <c r="M43">
        <v>16185682.508029399</v>
      </c>
      <c r="N43">
        <v>17410132.0870317</v>
      </c>
      <c r="O43">
        <v>18701627.891906802</v>
      </c>
      <c r="P43">
        <v>20193057.579769298</v>
      </c>
      <c r="Q43">
        <v>23565798.463576</v>
      </c>
      <c r="R43">
        <v>25123788.973613199</v>
      </c>
      <c r="S43">
        <v>25281970.626849301</v>
      </c>
      <c r="T43">
        <v>25058500.5873872</v>
      </c>
      <c r="U43">
        <v>25010846.179976199</v>
      </c>
      <c r="V43">
        <v>25345157.0791509</v>
      </c>
      <c r="W43">
        <v>25689673.902066398</v>
      </c>
      <c r="X43">
        <v>26472961.691880699</v>
      </c>
      <c r="Y43">
        <v>26888248.736515898</v>
      </c>
      <c r="Z43">
        <v>27890718.9199748</v>
      </c>
      <c r="AA43">
        <v>29259521.881126199</v>
      </c>
      <c r="AB43">
        <v>31084390.729294099</v>
      </c>
      <c r="AC43">
        <v>32772371.456531201</v>
      </c>
      <c r="AD43">
        <v>34615561.539978102</v>
      </c>
      <c r="AE43">
        <v>35462539.523052</v>
      </c>
    </row>
    <row r="44" spans="1:31" x14ac:dyDescent="0.3">
      <c r="A44" t="s">
        <v>240</v>
      </c>
      <c r="B44" t="s">
        <v>381</v>
      </c>
      <c r="C44" t="s">
        <v>297</v>
      </c>
      <c r="D44" t="s">
        <v>382</v>
      </c>
      <c r="E44" t="s">
        <v>298</v>
      </c>
      <c r="F44">
        <v>777675320.23719299</v>
      </c>
      <c r="G44">
        <v>803100255.44549894</v>
      </c>
      <c r="H44">
        <v>828099681.46840203</v>
      </c>
      <c r="I44">
        <v>847749295.425547</v>
      </c>
      <c r="J44">
        <v>861907923.98108494</v>
      </c>
      <c r="K44">
        <v>877937801.82440698</v>
      </c>
      <c r="L44">
        <v>890520255.584409</v>
      </c>
      <c r="M44">
        <v>894861124.68014002</v>
      </c>
      <c r="N44">
        <v>900131552.53066802</v>
      </c>
      <c r="O44">
        <v>905788247.05020404</v>
      </c>
      <c r="P44">
        <v>913162099.89005995</v>
      </c>
      <c r="Q44">
        <v>922096962.84637296</v>
      </c>
      <c r="R44">
        <v>930363356.61211896</v>
      </c>
      <c r="S44">
        <v>934337888.19057298</v>
      </c>
      <c r="T44">
        <v>927081947.57667994</v>
      </c>
      <c r="U44">
        <v>918430848.33919704</v>
      </c>
      <c r="V44">
        <v>912828176.17855406</v>
      </c>
      <c r="W44">
        <v>910051342.70460105</v>
      </c>
      <c r="X44">
        <v>908091598.33665705</v>
      </c>
      <c r="Y44">
        <v>907352529.35369098</v>
      </c>
      <c r="Z44">
        <v>909894212.09066904</v>
      </c>
      <c r="AA44">
        <v>912826692.89084601</v>
      </c>
      <c r="AB44">
        <v>917732871.77862096</v>
      </c>
      <c r="AC44">
        <v>923558141.23944998</v>
      </c>
      <c r="AD44">
        <v>927194316.748667</v>
      </c>
      <c r="AE44">
        <v>926474948.220824</v>
      </c>
    </row>
    <row r="45" spans="1:31" x14ac:dyDescent="0.3">
      <c r="A45" t="s">
        <v>240</v>
      </c>
      <c r="B45" t="s">
        <v>383</v>
      </c>
      <c r="C45" t="s">
        <v>297</v>
      </c>
      <c r="D45" t="s">
        <v>384</v>
      </c>
      <c r="E45" t="s">
        <v>298</v>
      </c>
      <c r="F45">
        <v>759871325.38765097</v>
      </c>
      <c r="G45">
        <v>787207968.69244099</v>
      </c>
      <c r="H45">
        <v>814566354.00939596</v>
      </c>
      <c r="I45">
        <v>836823302.00074196</v>
      </c>
      <c r="J45">
        <v>854060302.40023601</v>
      </c>
      <c r="K45">
        <v>873717596.10400701</v>
      </c>
      <c r="L45">
        <v>890007692.82826304</v>
      </c>
      <c r="M45">
        <v>898193290.33202004</v>
      </c>
      <c r="N45">
        <v>907152801.37760401</v>
      </c>
      <c r="O45">
        <v>916341170.83221197</v>
      </c>
      <c r="P45">
        <v>927108261.49624002</v>
      </c>
      <c r="Q45">
        <v>939757034.29463995</v>
      </c>
      <c r="R45">
        <v>951649559.57393503</v>
      </c>
      <c r="S45">
        <v>959141018.19009197</v>
      </c>
      <c r="T45">
        <v>955423629.28582895</v>
      </c>
      <c r="U45">
        <v>950104459.41137898</v>
      </c>
      <c r="V45">
        <v>947740928.03312194</v>
      </c>
      <c r="W45">
        <v>947833157.63274896</v>
      </c>
      <c r="X45">
        <v>948462138.63795996</v>
      </c>
      <c r="Y45">
        <v>950401380.25884604</v>
      </c>
      <c r="Z45">
        <v>955357869.81395304</v>
      </c>
      <c r="AA45">
        <v>960887027.54474497</v>
      </c>
      <c r="AB45">
        <v>967731398.50029397</v>
      </c>
      <c r="AC45">
        <v>975897350.96163094</v>
      </c>
      <c r="AD45">
        <v>982053216.97135401</v>
      </c>
      <c r="AE45">
        <v>983770370.88880098</v>
      </c>
    </row>
    <row r="46" spans="1:31" x14ac:dyDescent="0.3">
      <c r="A46" t="s">
        <v>240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240</v>
      </c>
      <c r="B47" t="s">
        <v>387</v>
      </c>
      <c r="C47" t="s">
        <v>297</v>
      </c>
      <c r="D47" t="s">
        <v>388</v>
      </c>
      <c r="E47" t="s">
        <v>298</v>
      </c>
      <c r="F47">
        <v>352147155.43020302</v>
      </c>
      <c r="G47">
        <v>365435783.32545602</v>
      </c>
      <c r="H47">
        <v>376167012.72720402</v>
      </c>
      <c r="I47">
        <v>385785092.46292698</v>
      </c>
      <c r="J47">
        <v>397428531.36440802</v>
      </c>
      <c r="K47">
        <v>406284039.25576401</v>
      </c>
      <c r="L47">
        <v>414110218.64200401</v>
      </c>
      <c r="M47">
        <v>421032423.74011999</v>
      </c>
      <c r="N47">
        <v>426008352.57348698</v>
      </c>
      <c r="O47">
        <v>429030040.15774697</v>
      </c>
      <c r="P47">
        <v>431123195.72857302</v>
      </c>
      <c r="Q47">
        <v>432334138.31681502</v>
      </c>
      <c r="R47">
        <v>432803561.25548297</v>
      </c>
      <c r="S47">
        <v>432266736.65844899</v>
      </c>
      <c r="T47">
        <v>432798401.04765803</v>
      </c>
      <c r="U47">
        <v>433178904.82143301</v>
      </c>
      <c r="V47">
        <v>432942858.04647899</v>
      </c>
      <c r="W47">
        <v>432975276.93628502</v>
      </c>
      <c r="X47">
        <v>433971818.56000102</v>
      </c>
      <c r="Y47">
        <v>435448804.741436</v>
      </c>
      <c r="Z47">
        <v>436086847.94029498</v>
      </c>
      <c r="AA47">
        <v>437298796.67826903</v>
      </c>
      <c r="AB47">
        <v>438694931.07138199</v>
      </c>
      <c r="AC47">
        <v>440302132.27998698</v>
      </c>
      <c r="AD47">
        <v>442247447.293033</v>
      </c>
      <c r="AE47">
        <v>444752596.21056098</v>
      </c>
    </row>
    <row r="48" spans="1:31" x14ac:dyDescent="0.3">
      <c r="A48" t="s">
        <v>240</v>
      </c>
      <c r="B48" t="s">
        <v>389</v>
      </c>
      <c r="C48" t="s">
        <v>297</v>
      </c>
      <c r="D48" t="s">
        <v>390</v>
      </c>
      <c r="E48" t="s">
        <v>298</v>
      </c>
      <c r="F48">
        <v>402849198.968894</v>
      </c>
      <c r="G48">
        <v>420907693.90516901</v>
      </c>
      <c r="H48">
        <v>435649903.88165998</v>
      </c>
      <c r="I48">
        <v>449293407.73897302</v>
      </c>
      <c r="J48">
        <v>465046451.44243598</v>
      </c>
      <c r="K48">
        <v>477221624.36434698</v>
      </c>
      <c r="L48">
        <v>487967317.51131302</v>
      </c>
      <c r="M48">
        <v>497914373.58398402</v>
      </c>
      <c r="N48">
        <v>505232311.66773701</v>
      </c>
      <c r="O48">
        <v>511054244.34582502</v>
      </c>
      <c r="P48">
        <v>515989973.127231</v>
      </c>
      <c r="Q48">
        <v>519384512.50743502</v>
      </c>
      <c r="R48">
        <v>521508376.82338202</v>
      </c>
      <c r="S48">
        <v>522083320.27059501</v>
      </c>
      <c r="T48">
        <v>524152408.295937</v>
      </c>
      <c r="U48">
        <v>527104099.03187698</v>
      </c>
      <c r="V48">
        <v>529572490.78240502</v>
      </c>
      <c r="W48">
        <v>532143879.25783598</v>
      </c>
      <c r="X48">
        <v>536351335.84466499</v>
      </c>
      <c r="Y48">
        <v>540712268.72326696</v>
      </c>
      <c r="Z48">
        <v>543336975.85886896</v>
      </c>
      <c r="AA48">
        <v>546291055.94345796</v>
      </c>
      <c r="AB48">
        <v>549630886.37914002</v>
      </c>
      <c r="AC48">
        <v>552207634.23429406</v>
      </c>
      <c r="AD48">
        <v>555417826.51409805</v>
      </c>
      <c r="AE48">
        <v>559080679.102126</v>
      </c>
    </row>
    <row r="49" spans="1:31" x14ac:dyDescent="0.3">
      <c r="A49" t="s">
        <v>240</v>
      </c>
      <c r="B49" t="s">
        <v>391</v>
      </c>
      <c r="C49" t="s">
        <v>297</v>
      </c>
      <c r="D49" t="s">
        <v>392</v>
      </c>
      <c r="E49" t="s">
        <v>298</v>
      </c>
      <c r="F49">
        <v>29152527.293540701</v>
      </c>
      <c r="G49">
        <v>30821764.959705699</v>
      </c>
      <c r="H49">
        <v>32210618.8869472</v>
      </c>
      <c r="I49">
        <v>33599934.971439801</v>
      </c>
      <c r="J49">
        <v>34881004.090971999</v>
      </c>
      <c r="K49">
        <v>35800128.234854601</v>
      </c>
      <c r="L49">
        <v>36775910.630823404</v>
      </c>
      <c r="M49">
        <v>37627405.851115599</v>
      </c>
      <c r="N49">
        <v>38425509.712224796</v>
      </c>
      <c r="O49">
        <v>39258274.605713002</v>
      </c>
      <c r="P49">
        <v>40238664.866091199</v>
      </c>
      <c r="Q49">
        <v>41087207.964500897</v>
      </c>
      <c r="R49">
        <v>41776139.117055103</v>
      </c>
      <c r="S49">
        <v>42389879.581478603</v>
      </c>
      <c r="T49">
        <v>43410767.313152499</v>
      </c>
      <c r="U49">
        <v>44457967.564356402</v>
      </c>
      <c r="V49">
        <v>45176604.809613504</v>
      </c>
      <c r="W49">
        <v>45894526.618248001</v>
      </c>
      <c r="X49">
        <v>47034001.642166503</v>
      </c>
      <c r="Y49">
        <v>47976525.568942197</v>
      </c>
      <c r="Z49">
        <v>48676559.248513997</v>
      </c>
      <c r="AA49">
        <v>49156277.378758699</v>
      </c>
      <c r="AB49">
        <v>49516541.004367404</v>
      </c>
      <c r="AC49">
        <v>49691386.46796</v>
      </c>
      <c r="AD49">
        <v>50100306.739463203</v>
      </c>
      <c r="AE49">
        <v>50651587.308376499</v>
      </c>
    </row>
    <row r="50" spans="1:31" x14ac:dyDescent="0.3">
      <c r="A50" t="s">
        <v>240</v>
      </c>
      <c r="B50" t="s">
        <v>393</v>
      </c>
      <c r="C50" t="s">
        <v>297</v>
      </c>
      <c r="D50" t="s">
        <v>394</v>
      </c>
      <c r="E50" t="s">
        <v>298</v>
      </c>
      <c r="F50">
        <v>23039694.251237899</v>
      </c>
      <c r="G50">
        <v>26012360.445367198</v>
      </c>
      <c r="H50">
        <v>28524562.325831</v>
      </c>
      <c r="I50">
        <v>31046965.354936998</v>
      </c>
      <c r="J50">
        <v>33768465.385741398</v>
      </c>
      <c r="K50">
        <v>36070933.462608397</v>
      </c>
      <c r="L50">
        <v>37943594.7626312</v>
      </c>
      <c r="M50">
        <v>40026999.009520598</v>
      </c>
      <c r="N50">
        <v>41502558.613959603</v>
      </c>
      <c r="O50">
        <v>43365343.0493882</v>
      </c>
      <c r="P50">
        <v>45129708.043693803</v>
      </c>
      <c r="Q50">
        <v>46397388.9338689</v>
      </c>
      <c r="R50">
        <v>47316439.238314599</v>
      </c>
      <c r="S50">
        <v>47785264.117245696</v>
      </c>
      <c r="T50">
        <v>48290857.792742603</v>
      </c>
      <c r="U50">
        <v>49773256.954942897</v>
      </c>
      <c r="V50">
        <v>51714907.202074103</v>
      </c>
      <c r="W50">
        <v>53478141.655213498</v>
      </c>
      <c r="X50">
        <v>55486434.3985589</v>
      </c>
      <c r="Y50">
        <v>57371867.0543207</v>
      </c>
      <c r="Z50">
        <v>58630509.185494803</v>
      </c>
      <c r="AA50">
        <v>59872709.473040901</v>
      </c>
      <c r="AB50">
        <v>61432825.194157101</v>
      </c>
      <c r="AC50">
        <v>62221038.579224698</v>
      </c>
      <c r="AD50">
        <v>63071946.046983398</v>
      </c>
      <c r="AE50">
        <v>63676495.583187804</v>
      </c>
    </row>
    <row r="51" spans="1:31" x14ac:dyDescent="0.3">
      <c r="A51" t="s">
        <v>240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240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240</v>
      </c>
      <c r="B53" t="s">
        <v>399</v>
      </c>
      <c r="C53" t="s">
        <v>297</v>
      </c>
      <c r="D53" t="s">
        <v>400</v>
      </c>
      <c r="E53" t="s">
        <v>298</v>
      </c>
      <c r="F53">
        <v>21821440.9591268</v>
      </c>
      <c r="G53">
        <v>22833522.918782499</v>
      </c>
      <c r="H53">
        <v>24065566.258178499</v>
      </c>
      <c r="I53">
        <v>24727777.8004767</v>
      </c>
      <c r="J53">
        <v>25291493.2293211</v>
      </c>
      <c r="K53">
        <v>26226241.524354201</v>
      </c>
      <c r="L53">
        <v>27627885.378638301</v>
      </c>
      <c r="M53">
        <v>28291282.941080298</v>
      </c>
      <c r="N53">
        <v>29310378.247166101</v>
      </c>
      <c r="O53">
        <v>30516287.038940601</v>
      </c>
      <c r="P53">
        <v>31429226.185930599</v>
      </c>
      <c r="Q53">
        <v>32167909.3825492</v>
      </c>
      <c r="R53">
        <v>31993282.283674099</v>
      </c>
      <c r="S53">
        <v>32205966.352740701</v>
      </c>
      <c r="T53">
        <v>31625535.862523701</v>
      </c>
      <c r="U53">
        <v>30990542.1040201</v>
      </c>
      <c r="V53">
        <v>30320381.199588802</v>
      </c>
      <c r="W53">
        <v>29663911.4891949</v>
      </c>
      <c r="X53">
        <v>29208298.941654</v>
      </c>
      <c r="Y53">
        <v>28736332.014961299</v>
      </c>
      <c r="Z53">
        <v>28367403.613231</v>
      </c>
      <c r="AA53">
        <v>27693250.2905256</v>
      </c>
      <c r="AB53">
        <v>26998207.762780499</v>
      </c>
      <c r="AC53">
        <v>26663275.6936999</v>
      </c>
      <c r="AD53">
        <v>26200386.414264601</v>
      </c>
      <c r="AE53">
        <v>24942493.963176601</v>
      </c>
    </row>
    <row r="54" spans="1:31" x14ac:dyDescent="0.3">
      <c r="A54" t="s">
        <v>240</v>
      </c>
      <c r="B54" t="s">
        <v>401</v>
      </c>
      <c r="C54" t="s">
        <v>297</v>
      </c>
      <c r="D54" t="s">
        <v>402</v>
      </c>
      <c r="E54" t="s">
        <v>298</v>
      </c>
      <c r="F54">
        <v>31667902.165078599</v>
      </c>
      <c r="G54">
        <v>33305154.728184301</v>
      </c>
      <c r="H54">
        <v>35169722.406892397</v>
      </c>
      <c r="I54">
        <v>36218646.172254302</v>
      </c>
      <c r="J54">
        <v>37558364.585592799</v>
      </c>
      <c r="K54">
        <v>39253985.969438903</v>
      </c>
      <c r="L54">
        <v>41121849.060887598</v>
      </c>
      <c r="M54">
        <v>41758866.353405803</v>
      </c>
      <c r="N54">
        <v>43140734.4338018</v>
      </c>
      <c r="O54">
        <v>45150560.2814859</v>
      </c>
      <c r="P54">
        <v>46605780.509483203</v>
      </c>
      <c r="Q54">
        <v>47557058.4344825</v>
      </c>
      <c r="R54">
        <v>47537530.814465798</v>
      </c>
      <c r="S54">
        <v>48177650.127218798</v>
      </c>
      <c r="T54">
        <v>47494538.0557032</v>
      </c>
      <c r="U54">
        <v>46770521.511749201</v>
      </c>
      <c r="V54">
        <v>45865652.6405866</v>
      </c>
      <c r="W54">
        <v>44883062.104434602</v>
      </c>
      <c r="X54">
        <v>44430759.071348399</v>
      </c>
      <c r="Y54">
        <v>43880727.054940604</v>
      </c>
      <c r="Z54">
        <v>43392266.767714202</v>
      </c>
      <c r="AA54">
        <v>42547799.849839501</v>
      </c>
      <c r="AB54">
        <v>41817044.385273002</v>
      </c>
      <c r="AC54">
        <v>41445588.844230004</v>
      </c>
      <c r="AD54">
        <v>40829752.088490598</v>
      </c>
      <c r="AE54">
        <v>39615719.826037496</v>
      </c>
    </row>
    <row r="55" spans="1:31" x14ac:dyDescent="0.3">
      <c r="A55" t="s">
        <v>240</v>
      </c>
      <c r="B55" t="s">
        <v>403</v>
      </c>
      <c r="C55" t="s">
        <v>297</v>
      </c>
      <c r="D55" t="s">
        <v>404</v>
      </c>
      <c r="E55" t="s">
        <v>298</v>
      </c>
      <c r="F55">
        <v>9814247.98641661</v>
      </c>
      <c r="G55">
        <v>10442222.732348099</v>
      </c>
      <c r="H55">
        <v>11074858.4419528</v>
      </c>
      <c r="I55">
        <v>11462792.6753875</v>
      </c>
      <c r="J55">
        <v>12251285.011286</v>
      </c>
      <c r="K55">
        <v>13019280.488373499</v>
      </c>
      <c r="L55">
        <v>13479458.056329699</v>
      </c>
      <c r="M55">
        <v>13444423.142333999</v>
      </c>
      <c r="N55">
        <v>13803582.9356807</v>
      </c>
      <c r="O55">
        <v>14611380.134304799</v>
      </c>
      <c r="P55">
        <v>15155016.4825838</v>
      </c>
      <c r="Q55">
        <v>15364462.463124599</v>
      </c>
      <c r="R55">
        <v>15523877.585677801</v>
      </c>
      <c r="S55">
        <v>15956400.293518299</v>
      </c>
      <c r="T55">
        <v>15856550.2778005</v>
      </c>
      <c r="U55">
        <v>15771214.432877</v>
      </c>
      <c r="V55">
        <v>15538183.172731601</v>
      </c>
      <c r="W55">
        <v>15212279.485470099</v>
      </c>
      <c r="X55">
        <v>15217430.393204199</v>
      </c>
      <c r="Y55">
        <v>15140445.2635601</v>
      </c>
      <c r="Z55">
        <v>15021346.2727973</v>
      </c>
      <c r="AA55">
        <v>14852133.3752084</v>
      </c>
      <c r="AB55">
        <v>14817973.716232101</v>
      </c>
      <c r="AC55">
        <v>14781899.581415599</v>
      </c>
      <c r="AD55">
        <v>14629120.8295065</v>
      </c>
      <c r="AE55">
        <v>14673225.862861</v>
      </c>
    </row>
    <row r="56" spans="1:31" x14ac:dyDescent="0.3">
      <c r="A56" t="s">
        <v>240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1" x14ac:dyDescent="0.3">
      <c r="A57" t="s">
        <v>240</v>
      </c>
      <c r="B57" t="s">
        <v>407</v>
      </c>
      <c r="C57" t="s">
        <v>297</v>
      </c>
      <c r="D57" t="s">
        <v>408</v>
      </c>
      <c r="E57" t="s">
        <v>298</v>
      </c>
      <c r="F57">
        <v>1241898513.7683499</v>
      </c>
      <c r="G57">
        <v>1287915370.5573001</v>
      </c>
      <c r="H57">
        <v>1329234514.51631</v>
      </c>
      <c r="I57">
        <v>1363680601.4501901</v>
      </c>
      <c r="J57">
        <v>1394344109.9352</v>
      </c>
      <c r="K57">
        <v>1423516941.0642099</v>
      </c>
      <c r="L57">
        <v>1447390123.2490499</v>
      </c>
      <c r="M57">
        <v>1461539953.80181</v>
      </c>
      <c r="N57">
        <v>1473362835.1793301</v>
      </c>
      <c r="O57">
        <v>1483773601.72683</v>
      </c>
      <c r="P57">
        <v>1496954159.4337499</v>
      </c>
      <c r="Q57">
        <v>1509056005.61414</v>
      </c>
      <c r="R57">
        <v>1518551638.9898901</v>
      </c>
      <c r="S57">
        <v>1522221667.6958599</v>
      </c>
      <c r="T57">
        <v>1515884102.33532</v>
      </c>
      <c r="U57">
        <v>1509272988.57815</v>
      </c>
      <c r="V57">
        <v>1504477796.6714799</v>
      </c>
      <c r="W57">
        <v>1502646178.22808</v>
      </c>
      <c r="X57">
        <v>1503731897.5792999</v>
      </c>
      <c r="Y57">
        <v>1507410294.6483099</v>
      </c>
      <c r="Z57">
        <v>1513064627.4435401</v>
      </c>
      <c r="AA57">
        <v>1518863215.31896</v>
      </c>
      <c r="AB57">
        <v>1526902480.41486</v>
      </c>
      <c r="AC57">
        <v>1536482347.5246899</v>
      </c>
      <c r="AD57">
        <v>1545070600.5046999</v>
      </c>
      <c r="AE57">
        <v>1549905587.9589801</v>
      </c>
    </row>
    <row r="58" spans="1:31" x14ac:dyDescent="0.3">
      <c r="A58" t="s">
        <v>240</v>
      </c>
      <c r="B58" t="s">
        <v>409</v>
      </c>
      <c r="C58" t="s">
        <v>297</v>
      </c>
      <c r="D58" t="s">
        <v>410</v>
      </c>
      <c r="E58" t="s">
        <v>298</v>
      </c>
    </row>
    <row r="59" spans="1:31" x14ac:dyDescent="0.3">
      <c r="A59" t="s">
        <v>240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242</v>
      </c>
      <c r="B2" t="s">
        <v>295</v>
      </c>
      <c r="C2" t="s">
        <v>297</v>
      </c>
      <c r="D2" t="s">
        <v>296</v>
      </c>
      <c r="E2" t="s">
        <v>298</v>
      </c>
      <c r="F2">
        <v>207063.91730902201</v>
      </c>
      <c r="G2">
        <v>212258.17664947</v>
      </c>
      <c r="H2">
        <v>218897.84302436301</v>
      </c>
      <c r="I2">
        <v>232211.226970296</v>
      </c>
      <c r="J2">
        <v>245978.320277269</v>
      </c>
      <c r="K2">
        <v>250851.40439263501</v>
      </c>
      <c r="L2">
        <v>255251.79267007299</v>
      </c>
      <c r="M2">
        <v>261709.496195543</v>
      </c>
      <c r="N2">
        <v>261316.30891930399</v>
      </c>
      <c r="O2">
        <v>259296.93174635299</v>
      </c>
      <c r="P2">
        <v>258059.22705260801</v>
      </c>
      <c r="Q2">
        <v>252181.20481582001</v>
      </c>
      <c r="R2">
        <v>249664.005687264</v>
      </c>
      <c r="S2">
        <v>243793.29257619599</v>
      </c>
      <c r="T2">
        <v>240511.10294797801</v>
      </c>
      <c r="U2">
        <v>238838.99620086901</v>
      </c>
      <c r="V2">
        <v>234002.583423559</v>
      </c>
      <c r="W2">
        <v>232893.19414747201</v>
      </c>
      <c r="X2">
        <v>232352.154893798</v>
      </c>
      <c r="Y2">
        <v>231844.56500470301</v>
      </c>
      <c r="Z2">
        <v>233282.11497809199</v>
      </c>
      <c r="AA2">
        <v>235327.77098343699</v>
      </c>
      <c r="AB2">
        <v>242770.120672388</v>
      </c>
      <c r="AC2">
        <v>245577.452384509</v>
      </c>
      <c r="AD2">
        <v>249529.07466471399</v>
      </c>
      <c r="AE2">
        <v>255570.78532804101</v>
      </c>
      <c r="AF2">
        <v>249534.106077559</v>
      </c>
    </row>
    <row r="3" spans="1:32" x14ac:dyDescent="0.3">
      <c r="A3" t="s">
        <v>242</v>
      </c>
      <c r="B3" t="s">
        <v>299</v>
      </c>
      <c r="C3" t="s">
        <v>297</v>
      </c>
      <c r="D3" t="s">
        <v>300</v>
      </c>
      <c r="E3" t="s">
        <v>298</v>
      </c>
      <c r="F3">
        <v>124011.69201732401</v>
      </c>
      <c r="G3">
        <v>124562.322774224</v>
      </c>
      <c r="H3">
        <v>124721.268504664</v>
      </c>
      <c r="I3">
        <v>127207.00437043401</v>
      </c>
      <c r="J3">
        <v>130669.70905238501</v>
      </c>
      <c r="K3">
        <v>132411.08173051401</v>
      </c>
      <c r="L3">
        <v>135017.26299684399</v>
      </c>
      <c r="M3">
        <v>129536.293457497</v>
      </c>
      <c r="N3">
        <v>122011.317857242</v>
      </c>
      <c r="O3">
        <v>115011.09709548199</v>
      </c>
      <c r="P3">
        <v>110842.181157215</v>
      </c>
      <c r="Q3">
        <v>103147.441678139</v>
      </c>
      <c r="R3">
        <v>96947.238644871599</v>
      </c>
      <c r="S3">
        <v>89602.097052784593</v>
      </c>
      <c r="T3">
        <v>82473.576117489894</v>
      </c>
      <c r="U3">
        <v>75575.578949587201</v>
      </c>
      <c r="V3">
        <v>69540.471192339101</v>
      </c>
      <c r="W3">
        <v>64291.581482165202</v>
      </c>
      <c r="X3">
        <v>60614.203506643396</v>
      </c>
      <c r="Y3">
        <v>57628.088896799098</v>
      </c>
      <c r="Z3">
        <v>54192.935510098599</v>
      </c>
      <c r="AA3">
        <v>51773.158195608798</v>
      </c>
      <c r="AB3">
        <v>49258.509421291797</v>
      </c>
      <c r="AC3">
        <v>47211.147947279002</v>
      </c>
      <c r="AD3">
        <v>45161.1567797276</v>
      </c>
      <c r="AE3">
        <v>42865.526755249302</v>
      </c>
      <c r="AF3">
        <v>40853.893954697502</v>
      </c>
    </row>
    <row r="4" spans="1:32" x14ac:dyDescent="0.3">
      <c r="A4" t="s">
        <v>242</v>
      </c>
      <c r="B4" t="s">
        <v>301</v>
      </c>
      <c r="C4" t="s">
        <v>297</v>
      </c>
      <c r="D4" t="s">
        <v>302</v>
      </c>
      <c r="E4" t="s">
        <v>298</v>
      </c>
      <c r="F4">
        <v>51162004.8458324</v>
      </c>
      <c r="G4">
        <v>50510426.263972104</v>
      </c>
      <c r="H4">
        <v>50826920.779922798</v>
      </c>
      <c r="I4">
        <v>51737721.129338503</v>
      </c>
      <c r="J4">
        <v>52428226.265668698</v>
      </c>
      <c r="K4">
        <v>53408895.505589701</v>
      </c>
      <c r="L4">
        <v>54691333.268557802</v>
      </c>
      <c r="M4">
        <v>55952273.928600699</v>
      </c>
      <c r="N4">
        <v>57079514.874815598</v>
      </c>
      <c r="O4">
        <v>58195255.180648997</v>
      </c>
      <c r="P4">
        <v>60101780.496134199</v>
      </c>
      <c r="Q4">
        <v>62190980.834141202</v>
      </c>
      <c r="R4">
        <v>64505720.051289499</v>
      </c>
      <c r="S4">
        <v>66125027.9542851</v>
      </c>
      <c r="T4">
        <v>66220937.925078303</v>
      </c>
      <c r="U4">
        <v>65957390.501556203</v>
      </c>
      <c r="V4">
        <v>65972674.081974797</v>
      </c>
      <c r="W4">
        <v>66199168.783641197</v>
      </c>
      <c r="X4">
        <v>66977507.390792497</v>
      </c>
      <c r="Y4">
        <v>68280327.769399703</v>
      </c>
      <c r="Z4">
        <v>69788150.215092197</v>
      </c>
      <c r="AA4">
        <v>70973817.557208702</v>
      </c>
      <c r="AB4">
        <v>71977191.742830396</v>
      </c>
      <c r="AC4">
        <v>73186575.361406803</v>
      </c>
      <c r="AD4">
        <v>73972807.626864001</v>
      </c>
      <c r="AE4">
        <v>74624316.005657598</v>
      </c>
      <c r="AF4">
        <v>73659500.937940404</v>
      </c>
    </row>
    <row r="5" spans="1:32" x14ac:dyDescent="0.3">
      <c r="A5" t="s">
        <v>242</v>
      </c>
      <c r="B5" t="s">
        <v>303</v>
      </c>
      <c r="C5" t="s">
        <v>297</v>
      </c>
      <c r="D5" t="s">
        <v>304</v>
      </c>
      <c r="E5" t="s">
        <v>298</v>
      </c>
      <c r="F5">
        <v>1355885.1051301099</v>
      </c>
      <c r="G5">
        <v>1421307.78622327</v>
      </c>
      <c r="H5">
        <v>1493460.81631421</v>
      </c>
      <c r="I5">
        <v>1568706.1830629399</v>
      </c>
      <c r="J5">
        <v>1650451.20721707</v>
      </c>
      <c r="K5">
        <v>1717025.5503891001</v>
      </c>
      <c r="L5">
        <v>1777039.2930638201</v>
      </c>
      <c r="M5">
        <v>1817757.4435837599</v>
      </c>
      <c r="N5">
        <v>1905490.81361609</v>
      </c>
      <c r="O5">
        <v>1962002.46016201</v>
      </c>
      <c r="P5">
        <v>2027950.17908166</v>
      </c>
      <c r="Q5">
        <v>2112439.2496503801</v>
      </c>
      <c r="R5">
        <v>2166527.33486595</v>
      </c>
      <c r="S5">
        <v>2181536.0299597299</v>
      </c>
      <c r="T5">
        <v>2164295.7316597598</v>
      </c>
      <c r="U5">
        <v>2140299.8433735999</v>
      </c>
      <c r="V5">
        <v>2113344.0725865099</v>
      </c>
      <c r="W5">
        <v>2087485.8789264599</v>
      </c>
      <c r="X5">
        <v>2068427.9770992</v>
      </c>
      <c r="Y5">
        <v>2053792.9743367799</v>
      </c>
      <c r="Z5">
        <v>2026848.8178662001</v>
      </c>
      <c r="AA5">
        <v>2014459.50990721</v>
      </c>
      <c r="AB5">
        <v>2030014.2544807601</v>
      </c>
      <c r="AC5">
        <v>2060331.3559091401</v>
      </c>
      <c r="AD5">
        <v>2099132.48269223</v>
      </c>
      <c r="AE5">
        <v>2127721.76585114</v>
      </c>
      <c r="AF5">
        <v>2124501.93502913</v>
      </c>
    </row>
    <row r="6" spans="1:32" x14ac:dyDescent="0.3">
      <c r="A6" t="s">
        <v>242</v>
      </c>
      <c r="B6" t="s">
        <v>305</v>
      </c>
      <c r="C6" t="s">
        <v>297</v>
      </c>
      <c r="D6" t="s">
        <v>306</v>
      </c>
      <c r="E6" t="s">
        <v>298</v>
      </c>
      <c r="F6">
        <v>820207.84890202805</v>
      </c>
      <c r="G6">
        <v>758893.69091145694</v>
      </c>
      <c r="H6">
        <v>708320.90844893001</v>
      </c>
      <c r="I6">
        <v>665959.40823091904</v>
      </c>
      <c r="J6">
        <v>630909.75437704695</v>
      </c>
      <c r="K6">
        <v>600697.64934531902</v>
      </c>
      <c r="L6">
        <v>575175.69622702105</v>
      </c>
      <c r="M6">
        <v>552082.23172986298</v>
      </c>
      <c r="N6">
        <v>524087.65975622</v>
      </c>
      <c r="O6">
        <v>499311.38507904601</v>
      </c>
      <c r="P6">
        <v>478722.77600363398</v>
      </c>
      <c r="Q6">
        <v>460470.33783252398</v>
      </c>
      <c r="R6">
        <v>450875.08933675301</v>
      </c>
      <c r="S6">
        <v>444985.27330898098</v>
      </c>
      <c r="T6">
        <v>428593.74749622599</v>
      </c>
      <c r="U6">
        <v>412264.52570135699</v>
      </c>
      <c r="V6">
        <v>407851.91184415499</v>
      </c>
      <c r="W6">
        <v>403605.20439588401</v>
      </c>
      <c r="X6">
        <v>399782.135127271</v>
      </c>
      <c r="Y6">
        <v>402811.15891689202</v>
      </c>
      <c r="Z6">
        <v>398412.76210826798</v>
      </c>
      <c r="AA6">
        <v>395071.559491241</v>
      </c>
      <c r="AB6">
        <v>397904.39228899201</v>
      </c>
      <c r="AC6">
        <v>405439.39123770798</v>
      </c>
      <c r="AD6">
        <v>412191.58243019303</v>
      </c>
      <c r="AE6">
        <v>406405.97198732698</v>
      </c>
      <c r="AF6">
        <v>391147.052696003</v>
      </c>
    </row>
    <row r="7" spans="1:32" x14ac:dyDescent="0.3">
      <c r="A7" t="s">
        <v>242</v>
      </c>
      <c r="B7" t="s">
        <v>307</v>
      </c>
      <c r="C7" t="s">
        <v>297</v>
      </c>
      <c r="D7" t="s">
        <v>308</v>
      </c>
      <c r="E7" t="s">
        <v>298</v>
      </c>
      <c r="F7">
        <v>462892.005945999</v>
      </c>
      <c r="G7">
        <v>502963.20671687002</v>
      </c>
      <c r="H7">
        <v>545493.09859260102</v>
      </c>
      <c r="I7">
        <v>591299.85683611606</v>
      </c>
      <c r="J7">
        <v>636588.17098905996</v>
      </c>
      <c r="K7">
        <v>675201.802753989</v>
      </c>
      <c r="L7">
        <v>714984.10558155598</v>
      </c>
      <c r="M7">
        <v>751473.91924683796</v>
      </c>
      <c r="N7">
        <v>789376.81391192402</v>
      </c>
      <c r="O7">
        <v>825806.01306301099</v>
      </c>
      <c r="P7">
        <v>862508.42604139994</v>
      </c>
      <c r="Q7">
        <v>894204.51943612401</v>
      </c>
      <c r="R7">
        <v>912087.66614712903</v>
      </c>
      <c r="S7">
        <v>924900.93613800302</v>
      </c>
      <c r="T7">
        <v>921625.466921099</v>
      </c>
      <c r="U7">
        <v>918902.34285293496</v>
      </c>
      <c r="V7">
        <v>900843.20370558999</v>
      </c>
      <c r="W7">
        <v>882063.06885747297</v>
      </c>
      <c r="X7">
        <v>862937.61880693701</v>
      </c>
      <c r="Y7">
        <v>847511.08179430198</v>
      </c>
      <c r="Z7">
        <v>803694.13909514796</v>
      </c>
      <c r="AA7">
        <v>775193.02979077003</v>
      </c>
      <c r="AB7">
        <v>758148.53080479905</v>
      </c>
      <c r="AC7">
        <v>749398.66398993996</v>
      </c>
      <c r="AD7">
        <v>744926.40227233095</v>
      </c>
      <c r="AE7">
        <v>745414.278813001</v>
      </c>
      <c r="AF7">
        <v>739797.76311990595</v>
      </c>
    </row>
    <row r="8" spans="1:32" x14ac:dyDescent="0.3">
      <c r="A8" t="s">
        <v>242</v>
      </c>
      <c r="B8" t="s">
        <v>309</v>
      </c>
      <c r="C8" t="s">
        <v>297</v>
      </c>
      <c r="D8" t="s">
        <v>310</v>
      </c>
      <c r="E8" t="s">
        <v>298</v>
      </c>
      <c r="F8">
        <v>482435.70520406502</v>
      </c>
      <c r="G8">
        <v>483738.17917632399</v>
      </c>
      <c r="H8">
        <v>487867.98618164501</v>
      </c>
      <c r="I8">
        <v>487133.92215050501</v>
      </c>
      <c r="J8">
        <v>480232.21804540802</v>
      </c>
      <c r="K8">
        <v>473531.37399969401</v>
      </c>
      <c r="L8">
        <v>473347.83159044199</v>
      </c>
      <c r="M8">
        <v>472496.65393095702</v>
      </c>
      <c r="N8">
        <v>471015.57313230197</v>
      </c>
      <c r="O8">
        <v>472936.35438304901</v>
      </c>
      <c r="P8">
        <v>485451.2132693</v>
      </c>
      <c r="Q8">
        <v>503333.97501238401</v>
      </c>
      <c r="R8">
        <v>518572.83806848899</v>
      </c>
      <c r="S8">
        <v>530014.47644237801</v>
      </c>
      <c r="T8">
        <v>530158.071924777</v>
      </c>
      <c r="U8">
        <v>528832.663983898</v>
      </c>
      <c r="V8">
        <v>527786.51519799302</v>
      </c>
      <c r="W8">
        <v>526073.32749570499</v>
      </c>
      <c r="X8">
        <v>525448.56746897998</v>
      </c>
      <c r="Y8">
        <v>525195.76257902</v>
      </c>
      <c r="Z8">
        <v>483696.32389477501</v>
      </c>
      <c r="AA8">
        <v>456788.99837613001</v>
      </c>
      <c r="AB8">
        <v>438314.79231324798</v>
      </c>
      <c r="AC8">
        <v>427275.11845141201</v>
      </c>
      <c r="AD8">
        <v>420524.76564609999</v>
      </c>
      <c r="AE8">
        <v>413566.10546354903</v>
      </c>
      <c r="AF8">
        <v>380732.69814244</v>
      </c>
    </row>
    <row r="9" spans="1:32" x14ac:dyDescent="0.3">
      <c r="A9" t="s">
        <v>242</v>
      </c>
      <c r="B9" t="s">
        <v>311</v>
      </c>
      <c r="C9" t="s">
        <v>297</v>
      </c>
      <c r="D9" t="s">
        <v>312</v>
      </c>
      <c r="E9" t="s">
        <v>298</v>
      </c>
      <c r="F9">
        <v>6769423.1781740803</v>
      </c>
      <c r="G9">
        <v>7013184.6601944603</v>
      </c>
      <c r="H9">
        <v>7197162.0370153598</v>
      </c>
      <c r="I9">
        <v>7313591.37724056</v>
      </c>
      <c r="J9">
        <v>7424201.2860222496</v>
      </c>
      <c r="K9">
        <v>7385202.15369331</v>
      </c>
      <c r="L9">
        <v>7477737.3274600701</v>
      </c>
      <c r="M9">
        <v>7569742.82711678</v>
      </c>
      <c r="N9">
        <v>7620949.9866496902</v>
      </c>
      <c r="O9">
        <v>7649002.6961651202</v>
      </c>
      <c r="P9">
        <v>7781458.0498948004</v>
      </c>
      <c r="Q9">
        <v>7901237.1656224802</v>
      </c>
      <c r="R9">
        <v>8183290.5508991098</v>
      </c>
      <c r="S9">
        <v>8449629.7308451906</v>
      </c>
      <c r="T9">
        <v>8529199.6281764396</v>
      </c>
      <c r="U9">
        <v>8497212.9437031206</v>
      </c>
      <c r="V9">
        <v>8501055.5738580003</v>
      </c>
      <c r="W9">
        <v>8546852.0177892298</v>
      </c>
      <c r="X9">
        <v>8665590.0020181704</v>
      </c>
      <c r="Y9">
        <v>8855648.9479705393</v>
      </c>
      <c r="Z9">
        <v>8951462.7920158207</v>
      </c>
      <c r="AA9">
        <v>9073444.9623074196</v>
      </c>
      <c r="AB9">
        <v>9264498.1834860109</v>
      </c>
      <c r="AC9">
        <v>9435484.1484464109</v>
      </c>
      <c r="AD9">
        <v>9548494.8815202303</v>
      </c>
      <c r="AE9">
        <v>9652177.9640169106</v>
      </c>
      <c r="AF9">
        <v>9518418.9735087696</v>
      </c>
    </row>
    <row r="10" spans="1:32" x14ac:dyDescent="0.3">
      <c r="A10" t="s">
        <v>242</v>
      </c>
      <c r="B10" t="s">
        <v>313</v>
      </c>
      <c r="C10" t="s">
        <v>297</v>
      </c>
      <c r="D10" t="s">
        <v>314</v>
      </c>
      <c r="E10" t="s">
        <v>298</v>
      </c>
      <c r="F10">
        <v>11006516.6734102</v>
      </c>
      <c r="G10">
        <v>11362541.1306936</v>
      </c>
      <c r="H10">
        <v>11701893.313282</v>
      </c>
      <c r="I10">
        <v>12061811.1282393</v>
      </c>
      <c r="J10">
        <v>12345251.9273306</v>
      </c>
      <c r="K10">
        <v>12640218.285980901</v>
      </c>
      <c r="L10">
        <v>12994539.3871199</v>
      </c>
      <c r="M10">
        <v>13399818.8540543</v>
      </c>
      <c r="N10">
        <v>13729824.924597999</v>
      </c>
      <c r="O10">
        <v>13974093.7699521</v>
      </c>
      <c r="P10">
        <v>14364943.9205337</v>
      </c>
      <c r="Q10">
        <v>14848523.0007158</v>
      </c>
      <c r="R10">
        <v>15431633.575468499</v>
      </c>
      <c r="S10">
        <v>15985220.0511625</v>
      </c>
      <c r="T10">
        <v>16353274.455104301</v>
      </c>
      <c r="U10">
        <v>16652207.708674399</v>
      </c>
      <c r="V10">
        <v>16905902.943604499</v>
      </c>
      <c r="W10">
        <v>17205165.621765401</v>
      </c>
      <c r="X10">
        <v>17615591.485897198</v>
      </c>
      <c r="Y10">
        <v>18057757.8744478</v>
      </c>
      <c r="Z10">
        <v>18366056.8156562</v>
      </c>
      <c r="AA10">
        <v>18661498.286912002</v>
      </c>
      <c r="AB10">
        <v>19029962.7216851</v>
      </c>
      <c r="AC10">
        <v>19328934.5825391</v>
      </c>
      <c r="AD10">
        <v>19508155.7588435</v>
      </c>
      <c r="AE10">
        <v>19666309.617499001</v>
      </c>
      <c r="AF10">
        <v>19450019.825121298</v>
      </c>
    </row>
    <row r="11" spans="1:32" x14ac:dyDescent="0.3">
      <c r="A11" t="s">
        <v>242</v>
      </c>
      <c r="B11" t="s">
        <v>315</v>
      </c>
      <c r="C11" t="s">
        <v>297</v>
      </c>
      <c r="D11" t="s">
        <v>316</v>
      </c>
      <c r="E11" t="s">
        <v>298</v>
      </c>
      <c r="F11">
        <v>4230463.7595143598</v>
      </c>
      <c r="G11">
        <v>4342375.1372388201</v>
      </c>
      <c r="H11">
        <v>4497679.1599848</v>
      </c>
      <c r="I11">
        <v>4741504.4633109504</v>
      </c>
      <c r="J11">
        <v>4914494.3484628098</v>
      </c>
      <c r="K11">
        <v>5249424.2935803998</v>
      </c>
      <c r="L11">
        <v>5511651.8579812804</v>
      </c>
      <c r="M11">
        <v>5825522.2580165202</v>
      </c>
      <c r="N11">
        <v>6104953.9789568596</v>
      </c>
      <c r="O11">
        <v>6321703.9644980198</v>
      </c>
      <c r="P11">
        <v>6580450.1226939298</v>
      </c>
      <c r="Q11">
        <v>6944876.9346901597</v>
      </c>
      <c r="R11">
        <v>7245972.5700333603</v>
      </c>
      <c r="S11">
        <v>7533253.3638416203</v>
      </c>
      <c r="T11">
        <v>7822167.9515244197</v>
      </c>
      <c r="U11">
        <v>8153844.0757957296</v>
      </c>
      <c r="V11">
        <v>8404127.7157290597</v>
      </c>
      <c r="W11">
        <v>8657923.9976137802</v>
      </c>
      <c r="X11">
        <v>8949845.4323657304</v>
      </c>
      <c r="Y11">
        <v>9202020.6867206804</v>
      </c>
      <c r="Z11">
        <v>9414623.6579365805</v>
      </c>
      <c r="AA11">
        <v>9588124.2893104907</v>
      </c>
      <c r="AB11">
        <v>9765517.4751636498</v>
      </c>
      <c r="AC11">
        <v>9893474.8458695393</v>
      </c>
      <c r="AD11">
        <v>9959669.6534880009</v>
      </c>
      <c r="AE11">
        <v>10014131.6534821</v>
      </c>
      <c r="AF11">
        <v>9931600.8516125791</v>
      </c>
    </row>
    <row r="12" spans="1:32" x14ac:dyDescent="0.3">
      <c r="A12" t="s">
        <v>242</v>
      </c>
      <c r="B12" t="s">
        <v>317</v>
      </c>
      <c r="C12" t="s">
        <v>297</v>
      </c>
      <c r="D12" t="s">
        <v>318</v>
      </c>
      <c r="E12" t="s">
        <v>298</v>
      </c>
      <c r="F12">
        <v>2569262.33334947</v>
      </c>
      <c r="G12">
        <v>2678285.03910561</v>
      </c>
      <c r="H12">
        <v>2777198.18617344</v>
      </c>
      <c r="I12">
        <v>2876881.0535523202</v>
      </c>
      <c r="J12">
        <v>2946140.4899569</v>
      </c>
      <c r="K12">
        <v>2997041.7410595799</v>
      </c>
      <c r="L12">
        <v>3045376.11776749</v>
      </c>
      <c r="M12">
        <v>3038813.7599100601</v>
      </c>
      <c r="N12">
        <v>3033964.90942724</v>
      </c>
      <c r="O12">
        <v>3057887.2665106701</v>
      </c>
      <c r="P12">
        <v>3088347.4570382</v>
      </c>
      <c r="Q12">
        <v>3121251.86549955</v>
      </c>
      <c r="R12">
        <v>3167098.74876305</v>
      </c>
      <c r="S12">
        <v>3203794.8280717698</v>
      </c>
      <c r="T12">
        <v>3208495.8550204402</v>
      </c>
      <c r="U12">
        <v>3202436.7902103201</v>
      </c>
      <c r="V12">
        <v>3195826.6302496199</v>
      </c>
      <c r="W12">
        <v>3199826.1478544399</v>
      </c>
      <c r="X12">
        <v>3231053.1230953899</v>
      </c>
      <c r="Y12">
        <v>3308892.2973951702</v>
      </c>
      <c r="Z12">
        <v>3383327.5549862999</v>
      </c>
      <c r="AA12">
        <v>3460452.77811831</v>
      </c>
      <c r="AB12">
        <v>3520275.4882882498</v>
      </c>
      <c r="AC12">
        <v>3596231.0767644402</v>
      </c>
      <c r="AD12">
        <v>3640388.75030444</v>
      </c>
      <c r="AE12">
        <v>3666828.7559928899</v>
      </c>
      <c r="AF12">
        <v>3617633.01316689</v>
      </c>
    </row>
    <row r="13" spans="1:32" x14ac:dyDescent="0.3">
      <c r="A13" t="s">
        <v>242</v>
      </c>
      <c r="B13" t="s">
        <v>319</v>
      </c>
      <c r="C13" t="s">
        <v>297</v>
      </c>
      <c r="D13" t="s">
        <v>320</v>
      </c>
      <c r="E13" t="s">
        <v>298</v>
      </c>
      <c r="F13">
        <v>4148087.8376448499</v>
      </c>
      <c r="G13">
        <v>4117347.3906376101</v>
      </c>
      <c r="H13">
        <v>4091887.1796578099</v>
      </c>
      <c r="I13">
        <v>4062928.8021333902</v>
      </c>
      <c r="J13">
        <v>3983098.0203277301</v>
      </c>
      <c r="K13">
        <v>3923938.98415722</v>
      </c>
      <c r="L13">
        <v>3822156.7982413</v>
      </c>
      <c r="M13">
        <v>3749819.1026507402</v>
      </c>
      <c r="N13">
        <v>3624606.7750750398</v>
      </c>
      <c r="O13">
        <v>3576980.0308353002</v>
      </c>
      <c r="P13">
        <v>3569877.2760076299</v>
      </c>
      <c r="Q13">
        <v>3580707.9078905699</v>
      </c>
      <c r="R13">
        <v>3605726.2193479501</v>
      </c>
      <c r="S13">
        <v>3634765.1238395101</v>
      </c>
      <c r="T13">
        <v>3649127.8678060798</v>
      </c>
      <c r="U13">
        <v>3635306.4123959299</v>
      </c>
      <c r="V13">
        <v>3613960.2990290299</v>
      </c>
      <c r="W13">
        <v>3594181.2895723199</v>
      </c>
      <c r="X13">
        <v>3583919.3286677999</v>
      </c>
      <c r="Y13">
        <v>3605647.6885870099</v>
      </c>
      <c r="Z13">
        <v>3706656.5266116601</v>
      </c>
      <c r="AA13">
        <v>3784808.2626416599</v>
      </c>
      <c r="AB13">
        <v>3834269.3713944801</v>
      </c>
      <c r="AC13">
        <v>3832336.3868995998</v>
      </c>
      <c r="AD13">
        <v>3860833.4110929901</v>
      </c>
      <c r="AE13">
        <v>3840530.95697702</v>
      </c>
      <c r="AF13">
        <v>3759753.1854451098</v>
      </c>
    </row>
    <row r="14" spans="1:32" x14ac:dyDescent="0.3">
      <c r="A14" t="s">
        <v>242</v>
      </c>
      <c r="B14" t="s">
        <v>321</v>
      </c>
      <c r="C14" t="s">
        <v>297</v>
      </c>
      <c r="D14" t="s">
        <v>322</v>
      </c>
      <c r="E14" t="s">
        <v>298</v>
      </c>
      <c r="F14">
        <v>14589690.5161274</v>
      </c>
      <c r="G14">
        <v>13329757.5788645</v>
      </c>
      <c r="H14">
        <v>12605207.888909601</v>
      </c>
      <c r="I14">
        <v>12267766.6977144</v>
      </c>
      <c r="J14">
        <v>11935056.9611142</v>
      </c>
      <c r="K14">
        <v>11856333.332251299</v>
      </c>
      <c r="L14">
        <v>11870519.7409587</v>
      </c>
      <c r="M14">
        <v>11937332.783435799</v>
      </c>
      <c r="N14">
        <v>11923504.755868901</v>
      </c>
      <c r="O14">
        <v>11889646.5203912</v>
      </c>
      <c r="P14">
        <v>12047575.378874799</v>
      </c>
      <c r="Q14">
        <v>12313168.088768801</v>
      </c>
      <c r="R14">
        <v>12684469.2819246</v>
      </c>
      <c r="S14">
        <v>12898683.577492701</v>
      </c>
      <c r="T14">
        <v>12619675.0945115</v>
      </c>
      <c r="U14">
        <v>12132783.357543699</v>
      </c>
      <c r="V14">
        <v>11829010.0399889</v>
      </c>
      <c r="W14">
        <v>11544226.300348699</v>
      </c>
      <c r="X14">
        <v>11332365.0258832</v>
      </c>
      <c r="Y14">
        <v>11153734.270088499</v>
      </c>
      <c r="Z14">
        <v>11102833.171081601</v>
      </c>
      <c r="AA14">
        <v>10983107.937398</v>
      </c>
      <c r="AB14">
        <v>10816737.8564825</v>
      </c>
      <c r="AC14">
        <v>10774023.7903105</v>
      </c>
      <c r="AD14">
        <v>10585098.807450701</v>
      </c>
      <c r="AE14">
        <v>10604120.6924822</v>
      </c>
      <c r="AF14">
        <v>10392333.658023899</v>
      </c>
    </row>
    <row r="15" spans="1:32" x14ac:dyDescent="0.3">
      <c r="A15" t="s">
        <v>242</v>
      </c>
      <c r="B15" t="s">
        <v>323</v>
      </c>
      <c r="C15" t="s">
        <v>297</v>
      </c>
      <c r="D15" t="s">
        <v>324</v>
      </c>
      <c r="E15" t="s">
        <v>298</v>
      </c>
      <c r="F15">
        <v>18139802.318411902</v>
      </c>
      <c r="G15">
        <v>17449865.1667758</v>
      </c>
      <c r="H15">
        <v>17295110.6802678</v>
      </c>
      <c r="I15">
        <v>17511579.066305298</v>
      </c>
      <c r="J15">
        <v>17691618.583628699</v>
      </c>
      <c r="K15">
        <v>18125541.0119434</v>
      </c>
      <c r="L15">
        <v>18662658.195605699</v>
      </c>
      <c r="M15">
        <v>19155896.333197001</v>
      </c>
      <c r="N15">
        <v>19463596.768711101</v>
      </c>
      <c r="O15">
        <v>19754600.077696901</v>
      </c>
      <c r="P15">
        <v>20333391.781916</v>
      </c>
      <c r="Q15">
        <v>21010227.769631799</v>
      </c>
      <c r="R15">
        <v>21696931.6880049</v>
      </c>
      <c r="S15">
        <v>22082290.567237198</v>
      </c>
      <c r="T15">
        <v>21750367.005981199</v>
      </c>
      <c r="U15">
        <v>21240861.618192598</v>
      </c>
      <c r="V15">
        <v>20923868.741017401</v>
      </c>
      <c r="W15">
        <v>20713492.803326901</v>
      </c>
      <c r="X15">
        <v>20642126.2626695</v>
      </c>
      <c r="Y15">
        <v>20676756.0933576</v>
      </c>
      <c r="Z15">
        <v>20839171.0718004</v>
      </c>
      <c r="AA15">
        <v>20928866.289805502</v>
      </c>
      <c r="AB15">
        <v>20919489.586083099</v>
      </c>
      <c r="AC15">
        <v>21153833.330099199</v>
      </c>
      <c r="AD15">
        <v>21287533.3172815</v>
      </c>
      <c r="AE15">
        <v>21180568.559790298</v>
      </c>
      <c r="AF15">
        <v>20673581.584902901</v>
      </c>
    </row>
    <row r="16" spans="1:32" x14ac:dyDescent="0.3">
      <c r="A16" t="s">
        <v>242</v>
      </c>
      <c r="B16" t="s">
        <v>325</v>
      </c>
      <c r="C16" t="s">
        <v>297</v>
      </c>
      <c r="D16" t="s">
        <v>326</v>
      </c>
      <c r="E16" t="s">
        <v>298</v>
      </c>
      <c r="F16">
        <v>4294541.3831460699</v>
      </c>
      <c r="G16">
        <v>4706277.7924126396</v>
      </c>
      <c r="H16">
        <v>5160505.7478056001</v>
      </c>
      <c r="I16">
        <v>5631958.2007152904</v>
      </c>
      <c r="J16">
        <v>6069474.6273676204</v>
      </c>
      <c r="K16">
        <v>6527666.1435115803</v>
      </c>
      <c r="L16">
        <v>7002658.5700705703</v>
      </c>
      <c r="M16">
        <v>7395198.9597394401</v>
      </c>
      <c r="N16">
        <v>7688219.5141161801</v>
      </c>
      <c r="O16">
        <v>7986027.8030853802</v>
      </c>
      <c r="P16">
        <v>8387366.6710821204</v>
      </c>
      <c r="Q16">
        <v>8787556.4307828099</v>
      </c>
      <c r="R16">
        <v>9102987.6342377402</v>
      </c>
      <c r="S16">
        <v>9274786.1767264102</v>
      </c>
      <c r="T16">
        <v>9213414.0461682398</v>
      </c>
      <c r="U16">
        <v>9172933.1974065807</v>
      </c>
      <c r="V16">
        <v>9150233.7303101905</v>
      </c>
      <c r="W16">
        <v>9213599.2016294897</v>
      </c>
      <c r="X16">
        <v>9344447.1101877801</v>
      </c>
      <c r="Y16">
        <v>9547692.7125737797</v>
      </c>
      <c r="Z16">
        <v>9755177.7337454204</v>
      </c>
      <c r="AA16">
        <v>9958251.4755423199</v>
      </c>
      <c r="AB16">
        <v>10109702.9693154</v>
      </c>
      <c r="AC16">
        <v>10382749.722312</v>
      </c>
      <c r="AD16">
        <v>10701862.842992799</v>
      </c>
      <c r="AE16">
        <v>10576447.867308101</v>
      </c>
      <c r="AF16">
        <v>10281247.926879</v>
      </c>
    </row>
    <row r="17" spans="1:32" x14ac:dyDescent="0.3">
      <c r="A17" t="s">
        <v>242</v>
      </c>
      <c r="B17" t="s">
        <v>327</v>
      </c>
      <c r="C17" t="s">
        <v>297</v>
      </c>
      <c r="D17" t="s">
        <v>328</v>
      </c>
      <c r="E17" t="s">
        <v>298</v>
      </c>
      <c r="F17">
        <v>3146229.6468598298</v>
      </c>
      <c r="G17">
        <v>3502696.8719381699</v>
      </c>
      <c r="H17">
        <v>3868887.4138806602</v>
      </c>
      <c r="I17">
        <v>4220488.1644649301</v>
      </c>
      <c r="J17">
        <v>4565238.5332933003</v>
      </c>
      <c r="K17">
        <v>4864821.5175034599</v>
      </c>
      <c r="L17">
        <v>5159858.6634835498</v>
      </c>
      <c r="M17">
        <v>5430629.3007797804</v>
      </c>
      <c r="N17">
        <v>5772059.7415958</v>
      </c>
      <c r="O17">
        <v>6117197.2353389002</v>
      </c>
      <c r="P17">
        <v>6551462.2707262803</v>
      </c>
      <c r="Q17">
        <v>6900139.9309994299</v>
      </c>
      <c r="R17">
        <v>7286470.1918689003</v>
      </c>
      <c r="S17">
        <v>7571339.4120350098</v>
      </c>
      <c r="T17">
        <v>7727522.2701747604</v>
      </c>
      <c r="U17">
        <v>7813369.8664996</v>
      </c>
      <c r="V17">
        <v>7918273.0058395201</v>
      </c>
      <c r="W17">
        <v>8018701.6414160104</v>
      </c>
      <c r="X17">
        <v>8180748.4629475698</v>
      </c>
      <c r="Y17">
        <v>8392932.5764095504</v>
      </c>
      <c r="Z17">
        <v>8658412.2151965201</v>
      </c>
      <c r="AA17">
        <v>8827069.7873328496</v>
      </c>
      <c r="AB17">
        <v>8938473.4787916392</v>
      </c>
      <c r="AC17">
        <v>9128283.0251403395</v>
      </c>
      <c r="AD17">
        <v>9231161.9514363706</v>
      </c>
      <c r="AE17">
        <v>9171144.3459755294</v>
      </c>
      <c r="AF17">
        <v>8917254.3095974792</v>
      </c>
    </row>
    <row r="18" spans="1:32" x14ac:dyDescent="0.3">
      <c r="A18" t="s">
        <v>242</v>
      </c>
      <c r="B18" t="s">
        <v>329</v>
      </c>
      <c r="C18" t="s">
        <v>297</v>
      </c>
      <c r="D18" t="s">
        <v>330</v>
      </c>
      <c r="E18" t="s">
        <v>298</v>
      </c>
      <c r="F18">
        <v>8168929.7199734198</v>
      </c>
      <c r="G18">
        <v>7330073.0845915796</v>
      </c>
      <c r="H18">
        <v>6899032.39543592</v>
      </c>
      <c r="I18">
        <v>6660476.0353394104</v>
      </c>
      <c r="J18">
        <v>6399945.4365350604</v>
      </c>
      <c r="K18">
        <v>6226468.1797023797</v>
      </c>
      <c r="L18">
        <v>6236812.9416501699</v>
      </c>
      <c r="M18">
        <v>6323194.7977951402</v>
      </c>
      <c r="N18">
        <v>6494904.4712625695</v>
      </c>
      <c r="O18">
        <v>6687518.5052790204</v>
      </c>
      <c r="P18">
        <v>7060607.0881863404</v>
      </c>
      <c r="Q18">
        <v>7461730.6474673599</v>
      </c>
      <c r="R18">
        <v>7963776.4318069099</v>
      </c>
      <c r="S18">
        <v>8253362.25808331</v>
      </c>
      <c r="T18">
        <v>8202141.2186720502</v>
      </c>
      <c r="U18">
        <v>8173848.1910568597</v>
      </c>
      <c r="V18">
        <v>8260865.7543556504</v>
      </c>
      <c r="W18">
        <v>8390608.3449937403</v>
      </c>
      <c r="X18">
        <v>8700778.4907771107</v>
      </c>
      <c r="Y18">
        <v>9264493.3833634797</v>
      </c>
      <c r="Z18">
        <v>10034695.389479101</v>
      </c>
      <c r="AA18">
        <v>10635201.718508299</v>
      </c>
      <c r="AB18">
        <v>11111710.688646501</v>
      </c>
      <c r="AC18">
        <v>11496059.0549201</v>
      </c>
      <c r="AD18">
        <v>11740595.9587665</v>
      </c>
      <c r="AE18">
        <v>12360460.4367995</v>
      </c>
      <c r="AF18">
        <v>12558810.204768</v>
      </c>
    </row>
    <row r="19" spans="1:32" x14ac:dyDescent="0.3">
      <c r="A19" t="s">
        <v>242</v>
      </c>
      <c r="B19" t="s">
        <v>331</v>
      </c>
      <c r="C19" t="s">
        <v>297</v>
      </c>
      <c r="D19" t="s">
        <v>332</v>
      </c>
      <c r="E19" t="s">
        <v>298</v>
      </c>
      <c r="F19">
        <v>713211.35753834096</v>
      </c>
      <c r="G19">
        <v>770097.31450727396</v>
      </c>
      <c r="H19">
        <v>830708.54883642297</v>
      </c>
      <c r="I19">
        <v>900567.70919253398</v>
      </c>
      <c r="J19">
        <v>963825.19225919095</v>
      </c>
      <c r="K19">
        <v>1019441.9157181201</v>
      </c>
      <c r="L19">
        <v>1077007.7549521499</v>
      </c>
      <c r="M19">
        <v>1107422.0325622901</v>
      </c>
      <c r="N19">
        <v>1123638.80151005</v>
      </c>
      <c r="O19">
        <v>1125542.77119256</v>
      </c>
      <c r="P19">
        <v>1141170.32426349</v>
      </c>
      <c r="Q19">
        <v>1162101.69815014</v>
      </c>
      <c r="R19">
        <v>1177414.9499051</v>
      </c>
      <c r="S19">
        <v>1193569.0877998699</v>
      </c>
      <c r="T19">
        <v>1183618.8210220099</v>
      </c>
      <c r="U19">
        <v>1157128.6380451701</v>
      </c>
      <c r="V19">
        <v>1136907.28132072</v>
      </c>
      <c r="W19">
        <v>1123678.5317257899</v>
      </c>
      <c r="X19">
        <v>1125028.15831128</v>
      </c>
      <c r="Y19">
        <v>1115257.49382259</v>
      </c>
      <c r="Z19">
        <v>1068534.94577089</v>
      </c>
      <c r="AA19">
        <v>1023502.38806591</v>
      </c>
      <c r="AB19">
        <v>994646.27229719004</v>
      </c>
      <c r="AC19">
        <v>1006875.1130268699</v>
      </c>
      <c r="AD19">
        <v>1026317.88765477</v>
      </c>
      <c r="AE19">
        <v>1045365.21050834</v>
      </c>
      <c r="AF19">
        <v>1046269.36595119</v>
      </c>
    </row>
    <row r="20" spans="1:32" x14ac:dyDescent="0.3">
      <c r="A20" t="s">
        <v>242</v>
      </c>
      <c r="B20" t="s">
        <v>333</v>
      </c>
      <c r="C20" t="s">
        <v>297</v>
      </c>
      <c r="D20" t="s">
        <v>334</v>
      </c>
      <c r="E20" t="s">
        <v>298</v>
      </c>
      <c r="F20">
        <v>374979.619134254</v>
      </c>
      <c r="G20">
        <v>141914.209085201</v>
      </c>
      <c r="H20">
        <v>132689.24907536799</v>
      </c>
      <c r="I20">
        <v>134571.63729381101</v>
      </c>
      <c r="J20">
        <v>144857.63755372801</v>
      </c>
      <c r="K20">
        <v>143373.521868279</v>
      </c>
      <c r="L20">
        <v>140210.55768932801</v>
      </c>
      <c r="M20">
        <v>145971.547576432</v>
      </c>
      <c r="N20">
        <v>150820.01493279001</v>
      </c>
      <c r="O20">
        <v>152845.06159987699</v>
      </c>
      <c r="P20">
        <v>168091.99595454001</v>
      </c>
      <c r="Q20">
        <v>181226.04705771999</v>
      </c>
      <c r="R20">
        <v>194965.48158704699</v>
      </c>
      <c r="S20">
        <v>203972.889143042</v>
      </c>
      <c r="T20">
        <v>199206.39603578299</v>
      </c>
      <c r="U20">
        <v>198977.95327526901</v>
      </c>
      <c r="V20">
        <v>197091.08102968099</v>
      </c>
      <c r="W20">
        <v>203527.726569997</v>
      </c>
      <c r="X20">
        <v>209534.02665126999</v>
      </c>
      <c r="Y20">
        <v>215339.853235188</v>
      </c>
      <c r="Z20">
        <v>231707.06389203301</v>
      </c>
      <c r="AA20">
        <v>237283.745591693</v>
      </c>
      <c r="AB20">
        <v>254989.88577474799</v>
      </c>
      <c r="AC20">
        <v>266202.73554697999</v>
      </c>
      <c r="AD20">
        <v>275766.56056071201</v>
      </c>
      <c r="AE20">
        <v>278688.66622991202</v>
      </c>
      <c r="AF20">
        <v>277280.58279897901</v>
      </c>
    </row>
    <row r="21" spans="1:32" x14ac:dyDescent="0.3">
      <c r="A21" t="s">
        <v>242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242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242</v>
      </c>
      <c r="B23" t="s">
        <v>339</v>
      </c>
      <c r="C23" t="s">
        <v>297</v>
      </c>
      <c r="D23" t="s">
        <v>340</v>
      </c>
      <c r="E23" t="s">
        <v>298</v>
      </c>
      <c r="F23">
        <v>1072663.74977268</v>
      </c>
      <c r="G23">
        <v>1135165.8744907</v>
      </c>
      <c r="H23">
        <v>1194685.2852378299</v>
      </c>
      <c r="I23">
        <v>1225935.81154521</v>
      </c>
      <c r="J23">
        <v>1256420.13631243</v>
      </c>
      <c r="K23">
        <v>1280526.24785984</v>
      </c>
      <c r="L23">
        <v>1282877.52208397</v>
      </c>
      <c r="M23">
        <v>1282422.4390640201</v>
      </c>
      <c r="N23">
        <v>1288514.99735269</v>
      </c>
      <c r="O23">
        <v>1290339.4630108301</v>
      </c>
      <c r="P23">
        <v>1301425.5142944001</v>
      </c>
      <c r="Q23">
        <v>1306091.8933176501</v>
      </c>
      <c r="R23">
        <v>1308169.5023986299</v>
      </c>
      <c r="S23">
        <v>1306509.1415204499</v>
      </c>
      <c r="T23">
        <v>1284500.85896923</v>
      </c>
      <c r="U23">
        <v>1271888.66507584</v>
      </c>
      <c r="V23">
        <v>1259204.02018261</v>
      </c>
      <c r="W23">
        <v>1258563.31146436</v>
      </c>
      <c r="X23">
        <v>1257862.9663822399</v>
      </c>
      <c r="Y23">
        <v>1246659.7671594201</v>
      </c>
      <c r="Z23">
        <v>1272359.50697259</v>
      </c>
      <c r="AA23">
        <v>1310438.38947792</v>
      </c>
      <c r="AB23">
        <v>1342697.10296496</v>
      </c>
      <c r="AC23">
        <v>1382063.82124403</v>
      </c>
      <c r="AD23">
        <v>1430727.6112822499</v>
      </c>
      <c r="AE23">
        <v>1476483.6067089899</v>
      </c>
      <c r="AF23">
        <v>1509955.25963243</v>
      </c>
    </row>
    <row r="24" spans="1:32" x14ac:dyDescent="0.3">
      <c r="A24" t="s">
        <v>242</v>
      </c>
      <c r="B24" t="s">
        <v>341</v>
      </c>
      <c r="C24" t="s">
        <v>297</v>
      </c>
      <c r="D24" t="s">
        <v>342</v>
      </c>
      <c r="E24" t="s">
        <v>298</v>
      </c>
      <c r="F24">
        <v>808324.96522222296</v>
      </c>
      <c r="G24">
        <v>878446.346272717</v>
      </c>
      <c r="H24">
        <v>960247.449324838</v>
      </c>
      <c r="I24">
        <v>1055905.8084257599</v>
      </c>
      <c r="J24">
        <v>1153106.63973483</v>
      </c>
      <c r="K24">
        <v>1231580.9288466901</v>
      </c>
      <c r="L24">
        <v>1347843.0946545</v>
      </c>
      <c r="M24">
        <v>1485456.38795284</v>
      </c>
      <c r="N24">
        <v>1632557.6404091399</v>
      </c>
      <c r="O24">
        <v>1774453.93029409</v>
      </c>
      <c r="P24">
        <v>1987610.2061933801</v>
      </c>
      <c r="Q24">
        <v>2226486.4647169798</v>
      </c>
      <c r="R24">
        <v>2466041.0067739799</v>
      </c>
      <c r="S24">
        <v>2672035.7214982901</v>
      </c>
      <c r="T24">
        <v>2759839.4829409099</v>
      </c>
      <c r="U24">
        <v>2907927.6133811702</v>
      </c>
      <c r="V24">
        <v>3070891.7770215599</v>
      </c>
      <c r="W24">
        <v>3254285.64729814</v>
      </c>
      <c r="X24">
        <v>3428893.6465004198</v>
      </c>
      <c r="Y24">
        <v>3601240.2578605302</v>
      </c>
      <c r="Z24">
        <v>3649316.0574574298</v>
      </c>
      <c r="AA24">
        <v>3735361.4793105498</v>
      </c>
      <c r="AB24">
        <v>3830814.80420504</v>
      </c>
      <c r="AC24">
        <v>3957196.26320383</v>
      </c>
      <c r="AD24">
        <v>4139280.40769572</v>
      </c>
      <c r="AE24">
        <v>4325161.2656153999</v>
      </c>
      <c r="AF24">
        <v>4585177.4072726201</v>
      </c>
    </row>
    <row r="25" spans="1:32" x14ac:dyDescent="0.3">
      <c r="A25" t="s">
        <v>242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242</v>
      </c>
      <c r="B26" t="s">
        <v>345</v>
      </c>
      <c r="C26" t="s">
        <v>297</v>
      </c>
      <c r="D26" t="s">
        <v>346</v>
      </c>
      <c r="E26" t="s">
        <v>298</v>
      </c>
      <c r="F26">
        <v>597439.62466636905</v>
      </c>
      <c r="G26">
        <v>650473.45180570602</v>
      </c>
      <c r="H26">
        <v>702894.54989825597</v>
      </c>
      <c r="I26">
        <v>758908.25873491901</v>
      </c>
      <c r="J26">
        <v>812356.30832806905</v>
      </c>
      <c r="K26">
        <v>853797.53879479005</v>
      </c>
      <c r="L26">
        <v>911328.61072338303</v>
      </c>
      <c r="M26">
        <v>1008914.64879661</v>
      </c>
      <c r="N26">
        <v>1131055.13155134</v>
      </c>
      <c r="O26">
        <v>1250759.0886096701</v>
      </c>
      <c r="P26">
        <v>1454177.16440505</v>
      </c>
      <c r="Q26">
        <v>1621426.10186931</v>
      </c>
      <c r="R26">
        <v>1768355.5713827501</v>
      </c>
      <c r="S26">
        <v>1904157.2250713201</v>
      </c>
      <c r="T26">
        <v>1913966.1328529599</v>
      </c>
      <c r="U26">
        <v>1991012.2063962701</v>
      </c>
      <c r="V26">
        <v>2079840.3575822299</v>
      </c>
      <c r="W26">
        <v>2181893.6685833498</v>
      </c>
      <c r="X26">
        <v>2262429.7735217498</v>
      </c>
      <c r="Y26">
        <v>2310200.78112261</v>
      </c>
      <c r="Z26">
        <v>2297637.09295046</v>
      </c>
      <c r="AA26">
        <v>2329398.0647989102</v>
      </c>
      <c r="AB26">
        <v>2367812.1889114501</v>
      </c>
      <c r="AC26">
        <v>2411176.7441492099</v>
      </c>
      <c r="AD26">
        <v>2488731.9340918902</v>
      </c>
      <c r="AE26">
        <v>2563145.9866053099</v>
      </c>
      <c r="AF26">
        <v>2708855.6922572702</v>
      </c>
    </row>
    <row r="27" spans="1:32" x14ac:dyDescent="0.3">
      <c r="A27" t="s">
        <v>242</v>
      </c>
      <c r="B27" t="s">
        <v>347</v>
      </c>
      <c r="C27" t="s">
        <v>297</v>
      </c>
      <c r="D27" t="s">
        <v>348</v>
      </c>
      <c r="E27" t="s">
        <v>298</v>
      </c>
      <c r="F27">
        <v>109485.781369055</v>
      </c>
      <c r="G27">
        <v>140479.41476668001</v>
      </c>
      <c r="H27">
        <v>179411.577999995</v>
      </c>
      <c r="I27">
        <v>225794.59450342</v>
      </c>
      <c r="J27">
        <v>275499.69169651403</v>
      </c>
      <c r="K27">
        <v>323209.49353783502</v>
      </c>
      <c r="L27">
        <v>387687.37502749602</v>
      </c>
      <c r="M27">
        <v>432433.87844369799</v>
      </c>
      <c r="N27">
        <v>464084.12940316298</v>
      </c>
      <c r="O27">
        <v>498618.052949898</v>
      </c>
      <c r="P27">
        <v>518822.38756514899</v>
      </c>
      <c r="Q27">
        <v>595442.66213895602</v>
      </c>
      <c r="R27">
        <v>690566.13300399005</v>
      </c>
      <c r="S27">
        <v>763159.528486419</v>
      </c>
      <c r="T27">
        <v>840927.01401497505</v>
      </c>
      <c r="U27">
        <v>912473.91125009803</v>
      </c>
      <c r="V27">
        <v>987201.72093958501</v>
      </c>
      <c r="W27">
        <v>1068359.6248923701</v>
      </c>
      <c r="X27">
        <v>1161138.9275662899</v>
      </c>
      <c r="Y27">
        <v>1282851.3520585699</v>
      </c>
      <c r="Z27">
        <v>1339980.6385840599</v>
      </c>
      <c r="AA27">
        <v>1385695.3157521801</v>
      </c>
      <c r="AB27">
        <v>1434890.1397817</v>
      </c>
      <c r="AC27">
        <v>1509624.00964352</v>
      </c>
      <c r="AD27">
        <v>1605735.3193661401</v>
      </c>
      <c r="AE27">
        <v>1708643.6688652099</v>
      </c>
      <c r="AF27">
        <v>1824316.7854440301</v>
      </c>
    </row>
    <row r="28" spans="1:32" x14ac:dyDescent="0.3">
      <c r="A28" t="s">
        <v>242</v>
      </c>
      <c r="B28" t="s">
        <v>349</v>
      </c>
      <c r="C28" t="s">
        <v>297</v>
      </c>
      <c r="D28" t="s">
        <v>350</v>
      </c>
      <c r="E28" t="s">
        <v>298</v>
      </c>
      <c r="F28">
        <v>249227.11151492101</v>
      </c>
      <c r="G28">
        <v>283743.14242651599</v>
      </c>
      <c r="H28">
        <v>324509.822593619</v>
      </c>
      <c r="I28">
        <v>372162.11013356003</v>
      </c>
      <c r="J28">
        <v>427972.91654642601</v>
      </c>
      <c r="K28">
        <v>488532.67180233501</v>
      </c>
      <c r="L28">
        <v>547738.81033196801</v>
      </c>
      <c r="M28">
        <v>600534.85062474501</v>
      </c>
      <c r="N28">
        <v>642933.29315325595</v>
      </c>
      <c r="O28">
        <v>691623.12572624104</v>
      </c>
      <c r="P28">
        <v>746499.19550535805</v>
      </c>
      <c r="Q28">
        <v>817820.55172827397</v>
      </c>
      <c r="R28">
        <v>903182.63174593402</v>
      </c>
      <c r="S28">
        <v>1000691.23598237</v>
      </c>
      <c r="T28">
        <v>1049641.68084768</v>
      </c>
      <c r="U28">
        <v>1085530.0138865099</v>
      </c>
      <c r="V28">
        <v>1087583.9567086799</v>
      </c>
      <c r="W28">
        <v>1088051.93506594</v>
      </c>
      <c r="X28">
        <v>1092997.9407113499</v>
      </c>
      <c r="Y28">
        <v>1110786.5427683999</v>
      </c>
      <c r="Z28">
        <v>1164248.1302320601</v>
      </c>
      <c r="AA28">
        <v>1202449.9544313699</v>
      </c>
      <c r="AB28">
        <v>1250740.7621301201</v>
      </c>
      <c r="AC28">
        <v>1347997.7248887101</v>
      </c>
      <c r="AD28">
        <v>1448368.2785416299</v>
      </c>
      <c r="AE28">
        <v>1522187.4352730501</v>
      </c>
      <c r="AF28">
        <v>1614366.85160521</v>
      </c>
    </row>
    <row r="29" spans="1:32" x14ac:dyDescent="0.3">
      <c r="A29" t="s">
        <v>242</v>
      </c>
      <c r="B29" t="s">
        <v>351</v>
      </c>
      <c r="C29" t="s">
        <v>297</v>
      </c>
      <c r="D29" t="s">
        <v>352</v>
      </c>
      <c r="E29" t="s">
        <v>298</v>
      </c>
      <c r="F29">
        <v>94240.710236251296</v>
      </c>
      <c r="G29">
        <v>111055.604665975</v>
      </c>
      <c r="H29">
        <v>129977.228414967</v>
      </c>
      <c r="I29">
        <v>150870.55446377301</v>
      </c>
      <c r="J29">
        <v>176453.16199426999</v>
      </c>
      <c r="K29">
        <v>205346.467635332</v>
      </c>
      <c r="L29">
        <v>233111.07750903399</v>
      </c>
      <c r="M29">
        <v>263941.744752775</v>
      </c>
      <c r="N29">
        <v>293975.48070692999</v>
      </c>
      <c r="O29">
        <v>327364.91210275399</v>
      </c>
      <c r="P29">
        <v>362095.23714268301</v>
      </c>
      <c r="Q29">
        <v>401757.53277436498</v>
      </c>
      <c r="R29">
        <v>449947.23353684501</v>
      </c>
      <c r="S29">
        <v>505629.06842524698</v>
      </c>
      <c r="T29">
        <v>538863.73100043403</v>
      </c>
      <c r="U29">
        <v>558124.430574061</v>
      </c>
      <c r="V29">
        <v>562018.52263635595</v>
      </c>
      <c r="W29">
        <v>564849.90106616099</v>
      </c>
      <c r="X29">
        <v>569913.69819915795</v>
      </c>
      <c r="Y29">
        <v>583418.53498143505</v>
      </c>
      <c r="Z29">
        <v>598652.54068233306</v>
      </c>
      <c r="AA29">
        <v>611313.33017559501</v>
      </c>
      <c r="AB29">
        <v>632505.99538112106</v>
      </c>
      <c r="AC29">
        <v>672819.59984361206</v>
      </c>
      <c r="AD29">
        <v>716940.26733040099</v>
      </c>
      <c r="AE29">
        <v>745363.99252127402</v>
      </c>
      <c r="AF29">
        <v>771288.86828098597</v>
      </c>
    </row>
    <row r="30" spans="1:32" x14ac:dyDescent="0.3">
      <c r="A30" t="s">
        <v>242</v>
      </c>
      <c r="B30" t="s">
        <v>353</v>
      </c>
      <c r="C30" t="s">
        <v>297</v>
      </c>
      <c r="D30" t="s">
        <v>354</v>
      </c>
      <c r="E30" t="s">
        <v>298</v>
      </c>
      <c r="F30">
        <v>13666.0076050609</v>
      </c>
      <c r="G30">
        <v>15163.8798513785</v>
      </c>
      <c r="H30">
        <v>17704.759154656302</v>
      </c>
      <c r="I30">
        <v>21012.7830528917</v>
      </c>
      <c r="J30">
        <v>24313.553683022801</v>
      </c>
      <c r="K30">
        <v>28576.475864941302</v>
      </c>
      <c r="L30">
        <v>33129.202075720998</v>
      </c>
      <c r="M30">
        <v>36130.4451046178</v>
      </c>
      <c r="N30">
        <v>38339.5092248238</v>
      </c>
      <c r="O30">
        <v>40608.659051415401</v>
      </c>
      <c r="P30">
        <v>44267.553347023902</v>
      </c>
      <c r="Q30">
        <v>49858.436030802397</v>
      </c>
      <c r="R30">
        <v>58685.441728101701</v>
      </c>
      <c r="S30">
        <v>66774.024718902598</v>
      </c>
      <c r="T30">
        <v>68345.5239698355</v>
      </c>
      <c r="U30">
        <v>71580.608733218804</v>
      </c>
      <c r="V30">
        <v>71419.051096298004</v>
      </c>
      <c r="W30">
        <v>68559.058704295996</v>
      </c>
      <c r="X30">
        <v>66995.292295266001</v>
      </c>
      <c r="Y30">
        <v>67480.239957230398</v>
      </c>
      <c r="Z30">
        <v>71536.577740516397</v>
      </c>
      <c r="AA30">
        <v>71982.815812397399</v>
      </c>
      <c r="AB30">
        <v>74464.468636135702</v>
      </c>
      <c r="AC30">
        <v>79202.1293998123</v>
      </c>
      <c r="AD30">
        <v>79948.098371618602</v>
      </c>
      <c r="AE30">
        <v>81907.191944182501</v>
      </c>
      <c r="AF30">
        <v>88130.854254708902</v>
      </c>
    </row>
    <row r="31" spans="1:32" x14ac:dyDescent="0.3">
      <c r="A31" t="s">
        <v>242</v>
      </c>
      <c r="B31" t="s">
        <v>355</v>
      </c>
      <c r="C31" t="s">
        <v>297</v>
      </c>
      <c r="D31" t="s">
        <v>356</v>
      </c>
      <c r="E31" t="s">
        <v>298</v>
      </c>
      <c r="F31">
        <v>32057.028098296501</v>
      </c>
      <c r="G31">
        <v>34279.698474906101</v>
      </c>
      <c r="H31">
        <v>36499.555835053601</v>
      </c>
      <c r="I31">
        <v>39556.942348184799</v>
      </c>
      <c r="J31">
        <v>42359.447682715101</v>
      </c>
      <c r="K31">
        <v>45442.068092732203</v>
      </c>
      <c r="L31">
        <v>46379.073354874403</v>
      </c>
      <c r="M31">
        <v>45351.282693505702</v>
      </c>
      <c r="N31">
        <v>41331.345646193498</v>
      </c>
      <c r="O31">
        <v>35372.771711060697</v>
      </c>
      <c r="P31">
        <v>26954.3760935176</v>
      </c>
      <c r="Q31">
        <v>24932.040926795798</v>
      </c>
      <c r="R31">
        <v>27434.8923048775</v>
      </c>
      <c r="S31">
        <v>33119.700292605899</v>
      </c>
      <c r="T31">
        <v>39233.273126516899</v>
      </c>
      <c r="U31">
        <v>46513.516765234403</v>
      </c>
      <c r="V31">
        <v>49269.470690696297</v>
      </c>
      <c r="W31">
        <v>52139.230989541902</v>
      </c>
      <c r="X31">
        <v>54002.448185532201</v>
      </c>
      <c r="Y31">
        <v>55545.491590751801</v>
      </c>
      <c r="Z31">
        <v>60341.376513390001</v>
      </c>
      <c r="AA31">
        <v>63993.491510164102</v>
      </c>
      <c r="AB31">
        <v>67300.224748500797</v>
      </c>
      <c r="AC31">
        <v>73802.130825839602</v>
      </c>
      <c r="AD31">
        <v>80375.920224488407</v>
      </c>
      <c r="AE31">
        <v>84630.437240417203</v>
      </c>
      <c r="AF31">
        <v>91292.042987150606</v>
      </c>
    </row>
    <row r="32" spans="1:32" x14ac:dyDescent="0.3">
      <c r="A32" t="s">
        <v>242</v>
      </c>
      <c r="B32" t="s">
        <v>357</v>
      </c>
      <c r="C32" t="s">
        <v>297</v>
      </c>
      <c r="D32" t="s">
        <v>358</v>
      </c>
      <c r="E32" t="s">
        <v>298</v>
      </c>
      <c r="F32">
        <v>76813.001271646601</v>
      </c>
      <c r="G32">
        <v>93727.933928565806</v>
      </c>
      <c r="H32">
        <v>112787.69458739</v>
      </c>
      <c r="I32">
        <v>134261.87841945601</v>
      </c>
      <c r="J32">
        <v>159005.72598788099</v>
      </c>
      <c r="K32">
        <v>183793.35902055699</v>
      </c>
      <c r="L32">
        <v>208841.060199734</v>
      </c>
      <c r="M32">
        <v>228900.78274631401</v>
      </c>
      <c r="N32">
        <v>242385.69116861001</v>
      </c>
      <c r="O32">
        <v>259573.690453046</v>
      </c>
      <c r="P32">
        <v>279549.86878986802</v>
      </c>
      <c r="Q32">
        <v>304551.13274878601</v>
      </c>
      <c r="R32">
        <v>329923.53712191898</v>
      </c>
      <c r="S32">
        <v>359928.52857304597</v>
      </c>
      <c r="T32">
        <v>371871.00013042201</v>
      </c>
      <c r="U32">
        <v>382742.321850006</v>
      </c>
      <c r="V32">
        <v>382410.65482179599</v>
      </c>
      <c r="W32">
        <v>384109.84695789497</v>
      </c>
      <c r="X32">
        <v>387235.68205171399</v>
      </c>
      <c r="Y32">
        <v>392623.37933355197</v>
      </c>
      <c r="Z32">
        <v>423273.01025233802</v>
      </c>
      <c r="AA32">
        <v>445754.50492611103</v>
      </c>
      <c r="AB32">
        <v>467703.06267742498</v>
      </c>
      <c r="AC32">
        <v>512911.42248275102</v>
      </c>
      <c r="AD32">
        <v>561479.07428375504</v>
      </c>
      <c r="AE32">
        <v>600239.09058155504</v>
      </c>
      <c r="AF32">
        <v>652938.04503917403</v>
      </c>
    </row>
    <row r="33" spans="1:32" x14ac:dyDescent="0.3">
      <c r="A33" t="s">
        <v>242</v>
      </c>
      <c r="B33" t="s">
        <v>359</v>
      </c>
      <c r="C33" t="s">
        <v>297</v>
      </c>
      <c r="D33" t="s">
        <v>360</v>
      </c>
      <c r="E33" t="s">
        <v>298</v>
      </c>
      <c r="F33">
        <v>31210.465891878299</v>
      </c>
      <c r="G33">
        <v>27051.1838316955</v>
      </c>
      <c r="H33">
        <v>23896.4152312845</v>
      </c>
      <c r="I33">
        <v>21523.007997765199</v>
      </c>
      <c r="J33">
        <v>19970.2308479083</v>
      </c>
      <c r="K33">
        <v>18909.220004191498</v>
      </c>
      <c r="L33">
        <v>19325.2973821419</v>
      </c>
      <c r="M33">
        <v>19995.434075922502</v>
      </c>
      <c r="N33">
        <v>22370.560072426</v>
      </c>
      <c r="O33">
        <v>25771.707874577201</v>
      </c>
      <c r="P33">
        <v>31958.4043927903</v>
      </c>
      <c r="Q33">
        <v>35626.277836644098</v>
      </c>
      <c r="R33">
        <v>36798.925311390703</v>
      </c>
      <c r="S33">
        <v>35616.618217094998</v>
      </c>
      <c r="T33">
        <v>32684.433694334799</v>
      </c>
      <c r="U33">
        <v>27983.620789285898</v>
      </c>
      <c r="V33">
        <v>24133.215215152599</v>
      </c>
      <c r="W33">
        <v>20240.263133619501</v>
      </c>
      <c r="X33">
        <v>16873.920635211402</v>
      </c>
      <c r="Y33">
        <v>14114.260772432201</v>
      </c>
      <c r="Z33">
        <v>11858.882550267601</v>
      </c>
      <c r="AA33">
        <v>10308.0555747583</v>
      </c>
      <c r="AB33">
        <v>9464.3758693034706</v>
      </c>
      <c r="AC33">
        <v>9560.4270810108701</v>
      </c>
      <c r="AD33">
        <v>9754.3319557474606</v>
      </c>
      <c r="AE33">
        <v>10046.7229856253</v>
      </c>
      <c r="AF33">
        <v>10717.041043192099</v>
      </c>
    </row>
    <row r="34" spans="1:32" x14ac:dyDescent="0.3">
      <c r="A34" t="s">
        <v>242</v>
      </c>
      <c r="B34" t="s">
        <v>361</v>
      </c>
      <c r="C34" t="s">
        <v>297</v>
      </c>
      <c r="D34" t="s">
        <v>362</v>
      </c>
      <c r="E34" t="s">
        <v>298</v>
      </c>
      <c r="F34">
        <v>63003.096485296097</v>
      </c>
      <c r="G34">
        <v>77788.630092427804</v>
      </c>
      <c r="H34">
        <v>98138.260613313003</v>
      </c>
      <c r="I34">
        <v>124692.11452011899</v>
      </c>
      <c r="J34">
        <v>157218.34144628199</v>
      </c>
      <c r="K34">
        <v>191601.92889070301</v>
      </c>
      <c r="L34">
        <v>227823.90129013101</v>
      </c>
      <c r="M34">
        <v>259232.95038374001</v>
      </c>
      <c r="N34">
        <v>283214.58201286203</v>
      </c>
      <c r="O34">
        <v>309888.58667881001</v>
      </c>
      <c r="P34">
        <v>346099.66387498501</v>
      </c>
      <c r="Q34">
        <v>381517.821754365</v>
      </c>
      <c r="R34">
        <v>411895.17990173999</v>
      </c>
      <c r="S34">
        <v>431960.33323269198</v>
      </c>
      <c r="T34">
        <v>431599.14826439403</v>
      </c>
      <c r="U34">
        <v>429619.94756111002</v>
      </c>
      <c r="V34">
        <v>430962.80707936001</v>
      </c>
      <c r="W34">
        <v>439671.68284936203</v>
      </c>
      <c r="X34">
        <v>449914.59975181299</v>
      </c>
      <c r="Y34">
        <v>463435.58982999198</v>
      </c>
      <c r="Z34">
        <v>456091.46503354399</v>
      </c>
      <c r="AA34">
        <v>455005.42654797802</v>
      </c>
      <c r="AB34">
        <v>460005.64718536497</v>
      </c>
      <c r="AC34">
        <v>469133.05732197501</v>
      </c>
      <c r="AD34">
        <v>486880.909265553</v>
      </c>
      <c r="AE34">
        <v>499013.42284690402</v>
      </c>
      <c r="AF34">
        <v>524185.477650129</v>
      </c>
    </row>
    <row r="35" spans="1:32" x14ac:dyDescent="0.3">
      <c r="A35" t="s">
        <v>242</v>
      </c>
      <c r="B35" t="s">
        <v>363</v>
      </c>
      <c r="C35" t="s">
        <v>297</v>
      </c>
      <c r="D35" t="s">
        <v>364</v>
      </c>
      <c r="E35" t="s">
        <v>298</v>
      </c>
      <c r="F35">
        <v>4971262.5112794004</v>
      </c>
      <c r="G35">
        <v>5366801.7550799605</v>
      </c>
      <c r="H35">
        <v>5779578.0504773203</v>
      </c>
      <c r="I35">
        <v>6339141.37616977</v>
      </c>
      <c r="J35">
        <v>6880540.4587472202</v>
      </c>
      <c r="K35">
        <v>7416167.4217668297</v>
      </c>
      <c r="L35">
        <v>7934076.4437696999</v>
      </c>
      <c r="M35">
        <v>8517766.8361712191</v>
      </c>
      <c r="N35">
        <v>9065293.0267993193</v>
      </c>
      <c r="O35">
        <v>9680580.2287367396</v>
      </c>
      <c r="P35">
        <v>10269540.498090399</v>
      </c>
      <c r="Q35">
        <v>10707945.7359723</v>
      </c>
      <c r="R35">
        <v>11034378.695521601</v>
      </c>
      <c r="S35">
        <v>11361772.7953269</v>
      </c>
      <c r="T35">
        <v>11440240.9573527</v>
      </c>
      <c r="U35">
        <v>11668252.651786899</v>
      </c>
      <c r="V35">
        <v>11774521.781392099</v>
      </c>
      <c r="W35">
        <v>12050487.237524301</v>
      </c>
      <c r="X35">
        <v>12301802.619661</v>
      </c>
      <c r="Y35">
        <v>12676040.5150431</v>
      </c>
      <c r="Z35">
        <v>13156137.563573699</v>
      </c>
      <c r="AA35">
        <v>13510389.897415301</v>
      </c>
      <c r="AB35">
        <v>13749451.673017001</v>
      </c>
      <c r="AC35">
        <v>13884085.683408801</v>
      </c>
      <c r="AD35">
        <v>14008163.802190401</v>
      </c>
      <c r="AE35">
        <v>13954184.7114367</v>
      </c>
      <c r="AF35">
        <v>13943481.768916599</v>
      </c>
    </row>
    <row r="36" spans="1:32" x14ac:dyDescent="0.3">
      <c r="A36" t="s">
        <v>242</v>
      </c>
      <c r="B36" t="s">
        <v>365</v>
      </c>
      <c r="C36" t="s">
        <v>297</v>
      </c>
      <c r="D36" t="s">
        <v>366</v>
      </c>
      <c r="E36" t="s">
        <v>298</v>
      </c>
      <c r="F36">
        <v>179257.461084568</v>
      </c>
      <c r="G36">
        <v>173159.95998893501</v>
      </c>
      <c r="H36">
        <v>173794.92458846199</v>
      </c>
      <c r="I36">
        <v>179400.325217381</v>
      </c>
      <c r="J36">
        <v>182017.91280992501</v>
      </c>
      <c r="K36">
        <v>188872.37980311899</v>
      </c>
      <c r="L36">
        <v>190269.03139280199</v>
      </c>
      <c r="M36">
        <v>195814.54073817201</v>
      </c>
      <c r="N36">
        <v>194964.47178986299</v>
      </c>
      <c r="O36">
        <v>191984.117563926</v>
      </c>
      <c r="P36">
        <v>188166.207680633</v>
      </c>
      <c r="Q36">
        <v>184281.342055374</v>
      </c>
      <c r="R36">
        <v>180929.53823956099</v>
      </c>
      <c r="S36">
        <v>179992.97721563099</v>
      </c>
      <c r="T36">
        <v>173597.678973267</v>
      </c>
      <c r="U36">
        <v>169668.27113009701</v>
      </c>
      <c r="V36">
        <v>165467.82940268001</v>
      </c>
      <c r="W36">
        <v>171759.05479341999</v>
      </c>
      <c r="X36">
        <v>180421.408991351</v>
      </c>
      <c r="Y36">
        <v>183877.777994976</v>
      </c>
      <c r="Z36">
        <v>192179.958917054</v>
      </c>
      <c r="AA36">
        <v>198986.13737363601</v>
      </c>
      <c r="AB36">
        <v>202952.88933747099</v>
      </c>
      <c r="AC36">
        <v>201233.21250251701</v>
      </c>
      <c r="AD36">
        <v>202495.25016359799</v>
      </c>
      <c r="AE36">
        <v>201210.83879129001</v>
      </c>
      <c r="AF36">
        <v>194401.49499910299</v>
      </c>
    </row>
    <row r="37" spans="1:32" x14ac:dyDescent="0.3">
      <c r="A37" t="s">
        <v>242</v>
      </c>
      <c r="B37" t="s">
        <v>367</v>
      </c>
      <c r="C37" t="s">
        <v>297</v>
      </c>
      <c r="D37" t="s">
        <v>368</v>
      </c>
      <c r="E37" t="s">
        <v>298</v>
      </c>
      <c r="F37">
        <v>1641012.8849450001</v>
      </c>
      <c r="G37">
        <v>1567374.8537461699</v>
      </c>
      <c r="H37">
        <v>1532033.9655780201</v>
      </c>
      <c r="I37">
        <v>1539275.5632592901</v>
      </c>
      <c r="J37">
        <v>1644177.39489687</v>
      </c>
      <c r="K37">
        <v>1801319.2674172299</v>
      </c>
      <c r="L37">
        <v>1920197.30036576</v>
      </c>
      <c r="M37">
        <v>2023444.1473228901</v>
      </c>
      <c r="N37">
        <v>2112012.6938986098</v>
      </c>
      <c r="O37">
        <v>2152821.0689931102</v>
      </c>
      <c r="P37">
        <v>2150251.2409739099</v>
      </c>
      <c r="Q37">
        <v>2135606.8459602599</v>
      </c>
      <c r="R37">
        <v>2116517.4040892799</v>
      </c>
      <c r="S37">
        <v>2133480.8585388199</v>
      </c>
      <c r="T37">
        <v>2118337.7258234802</v>
      </c>
      <c r="U37">
        <v>2090362.7165781199</v>
      </c>
      <c r="V37">
        <v>2084913.1852239601</v>
      </c>
      <c r="W37">
        <v>2134465.2661544299</v>
      </c>
      <c r="X37">
        <v>2176912.8011845099</v>
      </c>
      <c r="Y37">
        <v>2280156.6981072798</v>
      </c>
      <c r="Z37">
        <v>2422089.56761692</v>
      </c>
      <c r="AA37">
        <v>2511590.7784113898</v>
      </c>
      <c r="AB37">
        <v>2531096.15637122</v>
      </c>
      <c r="AC37">
        <v>2502687.0660365699</v>
      </c>
      <c r="AD37">
        <v>2464458.7351120701</v>
      </c>
      <c r="AE37">
        <v>2388249.8192872498</v>
      </c>
      <c r="AF37">
        <v>2289742.32106893</v>
      </c>
    </row>
    <row r="38" spans="1:32" x14ac:dyDescent="0.3">
      <c r="A38" t="s">
        <v>242</v>
      </c>
      <c r="B38" t="s">
        <v>369</v>
      </c>
      <c r="C38" t="s">
        <v>297</v>
      </c>
      <c r="D38" t="s">
        <v>370</v>
      </c>
      <c r="E38" t="s">
        <v>298</v>
      </c>
      <c r="F38">
        <v>990752.69727497303</v>
      </c>
      <c r="G38">
        <v>1197301.3777332599</v>
      </c>
      <c r="H38">
        <v>1400977.3404818401</v>
      </c>
      <c r="I38">
        <v>1689197.35874349</v>
      </c>
      <c r="J38">
        <v>1924535.4133351999</v>
      </c>
      <c r="K38">
        <v>2102406.7068506</v>
      </c>
      <c r="L38">
        <v>2309716.4513727999</v>
      </c>
      <c r="M38">
        <v>2573009.1023569899</v>
      </c>
      <c r="N38">
        <v>2832535.29677939</v>
      </c>
      <c r="O38">
        <v>3188258.5554095502</v>
      </c>
      <c r="P38">
        <v>3559926.4311418599</v>
      </c>
      <c r="Q38">
        <v>3830570.5553321401</v>
      </c>
      <c r="R38">
        <v>4036079.3467393601</v>
      </c>
      <c r="S38">
        <v>4223281.6730303802</v>
      </c>
      <c r="T38">
        <v>4247204.3629731098</v>
      </c>
      <c r="U38">
        <v>4394705.3772421703</v>
      </c>
      <c r="V38">
        <v>4443560.9749448802</v>
      </c>
      <c r="W38">
        <v>4598694.21164166</v>
      </c>
      <c r="X38">
        <v>4753521.36600726</v>
      </c>
      <c r="Y38">
        <v>4938530.3379267203</v>
      </c>
      <c r="Z38">
        <v>5194945.5043192999</v>
      </c>
      <c r="AA38">
        <v>5386549.0838283896</v>
      </c>
      <c r="AB38">
        <v>5575123.9962831</v>
      </c>
      <c r="AC38">
        <v>5723207.8656966304</v>
      </c>
      <c r="AD38">
        <v>5861545.5615509599</v>
      </c>
      <c r="AE38">
        <v>5942304.3149183597</v>
      </c>
      <c r="AF38">
        <v>6058990.8813293604</v>
      </c>
    </row>
    <row r="39" spans="1:32" x14ac:dyDescent="0.3">
      <c r="A39" t="s">
        <v>242</v>
      </c>
      <c r="B39" t="s">
        <v>371</v>
      </c>
      <c r="C39" t="s">
        <v>297</v>
      </c>
      <c r="D39" t="s">
        <v>372</v>
      </c>
      <c r="E39" t="s">
        <v>298</v>
      </c>
      <c r="F39">
        <v>724352.69441187999</v>
      </c>
      <c r="G39">
        <v>882142.48225848295</v>
      </c>
      <c r="H39">
        <v>1032657.57488938</v>
      </c>
      <c r="I39">
        <v>1257539.01514317</v>
      </c>
      <c r="J39">
        <v>1435957.43362657</v>
      </c>
      <c r="K39">
        <v>1598035.62619578</v>
      </c>
      <c r="L39">
        <v>1884292.85772777</v>
      </c>
      <c r="M39">
        <v>2150122.39053659</v>
      </c>
      <c r="N39">
        <v>2445205.3675353602</v>
      </c>
      <c r="O39">
        <v>2741633.6597463102</v>
      </c>
      <c r="P39">
        <v>2848567.2152968599</v>
      </c>
      <c r="Q39">
        <v>2953930.3129479401</v>
      </c>
      <c r="R39">
        <v>3028068.37705989</v>
      </c>
      <c r="S39">
        <v>3137921.97229141</v>
      </c>
      <c r="T39">
        <v>3486248.02216104</v>
      </c>
      <c r="U39">
        <v>3681355.9492266602</v>
      </c>
      <c r="V39">
        <v>3653614.7156704399</v>
      </c>
      <c r="W39">
        <v>3698832.1028360301</v>
      </c>
      <c r="X39">
        <v>3768730.6414702702</v>
      </c>
      <c r="Y39">
        <v>3884362.9869944202</v>
      </c>
      <c r="Z39">
        <v>4067677.8188466802</v>
      </c>
      <c r="AA39">
        <v>4234666.0461634304</v>
      </c>
      <c r="AB39">
        <v>4393522.64130098</v>
      </c>
      <c r="AC39">
        <v>4569081.42013021</v>
      </c>
      <c r="AD39">
        <v>4812452.8727249401</v>
      </c>
      <c r="AE39">
        <v>4991429.8127249498</v>
      </c>
      <c r="AF39">
        <v>5269221.0898315199</v>
      </c>
    </row>
    <row r="40" spans="1:32" x14ac:dyDescent="0.3">
      <c r="A40" t="s">
        <v>242</v>
      </c>
      <c r="B40" t="s">
        <v>373</v>
      </c>
      <c r="C40" t="s">
        <v>297</v>
      </c>
      <c r="D40" t="s">
        <v>374</v>
      </c>
      <c r="E40" t="s">
        <v>298</v>
      </c>
      <c r="F40">
        <v>54718.977354618401</v>
      </c>
      <c r="G40">
        <v>63498.365487913601</v>
      </c>
      <c r="H40">
        <v>70932.857359220798</v>
      </c>
      <c r="I40">
        <v>78853.973291066199</v>
      </c>
      <c r="J40">
        <v>86188.525704380401</v>
      </c>
      <c r="K40">
        <v>97360.161107500593</v>
      </c>
      <c r="L40">
        <v>105892.173358638</v>
      </c>
      <c r="M40">
        <v>112944.080750667</v>
      </c>
      <c r="N40">
        <v>121840.920314207</v>
      </c>
      <c r="O40">
        <v>132608.83341523199</v>
      </c>
      <c r="P40">
        <v>147141.49888943401</v>
      </c>
      <c r="Q40">
        <v>164810.921739262</v>
      </c>
      <c r="R40">
        <v>186841.77439139501</v>
      </c>
      <c r="S40">
        <v>200573.18745810501</v>
      </c>
      <c r="T40">
        <v>197089.166408802</v>
      </c>
      <c r="U40">
        <v>191506.75899003001</v>
      </c>
      <c r="V40">
        <v>190442.75090817001</v>
      </c>
      <c r="W40">
        <v>192117.80937209699</v>
      </c>
      <c r="X40">
        <v>191915.68941988601</v>
      </c>
      <c r="Y40">
        <v>179551.049252622</v>
      </c>
      <c r="Z40">
        <v>183788.33473804599</v>
      </c>
      <c r="AA40">
        <v>188410.076295562</v>
      </c>
      <c r="AB40">
        <v>195271.89926246001</v>
      </c>
      <c r="AC40">
        <v>216585.63699478499</v>
      </c>
      <c r="AD40">
        <v>232604.00234142799</v>
      </c>
      <c r="AE40">
        <v>243533.74160387801</v>
      </c>
      <c r="AF40">
        <v>252786.416998656</v>
      </c>
    </row>
    <row r="41" spans="1:32" x14ac:dyDescent="0.3">
      <c r="A41" t="s">
        <v>242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242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242</v>
      </c>
      <c r="B43" t="s">
        <v>379</v>
      </c>
      <c r="C43" t="s">
        <v>297</v>
      </c>
      <c r="D43" t="s">
        <v>380</v>
      </c>
      <c r="E43" t="s">
        <v>298</v>
      </c>
      <c r="F43">
        <v>9110290.4627723005</v>
      </c>
      <c r="G43">
        <v>9458281.3417578395</v>
      </c>
      <c r="H43">
        <v>9813683.9207255691</v>
      </c>
      <c r="I43">
        <v>10212051.696280099</v>
      </c>
      <c r="J43">
        <v>10619543.108024601</v>
      </c>
      <c r="K43">
        <v>10983114.898162499</v>
      </c>
      <c r="L43">
        <v>11373805.516810101</v>
      </c>
      <c r="M43">
        <v>11744317.350834601</v>
      </c>
      <c r="N43">
        <v>12008430.032755399</v>
      </c>
      <c r="O43">
        <v>12303253.4186542</v>
      </c>
      <c r="P43">
        <v>12513692.1442787</v>
      </c>
      <c r="Q43">
        <v>12657830.8304772</v>
      </c>
      <c r="R43">
        <v>12756515.6031786</v>
      </c>
      <c r="S43">
        <v>12824863.7502345</v>
      </c>
      <c r="T43">
        <v>12874798.032058099</v>
      </c>
      <c r="U43">
        <v>12840358.4499449</v>
      </c>
      <c r="V43">
        <v>12749865.8445976</v>
      </c>
      <c r="W43">
        <v>12763554.047948601</v>
      </c>
      <c r="X43">
        <v>12874796.3665627</v>
      </c>
      <c r="Y43">
        <v>13005889.0186659</v>
      </c>
      <c r="Z43">
        <v>13350338.838478999</v>
      </c>
      <c r="AA43">
        <v>13485362.9838768</v>
      </c>
      <c r="AB43">
        <v>13543792.852744101</v>
      </c>
      <c r="AC43">
        <v>13609427.2431242</v>
      </c>
      <c r="AD43">
        <v>13716401.8492167</v>
      </c>
      <c r="AE43">
        <v>13765363.009964701</v>
      </c>
      <c r="AF43">
        <v>15532761.624981901</v>
      </c>
    </row>
    <row r="44" spans="1:32" x14ac:dyDescent="0.3">
      <c r="A44" t="s">
        <v>242</v>
      </c>
      <c r="B44" t="s">
        <v>381</v>
      </c>
      <c r="C44" t="s">
        <v>297</v>
      </c>
      <c r="D44" t="s">
        <v>382</v>
      </c>
      <c r="E44" t="s">
        <v>298</v>
      </c>
      <c r="F44">
        <v>61247060.182146803</v>
      </c>
      <c r="G44">
        <v>60902103.833668202</v>
      </c>
      <c r="H44">
        <v>61499529.068960696</v>
      </c>
      <c r="I44">
        <v>63068596.866860598</v>
      </c>
      <c r="J44">
        <v>64470665.359173</v>
      </c>
      <c r="K44">
        <v>66022535.541309699</v>
      </c>
      <c r="L44">
        <v>68182196.725169793</v>
      </c>
      <c r="M44">
        <v>70418049.925145805</v>
      </c>
      <c r="N44">
        <v>72485064.671671703</v>
      </c>
      <c r="O44">
        <v>74696021.550100401</v>
      </c>
      <c r="P44">
        <v>77415777.314818695</v>
      </c>
      <c r="Q44">
        <v>80157381.033734694</v>
      </c>
      <c r="R44">
        <v>82975968.391474798</v>
      </c>
      <c r="S44">
        <v>85154594.6119297</v>
      </c>
      <c r="T44">
        <v>85678778.142387196</v>
      </c>
      <c r="U44">
        <v>85766242.311127603</v>
      </c>
      <c r="V44">
        <v>85617548.875313297</v>
      </c>
      <c r="W44">
        <v>86156138.554993093</v>
      </c>
      <c r="X44">
        <v>87351297.657905996</v>
      </c>
      <c r="Y44">
        <v>89210286.763251007</v>
      </c>
      <c r="Z44">
        <v>91656119.840445995</v>
      </c>
      <c r="AA44">
        <v>93474551.645022303</v>
      </c>
      <c r="AB44">
        <v>94992405.732532606</v>
      </c>
      <c r="AC44">
        <v>96765110.395644099</v>
      </c>
      <c r="AD44">
        <v>98318996.858418003</v>
      </c>
      <c r="AE44">
        <v>99440593.674340203</v>
      </c>
      <c r="AF44">
        <v>100905715.21546</v>
      </c>
    </row>
    <row r="45" spans="1:32" x14ac:dyDescent="0.3">
      <c r="A45" t="s">
        <v>242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242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242</v>
      </c>
      <c r="B47" t="s">
        <v>387</v>
      </c>
      <c r="C47" t="s">
        <v>297</v>
      </c>
      <c r="D47" t="s">
        <v>388</v>
      </c>
      <c r="E47" t="s">
        <v>298</v>
      </c>
      <c r="F47">
        <v>227275.82634566</v>
      </c>
      <c r="G47">
        <v>276394.86654360697</v>
      </c>
      <c r="H47">
        <v>334024.86218514101</v>
      </c>
      <c r="I47">
        <v>406546.99355543999</v>
      </c>
      <c r="J47">
        <v>459648.33996302797</v>
      </c>
      <c r="K47">
        <v>545295.29630511696</v>
      </c>
      <c r="L47">
        <v>639873.48999675596</v>
      </c>
      <c r="M47">
        <v>680385.63454152795</v>
      </c>
      <c r="N47">
        <v>750682.35076180205</v>
      </c>
      <c r="O47">
        <v>823168.17352645902</v>
      </c>
      <c r="P47">
        <v>850690.64373162901</v>
      </c>
      <c r="Q47">
        <v>877206.27747271</v>
      </c>
      <c r="R47">
        <v>881219.59540925303</v>
      </c>
      <c r="S47">
        <v>858999.75274296605</v>
      </c>
      <c r="T47">
        <v>830992.46862985496</v>
      </c>
      <c r="U47">
        <v>866142.82780987001</v>
      </c>
      <c r="V47">
        <v>873096.612505998</v>
      </c>
      <c r="W47">
        <v>808069.70070227096</v>
      </c>
      <c r="X47">
        <v>703621.41877323703</v>
      </c>
      <c r="Y47">
        <v>757760.97671711096</v>
      </c>
      <c r="Z47">
        <v>890825.22809003096</v>
      </c>
      <c r="AA47">
        <v>1055630.24647569</v>
      </c>
      <c r="AB47">
        <v>1232564.0515379</v>
      </c>
      <c r="AC47">
        <v>1163668.0612925501</v>
      </c>
      <c r="AD47">
        <v>1157315.6162630699</v>
      </c>
      <c r="AE47">
        <v>1163033.5477728599</v>
      </c>
      <c r="AF47">
        <v>1192789.1493820599</v>
      </c>
    </row>
    <row r="48" spans="1:32" x14ac:dyDescent="0.3">
      <c r="A48" t="s">
        <v>242</v>
      </c>
      <c r="B48" t="s">
        <v>389</v>
      </c>
      <c r="C48" t="s">
        <v>297</v>
      </c>
      <c r="D48" t="s">
        <v>390</v>
      </c>
      <c r="E48" t="s">
        <v>298</v>
      </c>
      <c r="F48">
        <v>9303147.7013002895</v>
      </c>
      <c r="G48">
        <v>9698076.5223602802</v>
      </c>
      <c r="H48">
        <v>10127430.644685101</v>
      </c>
      <c r="I48">
        <v>10625928.591515999</v>
      </c>
      <c r="J48">
        <v>11164492.8779088</v>
      </c>
      <c r="K48">
        <v>11632304.447371401</v>
      </c>
      <c r="L48">
        <v>12155528.9164786</v>
      </c>
      <c r="M48">
        <v>12615844.1249766</v>
      </c>
      <c r="N48">
        <v>13010799.759351799</v>
      </c>
      <c r="O48">
        <v>13354218.513368599</v>
      </c>
      <c r="P48">
        <v>13661631.940444101</v>
      </c>
      <c r="Q48">
        <v>13882175.6005111</v>
      </c>
      <c r="R48">
        <v>14019187.460652901</v>
      </c>
      <c r="S48">
        <v>14065200.0313788</v>
      </c>
      <c r="T48">
        <v>14194701.393354701</v>
      </c>
      <c r="U48">
        <v>14307233.125254299</v>
      </c>
      <c r="V48">
        <v>14391155.8292778</v>
      </c>
      <c r="W48">
        <v>14501390.612010799</v>
      </c>
      <c r="X48">
        <v>14620350.3190742</v>
      </c>
      <c r="Y48">
        <v>14856825.707717501</v>
      </c>
      <c r="Z48">
        <v>15222850.0501348</v>
      </c>
      <c r="AA48">
        <v>15562792.857313501</v>
      </c>
      <c r="AB48">
        <v>15827010.805101501</v>
      </c>
      <c r="AC48">
        <v>15903931.3411093</v>
      </c>
      <c r="AD48">
        <v>16015250.313334599</v>
      </c>
      <c r="AE48">
        <v>16106654.0741891</v>
      </c>
      <c r="AF48">
        <v>16047319.2801897</v>
      </c>
    </row>
    <row r="49" spans="1:32" x14ac:dyDescent="0.3">
      <c r="A49" t="s">
        <v>242</v>
      </c>
      <c r="B49" t="s">
        <v>391</v>
      </c>
      <c r="C49" t="s">
        <v>297</v>
      </c>
      <c r="D49" t="s">
        <v>392</v>
      </c>
      <c r="E49" t="s">
        <v>298</v>
      </c>
      <c r="F49">
        <v>9457489.8291816004</v>
      </c>
      <c r="G49">
        <v>9718935.0842803307</v>
      </c>
      <c r="H49">
        <v>9976706.4591077007</v>
      </c>
      <c r="I49">
        <v>10262144.844944401</v>
      </c>
      <c r="J49">
        <v>10564672.6675073</v>
      </c>
      <c r="K49">
        <v>10823403.347185999</v>
      </c>
      <c r="L49">
        <v>11094638.274545301</v>
      </c>
      <c r="M49">
        <v>11393114.3986746</v>
      </c>
      <c r="N49">
        <v>11607408.2523832</v>
      </c>
      <c r="O49">
        <v>11777302.825250501</v>
      </c>
      <c r="P49">
        <v>11958641.660305999</v>
      </c>
      <c r="Q49">
        <v>12100769.579517299</v>
      </c>
      <c r="R49">
        <v>12212970.211799899</v>
      </c>
      <c r="S49">
        <v>12288775.138481099</v>
      </c>
      <c r="T49">
        <v>12462522.258806899</v>
      </c>
      <c r="U49">
        <v>12548446.7885752</v>
      </c>
      <c r="V49">
        <v>12610594.313796399</v>
      </c>
      <c r="W49">
        <v>12707879.7045468</v>
      </c>
      <c r="X49">
        <v>12829411.6151502</v>
      </c>
      <c r="Y49">
        <v>12926366.1095029</v>
      </c>
      <c r="Z49">
        <v>12967532.2792631</v>
      </c>
      <c r="AA49">
        <v>12988835.0910032</v>
      </c>
      <c r="AB49">
        <v>12958148.6389139</v>
      </c>
      <c r="AC49">
        <v>13065068.527114401</v>
      </c>
      <c r="AD49">
        <v>13131808.6306741</v>
      </c>
      <c r="AE49">
        <v>13212186.63713</v>
      </c>
      <c r="AF49">
        <v>13089540.404189199</v>
      </c>
    </row>
    <row r="50" spans="1:32" x14ac:dyDescent="0.3">
      <c r="A50" t="s">
        <v>242</v>
      </c>
      <c r="B50" t="s">
        <v>393</v>
      </c>
      <c r="C50" t="s">
        <v>297</v>
      </c>
      <c r="D50" t="s">
        <v>394</v>
      </c>
      <c r="E50" t="s">
        <v>298</v>
      </c>
      <c r="F50">
        <v>339653.31846336997</v>
      </c>
      <c r="G50">
        <v>377850.24568272702</v>
      </c>
      <c r="H50">
        <v>428707.85193394503</v>
      </c>
      <c r="I50">
        <v>491176.493367174</v>
      </c>
      <c r="J50">
        <v>591343.84294220898</v>
      </c>
      <c r="K50">
        <v>643256.19655734801</v>
      </c>
      <c r="L50">
        <v>713333.00667775201</v>
      </c>
      <c r="M50">
        <v>788885.23556772806</v>
      </c>
      <c r="N50">
        <v>842545.94193673995</v>
      </c>
      <c r="O50">
        <v>891918.83369468397</v>
      </c>
      <c r="P50">
        <v>961000.36570699106</v>
      </c>
      <c r="Q50">
        <v>998006.89462468401</v>
      </c>
      <c r="R50">
        <v>1017748.8357667601</v>
      </c>
      <c r="S50">
        <v>1020543.25739731</v>
      </c>
      <c r="T50">
        <v>1021732.42116674</v>
      </c>
      <c r="U50">
        <v>1010190.95791848</v>
      </c>
      <c r="V50">
        <v>1023115.35981197</v>
      </c>
      <c r="W50">
        <v>1103631.0811529299</v>
      </c>
      <c r="X50">
        <v>1211972.1373663</v>
      </c>
      <c r="Y50">
        <v>1279569.4993264601</v>
      </c>
      <c r="Z50">
        <v>1430256.7542383999</v>
      </c>
      <c r="AA50">
        <v>1546942.7755575301</v>
      </c>
      <c r="AB50">
        <v>1632313.2444655099</v>
      </c>
      <c r="AC50">
        <v>1676126.3389433899</v>
      </c>
      <c r="AD50">
        <v>1725972.1155139001</v>
      </c>
      <c r="AE50">
        <v>1731433.8892862599</v>
      </c>
      <c r="AF50">
        <v>1764989.7266183901</v>
      </c>
    </row>
    <row r="51" spans="1:32" x14ac:dyDescent="0.3">
      <c r="A51" t="s">
        <v>242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242</v>
      </c>
      <c r="B53" t="s">
        <v>399</v>
      </c>
      <c r="C53" t="s">
        <v>297</v>
      </c>
      <c r="D53" t="s">
        <v>400</v>
      </c>
      <c r="E53" t="s">
        <v>298</v>
      </c>
      <c r="F53">
        <v>278075.43421189999</v>
      </c>
      <c r="G53">
        <v>422780.42619126802</v>
      </c>
      <c r="H53">
        <v>560055.97322673001</v>
      </c>
      <c r="I53">
        <v>686009.74548785202</v>
      </c>
      <c r="J53">
        <v>798001.56777516694</v>
      </c>
      <c r="K53">
        <v>896427.91416878195</v>
      </c>
      <c r="L53">
        <v>994372.71666065603</v>
      </c>
      <c r="M53">
        <v>1085242.17238824</v>
      </c>
      <c r="N53">
        <v>1164104.1927606</v>
      </c>
      <c r="O53">
        <v>1250149.20153696</v>
      </c>
      <c r="P53">
        <v>1325072.9703077599</v>
      </c>
      <c r="Q53">
        <v>1381489.84381161</v>
      </c>
      <c r="R53">
        <v>1424935.97509313</v>
      </c>
      <c r="S53">
        <v>1462481.52309794</v>
      </c>
      <c r="T53">
        <v>1480791.35402518</v>
      </c>
      <c r="U53">
        <v>1485095.5157468901</v>
      </c>
      <c r="V53">
        <v>1481851.4842906401</v>
      </c>
      <c r="W53">
        <v>1495582.01210121</v>
      </c>
      <c r="X53">
        <v>1512130.48931015</v>
      </c>
      <c r="Y53">
        <v>1528376.4426247</v>
      </c>
      <c r="Z53">
        <v>1569700.1487187699</v>
      </c>
      <c r="AA53">
        <v>1602941.0276460799</v>
      </c>
      <c r="AB53">
        <v>1624805.83146773</v>
      </c>
      <c r="AC53">
        <v>1656681.02433904</v>
      </c>
      <c r="AD53">
        <v>1703830.9885233301</v>
      </c>
      <c r="AE53">
        <v>1736468.9455633699</v>
      </c>
      <c r="AF53">
        <v>1765620.82018811</v>
      </c>
    </row>
    <row r="54" spans="1:32" x14ac:dyDescent="0.3">
      <c r="A54" t="s">
        <v>242</v>
      </c>
      <c r="B54" t="s">
        <v>401</v>
      </c>
      <c r="C54" t="s">
        <v>297</v>
      </c>
      <c r="D54" t="s">
        <v>402</v>
      </c>
      <c r="E54" t="s">
        <v>298</v>
      </c>
      <c r="F54">
        <v>291297.31845025602</v>
      </c>
      <c r="G54">
        <v>430623.28425566101</v>
      </c>
      <c r="H54">
        <v>567056.61954525497</v>
      </c>
      <c r="I54">
        <v>700866.00323282904</v>
      </c>
      <c r="J54">
        <v>824126.28808968596</v>
      </c>
      <c r="K54">
        <v>929629.10208514705</v>
      </c>
      <c r="L54">
        <v>1028806.4487014899</v>
      </c>
      <c r="M54">
        <v>1127420.2424733001</v>
      </c>
      <c r="N54">
        <v>1212430.23141553</v>
      </c>
      <c r="O54">
        <v>1308197.8655451001</v>
      </c>
      <c r="P54">
        <v>1399914.683283</v>
      </c>
      <c r="Q54">
        <v>1475579.7163100401</v>
      </c>
      <c r="R54">
        <v>1545044.13268418</v>
      </c>
      <c r="S54">
        <v>1606729.5776074301</v>
      </c>
      <c r="T54">
        <v>1634097.95929063</v>
      </c>
      <c r="U54">
        <v>1644139.5976903399</v>
      </c>
      <c r="V54">
        <v>1649812.8002271701</v>
      </c>
      <c r="W54">
        <v>1674057.2665504201</v>
      </c>
      <c r="X54">
        <v>1698936.76491462</v>
      </c>
      <c r="Y54">
        <v>1715827.12869665</v>
      </c>
      <c r="Z54">
        <v>1777121.61501747</v>
      </c>
      <c r="AA54">
        <v>1825160.41592787</v>
      </c>
      <c r="AB54">
        <v>1867501.3778096801</v>
      </c>
      <c r="AC54">
        <v>1941634.90051335</v>
      </c>
      <c r="AD54">
        <v>2042091.5347593499</v>
      </c>
      <c r="AE54">
        <v>2120536.7311513298</v>
      </c>
      <c r="AF54">
        <v>2175293.5563158598</v>
      </c>
    </row>
    <row r="55" spans="1:32" x14ac:dyDescent="0.3">
      <c r="A55" t="s">
        <v>242</v>
      </c>
      <c r="B55" t="s">
        <v>403</v>
      </c>
      <c r="C55" t="s">
        <v>297</v>
      </c>
      <c r="D55" t="s">
        <v>404</v>
      </c>
      <c r="E55" t="s">
        <v>298</v>
      </c>
      <c r="F55">
        <v>20137.983616433899</v>
      </c>
      <c r="G55">
        <v>24155.744777257201</v>
      </c>
      <c r="H55">
        <v>30192.6151724212</v>
      </c>
      <c r="I55">
        <v>40377.9243931085</v>
      </c>
      <c r="J55">
        <v>51924.558209279297</v>
      </c>
      <c r="K55">
        <v>60545.6383733564</v>
      </c>
      <c r="L55">
        <v>65775.158285749101</v>
      </c>
      <c r="M55">
        <v>74508.715425738206</v>
      </c>
      <c r="N55">
        <v>81804.743066630603</v>
      </c>
      <c r="O55">
        <v>91790.167000642003</v>
      </c>
      <c r="P55">
        <v>106311.89339544</v>
      </c>
      <c r="Q55">
        <v>122230.56697587601</v>
      </c>
      <c r="R55">
        <v>142936.80137847501</v>
      </c>
      <c r="S55">
        <v>162383.46094425599</v>
      </c>
      <c r="T55">
        <v>169830.00974681499</v>
      </c>
      <c r="U55">
        <v>174388.667676568</v>
      </c>
      <c r="V55">
        <v>181369.237358449</v>
      </c>
      <c r="W55">
        <v>190307.116590538</v>
      </c>
      <c r="X55">
        <v>197686.833864518</v>
      </c>
      <c r="Y55">
        <v>198665.10819719499</v>
      </c>
      <c r="Z55">
        <v>216848.37611507901</v>
      </c>
      <c r="AA55">
        <v>230552.790638829</v>
      </c>
      <c r="AB55">
        <v>249297.417587598</v>
      </c>
      <c r="AC55">
        <v>288600.28304750402</v>
      </c>
      <c r="AD55">
        <v>339620.90888754098</v>
      </c>
      <c r="AE55">
        <v>384067.78558796499</v>
      </c>
      <c r="AF55">
        <v>409672.73612775601</v>
      </c>
    </row>
    <row r="56" spans="1:32" x14ac:dyDescent="0.3">
      <c r="A56" t="s">
        <v>242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242</v>
      </c>
      <c r="B57" t="s">
        <v>407</v>
      </c>
      <c r="C57" t="s">
        <v>297</v>
      </c>
      <c r="D57" t="s">
        <v>408</v>
      </c>
      <c r="E57" t="s">
        <v>298</v>
      </c>
      <c r="F57">
        <v>73411302.3978111</v>
      </c>
      <c r="G57">
        <v>73649183.643538594</v>
      </c>
      <c r="H57">
        <v>74824856.648961604</v>
      </c>
      <c r="I57">
        <v>77018633.796329007</v>
      </c>
      <c r="J57">
        <v>79058832.039686799</v>
      </c>
      <c r="K57">
        <v>81215133.041426107</v>
      </c>
      <c r="L57">
        <v>84008626.713306502</v>
      </c>
      <c r="M57">
        <v>86817152.994490996</v>
      </c>
      <c r="N57">
        <v>89385626.312065601</v>
      </c>
      <c r="O57">
        <v>92046422.035063803</v>
      </c>
      <c r="P57">
        <v>95201274.390185893</v>
      </c>
      <c r="Q57">
        <v>98307866.416492805</v>
      </c>
      <c r="R57">
        <v>101405959.22411799</v>
      </c>
      <c r="S57">
        <v>103762672.327122</v>
      </c>
      <c r="T57">
        <v>104493695.475798</v>
      </c>
      <c r="U57">
        <v>104771495.122025</v>
      </c>
      <c r="V57">
        <v>104758907.07766099</v>
      </c>
      <c r="W57">
        <v>105443093.996888</v>
      </c>
      <c r="X57">
        <v>106768127.298145</v>
      </c>
      <c r="Y57">
        <v>108901298.303269</v>
      </c>
      <c r="Z57">
        <v>111769699.239445</v>
      </c>
      <c r="AA57">
        <v>113989603.39087801</v>
      </c>
      <c r="AB57">
        <v>115800617.88420001</v>
      </c>
      <c r="AC57">
        <v>117699841.87827</v>
      </c>
      <c r="AD57">
        <v>119423401.519098</v>
      </c>
      <c r="AE57">
        <v>120607825.694315</v>
      </c>
      <c r="AF57">
        <v>122016770.677514</v>
      </c>
    </row>
    <row r="58" spans="1:32" x14ac:dyDescent="0.3">
      <c r="A58" t="s">
        <v>242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242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244</v>
      </c>
      <c r="B2" t="s">
        <v>295</v>
      </c>
      <c r="C2" t="s">
        <v>297</v>
      </c>
      <c r="D2" t="s">
        <v>296</v>
      </c>
      <c r="E2" t="s">
        <v>298</v>
      </c>
      <c r="F2">
        <v>33252548.315111801</v>
      </c>
      <c r="G2">
        <v>33537639.929856099</v>
      </c>
      <c r="H2">
        <v>33868280.241406903</v>
      </c>
      <c r="I2">
        <v>34322705.848074697</v>
      </c>
      <c r="J2">
        <v>34504878.088658899</v>
      </c>
      <c r="K2">
        <v>34230959.083645903</v>
      </c>
      <c r="L2">
        <v>33883387.953288198</v>
      </c>
      <c r="M2">
        <v>33351960.2910611</v>
      </c>
      <c r="N2">
        <v>32875178.512834501</v>
      </c>
      <c r="O2">
        <v>32489219.298122201</v>
      </c>
      <c r="P2">
        <v>32119629.768091898</v>
      </c>
      <c r="Q2">
        <v>31375168.195021499</v>
      </c>
      <c r="R2">
        <v>30630027.002826501</v>
      </c>
      <c r="S2">
        <v>29977232.002542201</v>
      </c>
      <c r="T2">
        <v>29281366.028158002</v>
      </c>
      <c r="U2">
        <v>28668280.2952445</v>
      </c>
      <c r="V2">
        <v>28009666.5656345</v>
      </c>
      <c r="W2">
        <v>27602965.627565399</v>
      </c>
      <c r="X2">
        <v>27410068.860951301</v>
      </c>
      <c r="Y2">
        <v>27044443.4623206</v>
      </c>
      <c r="Z2">
        <v>26889349.360043399</v>
      </c>
      <c r="AA2">
        <v>26531176.8652841</v>
      </c>
      <c r="AB2">
        <v>26795601.295657299</v>
      </c>
      <c r="AC2">
        <v>26624848.127319399</v>
      </c>
      <c r="AD2">
        <v>26281991.860257</v>
      </c>
      <c r="AE2">
        <v>25978397.385609999</v>
      </c>
    </row>
    <row r="3" spans="1:32" x14ac:dyDescent="0.3">
      <c r="A3" t="s">
        <v>244</v>
      </c>
      <c r="B3" t="s">
        <v>299</v>
      </c>
      <c r="C3" t="s">
        <v>297</v>
      </c>
      <c r="D3" t="s">
        <v>300</v>
      </c>
      <c r="E3" t="s">
        <v>298</v>
      </c>
      <c r="F3">
        <v>3426865.6447720299</v>
      </c>
      <c r="G3">
        <v>3372020.8664080901</v>
      </c>
      <c r="H3">
        <v>3320583.7841244</v>
      </c>
      <c r="I3">
        <v>3274397.11893829</v>
      </c>
      <c r="J3">
        <v>3190721.5184351802</v>
      </c>
      <c r="K3">
        <v>3155048.70465835</v>
      </c>
      <c r="L3">
        <v>3094059.34942924</v>
      </c>
      <c r="M3">
        <v>3086626.6164355599</v>
      </c>
      <c r="N3">
        <v>3015772.75639795</v>
      </c>
      <c r="O3">
        <v>2947361.49830948</v>
      </c>
      <c r="P3">
        <v>2889890.3584227501</v>
      </c>
      <c r="Q3">
        <v>2860909.9475326198</v>
      </c>
      <c r="R3">
        <v>2861878.5742602302</v>
      </c>
      <c r="S3">
        <v>2880901.7564411601</v>
      </c>
      <c r="T3">
        <v>2869817.42266144</v>
      </c>
      <c r="U3">
        <v>2836982.6435035402</v>
      </c>
      <c r="V3">
        <v>2818163.5742730699</v>
      </c>
      <c r="W3">
        <v>2798226.9857602599</v>
      </c>
      <c r="X3">
        <v>2857071.5411553602</v>
      </c>
      <c r="Y3">
        <v>2930729.0068044299</v>
      </c>
      <c r="Z3">
        <v>2996862.39961081</v>
      </c>
      <c r="AA3">
        <v>3037869.6760944901</v>
      </c>
      <c r="AB3">
        <v>3144403.2443868201</v>
      </c>
      <c r="AC3">
        <v>3131099.4231029199</v>
      </c>
      <c r="AD3">
        <v>3095210.8773652702</v>
      </c>
      <c r="AE3">
        <v>3039214.7627420798</v>
      </c>
    </row>
    <row r="4" spans="1:32" x14ac:dyDescent="0.3">
      <c r="A4" t="s">
        <v>244</v>
      </c>
      <c r="B4" t="s">
        <v>301</v>
      </c>
      <c r="C4" t="s">
        <v>297</v>
      </c>
      <c r="D4" t="s">
        <v>302</v>
      </c>
      <c r="E4" t="s">
        <v>298</v>
      </c>
      <c r="F4">
        <v>198607494.046561</v>
      </c>
      <c r="G4">
        <v>204335929.153891</v>
      </c>
      <c r="H4">
        <v>210580330.673879</v>
      </c>
      <c r="I4">
        <v>217341601.63006899</v>
      </c>
      <c r="J4">
        <v>220078095.58636299</v>
      </c>
      <c r="K4">
        <v>224574892.80873799</v>
      </c>
      <c r="L4">
        <v>229161200.181716</v>
      </c>
      <c r="M4">
        <v>229195390.66091299</v>
      </c>
      <c r="N4">
        <v>229972293.360641</v>
      </c>
      <c r="O4">
        <v>232001995.188335</v>
      </c>
      <c r="P4">
        <v>237341257.23500901</v>
      </c>
      <c r="Q4">
        <v>241957040.80461901</v>
      </c>
      <c r="R4">
        <v>248398056.150951</v>
      </c>
      <c r="S4">
        <v>253482554.993965</v>
      </c>
      <c r="T4">
        <v>250823266.572826</v>
      </c>
      <c r="U4">
        <v>247239053.69792399</v>
      </c>
      <c r="V4">
        <v>246135157.597624</v>
      </c>
      <c r="W4">
        <v>245564412.53672299</v>
      </c>
      <c r="X4">
        <v>243935603.40602201</v>
      </c>
      <c r="Y4">
        <v>243274217.05215099</v>
      </c>
      <c r="Z4">
        <v>244643544.54399201</v>
      </c>
      <c r="AA4">
        <v>246710541.46871501</v>
      </c>
      <c r="AB4">
        <v>248817434.429878</v>
      </c>
      <c r="AC4">
        <v>252167483.27748001</v>
      </c>
      <c r="AD4">
        <v>254022342.95072201</v>
      </c>
      <c r="AE4">
        <v>253667019.520266</v>
      </c>
    </row>
    <row r="5" spans="1:32" x14ac:dyDescent="0.3">
      <c r="A5" t="s">
        <v>244</v>
      </c>
      <c r="B5" t="s">
        <v>303</v>
      </c>
      <c r="C5" t="s">
        <v>297</v>
      </c>
      <c r="D5" t="s">
        <v>304</v>
      </c>
      <c r="E5" t="s">
        <v>298</v>
      </c>
      <c r="F5">
        <v>16196734.000553301</v>
      </c>
      <c r="G5">
        <v>17030823.286560901</v>
      </c>
      <c r="H5">
        <v>17872185.925279599</v>
      </c>
      <c r="I5">
        <v>18750926.099676199</v>
      </c>
      <c r="J5">
        <v>19362154.768384401</v>
      </c>
      <c r="K5">
        <v>20027613.580473602</v>
      </c>
      <c r="L5">
        <v>20688557.8274207</v>
      </c>
      <c r="M5">
        <v>21254388.877023101</v>
      </c>
      <c r="N5">
        <v>21489300.635160498</v>
      </c>
      <c r="O5">
        <v>21786511.170779198</v>
      </c>
      <c r="P5">
        <v>22372372.851456501</v>
      </c>
      <c r="Q5">
        <v>22836867.958409201</v>
      </c>
      <c r="R5">
        <v>23352193.333370298</v>
      </c>
      <c r="S5">
        <v>23483359.189924698</v>
      </c>
      <c r="T5">
        <v>23510083.296145801</v>
      </c>
      <c r="U5">
        <v>23536715.5710904</v>
      </c>
      <c r="V5">
        <v>23957278.998224601</v>
      </c>
      <c r="W5">
        <v>24217473.7768979</v>
      </c>
      <c r="X5">
        <v>24245455.547400899</v>
      </c>
      <c r="Y5">
        <v>24390916.131285999</v>
      </c>
      <c r="Z5">
        <v>24511467.536160201</v>
      </c>
      <c r="AA5">
        <v>24864388.200738601</v>
      </c>
      <c r="AB5">
        <v>25392334.765463602</v>
      </c>
      <c r="AC5">
        <v>25868549.003567401</v>
      </c>
      <c r="AD5">
        <v>26156086.189421002</v>
      </c>
      <c r="AE5">
        <v>26116511.005347401</v>
      </c>
    </row>
    <row r="6" spans="1:32" x14ac:dyDescent="0.3">
      <c r="A6" t="s">
        <v>244</v>
      </c>
      <c r="B6" t="s">
        <v>305</v>
      </c>
      <c r="C6" t="s">
        <v>297</v>
      </c>
      <c r="D6" t="s">
        <v>306</v>
      </c>
      <c r="E6" t="s">
        <v>298</v>
      </c>
      <c r="F6">
        <v>7549841.57303192</v>
      </c>
      <c r="G6">
        <v>7417328.2855640296</v>
      </c>
      <c r="H6">
        <v>7333881.8058184497</v>
      </c>
      <c r="I6">
        <v>7238477.3170436304</v>
      </c>
      <c r="J6">
        <v>7019554.66016158</v>
      </c>
      <c r="K6">
        <v>6792562.5562505601</v>
      </c>
      <c r="L6">
        <v>6586390.1943274196</v>
      </c>
      <c r="M6">
        <v>6352108.92141263</v>
      </c>
      <c r="N6">
        <v>6076743.0502318405</v>
      </c>
      <c r="O6">
        <v>5846642.9263536101</v>
      </c>
      <c r="P6">
        <v>5716231.4803694095</v>
      </c>
      <c r="Q6">
        <v>5537078.9482211201</v>
      </c>
      <c r="R6">
        <v>5420073.4418698903</v>
      </c>
      <c r="S6">
        <v>5297265.1149488799</v>
      </c>
      <c r="T6">
        <v>5066420.6297517801</v>
      </c>
      <c r="U6">
        <v>4868515.1629094202</v>
      </c>
      <c r="V6">
        <v>4738737.7795137102</v>
      </c>
      <c r="W6">
        <v>4563914.3919243002</v>
      </c>
      <c r="X6">
        <v>4432250.9925885201</v>
      </c>
      <c r="Y6">
        <v>4299581.9054074204</v>
      </c>
      <c r="Z6">
        <v>4217233.84816192</v>
      </c>
      <c r="AA6">
        <v>4124361.1348853302</v>
      </c>
      <c r="AB6">
        <v>4030903.42527495</v>
      </c>
      <c r="AC6">
        <v>3922895.5908862599</v>
      </c>
      <c r="AD6">
        <v>3850122.8137058299</v>
      </c>
      <c r="AE6">
        <v>3723334.4258031799</v>
      </c>
    </row>
    <row r="7" spans="1:32" x14ac:dyDescent="0.3">
      <c r="A7" t="s">
        <v>244</v>
      </c>
      <c r="B7" t="s">
        <v>307</v>
      </c>
      <c r="C7" t="s">
        <v>297</v>
      </c>
      <c r="D7" t="s">
        <v>308</v>
      </c>
      <c r="E7" t="s">
        <v>298</v>
      </c>
      <c r="F7">
        <v>12975219.784240801</v>
      </c>
      <c r="G7">
        <v>13402226.227948001</v>
      </c>
      <c r="H7">
        <v>13910588.706395401</v>
      </c>
      <c r="I7">
        <v>14308535.852918999</v>
      </c>
      <c r="J7">
        <v>14352894.2785994</v>
      </c>
      <c r="K7">
        <v>14467573.7823136</v>
      </c>
      <c r="L7">
        <v>14536958.018236799</v>
      </c>
      <c r="M7">
        <v>14453507.425651001</v>
      </c>
      <c r="N7">
        <v>14326762.977115599</v>
      </c>
      <c r="O7">
        <v>14165378.751867</v>
      </c>
      <c r="P7">
        <v>14337539.685104299</v>
      </c>
      <c r="Q7">
        <v>14495401.443188</v>
      </c>
      <c r="R7">
        <v>14813941.939959601</v>
      </c>
      <c r="S7">
        <v>14844317.690029301</v>
      </c>
      <c r="T7">
        <v>14576134.553699501</v>
      </c>
      <c r="U7">
        <v>14356880.834724201</v>
      </c>
      <c r="V7">
        <v>14174987.7513004</v>
      </c>
      <c r="W7">
        <v>13948008.1279728</v>
      </c>
      <c r="X7">
        <v>13875920.123653701</v>
      </c>
      <c r="Y7">
        <v>13827237.310373601</v>
      </c>
      <c r="Z7">
        <v>13830938.451337701</v>
      </c>
      <c r="AA7">
        <v>13870873.3514599</v>
      </c>
      <c r="AB7">
        <v>13797941.309189601</v>
      </c>
      <c r="AC7">
        <v>13757491.482164601</v>
      </c>
      <c r="AD7">
        <v>13666529.7818627</v>
      </c>
      <c r="AE7">
        <v>13610917.6300491</v>
      </c>
    </row>
    <row r="8" spans="1:32" x14ac:dyDescent="0.3">
      <c r="A8" t="s">
        <v>244</v>
      </c>
      <c r="B8" t="s">
        <v>309</v>
      </c>
      <c r="C8" t="s">
        <v>297</v>
      </c>
      <c r="D8" t="s">
        <v>310</v>
      </c>
      <c r="E8" t="s">
        <v>298</v>
      </c>
      <c r="F8">
        <v>7538012.2837055102</v>
      </c>
      <c r="G8">
        <v>7675957.7635823404</v>
      </c>
      <c r="H8">
        <v>7596244.2510956796</v>
      </c>
      <c r="I8">
        <v>7583317.14199566</v>
      </c>
      <c r="J8">
        <v>7464660.6525973799</v>
      </c>
      <c r="K8">
        <v>7262966.5176739199</v>
      </c>
      <c r="L8">
        <v>7057322.6841329904</v>
      </c>
      <c r="M8">
        <v>6959557.3707362302</v>
      </c>
      <c r="N8">
        <v>6864940.9543335596</v>
      </c>
      <c r="O8">
        <v>6819660.5433220398</v>
      </c>
      <c r="P8">
        <v>6764405.5998965995</v>
      </c>
      <c r="Q8">
        <v>6832970.6571623599</v>
      </c>
      <c r="R8">
        <v>6849759.7828262504</v>
      </c>
      <c r="S8">
        <v>6934506.3778185202</v>
      </c>
      <c r="T8">
        <v>6918516.6366368802</v>
      </c>
      <c r="U8">
        <v>6786305.7716229605</v>
      </c>
      <c r="V8">
        <v>6546966.8221072396</v>
      </c>
      <c r="W8">
        <v>6394623.9872881696</v>
      </c>
      <c r="X8">
        <v>6281425.3029055102</v>
      </c>
      <c r="Y8">
        <v>6183513.0741808303</v>
      </c>
      <c r="Z8">
        <v>6147686.0102068903</v>
      </c>
      <c r="AA8">
        <v>6048619.6516906098</v>
      </c>
      <c r="AB8">
        <v>5990794.0340454401</v>
      </c>
      <c r="AC8">
        <v>5896903.7077765604</v>
      </c>
      <c r="AD8">
        <v>5770529.50703975</v>
      </c>
      <c r="AE8">
        <v>5712553.9634079998</v>
      </c>
    </row>
    <row r="9" spans="1:32" x14ac:dyDescent="0.3">
      <c r="A9" t="s">
        <v>244</v>
      </c>
      <c r="B9" t="s">
        <v>311</v>
      </c>
      <c r="C9" t="s">
        <v>297</v>
      </c>
      <c r="D9" t="s">
        <v>312</v>
      </c>
      <c r="E9" t="s">
        <v>298</v>
      </c>
      <c r="F9">
        <v>21547406.194941401</v>
      </c>
      <c r="G9">
        <v>21858805.17427</v>
      </c>
      <c r="H9">
        <v>22278656.165032402</v>
      </c>
      <c r="I9">
        <v>22843334.957490001</v>
      </c>
      <c r="J9">
        <v>22992852.2142528</v>
      </c>
      <c r="K9">
        <v>23155217.078151599</v>
      </c>
      <c r="L9">
        <v>23451082.232432</v>
      </c>
      <c r="M9">
        <v>23543593.5295575</v>
      </c>
      <c r="N9">
        <v>23620123.272511002</v>
      </c>
      <c r="O9">
        <v>23508335.0457412</v>
      </c>
      <c r="P9">
        <v>23859747.383499298</v>
      </c>
      <c r="Q9">
        <v>23962126.2373849</v>
      </c>
      <c r="R9">
        <v>24240151.8152056</v>
      </c>
      <c r="S9">
        <v>24805658.245821498</v>
      </c>
      <c r="T9">
        <v>24737414.564241</v>
      </c>
      <c r="U9">
        <v>24647364.726105802</v>
      </c>
      <c r="V9">
        <v>24618574.061813101</v>
      </c>
      <c r="W9">
        <v>24318299.227237601</v>
      </c>
      <c r="X9">
        <v>23902594.401852701</v>
      </c>
      <c r="Y9">
        <v>23518512.161715101</v>
      </c>
      <c r="Z9">
        <v>23211489.556673098</v>
      </c>
      <c r="AA9">
        <v>22887877.475957401</v>
      </c>
      <c r="AB9">
        <v>22634249.925800201</v>
      </c>
      <c r="AC9">
        <v>22737672.124456901</v>
      </c>
      <c r="AD9">
        <v>23020371.237287302</v>
      </c>
      <c r="AE9">
        <v>23019401.905666199</v>
      </c>
    </row>
    <row r="10" spans="1:32" x14ac:dyDescent="0.3">
      <c r="A10" t="s">
        <v>244</v>
      </c>
      <c r="B10" t="s">
        <v>313</v>
      </c>
      <c r="C10" t="s">
        <v>297</v>
      </c>
      <c r="D10" t="s">
        <v>314</v>
      </c>
      <c r="E10" t="s">
        <v>298</v>
      </c>
      <c r="F10">
        <v>26772114.714011699</v>
      </c>
      <c r="G10">
        <v>27356637.001369599</v>
      </c>
      <c r="H10">
        <v>28124225.922367599</v>
      </c>
      <c r="I10">
        <v>28984339.387834501</v>
      </c>
      <c r="J10">
        <v>29337815.9417422</v>
      </c>
      <c r="K10">
        <v>29789516.8347665</v>
      </c>
      <c r="L10">
        <v>30426794.292995799</v>
      </c>
      <c r="M10">
        <v>30847530.689065602</v>
      </c>
      <c r="N10">
        <v>31218826.951865401</v>
      </c>
      <c r="O10">
        <v>31325119.068084899</v>
      </c>
      <c r="P10">
        <v>31920724.8495862</v>
      </c>
      <c r="Q10">
        <v>32295853.507445</v>
      </c>
      <c r="R10">
        <v>32785725.515505102</v>
      </c>
      <c r="S10">
        <v>33478801.989034701</v>
      </c>
      <c r="T10">
        <v>33557602.872838803</v>
      </c>
      <c r="U10">
        <v>33486701.0002435</v>
      </c>
      <c r="V10">
        <v>33637206.667309597</v>
      </c>
      <c r="W10">
        <v>33943105.0383109</v>
      </c>
      <c r="X10">
        <v>34109752.528666101</v>
      </c>
      <c r="Y10">
        <v>34166619.9904809</v>
      </c>
      <c r="Z10">
        <v>34152751.112955697</v>
      </c>
      <c r="AA10">
        <v>34525548.300700702</v>
      </c>
      <c r="AB10">
        <v>34777377.916025802</v>
      </c>
      <c r="AC10">
        <v>35301445.356221497</v>
      </c>
      <c r="AD10">
        <v>35889584.869966097</v>
      </c>
      <c r="AE10">
        <v>36209257.502273902</v>
      </c>
    </row>
    <row r="11" spans="1:32" x14ac:dyDescent="0.3">
      <c r="A11" t="s">
        <v>244</v>
      </c>
      <c r="B11" t="s">
        <v>315</v>
      </c>
      <c r="C11" t="s">
        <v>297</v>
      </c>
      <c r="D11" t="s">
        <v>316</v>
      </c>
      <c r="E11" t="s">
        <v>298</v>
      </c>
      <c r="F11">
        <v>5251113.5637924299</v>
      </c>
      <c r="G11">
        <v>5523371.9659869997</v>
      </c>
      <c r="H11">
        <v>5870089.1113876998</v>
      </c>
      <c r="I11">
        <v>6165297.7259403998</v>
      </c>
      <c r="J11">
        <v>6368414.5417059697</v>
      </c>
      <c r="K11">
        <v>6656345.4035699498</v>
      </c>
      <c r="L11">
        <v>6996555.0435826899</v>
      </c>
      <c r="M11">
        <v>7323092.3159239301</v>
      </c>
      <c r="N11">
        <v>7616260.2364501599</v>
      </c>
      <c r="O11">
        <v>7832838.4568820205</v>
      </c>
      <c r="P11">
        <v>8076642.9928452</v>
      </c>
      <c r="Q11">
        <v>8348408.3216331201</v>
      </c>
      <c r="R11">
        <v>8559970.9316432793</v>
      </c>
      <c r="S11">
        <v>8688131.2641097009</v>
      </c>
      <c r="T11">
        <v>8834689.3835614808</v>
      </c>
      <c r="U11">
        <v>8853630.3621796109</v>
      </c>
      <c r="V11">
        <v>9032342.8694527894</v>
      </c>
      <c r="W11">
        <v>9635760.5050337203</v>
      </c>
      <c r="X11">
        <v>10215277.6785443</v>
      </c>
      <c r="Y11">
        <v>10653976.109095</v>
      </c>
      <c r="Z11">
        <v>10945882.380055999</v>
      </c>
      <c r="AA11">
        <v>11640090.023471801</v>
      </c>
      <c r="AB11">
        <v>12143988.6002641</v>
      </c>
      <c r="AC11">
        <v>12564025.0905752</v>
      </c>
      <c r="AD11">
        <v>12869328.948714601</v>
      </c>
      <c r="AE11">
        <v>13189855.596607599</v>
      </c>
    </row>
    <row r="12" spans="1:32" x14ac:dyDescent="0.3">
      <c r="A12" t="s">
        <v>244</v>
      </c>
      <c r="B12" t="s">
        <v>317</v>
      </c>
      <c r="C12" t="s">
        <v>297</v>
      </c>
      <c r="D12" t="s">
        <v>318</v>
      </c>
      <c r="E12" t="s">
        <v>298</v>
      </c>
      <c r="F12">
        <v>17063247.421472199</v>
      </c>
      <c r="G12">
        <v>17558208.825673699</v>
      </c>
      <c r="H12">
        <v>18069676.561800402</v>
      </c>
      <c r="I12">
        <v>18520435.8900607</v>
      </c>
      <c r="J12">
        <v>18555378.456521198</v>
      </c>
      <c r="K12">
        <v>18813594.290892102</v>
      </c>
      <c r="L12">
        <v>19111625.3936316</v>
      </c>
      <c r="M12">
        <v>18935707.1800979</v>
      </c>
      <c r="N12">
        <v>19148820.478616901</v>
      </c>
      <c r="O12">
        <v>19398833.6268727</v>
      </c>
      <c r="P12">
        <v>19804291.4092707</v>
      </c>
      <c r="Q12">
        <v>20371650.9340274</v>
      </c>
      <c r="R12">
        <v>20845055.868244801</v>
      </c>
      <c r="S12">
        <v>21067192.109960601</v>
      </c>
      <c r="T12">
        <v>20844165.163485099</v>
      </c>
      <c r="U12">
        <v>20546272.348999999</v>
      </c>
      <c r="V12">
        <v>20368315.374642201</v>
      </c>
      <c r="W12">
        <v>20262028.791123498</v>
      </c>
      <c r="X12">
        <v>20173238.003346998</v>
      </c>
      <c r="Y12">
        <v>20103881.061503001</v>
      </c>
      <c r="Z12">
        <v>20129942.4573728</v>
      </c>
      <c r="AA12">
        <v>20069972.319226202</v>
      </c>
      <c r="AB12">
        <v>20078392.6165765</v>
      </c>
      <c r="AC12">
        <v>20257584.970306601</v>
      </c>
      <c r="AD12">
        <v>20310180.718203802</v>
      </c>
      <c r="AE12">
        <v>20282562.1473502</v>
      </c>
    </row>
    <row r="13" spans="1:32" x14ac:dyDescent="0.3">
      <c r="A13" t="s">
        <v>244</v>
      </c>
      <c r="B13" t="s">
        <v>319</v>
      </c>
      <c r="C13" t="s">
        <v>297</v>
      </c>
      <c r="D13" t="s">
        <v>320</v>
      </c>
      <c r="E13" t="s">
        <v>298</v>
      </c>
      <c r="F13">
        <v>35946654.444754101</v>
      </c>
      <c r="G13">
        <v>36460831.930624999</v>
      </c>
      <c r="H13">
        <v>36793079.259688497</v>
      </c>
      <c r="I13">
        <v>36964288.687028296</v>
      </c>
      <c r="J13">
        <v>36827379.568631902</v>
      </c>
      <c r="K13">
        <v>37033185.223207898</v>
      </c>
      <c r="L13">
        <v>37320644.668807499</v>
      </c>
      <c r="M13">
        <v>36882786.275168203</v>
      </c>
      <c r="N13">
        <v>36192091.909823097</v>
      </c>
      <c r="O13">
        <v>35800466.170782797</v>
      </c>
      <c r="P13">
        <v>35872409.920882002</v>
      </c>
      <c r="Q13">
        <v>36221361.126460902</v>
      </c>
      <c r="R13">
        <v>37077383.042944103</v>
      </c>
      <c r="S13">
        <v>37830831.529488601</v>
      </c>
      <c r="T13">
        <v>37711462.253906302</v>
      </c>
      <c r="U13">
        <v>37529516.027641498</v>
      </c>
      <c r="V13">
        <v>37484337.762344502</v>
      </c>
      <c r="W13">
        <v>37443030.190862797</v>
      </c>
      <c r="X13">
        <v>37034117.0489095</v>
      </c>
      <c r="Y13">
        <v>36893406.989058599</v>
      </c>
      <c r="Z13">
        <v>36831490.613419197</v>
      </c>
      <c r="AA13">
        <v>36809991.013163</v>
      </c>
      <c r="AB13">
        <v>37326134.025989801</v>
      </c>
      <c r="AC13">
        <v>37561526.434291497</v>
      </c>
      <c r="AD13">
        <v>37843667.047933698</v>
      </c>
      <c r="AE13">
        <v>37731800.868181303</v>
      </c>
    </row>
    <row r="14" spans="1:32" x14ac:dyDescent="0.3">
      <c r="A14" t="s">
        <v>244</v>
      </c>
      <c r="B14" t="s">
        <v>321</v>
      </c>
      <c r="C14" t="s">
        <v>297</v>
      </c>
      <c r="D14" t="s">
        <v>322</v>
      </c>
      <c r="E14" t="s">
        <v>298</v>
      </c>
      <c r="F14">
        <v>20995592.997399401</v>
      </c>
      <c r="G14">
        <v>21863711.993047301</v>
      </c>
      <c r="H14">
        <v>22727346.584577002</v>
      </c>
      <c r="I14">
        <v>23933110.336290799</v>
      </c>
      <c r="J14">
        <v>24587501.046537898</v>
      </c>
      <c r="K14">
        <v>26159447.825706199</v>
      </c>
      <c r="L14">
        <v>27500924.308914501</v>
      </c>
      <c r="M14">
        <v>27274210.0044691</v>
      </c>
      <c r="N14">
        <v>27233422.679912999</v>
      </c>
      <c r="O14">
        <v>28017726.6515937</v>
      </c>
      <c r="P14">
        <v>28710040.9816528</v>
      </c>
      <c r="Q14">
        <v>29664606.884343199</v>
      </c>
      <c r="R14">
        <v>30553602.220994402</v>
      </c>
      <c r="S14">
        <v>31570456.538397402</v>
      </c>
      <c r="T14">
        <v>30925872.248116001</v>
      </c>
      <c r="U14">
        <v>30288945.644367199</v>
      </c>
      <c r="V14">
        <v>30107388.1448767</v>
      </c>
      <c r="W14">
        <v>29972851.3011356</v>
      </c>
      <c r="X14">
        <v>29349075.573579501</v>
      </c>
      <c r="Y14">
        <v>29093954.364140298</v>
      </c>
      <c r="Z14">
        <v>29473354.4071308</v>
      </c>
      <c r="AA14">
        <v>29578098.7680071</v>
      </c>
      <c r="AB14">
        <v>29666554.583078299</v>
      </c>
      <c r="AC14">
        <v>30558191.593235798</v>
      </c>
      <c r="AD14">
        <v>30948763.570015099</v>
      </c>
      <c r="AE14">
        <v>31197849.688808501</v>
      </c>
    </row>
    <row r="15" spans="1:32" x14ac:dyDescent="0.3">
      <c r="A15" t="s">
        <v>244</v>
      </c>
      <c r="B15" t="s">
        <v>323</v>
      </c>
      <c r="C15" t="s">
        <v>297</v>
      </c>
      <c r="D15" t="s">
        <v>324</v>
      </c>
      <c r="E15" t="s">
        <v>298</v>
      </c>
      <c r="F15">
        <v>32925579.266206902</v>
      </c>
      <c r="G15">
        <v>34433544.458579503</v>
      </c>
      <c r="H15">
        <v>36007104.0108198</v>
      </c>
      <c r="I15">
        <v>37758351.212944701</v>
      </c>
      <c r="J15">
        <v>38811036.517557099</v>
      </c>
      <c r="K15">
        <v>41047149.064470999</v>
      </c>
      <c r="L15">
        <v>42885705.807236902</v>
      </c>
      <c r="M15">
        <v>42571665.751804799</v>
      </c>
      <c r="N15">
        <v>42566411.158706903</v>
      </c>
      <c r="O15">
        <v>43550216.442343801</v>
      </c>
      <c r="P15">
        <v>44511898.558357298</v>
      </c>
      <c r="Q15">
        <v>45730705.136461399</v>
      </c>
      <c r="R15">
        <v>47038234.779489502</v>
      </c>
      <c r="S15">
        <v>48120407.078814201</v>
      </c>
      <c r="T15">
        <v>46994089.815278299</v>
      </c>
      <c r="U15">
        <v>46044423.169193298</v>
      </c>
      <c r="V15">
        <v>45830794.066904701</v>
      </c>
      <c r="W15">
        <v>45574293.242976002</v>
      </c>
      <c r="X15">
        <v>44772020.837351501</v>
      </c>
      <c r="Y15">
        <v>44406229.925328098</v>
      </c>
      <c r="Z15">
        <v>44774052.831648797</v>
      </c>
      <c r="AA15">
        <v>45029384.233252198</v>
      </c>
      <c r="AB15">
        <v>45457940.668476097</v>
      </c>
      <c r="AC15">
        <v>46541787.006110303</v>
      </c>
      <c r="AD15">
        <v>46868351.030194201</v>
      </c>
      <c r="AE15">
        <v>47014073.876107402</v>
      </c>
    </row>
    <row r="16" spans="1:32" x14ac:dyDescent="0.3">
      <c r="A16" t="s">
        <v>244</v>
      </c>
      <c r="B16" t="s">
        <v>325</v>
      </c>
      <c r="C16" t="s">
        <v>297</v>
      </c>
      <c r="D16" t="s">
        <v>326</v>
      </c>
      <c r="E16" t="s">
        <v>298</v>
      </c>
      <c r="F16">
        <v>11933891.216458799</v>
      </c>
      <c r="G16">
        <v>12574678.439810401</v>
      </c>
      <c r="H16">
        <v>13285907.5466079</v>
      </c>
      <c r="I16">
        <v>13830910.3426299</v>
      </c>
      <c r="J16">
        <v>14229467.535493299</v>
      </c>
      <c r="K16">
        <v>14892691.709645599</v>
      </c>
      <c r="L16">
        <v>15388647.536314201</v>
      </c>
      <c r="M16">
        <v>15301496.6040693</v>
      </c>
      <c r="N16">
        <v>15337329.254338801</v>
      </c>
      <c r="O16">
        <v>15535755.851611201</v>
      </c>
      <c r="P16">
        <v>15804686.113838401</v>
      </c>
      <c r="Q16">
        <v>16067937.9968358</v>
      </c>
      <c r="R16">
        <v>16486289.116007701</v>
      </c>
      <c r="S16">
        <v>16550043.723779701</v>
      </c>
      <c r="T16">
        <v>16067974.000181399</v>
      </c>
      <c r="U16">
        <v>15755293.014046799</v>
      </c>
      <c r="V16">
        <v>15723400.3186494</v>
      </c>
      <c r="W16">
        <v>15601326.488952501</v>
      </c>
      <c r="X16">
        <v>15423160.7382174</v>
      </c>
      <c r="Y16">
        <v>15312536.801728699</v>
      </c>
      <c r="Z16">
        <v>15300658.3903029</v>
      </c>
      <c r="AA16">
        <v>15451370.0183364</v>
      </c>
      <c r="AB16">
        <v>15791846.9046584</v>
      </c>
      <c r="AC16">
        <v>15983799.819795599</v>
      </c>
      <c r="AD16">
        <v>15919635.924950199</v>
      </c>
      <c r="AE16">
        <v>15816224.1872989</v>
      </c>
    </row>
    <row r="17" spans="1:31" x14ac:dyDescent="0.3">
      <c r="A17" t="s">
        <v>244</v>
      </c>
      <c r="B17" t="s">
        <v>327</v>
      </c>
      <c r="C17" t="s">
        <v>297</v>
      </c>
      <c r="D17" t="s">
        <v>328</v>
      </c>
      <c r="E17" t="s">
        <v>298</v>
      </c>
      <c r="F17">
        <v>12650357.0686811</v>
      </c>
      <c r="G17">
        <v>13232502.6043722</v>
      </c>
      <c r="H17">
        <v>13837999.551803799</v>
      </c>
      <c r="I17">
        <v>14643571.9782246</v>
      </c>
      <c r="J17">
        <v>15005913.0372881</v>
      </c>
      <c r="K17">
        <v>15510441.3691618</v>
      </c>
      <c r="L17">
        <v>15900590.8387303</v>
      </c>
      <c r="M17">
        <v>15930692.0046797</v>
      </c>
      <c r="N17">
        <v>16040511.2910852</v>
      </c>
      <c r="O17">
        <v>16588404.6412936</v>
      </c>
      <c r="P17">
        <v>17538763.961758301</v>
      </c>
      <c r="Q17">
        <v>17960352.9074279</v>
      </c>
      <c r="R17">
        <v>19075878.5488832</v>
      </c>
      <c r="S17">
        <v>20194960.728647798</v>
      </c>
      <c r="T17">
        <v>20103646.2807937</v>
      </c>
      <c r="U17">
        <v>19585607.285762399</v>
      </c>
      <c r="V17">
        <v>19493251.926986501</v>
      </c>
      <c r="W17">
        <v>19626635.5524997</v>
      </c>
      <c r="X17">
        <v>19432869.731832299</v>
      </c>
      <c r="Y17">
        <v>19335972.038798399</v>
      </c>
      <c r="Z17">
        <v>19619732.141050801</v>
      </c>
      <c r="AA17">
        <v>19757003.138156898</v>
      </c>
      <c r="AB17">
        <v>19587825.485337</v>
      </c>
      <c r="AC17">
        <v>19883920.5211091</v>
      </c>
      <c r="AD17">
        <v>20070702.060691599</v>
      </c>
      <c r="AE17">
        <v>19744315.817613401</v>
      </c>
    </row>
    <row r="18" spans="1:31" x14ac:dyDescent="0.3">
      <c r="A18" t="s">
        <v>244</v>
      </c>
      <c r="B18" t="s">
        <v>329</v>
      </c>
      <c r="C18" t="s">
        <v>297</v>
      </c>
      <c r="D18" t="s">
        <v>330</v>
      </c>
      <c r="E18" t="s">
        <v>298</v>
      </c>
      <c r="F18">
        <v>25664386.503623702</v>
      </c>
      <c r="G18">
        <v>26302934.0827456</v>
      </c>
      <c r="H18">
        <v>27410170.571413402</v>
      </c>
      <c r="I18">
        <v>28756486.375684701</v>
      </c>
      <c r="J18">
        <v>29426049.975078601</v>
      </c>
      <c r="K18">
        <v>29876434.9445934</v>
      </c>
      <c r="L18">
        <v>30577336.291528601</v>
      </c>
      <c r="M18">
        <v>31030122.0469063</v>
      </c>
      <c r="N18">
        <v>31967651.5064306</v>
      </c>
      <c r="O18">
        <v>32571571.648921501</v>
      </c>
      <c r="P18">
        <v>34139707.476553403</v>
      </c>
      <c r="Q18">
        <v>35151646.232682899</v>
      </c>
      <c r="R18">
        <v>36423707.801012002</v>
      </c>
      <c r="S18">
        <v>37459129.863168001</v>
      </c>
      <c r="T18">
        <v>36839347.968749002</v>
      </c>
      <c r="U18">
        <v>35821594.355223402</v>
      </c>
      <c r="V18">
        <v>35173806.954902999</v>
      </c>
      <c r="W18">
        <v>34895041.700959101</v>
      </c>
      <c r="X18">
        <v>34867866.338554397</v>
      </c>
      <c r="Y18">
        <v>34955286.684384897</v>
      </c>
      <c r="Z18">
        <v>35590285.405016899</v>
      </c>
      <c r="AA18">
        <v>36701581.464007497</v>
      </c>
      <c r="AB18">
        <v>37529663.068869703</v>
      </c>
      <c r="AC18">
        <v>38383651.713890098</v>
      </c>
      <c r="AD18">
        <v>38826318.693573199</v>
      </c>
      <c r="AE18">
        <v>38804699.5901068</v>
      </c>
    </row>
    <row r="19" spans="1:31" x14ac:dyDescent="0.3">
      <c r="A19" t="s">
        <v>244</v>
      </c>
      <c r="B19" t="s">
        <v>331</v>
      </c>
      <c r="C19" t="s">
        <v>297</v>
      </c>
      <c r="D19" t="s">
        <v>332</v>
      </c>
      <c r="E19" t="s">
        <v>298</v>
      </c>
      <c r="F19">
        <v>3856806.0174512402</v>
      </c>
      <c r="G19">
        <v>3970318.5335800899</v>
      </c>
      <c r="H19">
        <v>4082795.6251626499</v>
      </c>
      <c r="I19">
        <v>4226934.2055569701</v>
      </c>
      <c r="J19">
        <v>4259814.8937900402</v>
      </c>
      <c r="K19">
        <v>4217760.4697288601</v>
      </c>
      <c r="L19">
        <v>4276503.7375101503</v>
      </c>
      <c r="M19">
        <v>4196421.96742066</v>
      </c>
      <c r="N19">
        <v>4268776.9170906805</v>
      </c>
      <c r="O19">
        <v>4269573.4931302201</v>
      </c>
      <c r="P19">
        <v>4422177.1934056198</v>
      </c>
      <c r="Q19">
        <v>4548682.19742308</v>
      </c>
      <c r="R19">
        <v>4695572.5114672799</v>
      </c>
      <c r="S19">
        <v>4714705.9794655396</v>
      </c>
      <c r="T19">
        <v>4665491.7789911795</v>
      </c>
      <c r="U19">
        <v>4671746.6766542299</v>
      </c>
      <c r="V19">
        <v>4736429.7992730197</v>
      </c>
      <c r="W19">
        <v>4708117.6075950498</v>
      </c>
      <c r="X19">
        <v>4731640.26033503</v>
      </c>
      <c r="Y19">
        <v>4735788.52868855</v>
      </c>
      <c r="Z19">
        <v>4850846.6979500996</v>
      </c>
      <c r="AA19">
        <v>4914909.1092085503</v>
      </c>
      <c r="AB19">
        <v>4854557.9535695398</v>
      </c>
      <c r="AC19">
        <v>4791688.8702554703</v>
      </c>
      <c r="AD19">
        <v>4769780.0080497097</v>
      </c>
      <c r="AE19">
        <v>4716992.6940256804</v>
      </c>
    </row>
    <row r="20" spans="1:31" x14ac:dyDescent="0.3">
      <c r="A20" t="s">
        <v>244</v>
      </c>
      <c r="B20" t="s">
        <v>333</v>
      </c>
      <c r="C20" t="s">
        <v>297</v>
      </c>
      <c r="D20" t="s">
        <v>334</v>
      </c>
      <c r="E20" t="s">
        <v>298</v>
      </c>
      <c r="F20">
        <v>117824679.17790601</v>
      </c>
      <c r="G20">
        <v>123832104.386829</v>
      </c>
      <c r="H20">
        <v>128973918.647461</v>
      </c>
      <c r="I20">
        <v>133747425.27324601</v>
      </c>
      <c r="J20">
        <v>138345041.60301599</v>
      </c>
      <c r="K20">
        <v>141843568.410072</v>
      </c>
      <c r="L20">
        <v>144823900.96199</v>
      </c>
      <c r="M20">
        <v>146792195.86883399</v>
      </c>
      <c r="N20">
        <v>148314696.670136</v>
      </c>
      <c r="O20">
        <v>148574971.870783</v>
      </c>
      <c r="P20">
        <v>148971619.336878</v>
      </c>
      <c r="Q20">
        <v>148844235.37065101</v>
      </c>
      <c r="R20">
        <v>148898336.275069</v>
      </c>
      <c r="S20">
        <v>149194543.03584301</v>
      </c>
      <c r="T20">
        <v>149210768.68678999</v>
      </c>
      <c r="U20">
        <v>149100881.50839701</v>
      </c>
      <c r="V20">
        <v>148770659.71030101</v>
      </c>
      <c r="W20">
        <v>148525196.767849</v>
      </c>
      <c r="X20">
        <v>148196141.12610501</v>
      </c>
      <c r="Y20">
        <v>147870387.82790899</v>
      </c>
      <c r="Z20">
        <v>147851999.42932299</v>
      </c>
      <c r="AA20">
        <v>147879543.18460801</v>
      </c>
      <c r="AB20">
        <v>147749730.66307399</v>
      </c>
      <c r="AC20">
        <v>147908272.60747001</v>
      </c>
      <c r="AD20">
        <v>147356506.77401301</v>
      </c>
      <c r="AE20">
        <v>146638404.50299999</v>
      </c>
    </row>
    <row r="21" spans="1:31" x14ac:dyDescent="0.3">
      <c r="A21" t="s">
        <v>244</v>
      </c>
      <c r="B21" t="s">
        <v>335</v>
      </c>
      <c r="C21" t="s">
        <v>297</v>
      </c>
      <c r="D21" t="s">
        <v>336</v>
      </c>
      <c r="E21" t="s">
        <v>298</v>
      </c>
      <c r="F21">
        <v>184710581.60392699</v>
      </c>
      <c r="G21">
        <v>194351405.55450699</v>
      </c>
      <c r="H21">
        <v>202753265.62427601</v>
      </c>
      <c r="I21">
        <v>210950393.46412</v>
      </c>
      <c r="J21">
        <v>218826314.989804</v>
      </c>
      <c r="K21">
        <v>224915644.46507001</v>
      </c>
      <c r="L21">
        <v>230213071.149073</v>
      </c>
      <c r="M21">
        <v>234292937.33115399</v>
      </c>
      <c r="N21">
        <v>237465313.04057199</v>
      </c>
      <c r="O21">
        <v>238604084.11902699</v>
      </c>
      <c r="P21">
        <v>239453075.59387201</v>
      </c>
      <c r="Q21">
        <v>239483725.772605</v>
      </c>
      <c r="R21">
        <v>239284669.525392</v>
      </c>
      <c r="S21">
        <v>239315919.67768499</v>
      </c>
      <c r="T21">
        <v>239267654.972992</v>
      </c>
      <c r="U21">
        <v>239012679.44264901</v>
      </c>
      <c r="V21">
        <v>238735970.75788799</v>
      </c>
      <c r="W21">
        <v>238633636.07700899</v>
      </c>
      <c r="X21">
        <v>238854319.881217</v>
      </c>
      <c r="Y21">
        <v>238897275.30925399</v>
      </c>
      <c r="Z21">
        <v>239300271.708841</v>
      </c>
      <c r="AA21">
        <v>240078187.06859201</v>
      </c>
      <c r="AB21">
        <v>240445043.45820901</v>
      </c>
      <c r="AC21">
        <v>241069216.68338299</v>
      </c>
      <c r="AD21">
        <v>241090856.05699</v>
      </c>
      <c r="AE21">
        <v>241325591.64559099</v>
      </c>
    </row>
    <row r="22" spans="1:31" x14ac:dyDescent="0.3">
      <c r="A22" t="s">
        <v>244</v>
      </c>
      <c r="B22" t="s">
        <v>337</v>
      </c>
      <c r="C22" t="s">
        <v>297</v>
      </c>
      <c r="D22" t="s">
        <v>338</v>
      </c>
      <c r="E22" t="s">
        <v>298</v>
      </c>
      <c r="F22">
        <v>66771338.168758199</v>
      </c>
      <c r="G22">
        <v>70404065.400108695</v>
      </c>
      <c r="H22">
        <v>73666810.654399604</v>
      </c>
      <c r="I22">
        <v>77101005.103751898</v>
      </c>
      <c r="J22">
        <v>80390057.4745536</v>
      </c>
      <c r="K22">
        <v>82991436.613013998</v>
      </c>
      <c r="L22">
        <v>85319119.112840995</v>
      </c>
      <c r="M22">
        <v>87449976.680098206</v>
      </c>
      <c r="N22">
        <v>89114925.810723796</v>
      </c>
      <c r="O22">
        <v>90007139.777550206</v>
      </c>
      <c r="P22">
        <v>90463003.615831196</v>
      </c>
      <c r="Q22">
        <v>90624620.174172297</v>
      </c>
      <c r="R22">
        <v>90367541.653584599</v>
      </c>
      <c r="S22">
        <v>90097183.984272793</v>
      </c>
      <c r="T22">
        <v>90032085.512467906</v>
      </c>
      <c r="U22">
        <v>89886241.205963194</v>
      </c>
      <c r="V22">
        <v>89942086.426991105</v>
      </c>
      <c r="W22">
        <v>90087259.933472693</v>
      </c>
      <c r="X22">
        <v>90642516.720474795</v>
      </c>
      <c r="Y22">
        <v>91015034.496635705</v>
      </c>
      <c r="Z22">
        <v>91438570.673570901</v>
      </c>
      <c r="AA22">
        <v>92192395.591678694</v>
      </c>
      <c r="AB22">
        <v>92691578.427732304</v>
      </c>
      <c r="AC22">
        <v>93158327.892625898</v>
      </c>
      <c r="AD22">
        <v>93733390.947124302</v>
      </c>
      <c r="AE22">
        <v>94687187.142591104</v>
      </c>
    </row>
    <row r="23" spans="1:31" x14ac:dyDescent="0.3">
      <c r="A23" t="s">
        <v>244</v>
      </c>
      <c r="B23" t="s">
        <v>339</v>
      </c>
      <c r="C23" t="s">
        <v>297</v>
      </c>
      <c r="D23" t="s">
        <v>340</v>
      </c>
      <c r="E23" t="s">
        <v>298</v>
      </c>
      <c r="F23">
        <v>30723465.293144599</v>
      </c>
      <c r="G23">
        <v>30646844.352411401</v>
      </c>
      <c r="H23">
        <v>30322527.180755001</v>
      </c>
      <c r="I23">
        <v>29852332.7094591</v>
      </c>
      <c r="J23">
        <v>29475245.298156399</v>
      </c>
      <c r="K23">
        <v>29550271.1356057</v>
      </c>
      <c r="L23">
        <v>29232624.963217098</v>
      </c>
      <c r="M23">
        <v>28732752.827887401</v>
      </c>
      <c r="N23">
        <v>27784480.853046998</v>
      </c>
      <c r="O23">
        <v>27033441.806851201</v>
      </c>
      <c r="P23">
        <v>26428069.7268635</v>
      </c>
      <c r="Q23">
        <v>25869864.084629402</v>
      </c>
      <c r="R23">
        <v>26271842.109657299</v>
      </c>
      <c r="S23">
        <v>25917812.479975</v>
      </c>
      <c r="T23">
        <v>25312782.3915263</v>
      </c>
      <c r="U23">
        <v>25204535.8823779</v>
      </c>
      <c r="V23">
        <v>25046488.397441801</v>
      </c>
      <c r="W23">
        <v>24947408.488243099</v>
      </c>
      <c r="X23">
        <v>25347343.156981699</v>
      </c>
      <c r="Y23">
        <v>25728155.416132201</v>
      </c>
      <c r="Z23">
        <v>25968455.755885702</v>
      </c>
      <c r="AA23">
        <v>26074723.958937999</v>
      </c>
      <c r="AB23">
        <v>26702754.489781801</v>
      </c>
      <c r="AC23">
        <v>27023671.8260975</v>
      </c>
      <c r="AD23">
        <v>27309633.641476098</v>
      </c>
      <c r="AE23">
        <v>27753679.932356901</v>
      </c>
    </row>
    <row r="24" spans="1:31" x14ac:dyDescent="0.3">
      <c r="A24" t="s">
        <v>244</v>
      </c>
      <c r="B24" t="s">
        <v>341</v>
      </c>
      <c r="C24" t="s">
        <v>297</v>
      </c>
      <c r="D24" t="s">
        <v>342</v>
      </c>
      <c r="E24" t="s">
        <v>298</v>
      </c>
      <c r="F24">
        <v>74539326.152096897</v>
      </c>
      <c r="G24">
        <v>77196013.065444902</v>
      </c>
      <c r="H24">
        <v>79797249.486237198</v>
      </c>
      <c r="I24">
        <v>81316383.429005206</v>
      </c>
      <c r="J24">
        <v>82719433.101440907</v>
      </c>
      <c r="K24">
        <v>85721910.593144998</v>
      </c>
      <c r="L24">
        <v>87021526.132411599</v>
      </c>
      <c r="M24">
        <v>87969889.371966407</v>
      </c>
      <c r="N24">
        <v>88675489.851680204</v>
      </c>
      <c r="O24">
        <v>90487097.0757204</v>
      </c>
      <c r="P24">
        <v>92454772.672242895</v>
      </c>
      <c r="Q24">
        <v>94648915.466088504</v>
      </c>
      <c r="R24">
        <v>96064450.979548007</v>
      </c>
      <c r="S24">
        <v>97237664.196469903</v>
      </c>
      <c r="T24">
        <v>97711689.306367099</v>
      </c>
      <c r="U24">
        <v>97930462.463380098</v>
      </c>
      <c r="V24">
        <v>98534571.233574405</v>
      </c>
      <c r="W24">
        <v>99485261.473977506</v>
      </c>
      <c r="X24">
        <v>100853561.255411</v>
      </c>
      <c r="Y24">
        <v>102470109.497217</v>
      </c>
      <c r="Z24">
        <v>104447349.404321</v>
      </c>
      <c r="AA24">
        <v>106220727.608347</v>
      </c>
      <c r="AB24">
        <v>107815369.95047601</v>
      </c>
      <c r="AC24">
        <v>108640890.8864</v>
      </c>
      <c r="AD24">
        <v>109987237.26331</v>
      </c>
      <c r="AE24">
        <v>110726609.97853699</v>
      </c>
    </row>
    <row r="25" spans="1:31" x14ac:dyDescent="0.3">
      <c r="A25" t="s">
        <v>244</v>
      </c>
      <c r="B25" t="s">
        <v>343</v>
      </c>
      <c r="C25" t="s">
        <v>297</v>
      </c>
      <c r="D25" t="s">
        <v>344</v>
      </c>
      <c r="E25" t="s">
        <v>298</v>
      </c>
      <c r="F25">
        <v>1847466.29921525</v>
      </c>
      <c r="G25">
        <v>2214290.8799573402</v>
      </c>
      <c r="H25">
        <v>2531668.96268865</v>
      </c>
      <c r="I25">
        <v>2518290.6472558202</v>
      </c>
      <c r="J25">
        <v>2705343.7698005401</v>
      </c>
      <c r="K25">
        <v>3031026.8969761101</v>
      </c>
      <c r="L25">
        <v>3237903.9610296302</v>
      </c>
      <c r="M25">
        <v>3262721.4806571798</v>
      </c>
      <c r="N25">
        <v>3366109.6778353201</v>
      </c>
      <c r="O25">
        <v>3570396.6084085698</v>
      </c>
      <c r="P25">
        <v>3811432.47353611</v>
      </c>
      <c r="Q25">
        <v>3961079.2537174602</v>
      </c>
      <c r="R25">
        <v>3956430.8870020299</v>
      </c>
      <c r="S25">
        <v>4206295.7720758002</v>
      </c>
      <c r="T25">
        <v>4215747.7165913498</v>
      </c>
      <c r="U25">
        <v>3966075.7686802698</v>
      </c>
      <c r="V25">
        <v>3726930.10929708</v>
      </c>
      <c r="W25">
        <v>3516066.2439520699</v>
      </c>
      <c r="X25">
        <v>3371243.62635215</v>
      </c>
      <c r="Y25">
        <v>3357022.4670916102</v>
      </c>
      <c r="Z25">
        <v>3264388.17672191</v>
      </c>
      <c r="AA25">
        <v>3123815.6647987198</v>
      </c>
      <c r="AB25">
        <v>3028132.0394958402</v>
      </c>
      <c r="AC25">
        <v>2878230.3748810999</v>
      </c>
      <c r="AD25">
        <v>2987556.8148503001</v>
      </c>
      <c r="AE25">
        <v>2899995.3004481602</v>
      </c>
    </row>
    <row r="26" spans="1:31" x14ac:dyDescent="0.3">
      <c r="A26" t="s">
        <v>244</v>
      </c>
      <c r="B26" t="s">
        <v>345</v>
      </c>
      <c r="C26" t="s">
        <v>297</v>
      </c>
      <c r="D26" t="s">
        <v>346</v>
      </c>
      <c r="E26" t="s">
        <v>298</v>
      </c>
      <c r="F26">
        <v>37153099.5024634</v>
      </c>
      <c r="G26">
        <v>38476281.862976</v>
      </c>
      <c r="H26">
        <v>40342698.927805498</v>
      </c>
      <c r="I26">
        <v>41279534.928890102</v>
      </c>
      <c r="J26">
        <v>41845494.091433197</v>
      </c>
      <c r="K26">
        <v>42647696.101069398</v>
      </c>
      <c r="L26">
        <v>42727231.499473803</v>
      </c>
      <c r="M26">
        <v>42972683.886340797</v>
      </c>
      <c r="N26">
        <v>42895624.687271297</v>
      </c>
      <c r="O26">
        <v>42973937.916892901</v>
      </c>
      <c r="P26">
        <v>43233750.8686084</v>
      </c>
      <c r="Q26">
        <v>43903895.604552597</v>
      </c>
      <c r="R26">
        <v>44506300.271080099</v>
      </c>
      <c r="S26">
        <v>45081859.224645197</v>
      </c>
      <c r="T26">
        <v>45402360.540755898</v>
      </c>
      <c r="U26">
        <v>45496743.215637602</v>
      </c>
      <c r="V26">
        <v>45691069.182816103</v>
      </c>
      <c r="W26">
        <v>45940810.383193202</v>
      </c>
      <c r="X26">
        <v>46254989.246784799</v>
      </c>
      <c r="Y26">
        <v>46575019.1898093</v>
      </c>
      <c r="Z26">
        <v>47117906.408630803</v>
      </c>
      <c r="AA26">
        <v>47524988.753363602</v>
      </c>
      <c r="AB26">
        <v>48014164.333619498</v>
      </c>
      <c r="AC26">
        <v>47977519.069163397</v>
      </c>
      <c r="AD26">
        <v>47871402.7815376</v>
      </c>
      <c r="AE26">
        <v>47831678.304552101</v>
      </c>
    </row>
    <row r="27" spans="1:31" x14ac:dyDescent="0.3">
      <c r="A27" t="s">
        <v>244</v>
      </c>
      <c r="B27" t="s">
        <v>347</v>
      </c>
      <c r="C27" t="s">
        <v>297</v>
      </c>
      <c r="D27" t="s">
        <v>348</v>
      </c>
      <c r="E27" t="s">
        <v>298</v>
      </c>
      <c r="F27">
        <v>35655347.837646604</v>
      </c>
      <c r="G27">
        <v>36606430.582630999</v>
      </c>
      <c r="H27">
        <v>37024171.647648297</v>
      </c>
      <c r="I27">
        <v>37629015.7704053</v>
      </c>
      <c r="J27">
        <v>38268337.962846898</v>
      </c>
      <c r="K27">
        <v>40115892.842430398</v>
      </c>
      <c r="L27">
        <v>41108951.278727002</v>
      </c>
      <c r="M27">
        <v>41783685.857975803</v>
      </c>
      <c r="N27">
        <v>42450333.536327302</v>
      </c>
      <c r="O27">
        <v>43958185.525747798</v>
      </c>
      <c r="P27">
        <v>45406663.065875597</v>
      </c>
      <c r="Q27">
        <v>46773152.807074003</v>
      </c>
      <c r="R27">
        <v>47592466.619225897</v>
      </c>
      <c r="S27">
        <v>47933692.104033299</v>
      </c>
      <c r="T27">
        <v>48078787.6451649</v>
      </c>
      <c r="U27">
        <v>48460770.737636298</v>
      </c>
      <c r="V27">
        <v>49116473.095364302</v>
      </c>
      <c r="W27">
        <v>50030626.8311757</v>
      </c>
      <c r="X27">
        <v>51230522.223043501</v>
      </c>
      <c r="Y27">
        <v>52539316.994176298</v>
      </c>
      <c r="Z27">
        <v>54066221.699201003</v>
      </c>
      <c r="AA27">
        <v>55573351.690994099</v>
      </c>
      <c r="AB27">
        <v>56774919.725589797</v>
      </c>
      <c r="AC27">
        <v>57786858.090009399</v>
      </c>
      <c r="AD27">
        <v>59128352.087866001</v>
      </c>
      <c r="AE27">
        <v>59994936.373537198</v>
      </c>
    </row>
    <row r="28" spans="1:31" x14ac:dyDescent="0.3">
      <c r="A28" t="s">
        <v>244</v>
      </c>
      <c r="B28" t="s">
        <v>349</v>
      </c>
      <c r="C28" t="s">
        <v>297</v>
      </c>
      <c r="D28" t="s">
        <v>350</v>
      </c>
      <c r="E28" t="s">
        <v>298</v>
      </c>
      <c r="F28">
        <v>140657630.497269</v>
      </c>
      <c r="G28">
        <v>144959864.32327199</v>
      </c>
      <c r="H28">
        <v>149311512.783622</v>
      </c>
      <c r="I28">
        <v>151540023.76283601</v>
      </c>
      <c r="J28">
        <v>154112079.798493</v>
      </c>
      <c r="K28">
        <v>155704089.170773</v>
      </c>
      <c r="L28">
        <v>156904418.572575</v>
      </c>
      <c r="M28">
        <v>157701910.55294999</v>
      </c>
      <c r="N28">
        <v>159583081.81622201</v>
      </c>
      <c r="O28">
        <v>160685495.64047799</v>
      </c>
      <c r="P28">
        <v>160807721.39160401</v>
      </c>
      <c r="Q28">
        <v>160728551.72201499</v>
      </c>
      <c r="R28">
        <v>161751673.59484601</v>
      </c>
      <c r="S28">
        <v>162392928.38241899</v>
      </c>
      <c r="T28">
        <v>162821687.247105</v>
      </c>
      <c r="U28">
        <v>162822160.163497</v>
      </c>
      <c r="V28">
        <v>162458677.659904</v>
      </c>
      <c r="W28">
        <v>163046749.47960901</v>
      </c>
      <c r="X28">
        <v>163380127.149726</v>
      </c>
      <c r="Y28">
        <v>164149781.95493701</v>
      </c>
      <c r="Z28">
        <v>164777283.70268199</v>
      </c>
      <c r="AA28">
        <v>165613600.73080999</v>
      </c>
      <c r="AB28">
        <v>166859065.74397299</v>
      </c>
      <c r="AC28">
        <v>168898312.40382099</v>
      </c>
      <c r="AD28">
        <v>170768443.21531299</v>
      </c>
      <c r="AE28">
        <v>172317801.30614299</v>
      </c>
    </row>
    <row r="29" spans="1:31" x14ac:dyDescent="0.3">
      <c r="A29" t="s">
        <v>244</v>
      </c>
      <c r="B29" t="s">
        <v>351</v>
      </c>
      <c r="C29" t="s">
        <v>297</v>
      </c>
      <c r="D29" t="s">
        <v>352</v>
      </c>
      <c r="E29" t="s">
        <v>298</v>
      </c>
      <c r="F29">
        <v>79629266.810330495</v>
      </c>
      <c r="G29">
        <v>81846503.026977703</v>
      </c>
      <c r="H29">
        <v>84637947.777528599</v>
      </c>
      <c r="I29">
        <v>85275975.269741595</v>
      </c>
      <c r="J29">
        <v>85647887.556877702</v>
      </c>
      <c r="K29">
        <v>86102668.699535504</v>
      </c>
      <c r="L29">
        <v>85867147.459132507</v>
      </c>
      <c r="M29">
        <v>85724100.221821606</v>
      </c>
      <c r="N29">
        <v>86119554.849150404</v>
      </c>
      <c r="O29">
        <v>86265470.871175498</v>
      </c>
      <c r="P29">
        <v>86276748.216091797</v>
      </c>
      <c r="Q29">
        <v>85951382.741119802</v>
      </c>
      <c r="R29">
        <v>85558297.492887095</v>
      </c>
      <c r="S29">
        <v>85294255.648826703</v>
      </c>
      <c r="T29">
        <v>84659924.0801498</v>
      </c>
      <c r="U29">
        <v>84328273.883651495</v>
      </c>
      <c r="V29">
        <v>84072255.175952002</v>
      </c>
      <c r="W29">
        <v>84048680.6434986</v>
      </c>
      <c r="X29">
        <v>84192810.025196999</v>
      </c>
      <c r="Y29">
        <v>84411741.639607802</v>
      </c>
      <c r="Z29">
        <v>84556673.153449997</v>
      </c>
      <c r="AA29">
        <v>84754105.308467895</v>
      </c>
      <c r="AB29">
        <v>84908922.556069598</v>
      </c>
      <c r="AC29">
        <v>85797658.613277793</v>
      </c>
      <c r="AD29">
        <v>87107020.015211999</v>
      </c>
      <c r="AE29">
        <v>87931297.2727575</v>
      </c>
    </row>
    <row r="30" spans="1:31" x14ac:dyDescent="0.3">
      <c r="A30" t="s">
        <v>244</v>
      </c>
      <c r="B30" t="s">
        <v>353</v>
      </c>
      <c r="C30" t="s">
        <v>297</v>
      </c>
      <c r="D30" t="s">
        <v>354</v>
      </c>
      <c r="E30" t="s">
        <v>298</v>
      </c>
      <c r="F30">
        <v>9154832.6815549992</v>
      </c>
      <c r="G30">
        <v>9587838.4576366004</v>
      </c>
      <c r="H30">
        <v>9680255.4498669896</v>
      </c>
      <c r="I30">
        <v>9956735.0011919197</v>
      </c>
      <c r="J30">
        <v>10153818.7318158</v>
      </c>
      <c r="K30">
        <v>10241532.9369606</v>
      </c>
      <c r="L30">
        <v>10547126.6149722</v>
      </c>
      <c r="M30">
        <v>11094043.456524201</v>
      </c>
      <c r="N30">
        <v>11742329.2909828</v>
      </c>
      <c r="O30">
        <v>12196477.2636459</v>
      </c>
      <c r="P30">
        <v>12070531.2350877</v>
      </c>
      <c r="Q30">
        <v>11943725.869035</v>
      </c>
      <c r="R30">
        <v>11749197.104588199</v>
      </c>
      <c r="S30">
        <v>11770998.898153</v>
      </c>
      <c r="T30">
        <v>11960802.969195001</v>
      </c>
      <c r="U30">
        <v>11865695.824759999</v>
      </c>
      <c r="V30">
        <v>11901393.394645199</v>
      </c>
      <c r="W30">
        <v>11915526.670021599</v>
      </c>
      <c r="X30">
        <v>11956357.8708876</v>
      </c>
      <c r="Y30">
        <v>11944712.4848135</v>
      </c>
      <c r="Z30">
        <v>12015524.801761201</v>
      </c>
      <c r="AA30">
        <v>12332560.5195267</v>
      </c>
      <c r="AB30">
        <v>12723610.8436778</v>
      </c>
      <c r="AC30">
        <v>13013494.324865701</v>
      </c>
      <c r="AD30">
        <v>13054609.0270545</v>
      </c>
      <c r="AE30">
        <v>12926576.3631164</v>
      </c>
    </row>
    <row r="31" spans="1:31" x14ac:dyDescent="0.3">
      <c r="A31" t="s">
        <v>244</v>
      </c>
      <c r="B31" t="s">
        <v>355</v>
      </c>
      <c r="C31" t="s">
        <v>297</v>
      </c>
      <c r="D31" t="s">
        <v>356</v>
      </c>
      <c r="E31" t="s">
        <v>298</v>
      </c>
      <c r="F31">
        <v>5586532.6545835501</v>
      </c>
      <c r="G31">
        <v>5756864.0480492404</v>
      </c>
      <c r="H31">
        <v>6239589.2969215102</v>
      </c>
      <c r="I31">
        <v>6440659.9935816796</v>
      </c>
      <c r="J31">
        <v>6496173.44511378</v>
      </c>
      <c r="K31">
        <v>6581980.7137878602</v>
      </c>
      <c r="L31">
        <v>6630991.0756491097</v>
      </c>
      <c r="M31">
        <v>6638883.9354537399</v>
      </c>
      <c r="N31">
        <v>6822684.0885552596</v>
      </c>
      <c r="O31">
        <v>6999264.9014261998</v>
      </c>
      <c r="P31">
        <v>7319130.3826024896</v>
      </c>
      <c r="Q31">
        <v>7597521.1968132099</v>
      </c>
      <c r="R31">
        <v>8199684.1567287901</v>
      </c>
      <c r="S31">
        <v>9235924.40137152</v>
      </c>
      <c r="T31">
        <v>9914842.8967598304</v>
      </c>
      <c r="U31">
        <v>10289294.907382701</v>
      </c>
      <c r="V31">
        <v>10200121.228813499</v>
      </c>
      <c r="W31">
        <v>10474706.988863099</v>
      </c>
      <c r="X31">
        <v>10824700.325740701</v>
      </c>
      <c r="Y31">
        <v>11034978.4527958</v>
      </c>
      <c r="Z31">
        <v>11181467.0991956</v>
      </c>
      <c r="AA31">
        <v>11423533.501394199</v>
      </c>
      <c r="AB31">
        <v>11850006.5711818</v>
      </c>
      <c r="AC31">
        <v>12132903.885727899</v>
      </c>
      <c r="AD31">
        <v>12343754.919449201</v>
      </c>
      <c r="AE31">
        <v>13046272.545956001</v>
      </c>
    </row>
    <row r="32" spans="1:31" x14ac:dyDescent="0.3">
      <c r="A32" t="s">
        <v>244</v>
      </c>
      <c r="B32" t="s">
        <v>357</v>
      </c>
      <c r="C32" t="s">
        <v>297</v>
      </c>
      <c r="D32" t="s">
        <v>358</v>
      </c>
      <c r="E32" t="s">
        <v>298</v>
      </c>
      <c r="F32">
        <v>34435589.0826848</v>
      </c>
      <c r="G32">
        <v>36550357.459917702</v>
      </c>
      <c r="H32">
        <v>37800119.836235099</v>
      </c>
      <c r="I32">
        <v>39339062.094902799</v>
      </c>
      <c r="J32">
        <v>41465172.486099102</v>
      </c>
      <c r="K32">
        <v>42810880.013232499</v>
      </c>
      <c r="L32">
        <v>44069019.815210402</v>
      </c>
      <c r="M32">
        <v>44780914.949450798</v>
      </c>
      <c r="N32">
        <v>45868721.3316283</v>
      </c>
      <c r="O32">
        <v>46627795.467427202</v>
      </c>
      <c r="P32">
        <v>46874268.677009597</v>
      </c>
      <c r="Q32">
        <v>46964147.220296197</v>
      </c>
      <c r="R32">
        <v>47134588.270376503</v>
      </c>
      <c r="S32">
        <v>47450262.3477799</v>
      </c>
      <c r="T32">
        <v>48065024.412451603</v>
      </c>
      <c r="U32">
        <v>48494268.182133101</v>
      </c>
      <c r="V32">
        <v>48868198.556652598</v>
      </c>
      <c r="W32">
        <v>49421552.697313003</v>
      </c>
      <c r="X32">
        <v>49554668.631318502</v>
      </c>
      <c r="Y32">
        <v>50188088.718313098</v>
      </c>
      <c r="Z32">
        <v>50592259.888875604</v>
      </c>
      <c r="AA32">
        <v>50865193.631057501</v>
      </c>
      <c r="AB32">
        <v>51343071.610775001</v>
      </c>
      <c r="AC32">
        <v>52181474.2433974</v>
      </c>
      <c r="AD32">
        <v>52745120.559247501</v>
      </c>
      <c r="AE32">
        <v>53139964.185102001</v>
      </c>
    </row>
    <row r="33" spans="1:31" x14ac:dyDescent="0.3">
      <c r="A33" t="s">
        <v>244</v>
      </c>
      <c r="B33" t="s">
        <v>359</v>
      </c>
      <c r="C33" t="s">
        <v>297</v>
      </c>
      <c r="D33" t="s">
        <v>360</v>
      </c>
      <c r="E33" t="s">
        <v>298</v>
      </c>
      <c r="F33">
        <v>11722259.5501392</v>
      </c>
      <c r="G33">
        <v>11112342.728199299</v>
      </c>
      <c r="H33">
        <v>10838963.9192839</v>
      </c>
      <c r="I33">
        <v>10423915.486023501</v>
      </c>
      <c r="J33">
        <v>10281691.964291699</v>
      </c>
      <c r="K33">
        <v>9928972.5110757202</v>
      </c>
      <c r="L33">
        <v>9772828.1214102805</v>
      </c>
      <c r="M33">
        <v>9460235.1021698192</v>
      </c>
      <c r="N33">
        <v>9043459.8607991301</v>
      </c>
      <c r="O33">
        <v>8626017.4225568809</v>
      </c>
      <c r="P33">
        <v>8302084.6921276003</v>
      </c>
      <c r="Q33">
        <v>8300279.9706415199</v>
      </c>
      <c r="R33">
        <v>9103326.6371983606</v>
      </c>
      <c r="S33">
        <v>8620949.8862235192</v>
      </c>
      <c r="T33">
        <v>8196777.38988965</v>
      </c>
      <c r="U33">
        <v>7822037.0368657596</v>
      </c>
      <c r="V33">
        <v>7406747.2952039298</v>
      </c>
      <c r="W33">
        <v>7181538.0650218297</v>
      </c>
      <c r="X33">
        <v>6848103.4307510098</v>
      </c>
      <c r="Y33">
        <v>6573689.7351564504</v>
      </c>
      <c r="Z33">
        <v>6436108.6043191599</v>
      </c>
      <c r="AA33">
        <v>6239029.0339288795</v>
      </c>
      <c r="AB33">
        <v>6029869.2455931501</v>
      </c>
      <c r="AC33">
        <v>5770606.5357732503</v>
      </c>
      <c r="AD33">
        <v>5517149.07566588</v>
      </c>
      <c r="AE33">
        <v>5273690.93921063</v>
      </c>
    </row>
    <row r="34" spans="1:31" x14ac:dyDescent="0.3">
      <c r="A34" t="s">
        <v>244</v>
      </c>
      <c r="B34" t="s">
        <v>361</v>
      </c>
      <c r="C34" t="s">
        <v>297</v>
      </c>
      <c r="D34" t="s">
        <v>362</v>
      </c>
      <c r="E34" t="s">
        <v>298</v>
      </c>
      <c r="F34">
        <v>18977823.832961202</v>
      </c>
      <c r="G34">
        <v>20348733.499051198</v>
      </c>
      <c r="H34">
        <v>21442421.6319777</v>
      </c>
      <c r="I34">
        <v>22143446.639922</v>
      </c>
      <c r="J34">
        <v>22980511.726638101</v>
      </c>
      <c r="K34">
        <v>23836863.6122429</v>
      </c>
      <c r="L34">
        <v>24642738.306678001</v>
      </c>
      <c r="M34">
        <v>25117696.337792002</v>
      </c>
      <c r="N34">
        <v>25157279.497819901</v>
      </c>
      <c r="O34">
        <v>25357168.581891801</v>
      </c>
      <c r="P34">
        <v>25353288.469845202</v>
      </c>
      <c r="Q34">
        <v>26661057.730147999</v>
      </c>
      <c r="R34">
        <v>27942446.438798599</v>
      </c>
      <c r="S34">
        <v>28427235.0492585</v>
      </c>
      <c r="T34">
        <v>28373218.113223299</v>
      </c>
      <c r="U34">
        <v>28266856.571318801</v>
      </c>
      <c r="V34">
        <v>28167568.4564027</v>
      </c>
      <c r="W34">
        <v>28332023.1509769</v>
      </c>
      <c r="X34">
        <v>27997821.996246502</v>
      </c>
      <c r="Y34">
        <v>28036965.337636601</v>
      </c>
      <c r="Z34">
        <v>28109136.909013301</v>
      </c>
      <c r="AA34">
        <v>27912089.672745001</v>
      </c>
      <c r="AB34">
        <v>27834631.949460901</v>
      </c>
      <c r="AC34">
        <v>27727955.5236146</v>
      </c>
      <c r="AD34">
        <v>27478892.726311199</v>
      </c>
      <c r="AE34">
        <v>27059930.0444814</v>
      </c>
    </row>
    <row r="35" spans="1:31" x14ac:dyDescent="0.3">
      <c r="A35" t="s">
        <v>244</v>
      </c>
      <c r="B35" t="s">
        <v>363</v>
      </c>
      <c r="C35" t="s">
        <v>297</v>
      </c>
      <c r="D35" t="s">
        <v>364</v>
      </c>
      <c r="E35" t="s">
        <v>298</v>
      </c>
      <c r="F35">
        <v>56111710.391113997</v>
      </c>
      <c r="G35">
        <v>57978209.349007301</v>
      </c>
      <c r="H35">
        <v>59683954.3528734</v>
      </c>
      <c r="I35">
        <v>61710349.086356699</v>
      </c>
      <c r="J35">
        <v>63696086.427955903</v>
      </c>
      <c r="K35">
        <v>66307652.4123362</v>
      </c>
      <c r="L35">
        <v>68010553.083219796</v>
      </c>
      <c r="M35">
        <v>68861560.061114594</v>
      </c>
      <c r="N35">
        <v>69700074.864612907</v>
      </c>
      <c r="O35">
        <v>69894268.731138602</v>
      </c>
      <c r="P35">
        <v>69886236.544954404</v>
      </c>
      <c r="Q35">
        <v>70380539.196876094</v>
      </c>
      <c r="R35">
        <v>70058077.290165603</v>
      </c>
      <c r="S35">
        <v>69557803.633498996</v>
      </c>
      <c r="T35">
        <v>69293542.535332695</v>
      </c>
      <c r="U35">
        <v>68756647.0595451</v>
      </c>
      <c r="V35">
        <v>68506747.581827998</v>
      </c>
      <c r="W35">
        <v>68426651.657050699</v>
      </c>
      <c r="X35">
        <v>68282715.086133793</v>
      </c>
      <c r="Y35">
        <v>67860102.050137401</v>
      </c>
      <c r="Z35">
        <v>67404311.4703134</v>
      </c>
      <c r="AA35">
        <v>66948624.992206201</v>
      </c>
      <c r="AB35">
        <v>66588208.6488185</v>
      </c>
      <c r="AC35">
        <v>66321458.708714798</v>
      </c>
      <c r="AD35">
        <v>66164947.223154597</v>
      </c>
      <c r="AE35">
        <v>66068021.814463899</v>
      </c>
    </row>
    <row r="36" spans="1:31" x14ac:dyDescent="0.3">
      <c r="A36" t="s">
        <v>244</v>
      </c>
      <c r="B36" t="s">
        <v>365</v>
      </c>
      <c r="C36" t="s">
        <v>297</v>
      </c>
      <c r="D36" t="s">
        <v>366</v>
      </c>
      <c r="E36" t="s">
        <v>298</v>
      </c>
      <c r="F36">
        <v>4018955.9141354002</v>
      </c>
      <c r="G36">
        <v>4980946.6642362596</v>
      </c>
      <c r="H36">
        <v>5429014.8781512799</v>
      </c>
      <c r="I36">
        <v>5645970.3552015303</v>
      </c>
      <c r="J36">
        <v>6026737.80100141</v>
      </c>
      <c r="K36">
        <v>6180646.4495893996</v>
      </c>
      <c r="L36">
        <v>6428827.6235695602</v>
      </c>
      <c r="M36">
        <v>6623648.8189104302</v>
      </c>
      <c r="N36">
        <v>7170497.7050736602</v>
      </c>
      <c r="O36">
        <v>7331372.77718879</v>
      </c>
      <c r="P36">
        <v>7611427.2876338502</v>
      </c>
      <c r="Q36">
        <v>7923734.0730635803</v>
      </c>
      <c r="R36">
        <v>8001943.0053246897</v>
      </c>
      <c r="S36">
        <v>7913244.5851818901</v>
      </c>
      <c r="T36">
        <v>7976118.5625400599</v>
      </c>
      <c r="U36">
        <v>8036581.6173467599</v>
      </c>
      <c r="V36">
        <v>8100021.9736557398</v>
      </c>
      <c r="W36">
        <v>8117331.4658434195</v>
      </c>
      <c r="X36">
        <v>8153497.7140534697</v>
      </c>
      <c r="Y36">
        <v>8173434.1248724498</v>
      </c>
      <c r="Z36">
        <v>8084236.7590121804</v>
      </c>
      <c r="AA36">
        <v>8016910.4945091596</v>
      </c>
      <c r="AB36">
        <v>7960666.8129768996</v>
      </c>
      <c r="AC36">
        <v>7869141.5637364602</v>
      </c>
      <c r="AD36">
        <v>8032597.7655304801</v>
      </c>
      <c r="AE36">
        <v>7965017.2267966298</v>
      </c>
    </row>
    <row r="37" spans="1:31" x14ac:dyDescent="0.3">
      <c r="A37" t="s">
        <v>244</v>
      </c>
      <c r="B37" t="s">
        <v>367</v>
      </c>
      <c r="C37" t="s">
        <v>297</v>
      </c>
      <c r="D37" t="s">
        <v>368</v>
      </c>
      <c r="E37" t="s">
        <v>298</v>
      </c>
      <c r="F37">
        <v>48973316.767423302</v>
      </c>
      <c r="G37">
        <v>49854000.334822603</v>
      </c>
      <c r="H37">
        <v>51091120.190839499</v>
      </c>
      <c r="I37">
        <v>52840298.504351497</v>
      </c>
      <c r="J37">
        <v>54428342.629980803</v>
      </c>
      <c r="K37">
        <v>56648466.242807098</v>
      </c>
      <c r="L37">
        <v>57814880.759518497</v>
      </c>
      <c r="M37">
        <v>58066236.125271298</v>
      </c>
      <c r="N37">
        <v>57876931.975421801</v>
      </c>
      <c r="O37">
        <v>57257624.646360204</v>
      </c>
      <c r="P37">
        <v>56718578.471659496</v>
      </c>
      <c r="Q37">
        <v>56757676.4693131</v>
      </c>
      <c r="R37">
        <v>56608119.220281802</v>
      </c>
      <c r="S37">
        <v>56300486.637487002</v>
      </c>
      <c r="T37">
        <v>56235274.201457299</v>
      </c>
      <c r="U37">
        <v>55704456.283081003</v>
      </c>
      <c r="V37">
        <v>55530806.734518498</v>
      </c>
      <c r="W37">
        <v>55670474.340817802</v>
      </c>
      <c r="X37">
        <v>55631838.304362297</v>
      </c>
      <c r="Y37">
        <v>55225544.328344204</v>
      </c>
      <c r="Z37">
        <v>54680778.484202497</v>
      </c>
      <c r="AA37">
        <v>54354057.961698897</v>
      </c>
      <c r="AB37">
        <v>54098437.568644904</v>
      </c>
      <c r="AC37">
        <v>53494274.622880101</v>
      </c>
      <c r="AD37">
        <v>53105869.624977298</v>
      </c>
      <c r="AE37">
        <v>53108849.695286401</v>
      </c>
    </row>
    <row r="38" spans="1:31" x14ac:dyDescent="0.3">
      <c r="A38" t="s">
        <v>244</v>
      </c>
      <c r="B38" t="s">
        <v>369</v>
      </c>
      <c r="C38" t="s">
        <v>297</v>
      </c>
      <c r="D38" t="s">
        <v>370</v>
      </c>
      <c r="E38" t="s">
        <v>298</v>
      </c>
      <c r="F38">
        <v>3219603.2216427899</v>
      </c>
      <c r="G38">
        <v>3225130.4981112001</v>
      </c>
      <c r="H38">
        <v>3243048.89037902</v>
      </c>
      <c r="I38">
        <v>3307948.27807082</v>
      </c>
      <c r="J38">
        <v>3326601.1379116601</v>
      </c>
      <c r="K38">
        <v>3564605.5195319699</v>
      </c>
      <c r="L38">
        <v>3843359.0319121401</v>
      </c>
      <c r="M38">
        <v>4230465.2932305103</v>
      </c>
      <c r="N38">
        <v>4684103.0425483296</v>
      </c>
      <c r="O38">
        <v>5309985.9286610698</v>
      </c>
      <c r="P38">
        <v>5549211.4380822396</v>
      </c>
      <c r="Q38">
        <v>5686385.0272153802</v>
      </c>
      <c r="R38">
        <v>5440800.7403077697</v>
      </c>
      <c r="S38">
        <v>5338795.9208594896</v>
      </c>
      <c r="T38">
        <v>5080769.5946657797</v>
      </c>
      <c r="U38">
        <v>5014255.6972532803</v>
      </c>
      <c r="V38">
        <v>4876859.6308631701</v>
      </c>
      <c r="W38">
        <v>4644227.3046858702</v>
      </c>
      <c r="X38">
        <v>4505306.0592830405</v>
      </c>
      <c r="Y38">
        <v>4469140.8536593299</v>
      </c>
      <c r="Z38">
        <v>4644004.00522264</v>
      </c>
      <c r="AA38">
        <v>4582820.8192101801</v>
      </c>
      <c r="AB38">
        <v>4534598.1781157199</v>
      </c>
      <c r="AC38">
        <v>4958530.8226078898</v>
      </c>
      <c r="AD38">
        <v>5026403.7265106002</v>
      </c>
      <c r="AE38">
        <v>4994154.8923808001</v>
      </c>
    </row>
    <row r="39" spans="1:31" x14ac:dyDescent="0.3">
      <c r="A39" t="s">
        <v>244</v>
      </c>
      <c r="B39" t="s">
        <v>371</v>
      </c>
      <c r="C39" t="s">
        <v>297</v>
      </c>
      <c r="D39" t="s">
        <v>372</v>
      </c>
      <c r="E39" t="s">
        <v>298</v>
      </c>
      <c r="F39">
        <v>7003854.0434740102</v>
      </c>
      <c r="G39">
        <v>7023608.2109365296</v>
      </c>
      <c r="H39">
        <v>6979517.3974341303</v>
      </c>
      <c r="I39">
        <v>7015276.6414994802</v>
      </c>
      <c r="J39">
        <v>6854529.5131997103</v>
      </c>
      <c r="K39">
        <v>6718418.4148722896</v>
      </c>
      <c r="L39">
        <v>6656732.4685768802</v>
      </c>
      <c r="M39">
        <v>6531085.92778836</v>
      </c>
      <c r="N39">
        <v>6533439.4272528002</v>
      </c>
      <c r="O39">
        <v>6613945.1119374</v>
      </c>
      <c r="P39">
        <v>6524519.8526472999</v>
      </c>
      <c r="Q39">
        <v>6462250.4150067996</v>
      </c>
      <c r="R39">
        <v>6480818.5149242599</v>
      </c>
      <c r="S39">
        <v>6456815.9825644204</v>
      </c>
      <c r="T39">
        <v>6470149.74628036</v>
      </c>
      <c r="U39">
        <v>6421103.9174294397</v>
      </c>
      <c r="V39">
        <v>6307272.3772887597</v>
      </c>
      <c r="W39">
        <v>6221878.5919568399</v>
      </c>
      <c r="X39">
        <v>6248908.03568656</v>
      </c>
      <c r="Y39">
        <v>6478754.8280009003</v>
      </c>
      <c r="Z39">
        <v>6583620.2413053801</v>
      </c>
      <c r="AA39">
        <v>6597492.35866741</v>
      </c>
      <c r="AB39">
        <v>6679714.3684931202</v>
      </c>
      <c r="AC39">
        <v>6716474.0825973004</v>
      </c>
      <c r="AD39">
        <v>6687236.3435573904</v>
      </c>
      <c r="AE39">
        <v>6734242.5351291103</v>
      </c>
    </row>
    <row r="40" spans="1:31" x14ac:dyDescent="0.3">
      <c r="A40" t="s">
        <v>244</v>
      </c>
      <c r="B40" t="s">
        <v>373</v>
      </c>
      <c r="C40" t="s">
        <v>297</v>
      </c>
      <c r="D40" t="s">
        <v>374</v>
      </c>
      <c r="E40" t="s">
        <v>298</v>
      </c>
      <c r="F40">
        <v>485104719.82610899</v>
      </c>
      <c r="G40">
        <v>522310115.256262</v>
      </c>
      <c r="H40">
        <v>554697461.08970499</v>
      </c>
      <c r="I40">
        <v>581920282.04017699</v>
      </c>
      <c r="J40">
        <v>608636963.17020094</v>
      </c>
      <c r="K40">
        <v>635276482.94203198</v>
      </c>
      <c r="L40">
        <v>660278837.53356194</v>
      </c>
      <c r="M40">
        <v>683704504.28779995</v>
      </c>
      <c r="N40">
        <v>705873350.46478701</v>
      </c>
      <c r="O40">
        <v>728109422.45863605</v>
      </c>
      <c r="P40">
        <v>751800782.70624495</v>
      </c>
      <c r="Q40">
        <v>774088776.30189896</v>
      </c>
      <c r="R40">
        <v>792777194.17037594</v>
      </c>
      <c r="S40">
        <v>809715102.231776</v>
      </c>
      <c r="T40">
        <v>822230963.481305</v>
      </c>
      <c r="U40">
        <v>834556605.76306498</v>
      </c>
      <c r="V40">
        <v>847127762.20926297</v>
      </c>
      <c r="W40">
        <v>859970724.26454401</v>
      </c>
      <c r="X40">
        <v>874954367.33877504</v>
      </c>
      <c r="Y40">
        <v>890464132.62391198</v>
      </c>
      <c r="Z40">
        <v>906111436.02850199</v>
      </c>
      <c r="AA40">
        <v>921840887.68636501</v>
      </c>
      <c r="AB40">
        <v>937221436.83825696</v>
      </c>
      <c r="AC40">
        <v>952331204.85669303</v>
      </c>
      <c r="AD40">
        <v>968642534.16824698</v>
      </c>
      <c r="AE40">
        <v>983202907.50459003</v>
      </c>
    </row>
    <row r="41" spans="1:31" x14ac:dyDescent="0.3">
      <c r="A41" t="s">
        <v>244</v>
      </c>
      <c r="B41" t="s">
        <v>375</v>
      </c>
      <c r="C41" t="s">
        <v>297</v>
      </c>
      <c r="D41" t="s">
        <v>376</v>
      </c>
      <c r="E41" t="s">
        <v>298</v>
      </c>
    </row>
    <row r="42" spans="1:31" x14ac:dyDescent="0.3">
      <c r="A42" t="s">
        <v>244</v>
      </c>
      <c r="B42" t="s">
        <v>377</v>
      </c>
      <c r="C42" t="s">
        <v>297</v>
      </c>
      <c r="D42" t="s">
        <v>378</v>
      </c>
      <c r="E42" t="s">
        <v>298</v>
      </c>
    </row>
    <row r="43" spans="1:31" x14ac:dyDescent="0.3">
      <c r="A43" t="s">
        <v>244</v>
      </c>
      <c r="B43" t="s">
        <v>379</v>
      </c>
      <c r="C43" t="s">
        <v>297</v>
      </c>
      <c r="D43" t="s">
        <v>380</v>
      </c>
      <c r="E43" t="s">
        <v>298</v>
      </c>
      <c r="F43">
        <v>13629305.7670817</v>
      </c>
      <c r="G43">
        <v>14117910.89775</v>
      </c>
      <c r="H43">
        <v>15668253.130777201</v>
      </c>
      <c r="I43">
        <v>15999671.8378141</v>
      </c>
      <c r="J43">
        <v>15503265.1068263</v>
      </c>
      <c r="K43">
        <v>15071577.487803999</v>
      </c>
      <c r="L43">
        <v>15082261.458911199</v>
      </c>
      <c r="M43">
        <v>16185682.508029399</v>
      </c>
      <c r="N43">
        <v>17410132.0870317</v>
      </c>
      <c r="O43">
        <v>18701627.891906802</v>
      </c>
      <c r="P43">
        <v>20193057.579769298</v>
      </c>
      <c r="Q43">
        <v>23565798.463576</v>
      </c>
      <c r="R43">
        <v>25123788.973613199</v>
      </c>
      <c r="S43">
        <v>25281970.626849301</v>
      </c>
      <c r="T43">
        <v>25058500.5873872</v>
      </c>
      <c r="U43">
        <v>25010846.179976199</v>
      </c>
      <c r="V43">
        <v>25345157.0791509</v>
      </c>
      <c r="W43">
        <v>25689673.902066398</v>
      </c>
      <c r="X43">
        <v>26472961.691880699</v>
      </c>
      <c r="Y43">
        <v>26888248.736515898</v>
      </c>
      <c r="Z43">
        <v>27890718.9199748</v>
      </c>
      <c r="AA43">
        <v>29259521.881126199</v>
      </c>
      <c r="AB43">
        <v>31084390.729294099</v>
      </c>
      <c r="AC43">
        <v>32772371.456531201</v>
      </c>
      <c r="AD43">
        <v>34615561.539978102</v>
      </c>
      <c r="AE43">
        <v>35462539.523052</v>
      </c>
    </row>
    <row r="44" spans="1:31" x14ac:dyDescent="0.3">
      <c r="A44" t="s">
        <v>244</v>
      </c>
      <c r="B44" t="s">
        <v>381</v>
      </c>
      <c r="C44" t="s">
        <v>297</v>
      </c>
      <c r="D44" t="s">
        <v>382</v>
      </c>
      <c r="E44" t="s">
        <v>298</v>
      </c>
      <c r="F44">
        <v>777675320.23719299</v>
      </c>
      <c r="G44">
        <v>803100255.44549894</v>
      </c>
      <c r="H44">
        <v>828099681.46840203</v>
      </c>
      <c r="I44">
        <v>847749295.425547</v>
      </c>
      <c r="J44">
        <v>861907923.98108494</v>
      </c>
      <c r="K44">
        <v>877937801.82440698</v>
      </c>
      <c r="L44">
        <v>890520255.584409</v>
      </c>
      <c r="M44">
        <v>894861124.68014002</v>
      </c>
      <c r="N44">
        <v>900131552.53066802</v>
      </c>
      <c r="O44">
        <v>905788247.05020404</v>
      </c>
      <c r="P44">
        <v>913162099.89005995</v>
      </c>
      <c r="Q44">
        <v>922096962.84637296</v>
      </c>
      <c r="R44">
        <v>930363356.61211896</v>
      </c>
      <c r="S44">
        <v>934337888.19057298</v>
      </c>
      <c r="T44">
        <v>927081947.57667994</v>
      </c>
      <c r="U44">
        <v>918430848.33919704</v>
      </c>
      <c r="V44">
        <v>912828176.17855406</v>
      </c>
      <c r="W44">
        <v>910051342.70460105</v>
      </c>
      <c r="X44">
        <v>908091598.33665705</v>
      </c>
      <c r="Y44">
        <v>907352529.35369098</v>
      </c>
      <c r="Z44">
        <v>909894212.09066904</v>
      </c>
      <c r="AA44">
        <v>912826692.89084601</v>
      </c>
      <c r="AB44">
        <v>917732871.77862096</v>
      </c>
      <c r="AC44">
        <v>923558141.23944998</v>
      </c>
      <c r="AD44">
        <v>927194316.748667</v>
      </c>
      <c r="AE44">
        <v>926474948.220824</v>
      </c>
    </row>
    <row r="45" spans="1:31" x14ac:dyDescent="0.3">
      <c r="A45" t="s">
        <v>244</v>
      </c>
      <c r="B45" t="s">
        <v>383</v>
      </c>
      <c r="C45" t="s">
        <v>297</v>
      </c>
      <c r="D45" t="s">
        <v>384</v>
      </c>
      <c r="E45" t="s">
        <v>298</v>
      </c>
      <c r="F45">
        <v>759871325.38765097</v>
      </c>
      <c r="G45">
        <v>787207968.69244099</v>
      </c>
      <c r="H45">
        <v>814566354.00939596</v>
      </c>
      <c r="I45">
        <v>836823302.00074196</v>
      </c>
      <c r="J45">
        <v>854060302.40023601</v>
      </c>
      <c r="K45">
        <v>873717596.10400701</v>
      </c>
      <c r="L45">
        <v>890007692.82826304</v>
      </c>
      <c r="M45">
        <v>898193290.33202004</v>
      </c>
      <c r="N45">
        <v>907152801.37760401</v>
      </c>
      <c r="O45">
        <v>916341170.83221197</v>
      </c>
      <c r="P45">
        <v>927108261.49624002</v>
      </c>
      <c r="Q45">
        <v>939757034.29463995</v>
      </c>
      <c r="R45">
        <v>951649559.57393503</v>
      </c>
      <c r="S45">
        <v>959141018.19009197</v>
      </c>
      <c r="T45">
        <v>955423629.28582895</v>
      </c>
      <c r="U45">
        <v>950104459.41137898</v>
      </c>
      <c r="V45">
        <v>947740928.03312194</v>
      </c>
      <c r="W45">
        <v>947833157.63274896</v>
      </c>
      <c r="X45">
        <v>948462138.63795996</v>
      </c>
      <c r="Y45">
        <v>950401380.25884604</v>
      </c>
      <c r="Z45">
        <v>955357869.81395304</v>
      </c>
      <c r="AA45">
        <v>960887027.54474497</v>
      </c>
      <c r="AB45">
        <v>967731398.50029397</v>
      </c>
      <c r="AC45">
        <v>975897350.96163094</v>
      </c>
      <c r="AD45">
        <v>982053216.97135401</v>
      </c>
      <c r="AE45">
        <v>983770370.88880098</v>
      </c>
    </row>
    <row r="46" spans="1:31" x14ac:dyDescent="0.3">
      <c r="A46" t="s">
        <v>244</v>
      </c>
      <c r="B46" t="s">
        <v>385</v>
      </c>
      <c r="C46" t="s">
        <v>297</v>
      </c>
      <c r="D46" t="s">
        <v>386</v>
      </c>
      <c r="E46" t="s">
        <v>298</v>
      </c>
    </row>
    <row r="47" spans="1:31" x14ac:dyDescent="0.3">
      <c r="A47" t="s">
        <v>244</v>
      </c>
      <c r="B47" t="s">
        <v>387</v>
      </c>
      <c r="C47" t="s">
        <v>297</v>
      </c>
      <c r="D47" t="s">
        <v>388</v>
      </c>
      <c r="E47" t="s">
        <v>298</v>
      </c>
      <c r="F47">
        <v>352147155.43020302</v>
      </c>
      <c r="G47">
        <v>365435783.32545602</v>
      </c>
      <c r="H47">
        <v>376167012.72720402</v>
      </c>
      <c r="I47">
        <v>385785092.46292698</v>
      </c>
      <c r="J47">
        <v>397428531.36440802</v>
      </c>
      <c r="K47">
        <v>406284039.25576401</v>
      </c>
      <c r="L47">
        <v>414110218.64200401</v>
      </c>
      <c r="M47">
        <v>421032423.74011999</v>
      </c>
      <c r="N47">
        <v>426008352.57348698</v>
      </c>
      <c r="O47">
        <v>429030040.15774697</v>
      </c>
      <c r="P47">
        <v>431123195.72857302</v>
      </c>
      <c r="Q47">
        <v>432334138.31681502</v>
      </c>
      <c r="R47">
        <v>432803561.25548297</v>
      </c>
      <c r="S47">
        <v>432266736.65844899</v>
      </c>
      <c r="T47">
        <v>432798401.04765803</v>
      </c>
      <c r="U47">
        <v>433178904.82143301</v>
      </c>
      <c r="V47">
        <v>432942858.04647899</v>
      </c>
      <c r="W47">
        <v>432975276.93628502</v>
      </c>
      <c r="X47">
        <v>433971818.56000102</v>
      </c>
      <c r="Y47">
        <v>435448804.741436</v>
      </c>
      <c r="Z47">
        <v>436086847.94029498</v>
      </c>
      <c r="AA47">
        <v>437298796.67826903</v>
      </c>
      <c r="AB47">
        <v>438694931.07138199</v>
      </c>
      <c r="AC47">
        <v>440302132.27998698</v>
      </c>
      <c r="AD47">
        <v>442247447.293033</v>
      </c>
      <c r="AE47">
        <v>444752596.21056098</v>
      </c>
    </row>
    <row r="48" spans="1:31" x14ac:dyDescent="0.3">
      <c r="A48" t="s">
        <v>244</v>
      </c>
      <c r="B48" t="s">
        <v>389</v>
      </c>
      <c r="C48" t="s">
        <v>297</v>
      </c>
      <c r="D48" t="s">
        <v>390</v>
      </c>
      <c r="E48" t="s">
        <v>298</v>
      </c>
      <c r="F48">
        <v>402849198.968894</v>
      </c>
      <c r="G48">
        <v>420907693.90516901</v>
      </c>
      <c r="H48">
        <v>435649903.88165998</v>
      </c>
      <c r="I48">
        <v>449293407.73897302</v>
      </c>
      <c r="J48">
        <v>465046451.44243598</v>
      </c>
      <c r="K48">
        <v>477221624.36434698</v>
      </c>
      <c r="L48">
        <v>487967317.51131302</v>
      </c>
      <c r="M48">
        <v>497914373.58398402</v>
      </c>
      <c r="N48">
        <v>505232311.66773701</v>
      </c>
      <c r="O48">
        <v>511054244.34582502</v>
      </c>
      <c r="P48">
        <v>515989973.127231</v>
      </c>
      <c r="Q48">
        <v>519384512.50743502</v>
      </c>
      <c r="R48">
        <v>521508376.82338202</v>
      </c>
      <c r="S48">
        <v>522083320.27059501</v>
      </c>
      <c r="T48">
        <v>524152408.295937</v>
      </c>
      <c r="U48">
        <v>527104099.03187698</v>
      </c>
      <c r="V48">
        <v>529572490.78240502</v>
      </c>
      <c r="W48">
        <v>532143879.25783598</v>
      </c>
      <c r="X48">
        <v>536351335.84466499</v>
      </c>
      <c r="Y48">
        <v>540712268.72326696</v>
      </c>
      <c r="Z48">
        <v>543336975.85886896</v>
      </c>
      <c r="AA48">
        <v>546291055.94345796</v>
      </c>
      <c r="AB48">
        <v>549630886.37914002</v>
      </c>
      <c r="AC48">
        <v>552207634.23429406</v>
      </c>
      <c r="AD48">
        <v>555417826.51409805</v>
      </c>
      <c r="AE48">
        <v>559080679.102126</v>
      </c>
    </row>
    <row r="49" spans="1:31" x14ac:dyDescent="0.3">
      <c r="A49" t="s">
        <v>244</v>
      </c>
      <c r="B49" t="s">
        <v>391</v>
      </c>
      <c r="C49" t="s">
        <v>297</v>
      </c>
      <c r="D49" t="s">
        <v>392</v>
      </c>
      <c r="E49" t="s">
        <v>298</v>
      </c>
      <c r="F49">
        <v>29152527.293540701</v>
      </c>
      <c r="G49">
        <v>30821764.959705699</v>
      </c>
      <c r="H49">
        <v>32210618.8869472</v>
      </c>
      <c r="I49">
        <v>33599934.971439801</v>
      </c>
      <c r="J49">
        <v>34881004.090971999</v>
      </c>
      <c r="K49">
        <v>35800128.234854601</v>
      </c>
      <c r="L49">
        <v>36775910.630823404</v>
      </c>
      <c r="M49">
        <v>37627405.851115599</v>
      </c>
      <c r="N49">
        <v>38425509.712224796</v>
      </c>
      <c r="O49">
        <v>39258274.605713002</v>
      </c>
      <c r="P49">
        <v>40238664.866091199</v>
      </c>
      <c r="Q49">
        <v>41087207.964500897</v>
      </c>
      <c r="R49">
        <v>41776139.117055103</v>
      </c>
      <c r="S49">
        <v>42389879.581478603</v>
      </c>
      <c r="T49">
        <v>43410767.313152499</v>
      </c>
      <c r="U49">
        <v>44457967.564356402</v>
      </c>
      <c r="V49">
        <v>45176604.809613504</v>
      </c>
      <c r="W49">
        <v>45894526.618248001</v>
      </c>
      <c r="X49">
        <v>47034001.642166503</v>
      </c>
      <c r="Y49">
        <v>47976525.568942197</v>
      </c>
      <c r="Z49">
        <v>48676559.248513997</v>
      </c>
      <c r="AA49">
        <v>49156277.378758699</v>
      </c>
      <c r="AB49">
        <v>49516541.004367404</v>
      </c>
      <c r="AC49">
        <v>49691386.46796</v>
      </c>
      <c r="AD49">
        <v>50100306.739463203</v>
      </c>
      <c r="AE49">
        <v>50651587.308376499</v>
      </c>
    </row>
    <row r="50" spans="1:31" x14ac:dyDescent="0.3">
      <c r="A50" t="s">
        <v>244</v>
      </c>
      <c r="B50" t="s">
        <v>393</v>
      </c>
      <c r="C50" t="s">
        <v>297</v>
      </c>
      <c r="D50" t="s">
        <v>394</v>
      </c>
      <c r="E50" t="s">
        <v>298</v>
      </c>
      <c r="F50">
        <v>23039694.251237899</v>
      </c>
      <c r="G50">
        <v>26012360.445367198</v>
      </c>
      <c r="H50">
        <v>28524562.325831</v>
      </c>
      <c r="I50">
        <v>31046965.354936998</v>
      </c>
      <c r="J50">
        <v>33768465.385741398</v>
      </c>
      <c r="K50">
        <v>36070933.462608397</v>
      </c>
      <c r="L50">
        <v>37943594.7626312</v>
      </c>
      <c r="M50">
        <v>40026999.009520598</v>
      </c>
      <c r="N50">
        <v>41502558.613959603</v>
      </c>
      <c r="O50">
        <v>43365343.0493882</v>
      </c>
      <c r="P50">
        <v>45129708.043693803</v>
      </c>
      <c r="Q50">
        <v>46397388.9338689</v>
      </c>
      <c r="R50">
        <v>47316439.238314599</v>
      </c>
      <c r="S50">
        <v>47785264.117245696</v>
      </c>
      <c r="T50">
        <v>48290857.792742603</v>
      </c>
      <c r="U50">
        <v>49773256.954942897</v>
      </c>
      <c r="V50">
        <v>51714907.202074103</v>
      </c>
      <c r="W50">
        <v>53478141.655213498</v>
      </c>
      <c r="X50">
        <v>55486434.3985589</v>
      </c>
      <c r="Y50">
        <v>57371867.0543207</v>
      </c>
      <c r="Z50">
        <v>58630509.185494803</v>
      </c>
      <c r="AA50">
        <v>59872709.473040901</v>
      </c>
      <c r="AB50">
        <v>61432825.194157101</v>
      </c>
      <c r="AC50">
        <v>62221038.579224698</v>
      </c>
      <c r="AD50">
        <v>63071946.046983398</v>
      </c>
      <c r="AE50">
        <v>63676495.583187804</v>
      </c>
    </row>
    <row r="51" spans="1:31" x14ac:dyDescent="0.3">
      <c r="A51" t="s">
        <v>244</v>
      </c>
      <c r="B51" t="s">
        <v>395</v>
      </c>
      <c r="C51" t="s">
        <v>297</v>
      </c>
      <c r="D51" t="s">
        <v>396</v>
      </c>
      <c r="E51" t="s">
        <v>298</v>
      </c>
    </row>
    <row r="52" spans="1:31" x14ac:dyDescent="0.3">
      <c r="A52" t="s">
        <v>244</v>
      </c>
      <c r="B52" t="s">
        <v>397</v>
      </c>
      <c r="C52" t="s">
        <v>297</v>
      </c>
      <c r="D52" t="s">
        <v>398</v>
      </c>
      <c r="E52" t="s">
        <v>298</v>
      </c>
    </row>
    <row r="53" spans="1:31" x14ac:dyDescent="0.3">
      <c r="A53" t="s">
        <v>244</v>
      </c>
      <c r="B53" t="s">
        <v>399</v>
      </c>
      <c r="C53" t="s">
        <v>297</v>
      </c>
      <c r="D53" t="s">
        <v>400</v>
      </c>
      <c r="E53" t="s">
        <v>298</v>
      </c>
      <c r="F53">
        <v>21821440.9591268</v>
      </c>
      <c r="G53">
        <v>22833522.918782499</v>
      </c>
      <c r="H53">
        <v>24065566.258178499</v>
      </c>
      <c r="I53">
        <v>24727777.8004767</v>
      </c>
      <c r="J53">
        <v>25291493.2293211</v>
      </c>
      <c r="K53">
        <v>26226241.524354201</v>
      </c>
      <c r="L53">
        <v>27627885.378638301</v>
      </c>
      <c r="M53">
        <v>28291282.941080298</v>
      </c>
      <c r="N53">
        <v>29310378.247166101</v>
      </c>
      <c r="O53">
        <v>30516287.038940601</v>
      </c>
      <c r="P53">
        <v>31429226.185930599</v>
      </c>
      <c r="Q53">
        <v>32167909.3825492</v>
      </c>
      <c r="R53">
        <v>31993282.283674099</v>
      </c>
      <c r="S53">
        <v>32205966.352740701</v>
      </c>
      <c r="T53">
        <v>31625535.862523701</v>
      </c>
      <c r="U53">
        <v>30990542.1040201</v>
      </c>
      <c r="V53">
        <v>30320381.199588802</v>
      </c>
      <c r="W53">
        <v>29663911.4891949</v>
      </c>
      <c r="X53">
        <v>29208298.941654</v>
      </c>
      <c r="Y53">
        <v>28736332.014961299</v>
      </c>
      <c r="Z53">
        <v>28367403.613231</v>
      </c>
      <c r="AA53">
        <v>27693250.2905256</v>
      </c>
      <c r="AB53">
        <v>26998207.762780499</v>
      </c>
      <c r="AC53">
        <v>26663275.6936999</v>
      </c>
      <c r="AD53">
        <v>26200386.414264601</v>
      </c>
      <c r="AE53">
        <v>24942493.963176601</v>
      </c>
    </row>
    <row r="54" spans="1:31" x14ac:dyDescent="0.3">
      <c r="A54" t="s">
        <v>244</v>
      </c>
      <c r="B54" t="s">
        <v>401</v>
      </c>
      <c r="C54" t="s">
        <v>297</v>
      </c>
      <c r="D54" t="s">
        <v>402</v>
      </c>
      <c r="E54" t="s">
        <v>298</v>
      </c>
      <c r="F54">
        <v>31667902.165078599</v>
      </c>
      <c r="G54">
        <v>33305154.728184301</v>
      </c>
      <c r="H54">
        <v>35169722.406892397</v>
      </c>
      <c r="I54">
        <v>36218646.172254302</v>
      </c>
      <c r="J54">
        <v>37558364.585592799</v>
      </c>
      <c r="K54">
        <v>39253985.969438903</v>
      </c>
      <c r="L54">
        <v>41121849.060887598</v>
      </c>
      <c r="M54">
        <v>41758866.353405803</v>
      </c>
      <c r="N54">
        <v>43140734.4338018</v>
      </c>
      <c r="O54">
        <v>45150560.2814859</v>
      </c>
      <c r="P54">
        <v>46605780.509483203</v>
      </c>
      <c r="Q54">
        <v>47557058.4344825</v>
      </c>
      <c r="R54">
        <v>47537530.814465798</v>
      </c>
      <c r="S54">
        <v>48177650.127218798</v>
      </c>
      <c r="T54">
        <v>47494538.0557032</v>
      </c>
      <c r="U54">
        <v>46770521.511749201</v>
      </c>
      <c r="V54">
        <v>45865652.6405866</v>
      </c>
      <c r="W54">
        <v>44883062.104434602</v>
      </c>
      <c r="X54">
        <v>44430759.071348399</v>
      </c>
      <c r="Y54">
        <v>43880727.054940604</v>
      </c>
      <c r="Z54">
        <v>43392266.767714202</v>
      </c>
      <c r="AA54">
        <v>42547799.849839501</v>
      </c>
      <c r="AB54">
        <v>41817044.385273002</v>
      </c>
      <c r="AC54">
        <v>41445588.844230004</v>
      </c>
      <c r="AD54">
        <v>40829752.088490598</v>
      </c>
      <c r="AE54">
        <v>39615719.826037496</v>
      </c>
    </row>
    <row r="55" spans="1:31" x14ac:dyDescent="0.3">
      <c r="A55" t="s">
        <v>244</v>
      </c>
      <c r="B55" t="s">
        <v>403</v>
      </c>
      <c r="C55" t="s">
        <v>297</v>
      </c>
      <c r="D55" t="s">
        <v>404</v>
      </c>
      <c r="E55" t="s">
        <v>298</v>
      </c>
      <c r="F55">
        <v>9814247.98641661</v>
      </c>
      <c r="G55">
        <v>10442222.732348099</v>
      </c>
      <c r="H55">
        <v>11074858.4419528</v>
      </c>
      <c r="I55">
        <v>11462792.6753875</v>
      </c>
      <c r="J55">
        <v>12251285.011286</v>
      </c>
      <c r="K55">
        <v>13019280.488373499</v>
      </c>
      <c r="L55">
        <v>13479458.056329699</v>
      </c>
      <c r="M55">
        <v>13444423.142333999</v>
      </c>
      <c r="N55">
        <v>13803582.9356807</v>
      </c>
      <c r="O55">
        <v>14611380.134304799</v>
      </c>
      <c r="P55">
        <v>15155016.4825838</v>
      </c>
      <c r="Q55">
        <v>15364462.463124599</v>
      </c>
      <c r="R55">
        <v>15523877.585677801</v>
      </c>
      <c r="S55">
        <v>15956400.293518299</v>
      </c>
      <c r="T55">
        <v>15856550.2778005</v>
      </c>
      <c r="U55">
        <v>15771214.432877</v>
      </c>
      <c r="V55">
        <v>15538183.172731601</v>
      </c>
      <c r="W55">
        <v>15212279.485470099</v>
      </c>
      <c r="X55">
        <v>15217430.393204199</v>
      </c>
      <c r="Y55">
        <v>15140445.2635601</v>
      </c>
      <c r="Z55">
        <v>15021346.2727973</v>
      </c>
      <c r="AA55">
        <v>14852133.3752084</v>
      </c>
      <c r="AB55">
        <v>14817973.716232101</v>
      </c>
      <c r="AC55">
        <v>14781899.581415599</v>
      </c>
      <c r="AD55">
        <v>14629120.8295065</v>
      </c>
      <c r="AE55">
        <v>14673225.862861</v>
      </c>
    </row>
    <row r="56" spans="1:31" x14ac:dyDescent="0.3">
      <c r="A56" t="s">
        <v>244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1" x14ac:dyDescent="0.3">
      <c r="A57" t="s">
        <v>244</v>
      </c>
      <c r="B57" t="s">
        <v>407</v>
      </c>
      <c r="C57" t="s">
        <v>297</v>
      </c>
      <c r="D57" t="s">
        <v>408</v>
      </c>
      <c r="E57" t="s">
        <v>298</v>
      </c>
      <c r="F57">
        <v>1666982454.94382</v>
      </c>
      <c r="G57">
        <v>1745461216.28104</v>
      </c>
      <c r="H57">
        <v>1815477253.8992801</v>
      </c>
      <c r="I57">
        <v>1873838458.94259</v>
      </c>
      <c r="J57">
        <v>1928057400.7664199</v>
      </c>
      <c r="K57">
        <v>1980714832.4646201</v>
      </c>
      <c r="L57">
        <v>2026858973.84729</v>
      </c>
      <c r="M57">
        <v>2062268725.65376</v>
      </c>
      <c r="N57">
        <v>2094867404.31182</v>
      </c>
      <c r="O57">
        <v>2126525329.7319</v>
      </c>
      <c r="P57">
        <v>2160545003.3748002</v>
      </c>
      <c r="Q57">
        <v>2193191225.1486402</v>
      </c>
      <c r="R57">
        <v>2220352842.0950198</v>
      </c>
      <c r="S57">
        <v>2239961716.9443202</v>
      </c>
      <c r="T57">
        <v>2245247629.2569199</v>
      </c>
      <c r="U57">
        <v>2249834867.5714202</v>
      </c>
      <c r="V57">
        <v>2257321876.6138601</v>
      </c>
      <c r="W57">
        <v>2268002738.1199002</v>
      </c>
      <c r="X57">
        <v>2283213451.3181901</v>
      </c>
      <c r="Y57">
        <v>2300419786.02213</v>
      </c>
      <c r="Z57">
        <v>2319479256.8310399</v>
      </c>
      <c r="AA57">
        <v>2339374089.5248299</v>
      </c>
      <c r="AB57">
        <v>2361333912.1757102</v>
      </c>
      <c r="AC57">
        <v>2383240791.1472502</v>
      </c>
      <c r="AD57">
        <v>2404815473.5743399</v>
      </c>
      <c r="AE57">
        <v>2420743720.3421998</v>
      </c>
    </row>
    <row r="58" spans="1:31" x14ac:dyDescent="0.3">
      <c r="A58" t="s">
        <v>244</v>
      </c>
      <c r="B58" t="s">
        <v>409</v>
      </c>
      <c r="C58" t="s">
        <v>297</v>
      </c>
      <c r="D58" t="s">
        <v>410</v>
      </c>
      <c r="E58" t="s">
        <v>298</v>
      </c>
    </row>
    <row r="59" spans="1:31" x14ac:dyDescent="0.3">
      <c r="A59" t="s">
        <v>244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246</v>
      </c>
      <c r="B2" t="s">
        <v>295</v>
      </c>
      <c r="C2" t="s">
        <v>297</v>
      </c>
      <c r="D2" t="s">
        <v>296</v>
      </c>
      <c r="E2" t="s">
        <v>298</v>
      </c>
      <c r="F2">
        <v>126190.11712203101</v>
      </c>
      <c r="G2">
        <v>130187.176382506</v>
      </c>
      <c r="H2">
        <v>132898.81016130501</v>
      </c>
      <c r="I2">
        <v>135497.83153549599</v>
      </c>
      <c r="J2">
        <v>138162.27448981701</v>
      </c>
      <c r="K2">
        <v>139267.85857144601</v>
      </c>
      <c r="L2">
        <v>137098.30920001501</v>
      </c>
      <c r="M2">
        <v>133208.09172801199</v>
      </c>
      <c r="N2">
        <v>130172.42005153</v>
      </c>
      <c r="O2">
        <v>127568.26684328599</v>
      </c>
      <c r="P2">
        <v>125694.00514836</v>
      </c>
      <c r="Q2">
        <v>125083.697324622</v>
      </c>
      <c r="R2">
        <v>126853.406752683</v>
      </c>
      <c r="S2">
        <v>124604.803672254</v>
      </c>
      <c r="T2">
        <v>122589.958084693</v>
      </c>
      <c r="U2">
        <v>122020.134791142</v>
      </c>
      <c r="V2">
        <v>119687.357224559</v>
      </c>
      <c r="W2">
        <v>116312.93806863</v>
      </c>
      <c r="X2">
        <v>113271.87997764901</v>
      </c>
      <c r="Y2">
        <v>112340.81318122501</v>
      </c>
      <c r="Z2">
        <v>111855.547072229</v>
      </c>
      <c r="AA2">
        <v>111502.438540673</v>
      </c>
      <c r="AB2">
        <v>111419.090374165</v>
      </c>
      <c r="AC2">
        <v>111505.292914299</v>
      </c>
      <c r="AD2">
        <v>112305.583048011</v>
      </c>
      <c r="AE2">
        <v>117060.742760329</v>
      </c>
      <c r="AF2">
        <v>103334.674918676</v>
      </c>
    </row>
    <row r="3" spans="1:32" x14ac:dyDescent="0.3">
      <c r="A3" t="s">
        <v>246</v>
      </c>
      <c r="B3" t="s">
        <v>299</v>
      </c>
      <c r="C3" t="s">
        <v>297</v>
      </c>
      <c r="D3" t="s">
        <v>300</v>
      </c>
      <c r="E3" t="s">
        <v>298</v>
      </c>
      <c r="F3">
        <v>132345.995185129</v>
      </c>
      <c r="G3">
        <v>132113.47795550799</v>
      </c>
      <c r="H3">
        <v>131368.41348262699</v>
      </c>
      <c r="I3">
        <v>133269.802325406</v>
      </c>
      <c r="J3">
        <v>136205.72195334101</v>
      </c>
      <c r="K3">
        <v>137296.49244080699</v>
      </c>
      <c r="L3">
        <v>139176.894650278</v>
      </c>
      <c r="M3">
        <v>132477.79750623301</v>
      </c>
      <c r="N3">
        <v>123783.138905236</v>
      </c>
      <c r="O3">
        <v>115616.20868039801</v>
      </c>
      <c r="P3">
        <v>110447.084291534</v>
      </c>
      <c r="Q3">
        <v>101179.678804889</v>
      </c>
      <c r="R3">
        <v>93681.510196106698</v>
      </c>
      <c r="S3">
        <v>85177.077564729596</v>
      </c>
      <c r="T3">
        <v>77383.307154372902</v>
      </c>
      <c r="U3">
        <v>69733.664009673201</v>
      </c>
      <c r="V3">
        <v>62875.234768125498</v>
      </c>
      <c r="W3">
        <v>56800.9892052254</v>
      </c>
      <c r="X3">
        <v>52311.899932389402</v>
      </c>
      <c r="Y3">
        <v>48583.457943207097</v>
      </c>
      <c r="Z3">
        <v>45963.848672293898</v>
      </c>
      <c r="AA3">
        <v>44020.856884726898</v>
      </c>
      <c r="AB3">
        <v>41720.6137831706</v>
      </c>
      <c r="AC3">
        <v>39716.389577863301</v>
      </c>
      <c r="AD3">
        <v>37527.927245405197</v>
      </c>
      <c r="AE3">
        <v>35123.458886140303</v>
      </c>
      <c r="AF3">
        <v>32811.470464357903</v>
      </c>
    </row>
    <row r="4" spans="1:32" x14ac:dyDescent="0.3">
      <c r="A4" t="s">
        <v>246</v>
      </c>
      <c r="B4" t="s">
        <v>301</v>
      </c>
      <c r="C4" t="s">
        <v>297</v>
      </c>
      <c r="D4" t="s">
        <v>302</v>
      </c>
      <c r="E4" t="s">
        <v>298</v>
      </c>
      <c r="F4">
        <v>53590491.380171798</v>
      </c>
      <c r="G4">
        <v>52423928.946025297</v>
      </c>
      <c r="H4">
        <v>52202146.9203903</v>
      </c>
      <c r="I4">
        <v>52471417.048910499</v>
      </c>
      <c r="J4">
        <v>52415332.525334902</v>
      </c>
      <c r="K4">
        <v>52663970.371843301</v>
      </c>
      <c r="L4">
        <v>53216438.735859297</v>
      </c>
      <c r="M4">
        <v>53802120.306280904</v>
      </c>
      <c r="N4">
        <v>54336571.926086098</v>
      </c>
      <c r="O4">
        <v>54836467.9705237</v>
      </c>
      <c r="P4">
        <v>56050772.315211602</v>
      </c>
      <c r="Q4">
        <v>57527366.948434301</v>
      </c>
      <c r="R4">
        <v>59383510.423905499</v>
      </c>
      <c r="S4">
        <v>60685713.370266102</v>
      </c>
      <c r="T4">
        <v>60831793.005745597</v>
      </c>
      <c r="U4">
        <v>60546046.723767497</v>
      </c>
      <c r="V4">
        <v>60563797.9609598</v>
      </c>
      <c r="W4">
        <v>60609000.342713699</v>
      </c>
      <c r="X4">
        <v>61177723.667368896</v>
      </c>
      <c r="Y4">
        <v>62279065.8002702</v>
      </c>
      <c r="Z4">
        <v>63634575.559755497</v>
      </c>
      <c r="AA4">
        <v>64646722.876909003</v>
      </c>
      <c r="AB4">
        <v>65483293.885852903</v>
      </c>
      <c r="AC4">
        <v>66512857.705852501</v>
      </c>
      <c r="AD4">
        <v>66998128.6929553</v>
      </c>
      <c r="AE4">
        <v>67446900.434425697</v>
      </c>
      <c r="AF4">
        <v>66157886.826646499</v>
      </c>
    </row>
    <row r="5" spans="1:32" x14ac:dyDescent="0.3">
      <c r="A5" t="s">
        <v>246</v>
      </c>
      <c r="B5" t="s">
        <v>303</v>
      </c>
      <c r="C5" t="s">
        <v>297</v>
      </c>
      <c r="D5" t="s">
        <v>304</v>
      </c>
      <c r="E5" t="s">
        <v>298</v>
      </c>
      <c r="F5">
        <v>1451384.23334496</v>
      </c>
      <c r="G5">
        <v>1502871.21300976</v>
      </c>
      <c r="H5">
        <v>1555460.5509281999</v>
      </c>
      <c r="I5">
        <v>1606086.06477969</v>
      </c>
      <c r="J5">
        <v>1659032.42641494</v>
      </c>
      <c r="K5">
        <v>1693024.88218855</v>
      </c>
      <c r="L5">
        <v>1717296.64903838</v>
      </c>
      <c r="M5">
        <v>1726719.09619224</v>
      </c>
      <c r="N5">
        <v>1794501.54980148</v>
      </c>
      <c r="O5">
        <v>1824604.1838332401</v>
      </c>
      <c r="P5">
        <v>1856368.55241992</v>
      </c>
      <c r="Q5">
        <v>1906855.2130327399</v>
      </c>
      <c r="R5">
        <v>1929878.2819475001</v>
      </c>
      <c r="S5">
        <v>1920387.4148359001</v>
      </c>
      <c r="T5">
        <v>1898185.45646215</v>
      </c>
      <c r="U5">
        <v>1866033.4354282101</v>
      </c>
      <c r="V5">
        <v>1828578.5517597001</v>
      </c>
      <c r="W5">
        <v>1786906.4584781399</v>
      </c>
      <c r="X5">
        <v>1752519.4071216399</v>
      </c>
      <c r="Y5">
        <v>1721241.7389821799</v>
      </c>
      <c r="Z5">
        <v>1704035.5417450301</v>
      </c>
      <c r="AA5">
        <v>1695008.36906582</v>
      </c>
      <c r="AB5">
        <v>1710814.7050152901</v>
      </c>
      <c r="AC5">
        <v>1736828.14321285</v>
      </c>
      <c r="AD5">
        <v>1764057.2612987901</v>
      </c>
      <c r="AE5">
        <v>1784608.0994909799</v>
      </c>
      <c r="AF5">
        <v>1766103.9305724299</v>
      </c>
    </row>
    <row r="6" spans="1:32" x14ac:dyDescent="0.3">
      <c r="A6" t="s">
        <v>246</v>
      </c>
      <c r="B6" t="s">
        <v>305</v>
      </c>
      <c r="C6" t="s">
        <v>297</v>
      </c>
      <c r="D6" t="s">
        <v>306</v>
      </c>
      <c r="E6" t="s">
        <v>298</v>
      </c>
      <c r="F6">
        <v>919855.68183939601</v>
      </c>
      <c r="G6">
        <v>839381.36774509202</v>
      </c>
      <c r="H6">
        <v>770351.28890587704</v>
      </c>
      <c r="I6">
        <v>710512.66868093703</v>
      </c>
      <c r="J6">
        <v>658387.54469198699</v>
      </c>
      <c r="K6">
        <v>613566.92554126901</v>
      </c>
      <c r="L6">
        <v>572845.530454666</v>
      </c>
      <c r="M6">
        <v>537471.90858191904</v>
      </c>
      <c r="N6">
        <v>499062.30620881199</v>
      </c>
      <c r="O6">
        <v>463651.25321540202</v>
      </c>
      <c r="P6">
        <v>430407.54970093799</v>
      </c>
      <c r="Q6">
        <v>400510.67474878801</v>
      </c>
      <c r="R6">
        <v>381240.84478898201</v>
      </c>
      <c r="S6">
        <v>368479.37062274502</v>
      </c>
      <c r="T6">
        <v>351180.53632310499</v>
      </c>
      <c r="U6">
        <v>333539.02751140902</v>
      </c>
      <c r="V6">
        <v>327073.55610958301</v>
      </c>
      <c r="W6">
        <v>320626.25713205</v>
      </c>
      <c r="X6">
        <v>315189.417990922</v>
      </c>
      <c r="Y6">
        <v>316768.07411237399</v>
      </c>
      <c r="Z6">
        <v>319143.81825439399</v>
      </c>
      <c r="AA6">
        <v>319792.21033369098</v>
      </c>
      <c r="AB6">
        <v>324761.33068030101</v>
      </c>
      <c r="AC6">
        <v>332771.084771453</v>
      </c>
      <c r="AD6">
        <v>337901.58820802002</v>
      </c>
      <c r="AE6">
        <v>330980.15409473702</v>
      </c>
      <c r="AF6">
        <v>313386.371439579</v>
      </c>
    </row>
    <row r="7" spans="1:32" x14ac:dyDescent="0.3">
      <c r="A7" t="s">
        <v>246</v>
      </c>
      <c r="B7" t="s">
        <v>307</v>
      </c>
      <c r="C7" t="s">
        <v>297</v>
      </c>
      <c r="D7" t="s">
        <v>308</v>
      </c>
      <c r="E7" t="s">
        <v>298</v>
      </c>
      <c r="F7">
        <v>480381.01902658201</v>
      </c>
      <c r="G7">
        <v>513119.10798232799</v>
      </c>
      <c r="H7">
        <v>543518.887705156</v>
      </c>
      <c r="I7">
        <v>573196.14967233106</v>
      </c>
      <c r="J7">
        <v>597932.127724758</v>
      </c>
      <c r="K7">
        <v>615375.50928879704</v>
      </c>
      <c r="L7">
        <v>632002.79580258904</v>
      </c>
      <c r="M7">
        <v>643332.54447417497</v>
      </c>
      <c r="N7">
        <v>657209.88335830695</v>
      </c>
      <c r="O7">
        <v>668458.38502097805</v>
      </c>
      <c r="P7">
        <v>676201.50641762104</v>
      </c>
      <c r="Q7">
        <v>682081.42939080205</v>
      </c>
      <c r="R7">
        <v>680665.62768827297</v>
      </c>
      <c r="S7">
        <v>681125.76325814996</v>
      </c>
      <c r="T7">
        <v>679896.68713684601</v>
      </c>
      <c r="U7">
        <v>676159.88819494995</v>
      </c>
      <c r="V7">
        <v>662097.77908375801</v>
      </c>
      <c r="W7">
        <v>639905.93743035698</v>
      </c>
      <c r="X7">
        <v>613164.18344149995</v>
      </c>
      <c r="Y7">
        <v>591809.86009086005</v>
      </c>
      <c r="Z7">
        <v>571959.97847632202</v>
      </c>
      <c r="AA7">
        <v>557846.21992011101</v>
      </c>
      <c r="AB7">
        <v>550020.84873289301</v>
      </c>
      <c r="AC7">
        <v>546619.95493562997</v>
      </c>
      <c r="AD7">
        <v>540779.92014592898</v>
      </c>
      <c r="AE7">
        <v>541109.85892258002</v>
      </c>
      <c r="AF7">
        <v>531726.64949496801</v>
      </c>
    </row>
    <row r="8" spans="1:32" x14ac:dyDescent="0.3">
      <c r="A8" t="s">
        <v>246</v>
      </c>
      <c r="B8" t="s">
        <v>309</v>
      </c>
      <c r="C8" t="s">
        <v>297</v>
      </c>
      <c r="D8" t="s">
        <v>310</v>
      </c>
      <c r="E8" t="s">
        <v>298</v>
      </c>
      <c r="F8">
        <v>575121.86225902801</v>
      </c>
      <c r="G8">
        <v>564500.89929758303</v>
      </c>
      <c r="H8">
        <v>553305.95240996999</v>
      </c>
      <c r="I8">
        <v>533128.71402437496</v>
      </c>
      <c r="J8">
        <v>501588.726780475</v>
      </c>
      <c r="K8">
        <v>468641.163495599</v>
      </c>
      <c r="L8">
        <v>442593.10833630298</v>
      </c>
      <c r="M8">
        <v>420665.51900249399</v>
      </c>
      <c r="N8">
        <v>402023.02596209501</v>
      </c>
      <c r="O8">
        <v>386518.70780815999</v>
      </c>
      <c r="P8">
        <v>378608.79855885397</v>
      </c>
      <c r="Q8">
        <v>377164.04978943802</v>
      </c>
      <c r="R8">
        <v>376641.32582312799</v>
      </c>
      <c r="S8">
        <v>377832.856691427</v>
      </c>
      <c r="T8">
        <v>378434.12362079899</v>
      </c>
      <c r="U8">
        <v>378367.958841471</v>
      </c>
      <c r="V8">
        <v>376274.43042683601</v>
      </c>
      <c r="W8">
        <v>370543.00755854201</v>
      </c>
      <c r="X8">
        <v>365320.73934917501</v>
      </c>
      <c r="Y8">
        <v>358530.91305330698</v>
      </c>
      <c r="Z8">
        <v>353309.73196477798</v>
      </c>
      <c r="AA8">
        <v>350279.826850413</v>
      </c>
      <c r="AB8">
        <v>347418.26255434699</v>
      </c>
      <c r="AC8">
        <v>345797.14954565198</v>
      </c>
      <c r="AD8">
        <v>343538.54761834699</v>
      </c>
      <c r="AE8">
        <v>339472.37999941199</v>
      </c>
      <c r="AF8">
        <v>306696.09119950602</v>
      </c>
    </row>
    <row r="9" spans="1:32" x14ac:dyDescent="0.3">
      <c r="A9" t="s">
        <v>246</v>
      </c>
      <c r="B9" t="s">
        <v>311</v>
      </c>
      <c r="C9" t="s">
        <v>297</v>
      </c>
      <c r="D9" t="s">
        <v>312</v>
      </c>
      <c r="E9" t="s">
        <v>298</v>
      </c>
      <c r="F9">
        <v>6927902.6178070204</v>
      </c>
      <c r="G9">
        <v>7145606.4859579001</v>
      </c>
      <c r="H9">
        <v>7290469.8652046304</v>
      </c>
      <c r="I9">
        <v>7361036.5027718898</v>
      </c>
      <c r="J9">
        <v>7419354.1053283904</v>
      </c>
      <c r="K9">
        <v>7329091.6934758499</v>
      </c>
      <c r="L9">
        <v>7364561.5165197104</v>
      </c>
      <c r="M9">
        <v>7407331.1368765598</v>
      </c>
      <c r="N9">
        <v>7412701.1389763104</v>
      </c>
      <c r="O9">
        <v>7386493.2267401004</v>
      </c>
      <c r="P9">
        <v>7451095.3254616801</v>
      </c>
      <c r="Q9">
        <v>7511441.2843878102</v>
      </c>
      <c r="R9">
        <v>7738831.1758857602</v>
      </c>
      <c r="S9">
        <v>7972694.20474404</v>
      </c>
      <c r="T9">
        <v>8067019.85898499</v>
      </c>
      <c r="U9">
        <v>8049555.1745473901</v>
      </c>
      <c r="V9">
        <v>8055542.2716198098</v>
      </c>
      <c r="W9">
        <v>8090951.5581606403</v>
      </c>
      <c r="X9">
        <v>8195700.5968549401</v>
      </c>
      <c r="Y9">
        <v>8364494.12335815</v>
      </c>
      <c r="Z9">
        <v>8526503.5966208391</v>
      </c>
      <c r="AA9">
        <v>8690994.6041615102</v>
      </c>
      <c r="AB9">
        <v>8907683.1654956695</v>
      </c>
      <c r="AC9">
        <v>9091188.6190163605</v>
      </c>
      <c r="AD9">
        <v>9200331.4529737402</v>
      </c>
      <c r="AE9">
        <v>9305349.1364979409</v>
      </c>
      <c r="AF9">
        <v>9161416.7416582704</v>
      </c>
    </row>
    <row r="10" spans="1:32" x14ac:dyDescent="0.3">
      <c r="A10" t="s">
        <v>246</v>
      </c>
      <c r="B10" t="s">
        <v>313</v>
      </c>
      <c r="C10" t="s">
        <v>297</v>
      </c>
      <c r="D10" t="s">
        <v>314</v>
      </c>
      <c r="E10" t="s">
        <v>298</v>
      </c>
      <c r="F10">
        <v>11265341.906082699</v>
      </c>
      <c r="G10">
        <v>11572919.746406</v>
      </c>
      <c r="H10">
        <v>11842511.5466079</v>
      </c>
      <c r="I10">
        <v>12120624.498034799</v>
      </c>
      <c r="J10">
        <v>12304065.092065001</v>
      </c>
      <c r="K10">
        <v>12493951.356538801</v>
      </c>
      <c r="L10">
        <v>12736711.0022764</v>
      </c>
      <c r="M10">
        <v>13053274.879057599</v>
      </c>
      <c r="N10">
        <v>13309024.1489392</v>
      </c>
      <c r="O10">
        <v>13468497.8047067</v>
      </c>
      <c r="P10">
        <v>13753127.241631599</v>
      </c>
      <c r="Q10">
        <v>14133899.563940801</v>
      </c>
      <c r="R10">
        <v>14637990.2674834</v>
      </c>
      <c r="S10">
        <v>15143051.9851819</v>
      </c>
      <c r="T10">
        <v>15521318.9153791</v>
      </c>
      <c r="U10">
        <v>15832489.924302099</v>
      </c>
      <c r="V10">
        <v>16086765.457398999</v>
      </c>
      <c r="W10">
        <v>16367603.077361999</v>
      </c>
      <c r="X10">
        <v>16755026.0681361</v>
      </c>
      <c r="Y10">
        <v>17164905.404511198</v>
      </c>
      <c r="Z10">
        <v>17598464.1026586</v>
      </c>
      <c r="AA10">
        <v>17972213.038595501</v>
      </c>
      <c r="AB10">
        <v>18389335.3444863</v>
      </c>
      <c r="AC10">
        <v>18711513.665107898</v>
      </c>
      <c r="AD10">
        <v>18889968.667456102</v>
      </c>
      <c r="AE10">
        <v>19047242.6945321</v>
      </c>
      <c r="AF10">
        <v>18812412.268888999</v>
      </c>
    </row>
    <row r="11" spans="1:32" x14ac:dyDescent="0.3">
      <c r="A11" t="s">
        <v>246</v>
      </c>
      <c r="B11" t="s">
        <v>315</v>
      </c>
      <c r="C11" t="s">
        <v>297</v>
      </c>
      <c r="D11" t="s">
        <v>316</v>
      </c>
      <c r="E11" t="s">
        <v>298</v>
      </c>
      <c r="F11">
        <v>4337439.28827566</v>
      </c>
      <c r="G11">
        <v>4427313.2604480898</v>
      </c>
      <c r="H11">
        <v>4552041.6814032802</v>
      </c>
      <c r="I11">
        <v>4759587.9952629497</v>
      </c>
      <c r="J11">
        <v>4884710.9867366599</v>
      </c>
      <c r="K11">
        <v>5164859.6630629897</v>
      </c>
      <c r="L11">
        <v>5372149.4857566897</v>
      </c>
      <c r="M11">
        <v>5645943.7421810301</v>
      </c>
      <c r="N11">
        <v>5896323.0099629201</v>
      </c>
      <c r="O11">
        <v>6082004.5779666305</v>
      </c>
      <c r="P11">
        <v>6302031.9161699703</v>
      </c>
      <c r="Q11">
        <v>6622458.2795529701</v>
      </c>
      <c r="R11">
        <v>6899159.0915976698</v>
      </c>
      <c r="S11">
        <v>7170357.7804378998</v>
      </c>
      <c r="T11">
        <v>7454299.0563941104</v>
      </c>
      <c r="U11">
        <v>7782934.7497546999</v>
      </c>
      <c r="V11">
        <v>8031223.18577924</v>
      </c>
      <c r="W11">
        <v>8276651.5192013104</v>
      </c>
      <c r="X11">
        <v>8559325.4712811802</v>
      </c>
      <c r="Y11">
        <v>8800411.2811530605</v>
      </c>
      <c r="Z11">
        <v>9071960.5060377605</v>
      </c>
      <c r="AA11">
        <v>9281218.4344339799</v>
      </c>
      <c r="AB11">
        <v>9481652.1789905801</v>
      </c>
      <c r="AC11">
        <v>9620325.0460915305</v>
      </c>
      <c r="AD11">
        <v>9689637.2144823708</v>
      </c>
      <c r="AE11">
        <v>9741893.5580341406</v>
      </c>
      <c r="AF11">
        <v>9650995.5272307191</v>
      </c>
    </row>
    <row r="12" spans="1:32" x14ac:dyDescent="0.3">
      <c r="A12" t="s">
        <v>246</v>
      </c>
      <c r="B12" t="s">
        <v>317</v>
      </c>
      <c r="C12" t="s">
        <v>297</v>
      </c>
      <c r="D12" t="s">
        <v>318</v>
      </c>
      <c r="E12" t="s">
        <v>298</v>
      </c>
      <c r="F12">
        <v>2642625.0624710899</v>
      </c>
      <c r="G12">
        <v>2742754.9824757199</v>
      </c>
      <c r="H12">
        <v>2828514.8802796002</v>
      </c>
      <c r="I12">
        <v>2912607.1154348701</v>
      </c>
      <c r="J12">
        <v>2960441.9359652898</v>
      </c>
      <c r="K12">
        <v>2987667.5942108398</v>
      </c>
      <c r="L12">
        <v>3011068.1851371098</v>
      </c>
      <c r="M12">
        <v>2983560.1615151698</v>
      </c>
      <c r="N12">
        <v>2960841.8316727402</v>
      </c>
      <c r="O12">
        <v>2964298.6646051002</v>
      </c>
      <c r="P12">
        <v>2974282.8772682901</v>
      </c>
      <c r="Q12">
        <v>2985548.1159053599</v>
      </c>
      <c r="R12">
        <v>3010950.0163604999</v>
      </c>
      <c r="S12">
        <v>3036179.97774282</v>
      </c>
      <c r="T12">
        <v>3041115.0883039702</v>
      </c>
      <c r="U12">
        <v>3033713.7561753402</v>
      </c>
      <c r="V12">
        <v>3023082.67018728</v>
      </c>
      <c r="W12">
        <v>3019378.92695732</v>
      </c>
      <c r="X12">
        <v>3042382.5526441499</v>
      </c>
      <c r="Y12">
        <v>3109361.3042210802</v>
      </c>
      <c r="Z12">
        <v>3181869.57254571</v>
      </c>
      <c r="AA12">
        <v>3255626.0549384002</v>
      </c>
      <c r="AB12">
        <v>3309996.4491482498</v>
      </c>
      <c r="AC12">
        <v>3379054.3362845299</v>
      </c>
      <c r="AD12">
        <v>3413087.8974790098</v>
      </c>
      <c r="AE12">
        <v>3431996.0858823699</v>
      </c>
      <c r="AF12">
        <v>3369888.1581411902</v>
      </c>
    </row>
    <row r="13" spans="1:32" x14ac:dyDescent="0.3">
      <c r="A13" t="s">
        <v>246</v>
      </c>
      <c r="B13" t="s">
        <v>319</v>
      </c>
      <c r="C13" t="s">
        <v>297</v>
      </c>
      <c r="D13" t="s">
        <v>320</v>
      </c>
      <c r="E13" t="s">
        <v>298</v>
      </c>
      <c r="F13">
        <v>4373868.9404327199</v>
      </c>
      <c r="G13">
        <v>4318596.7719634799</v>
      </c>
      <c r="H13">
        <v>4264380.4314493202</v>
      </c>
      <c r="I13">
        <v>4196625.1184174297</v>
      </c>
      <c r="J13">
        <v>4072966.2224706402</v>
      </c>
      <c r="K13">
        <v>3971131.0428753402</v>
      </c>
      <c r="L13">
        <v>3825644.6430152901</v>
      </c>
      <c r="M13">
        <v>3707963.57313284</v>
      </c>
      <c r="N13">
        <v>3545083.38243159</v>
      </c>
      <c r="O13">
        <v>3458218.60324253</v>
      </c>
      <c r="P13">
        <v>3408355.5127237299</v>
      </c>
      <c r="Q13">
        <v>3383432.4456879301</v>
      </c>
      <c r="R13">
        <v>3384166.5483778599</v>
      </c>
      <c r="S13">
        <v>3392151.6516374</v>
      </c>
      <c r="T13">
        <v>3403847.71437542</v>
      </c>
      <c r="U13">
        <v>3386378.0800753501</v>
      </c>
      <c r="V13">
        <v>3364967.3102632998</v>
      </c>
      <c r="W13">
        <v>3332379.0116211702</v>
      </c>
      <c r="X13">
        <v>3308045.2527617798</v>
      </c>
      <c r="Y13">
        <v>3318264.3853198998</v>
      </c>
      <c r="Z13">
        <v>3329954.3106687102</v>
      </c>
      <c r="AA13">
        <v>3343967.0309617198</v>
      </c>
      <c r="AB13">
        <v>3345829.7630078401</v>
      </c>
      <c r="AC13">
        <v>3308863.3599265902</v>
      </c>
      <c r="AD13">
        <v>3294488.1843383298</v>
      </c>
      <c r="AE13">
        <v>3245136.7478442001</v>
      </c>
      <c r="AF13">
        <v>3127778.42518913</v>
      </c>
    </row>
    <row r="14" spans="1:32" x14ac:dyDescent="0.3">
      <c r="A14" t="s">
        <v>246</v>
      </c>
      <c r="B14" t="s">
        <v>321</v>
      </c>
      <c r="C14" t="s">
        <v>297</v>
      </c>
      <c r="D14" t="s">
        <v>322</v>
      </c>
      <c r="E14" t="s">
        <v>298</v>
      </c>
      <c r="F14">
        <v>14815923.3998146</v>
      </c>
      <c r="G14">
        <v>13481285.279670799</v>
      </c>
      <c r="H14">
        <v>12708169.818930499</v>
      </c>
      <c r="I14">
        <v>12294609.9627946</v>
      </c>
      <c r="J14">
        <v>11888979.790067799</v>
      </c>
      <c r="K14">
        <v>11758665.2836773</v>
      </c>
      <c r="L14">
        <v>11745418.465723099</v>
      </c>
      <c r="M14">
        <v>11753306.512608999</v>
      </c>
      <c r="N14">
        <v>11669747.329288499</v>
      </c>
      <c r="O14">
        <v>11590921.791514</v>
      </c>
      <c r="P14">
        <v>11727648.4396853</v>
      </c>
      <c r="Q14">
        <v>11988649.708460599</v>
      </c>
      <c r="R14">
        <v>12366462.2137971</v>
      </c>
      <c r="S14">
        <v>12574382.5710166</v>
      </c>
      <c r="T14">
        <v>12302414.910998501</v>
      </c>
      <c r="U14">
        <v>11781569.995966</v>
      </c>
      <c r="V14">
        <v>11489255.4771883</v>
      </c>
      <c r="W14">
        <v>11186662.6606002</v>
      </c>
      <c r="X14">
        <v>10952402.6164384</v>
      </c>
      <c r="Y14">
        <v>10766980.1436575</v>
      </c>
      <c r="Z14">
        <v>10678370.5831293</v>
      </c>
      <c r="AA14">
        <v>10520241.368441099</v>
      </c>
      <c r="AB14">
        <v>10323856.153803499</v>
      </c>
      <c r="AC14">
        <v>10270722.347201001</v>
      </c>
      <c r="AD14">
        <v>10067207.410999101</v>
      </c>
      <c r="AE14">
        <v>10078369.139466399</v>
      </c>
      <c r="AF14">
        <v>9858301.9152080696</v>
      </c>
    </row>
    <row r="15" spans="1:32" x14ac:dyDescent="0.3">
      <c r="A15" t="s">
        <v>246</v>
      </c>
      <c r="B15" t="s">
        <v>323</v>
      </c>
      <c r="C15" t="s">
        <v>297</v>
      </c>
      <c r="D15" t="s">
        <v>324</v>
      </c>
      <c r="E15" t="s">
        <v>298</v>
      </c>
      <c r="F15">
        <v>19502213.2504787</v>
      </c>
      <c r="G15">
        <v>18512161.231228601</v>
      </c>
      <c r="H15">
        <v>18080605.2502391</v>
      </c>
      <c r="I15">
        <v>17979974.125093799</v>
      </c>
      <c r="J15">
        <v>17796536.621399101</v>
      </c>
      <c r="K15">
        <v>17893006.6249956</v>
      </c>
      <c r="L15">
        <v>18109343.221430399</v>
      </c>
      <c r="M15">
        <v>18292850.040403198</v>
      </c>
      <c r="N15">
        <v>18310545.4996356</v>
      </c>
      <c r="O15">
        <v>18318919.212605599</v>
      </c>
      <c r="P15">
        <v>18597787.3804022</v>
      </c>
      <c r="Q15">
        <v>19010262.668662898</v>
      </c>
      <c r="R15">
        <v>19499386.764366899</v>
      </c>
      <c r="S15">
        <v>19739154.889495201</v>
      </c>
      <c r="T15">
        <v>19415116.594520599</v>
      </c>
      <c r="U15">
        <v>18865305.5461246</v>
      </c>
      <c r="V15">
        <v>18541456.985321499</v>
      </c>
      <c r="W15">
        <v>18240023.961432099</v>
      </c>
      <c r="X15">
        <v>18066136.588137101</v>
      </c>
      <c r="Y15">
        <v>18006709.712884501</v>
      </c>
      <c r="Z15">
        <v>18094158.964280002</v>
      </c>
      <c r="AA15">
        <v>18092304.031607699</v>
      </c>
      <c r="AB15">
        <v>17996308.5418634</v>
      </c>
      <c r="AC15">
        <v>18144831.510171302</v>
      </c>
      <c r="AD15">
        <v>18144872.393894199</v>
      </c>
      <c r="AE15">
        <v>17947307.7250982</v>
      </c>
      <c r="AF15">
        <v>17298300.889138799</v>
      </c>
    </row>
    <row r="16" spans="1:32" x14ac:dyDescent="0.3">
      <c r="A16" t="s">
        <v>246</v>
      </c>
      <c r="B16" t="s">
        <v>325</v>
      </c>
      <c r="C16" t="s">
        <v>297</v>
      </c>
      <c r="D16" t="s">
        <v>326</v>
      </c>
      <c r="E16" t="s">
        <v>298</v>
      </c>
      <c r="F16">
        <v>4686289.8506640196</v>
      </c>
      <c r="G16">
        <v>5030875.9515577797</v>
      </c>
      <c r="H16">
        <v>5372435.4313085303</v>
      </c>
      <c r="I16">
        <v>5685364.1622991702</v>
      </c>
      <c r="J16">
        <v>5907556.8313312996</v>
      </c>
      <c r="K16">
        <v>6134341.3413182897</v>
      </c>
      <c r="L16">
        <v>6363924.7557073599</v>
      </c>
      <c r="M16">
        <v>6539543.5277941804</v>
      </c>
      <c r="N16">
        <v>6640798.1703471104</v>
      </c>
      <c r="O16">
        <v>6727997.4210915798</v>
      </c>
      <c r="P16">
        <v>6870138.9407169204</v>
      </c>
      <c r="Q16">
        <v>7021612.9602022199</v>
      </c>
      <c r="R16">
        <v>7132924.5505698603</v>
      </c>
      <c r="S16">
        <v>7164772.3184786802</v>
      </c>
      <c r="T16">
        <v>7112701.6835220903</v>
      </c>
      <c r="U16">
        <v>7083735.5501585603</v>
      </c>
      <c r="V16">
        <v>7052201.5081331898</v>
      </c>
      <c r="W16">
        <v>7053361.3008318804</v>
      </c>
      <c r="X16">
        <v>7113733.9716987796</v>
      </c>
      <c r="Y16">
        <v>7239729.56922697</v>
      </c>
      <c r="Z16">
        <v>7415788.3811506601</v>
      </c>
      <c r="AA16">
        <v>7572062.66316655</v>
      </c>
      <c r="AB16">
        <v>7672452.3880599001</v>
      </c>
      <c r="AC16">
        <v>7874109.1629703203</v>
      </c>
      <c r="AD16">
        <v>8077664.9828950698</v>
      </c>
      <c r="AE16">
        <v>7868938.5856318604</v>
      </c>
      <c r="AF16">
        <v>7439998.9739307603</v>
      </c>
    </row>
    <row r="17" spans="1:32" x14ac:dyDescent="0.3">
      <c r="A17" t="s">
        <v>246</v>
      </c>
      <c r="B17" t="s">
        <v>327</v>
      </c>
      <c r="C17" t="s">
        <v>297</v>
      </c>
      <c r="D17" t="s">
        <v>328</v>
      </c>
      <c r="E17" t="s">
        <v>298</v>
      </c>
      <c r="F17">
        <v>3171118.4619935998</v>
      </c>
      <c r="G17">
        <v>3526518.7160746199</v>
      </c>
      <c r="H17">
        <v>3884563.66550268</v>
      </c>
      <c r="I17">
        <v>4215680.7880222499</v>
      </c>
      <c r="J17">
        <v>4533967.9929386899</v>
      </c>
      <c r="K17">
        <v>4808577.4900684999</v>
      </c>
      <c r="L17">
        <v>5063866.6086575398</v>
      </c>
      <c r="M17">
        <v>5289953.4322723402</v>
      </c>
      <c r="N17">
        <v>5577823.1151087601</v>
      </c>
      <c r="O17">
        <v>5861051.0616913596</v>
      </c>
      <c r="P17">
        <v>6223454.7798207402</v>
      </c>
      <c r="Q17">
        <v>6525738.4650494298</v>
      </c>
      <c r="R17">
        <v>6878508.9126415197</v>
      </c>
      <c r="S17">
        <v>7149137.9576188698</v>
      </c>
      <c r="T17">
        <v>7321619.1433998505</v>
      </c>
      <c r="U17">
        <v>7412793.2844558796</v>
      </c>
      <c r="V17">
        <v>7526698.69494294</v>
      </c>
      <c r="W17">
        <v>7613689.5107520698</v>
      </c>
      <c r="X17">
        <v>7757060.0570317302</v>
      </c>
      <c r="Y17">
        <v>7954220.7369066598</v>
      </c>
      <c r="Z17">
        <v>8146618.26300159</v>
      </c>
      <c r="AA17">
        <v>8264537.1649213303</v>
      </c>
      <c r="AB17">
        <v>8337469.1995339198</v>
      </c>
      <c r="AC17">
        <v>8496545.7416084893</v>
      </c>
      <c r="AD17">
        <v>8563064.5779511295</v>
      </c>
      <c r="AE17">
        <v>8478155.9264789503</v>
      </c>
      <c r="AF17">
        <v>8191501.45524232</v>
      </c>
    </row>
    <row r="18" spans="1:32" x14ac:dyDescent="0.3">
      <c r="A18" t="s">
        <v>246</v>
      </c>
      <c r="B18" t="s">
        <v>329</v>
      </c>
      <c r="C18" t="s">
        <v>297</v>
      </c>
      <c r="D18" t="s">
        <v>330</v>
      </c>
      <c r="E18" t="s">
        <v>298</v>
      </c>
      <c r="F18">
        <v>8487762.5362799894</v>
      </c>
      <c r="G18">
        <v>7561179.7260331903</v>
      </c>
      <c r="H18">
        <v>7062482.9399629002</v>
      </c>
      <c r="I18">
        <v>6756775.9585744003</v>
      </c>
      <c r="J18">
        <v>6425276.6044163397</v>
      </c>
      <c r="K18">
        <v>6187172.6380472695</v>
      </c>
      <c r="L18">
        <v>6142908.0692526205</v>
      </c>
      <c r="M18">
        <v>6176557.5627843002</v>
      </c>
      <c r="N18">
        <v>6305918.9393211696</v>
      </c>
      <c r="O18">
        <v>6452891.6501316</v>
      </c>
      <c r="P18">
        <v>6781051.0095908102</v>
      </c>
      <c r="Q18">
        <v>7144169.8216176601</v>
      </c>
      <c r="R18">
        <v>7619413.6449161796</v>
      </c>
      <c r="S18">
        <v>7883662.1629921598</v>
      </c>
      <c r="T18">
        <v>7827938.1344645899</v>
      </c>
      <c r="U18">
        <v>7782652.7637805697</v>
      </c>
      <c r="V18">
        <v>7861480.7560085896</v>
      </c>
      <c r="W18">
        <v>7967969.9946459299</v>
      </c>
      <c r="X18">
        <v>8256216.5763056902</v>
      </c>
      <c r="Y18">
        <v>8807073.5986509193</v>
      </c>
      <c r="Z18">
        <v>9436010.43506914</v>
      </c>
      <c r="AA18">
        <v>9932374.55419771</v>
      </c>
      <c r="AB18">
        <v>10332145.9533964</v>
      </c>
      <c r="AC18">
        <v>10655145.6338435</v>
      </c>
      <c r="AD18">
        <v>10833968.278352</v>
      </c>
      <c r="AE18">
        <v>11410838.112062899</v>
      </c>
      <c r="AF18">
        <v>11553393.918323399</v>
      </c>
    </row>
    <row r="19" spans="1:32" x14ac:dyDescent="0.3">
      <c r="A19" t="s">
        <v>246</v>
      </c>
      <c r="B19" t="s">
        <v>331</v>
      </c>
      <c r="C19" t="s">
        <v>297</v>
      </c>
      <c r="D19" t="s">
        <v>332</v>
      </c>
      <c r="E19" t="s">
        <v>298</v>
      </c>
      <c r="F19">
        <v>720818.42596302205</v>
      </c>
      <c r="G19">
        <v>769925.18380893802</v>
      </c>
      <c r="H19">
        <v>816451.526399508</v>
      </c>
      <c r="I19">
        <v>866205.84817558702</v>
      </c>
      <c r="J19">
        <v>905137.23046749295</v>
      </c>
      <c r="K19">
        <v>931855.14459269401</v>
      </c>
      <c r="L19">
        <v>962158.92245786299</v>
      </c>
      <c r="M19">
        <v>969771.58886460401</v>
      </c>
      <c r="N19">
        <v>974538.24364626803</v>
      </c>
      <c r="O19">
        <v>969358.44366286497</v>
      </c>
      <c r="P19">
        <v>971127.106676806</v>
      </c>
      <c r="Q19">
        <v>977704.50060851697</v>
      </c>
      <c r="R19">
        <v>984668.18951115396</v>
      </c>
      <c r="S19">
        <v>994549.34018936998</v>
      </c>
      <c r="T19">
        <v>993140.61175906996</v>
      </c>
      <c r="U19">
        <v>978613.05887761898</v>
      </c>
      <c r="V19">
        <v>965321.76945719996</v>
      </c>
      <c r="W19">
        <v>949974.19934404804</v>
      </c>
      <c r="X19">
        <v>946662.82444899995</v>
      </c>
      <c r="Y19">
        <v>930180.07153715997</v>
      </c>
      <c r="Z19">
        <v>899050.84109121503</v>
      </c>
      <c r="AA19">
        <v>862774.37551662</v>
      </c>
      <c r="AB19">
        <v>839193.48743396101</v>
      </c>
      <c r="AC19">
        <v>854887.12644452695</v>
      </c>
      <c r="AD19">
        <v>872401.37621340295</v>
      </c>
      <c r="AE19">
        <v>890052.65001925803</v>
      </c>
      <c r="AF19">
        <v>886698.66901617695</v>
      </c>
    </row>
    <row r="20" spans="1:32" x14ac:dyDescent="0.3">
      <c r="A20" t="s">
        <v>246</v>
      </c>
      <c r="B20" t="s">
        <v>333</v>
      </c>
      <c r="C20" t="s">
        <v>297</v>
      </c>
      <c r="D20" t="s">
        <v>334</v>
      </c>
      <c r="E20" t="s">
        <v>298</v>
      </c>
      <c r="F20">
        <v>583997.99538710294</v>
      </c>
      <c r="G20">
        <v>160315.589700162</v>
      </c>
      <c r="H20">
        <v>134104.61633051001</v>
      </c>
      <c r="I20">
        <v>127411.393061483</v>
      </c>
      <c r="J20">
        <v>136464.29554899599</v>
      </c>
      <c r="K20">
        <v>127290.68721068501</v>
      </c>
      <c r="L20">
        <v>112750.151668694</v>
      </c>
      <c r="M20">
        <v>108943.778858465</v>
      </c>
      <c r="N20">
        <v>102136.2726258</v>
      </c>
      <c r="O20">
        <v>89240.400720677004</v>
      </c>
      <c r="P20">
        <v>89673.749046843994</v>
      </c>
      <c r="Q20">
        <v>89870.073688044795</v>
      </c>
      <c r="R20">
        <v>94364.201789722894</v>
      </c>
      <c r="S20">
        <v>94823.175116331899</v>
      </c>
      <c r="T20">
        <v>87222.242382561599</v>
      </c>
      <c r="U20">
        <v>81170.701754866503</v>
      </c>
      <c r="V20">
        <v>74673.545614066301</v>
      </c>
      <c r="W20">
        <v>71999.039464914298</v>
      </c>
      <c r="X20">
        <v>68760.301565219401</v>
      </c>
      <c r="Y20">
        <v>67532.764601739298</v>
      </c>
      <c r="Z20">
        <v>68659.851699113002</v>
      </c>
      <c r="AA20">
        <v>61944.386360442302</v>
      </c>
      <c r="AB20">
        <v>72131.1211134287</v>
      </c>
      <c r="AC20">
        <v>73541.350872372801</v>
      </c>
      <c r="AD20">
        <v>69632.920806704205</v>
      </c>
      <c r="AE20">
        <v>65702.342852435802</v>
      </c>
      <c r="AF20">
        <v>53473.085285408299</v>
      </c>
    </row>
    <row r="21" spans="1:32" x14ac:dyDescent="0.3">
      <c r="A21" t="s">
        <v>246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246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246</v>
      </c>
      <c r="B23" t="s">
        <v>339</v>
      </c>
      <c r="C23" t="s">
        <v>297</v>
      </c>
      <c r="D23" t="s">
        <v>340</v>
      </c>
      <c r="E23" t="s">
        <v>298</v>
      </c>
      <c r="F23">
        <v>1239077.1844932099</v>
      </c>
      <c r="G23">
        <v>1299360.6139743</v>
      </c>
      <c r="H23">
        <v>1351066.9767384101</v>
      </c>
      <c r="I23">
        <v>1356016.1014602601</v>
      </c>
      <c r="J23">
        <v>1356871.3552266201</v>
      </c>
      <c r="K23">
        <v>1349419.33639036</v>
      </c>
      <c r="L23">
        <v>1315210.0795678999</v>
      </c>
      <c r="M23">
        <v>1268668.31083704</v>
      </c>
      <c r="N23">
        <v>1229031.2071031099</v>
      </c>
      <c r="O23">
        <v>1181007.1939666199</v>
      </c>
      <c r="P23">
        <v>1138465.1379319599</v>
      </c>
      <c r="Q23">
        <v>1098168.3458628401</v>
      </c>
      <c r="R23">
        <v>1063127.53452479</v>
      </c>
      <c r="S23">
        <v>1031099.42500082</v>
      </c>
      <c r="T23">
        <v>999380.74500069104</v>
      </c>
      <c r="U23">
        <v>967338.21980057994</v>
      </c>
      <c r="V23">
        <v>941328.10563248803</v>
      </c>
      <c r="W23">
        <v>918363.14173129003</v>
      </c>
      <c r="X23">
        <v>895599.90605428303</v>
      </c>
      <c r="Y23">
        <v>865717.04008559801</v>
      </c>
      <c r="Z23">
        <v>852003.76767190197</v>
      </c>
      <c r="AA23">
        <v>859437.95484439796</v>
      </c>
      <c r="AB23">
        <v>866945.47306929401</v>
      </c>
      <c r="AC23">
        <v>886056.85637820698</v>
      </c>
      <c r="AD23">
        <v>908454.30135769397</v>
      </c>
      <c r="AE23">
        <v>936501.61314046301</v>
      </c>
      <c r="AF23">
        <v>943694.72703798895</v>
      </c>
    </row>
    <row r="24" spans="1:32" x14ac:dyDescent="0.3">
      <c r="A24" t="s">
        <v>246</v>
      </c>
      <c r="B24" t="s">
        <v>341</v>
      </c>
      <c r="C24" t="s">
        <v>297</v>
      </c>
      <c r="D24" t="s">
        <v>342</v>
      </c>
      <c r="E24" t="s">
        <v>298</v>
      </c>
      <c r="F24">
        <v>243875.13188877</v>
      </c>
      <c r="G24">
        <v>253446.63178656701</v>
      </c>
      <c r="H24">
        <v>263673.96970071603</v>
      </c>
      <c r="I24">
        <v>273363.85754860099</v>
      </c>
      <c r="J24">
        <v>280096.87934082502</v>
      </c>
      <c r="K24">
        <v>286590.09064629301</v>
      </c>
      <c r="L24">
        <v>292973.80414288602</v>
      </c>
      <c r="M24">
        <v>300694.01148002403</v>
      </c>
      <c r="N24">
        <v>310649.13164322003</v>
      </c>
      <c r="O24">
        <v>302864.00858030497</v>
      </c>
      <c r="P24">
        <v>301263.979207456</v>
      </c>
      <c r="Q24">
        <v>288095.818534263</v>
      </c>
      <c r="R24">
        <v>277975.44456878101</v>
      </c>
      <c r="S24">
        <v>279091.16443777602</v>
      </c>
      <c r="T24">
        <v>284551.29812773201</v>
      </c>
      <c r="U24">
        <v>286031.36542729498</v>
      </c>
      <c r="V24">
        <v>280799.37095892802</v>
      </c>
      <c r="W24">
        <v>284314.17060549901</v>
      </c>
      <c r="X24">
        <v>293195.12130861898</v>
      </c>
      <c r="Y24">
        <v>306219.30489924003</v>
      </c>
      <c r="Z24">
        <v>327658.72111536202</v>
      </c>
      <c r="AA24">
        <v>367723.55273690401</v>
      </c>
      <c r="AB24">
        <v>403304.15029899898</v>
      </c>
      <c r="AC24">
        <v>447354.38125115901</v>
      </c>
      <c r="AD24">
        <v>481797.64225097402</v>
      </c>
      <c r="AE24">
        <v>564151.35049081803</v>
      </c>
      <c r="AF24">
        <v>644798.04341228702</v>
      </c>
    </row>
    <row r="25" spans="1:32" x14ac:dyDescent="0.3">
      <c r="A25" t="s">
        <v>246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246</v>
      </c>
      <c r="B26" t="s">
        <v>345</v>
      </c>
      <c r="C26" t="s">
        <v>297</v>
      </c>
      <c r="D26" t="s">
        <v>346</v>
      </c>
      <c r="E26" t="s">
        <v>298</v>
      </c>
      <c r="F26">
        <v>206280.874271418</v>
      </c>
      <c r="G26">
        <v>221867.45538799101</v>
      </c>
      <c r="H26">
        <v>237147.46152591199</v>
      </c>
      <c r="I26">
        <v>251081.59068176601</v>
      </c>
      <c r="J26">
        <v>261379.77517268399</v>
      </c>
      <c r="K26">
        <v>270867.72314505401</v>
      </c>
      <c r="L26">
        <v>279767.01544184599</v>
      </c>
      <c r="M26">
        <v>289600.30897115002</v>
      </c>
      <c r="N26">
        <v>301330.42153576599</v>
      </c>
      <c r="O26">
        <v>295036.29209004401</v>
      </c>
      <c r="P26">
        <v>294688.69735563698</v>
      </c>
      <c r="Q26">
        <v>282572.58177873498</v>
      </c>
      <c r="R26">
        <v>273335.925694137</v>
      </c>
      <c r="S26">
        <v>275193.96858307498</v>
      </c>
      <c r="T26">
        <v>281277.65360978298</v>
      </c>
      <c r="U26">
        <v>283281.50403221801</v>
      </c>
      <c r="V26">
        <v>278489.48738706298</v>
      </c>
      <c r="W26">
        <v>282373.86840513302</v>
      </c>
      <c r="X26">
        <v>291565.267460312</v>
      </c>
      <c r="Y26">
        <v>304850.22766666202</v>
      </c>
      <c r="Z26">
        <v>326508.696239996</v>
      </c>
      <c r="AA26">
        <v>359621.71084159601</v>
      </c>
      <c r="AB26">
        <v>389476.27610694099</v>
      </c>
      <c r="AC26">
        <v>428532.30892982997</v>
      </c>
      <c r="AD26">
        <v>458070.28750105703</v>
      </c>
      <c r="AE26">
        <v>535979.04150088795</v>
      </c>
      <c r="AF26">
        <v>620099.69486074604</v>
      </c>
    </row>
    <row r="27" spans="1:32" x14ac:dyDescent="0.3">
      <c r="A27" t="s">
        <v>246</v>
      </c>
      <c r="B27" t="s">
        <v>347</v>
      </c>
      <c r="C27" t="s">
        <v>297</v>
      </c>
      <c r="D27" t="s">
        <v>348</v>
      </c>
      <c r="E27" t="s">
        <v>298</v>
      </c>
      <c r="F27">
        <v>31367.897617352301</v>
      </c>
      <c r="G27">
        <v>26349.033998575898</v>
      </c>
      <c r="H27">
        <v>22133.188558803799</v>
      </c>
      <c r="I27">
        <v>18591.878389395199</v>
      </c>
      <c r="J27">
        <v>15617.177847092</v>
      </c>
      <c r="K27">
        <v>13118.4293915572</v>
      </c>
      <c r="L27">
        <v>11019.480688908099</v>
      </c>
      <c r="M27">
        <v>9256.3637786827894</v>
      </c>
      <c r="N27">
        <v>7775.3455740935397</v>
      </c>
      <c r="O27">
        <v>6531.2902822385704</v>
      </c>
      <c r="P27">
        <v>5486.2838370804002</v>
      </c>
      <c r="Q27">
        <v>4608.4784231475396</v>
      </c>
      <c r="R27">
        <v>3871.1218754439301</v>
      </c>
      <c r="S27">
        <v>3251.7423753728999</v>
      </c>
      <c r="T27">
        <v>2731.4635953132401</v>
      </c>
      <c r="U27">
        <v>2294.4294200631198</v>
      </c>
      <c r="V27">
        <v>1927.32071285302</v>
      </c>
      <c r="W27">
        <v>1618.94939879654</v>
      </c>
      <c r="X27">
        <v>1359.9174949890901</v>
      </c>
      <c r="Y27">
        <v>1142.3306957908401</v>
      </c>
      <c r="Z27">
        <v>959.55778446430304</v>
      </c>
      <c r="AA27">
        <v>806.02853895001397</v>
      </c>
      <c r="AB27">
        <v>677.063972718012</v>
      </c>
      <c r="AC27">
        <v>568.73373708312999</v>
      </c>
      <c r="AD27">
        <v>477.73633914982901</v>
      </c>
      <c r="AE27">
        <v>401.29852488585698</v>
      </c>
      <c r="AF27">
        <v>337.09076090411997</v>
      </c>
    </row>
    <row r="28" spans="1:32" x14ac:dyDescent="0.3">
      <c r="A28" t="s">
        <v>246</v>
      </c>
      <c r="B28" t="s">
        <v>349</v>
      </c>
      <c r="C28" t="s">
        <v>297</v>
      </c>
      <c r="D28" t="s">
        <v>350</v>
      </c>
      <c r="E28" t="s">
        <v>298</v>
      </c>
      <c r="F28">
        <v>76592.464983937607</v>
      </c>
      <c r="G28">
        <v>78697.094245547007</v>
      </c>
      <c r="H28">
        <v>83080.608290948294</v>
      </c>
      <c r="I28">
        <v>87432.480872723303</v>
      </c>
      <c r="J28">
        <v>93512.156539370306</v>
      </c>
      <c r="K28">
        <v>101121.83729624801</v>
      </c>
      <c r="L28">
        <v>107659.535774474</v>
      </c>
      <c r="M28">
        <v>120714.477169141</v>
      </c>
      <c r="N28">
        <v>131416.26946054999</v>
      </c>
      <c r="O28">
        <v>139194.33990570501</v>
      </c>
      <c r="P28">
        <v>144582.63468201601</v>
      </c>
      <c r="Q28">
        <v>149176.82085047499</v>
      </c>
      <c r="R28">
        <v>161085.475524562</v>
      </c>
      <c r="S28">
        <v>178019.023079323</v>
      </c>
      <c r="T28">
        <v>193530.84791375601</v>
      </c>
      <c r="U28">
        <v>202045.79218123699</v>
      </c>
      <c r="V28">
        <v>209014.422983614</v>
      </c>
      <c r="W28">
        <v>222577.40846822501</v>
      </c>
      <c r="X28">
        <v>244088.80583811601</v>
      </c>
      <c r="Y28">
        <v>269301.01280023297</v>
      </c>
      <c r="Z28">
        <v>282801.71719179902</v>
      </c>
      <c r="AA28">
        <v>291459.78752877598</v>
      </c>
      <c r="AB28">
        <v>305371.338324846</v>
      </c>
      <c r="AC28">
        <v>320910.76831820101</v>
      </c>
      <c r="AD28">
        <v>337216.35738494899</v>
      </c>
      <c r="AE28">
        <v>343162.74479464302</v>
      </c>
      <c r="AF28">
        <v>338471.9686275</v>
      </c>
    </row>
    <row r="29" spans="1:32" x14ac:dyDescent="0.3">
      <c r="A29" t="s">
        <v>246</v>
      </c>
      <c r="B29" t="s">
        <v>351</v>
      </c>
      <c r="C29" t="s">
        <v>297</v>
      </c>
      <c r="D29" t="s">
        <v>352</v>
      </c>
      <c r="E29" t="s">
        <v>298</v>
      </c>
      <c r="F29">
        <v>16606.719941399399</v>
      </c>
      <c r="G29">
        <v>26165.794750775502</v>
      </c>
      <c r="H29">
        <v>36838.876590651402</v>
      </c>
      <c r="I29">
        <v>46221.7263361472</v>
      </c>
      <c r="J29">
        <v>56082.480122363602</v>
      </c>
      <c r="K29">
        <v>66835.046302785398</v>
      </c>
      <c r="L29">
        <v>75929.261894339797</v>
      </c>
      <c r="M29">
        <v>90908.052991245393</v>
      </c>
      <c r="N29">
        <v>102967.79751264599</v>
      </c>
      <c r="O29">
        <v>112254.08591062301</v>
      </c>
      <c r="P29">
        <v>119130.680164923</v>
      </c>
      <c r="Q29">
        <v>125507.28233853501</v>
      </c>
      <c r="R29">
        <v>139724.56116437001</v>
      </c>
      <c r="S29">
        <v>158470.81437807099</v>
      </c>
      <c r="T29">
        <v>175397.65107757901</v>
      </c>
      <c r="U29">
        <v>185490.11490516699</v>
      </c>
      <c r="V29">
        <v>193795.89352034</v>
      </c>
      <c r="W29">
        <v>208138.69455708499</v>
      </c>
      <c r="X29">
        <v>230143.87442795199</v>
      </c>
      <c r="Y29">
        <v>255608.80251947901</v>
      </c>
      <c r="Z29">
        <v>269281.71511636302</v>
      </c>
      <c r="AA29">
        <v>278011.81969774503</v>
      </c>
      <c r="AB29">
        <v>291867.13154610503</v>
      </c>
      <c r="AC29">
        <v>306530.50149872899</v>
      </c>
      <c r="AD29">
        <v>321824.001258932</v>
      </c>
      <c r="AE29">
        <v>326095.40905750298</v>
      </c>
      <c r="AF29">
        <v>321156.78660830302</v>
      </c>
    </row>
    <row r="30" spans="1:32" x14ac:dyDescent="0.3">
      <c r="A30" t="s">
        <v>246</v>
      </c>
      <c r="B30" t="s">
        <v>353</v>
      </c>
      <c r="C30" t="s">
        <v>297</v>
      </c>
      <c r="D30" t="s">
        <v>354</v>
      </c>
      <c r="E30" t="s">
        <v>298</v>
      </c>
      <c r="F30">
        <v>187.07553956785199</v>
      </c>
      <c r="G30">
        <v>335.07045323699498</v>
      </c>
      <c r="H30">
        <v>527.44218071907596</v>
      </c>
      <c r="I30">
        <v>703.30043180402402</v>
      </c>
      <c r="J30">
        <v>914.21236271537998</v>
      </c>
      <c r="K30">
        <v>1132.3883846809199</v>
      </c>
      <c r="L30">
        <v>1286.6162431319699</v>
      </c>
      <c r="M30">
        <v>1575.23864423086</v>
      </c>
      <c r="N30">
        <v>1847.18546115392</v>
      </c>
      <c r="O30">
        <v>2033.17378736929</v>
      </c>
      <c r="P30">
        <v>2174.5639813902098</v>
      </c>
      <c r="Q30">
        <v>2272.5727443677702</v>
      </c>
      <c r="R30">
        <v>2304.5011052689301</v>
      </c>
      <c r="S30">
        <v>2436.1499284258998</v>
      </c>
      <c r="T30">
        <v>2674.63193987776</v>
      </c>
      <c r="U30">
        <v>2845.3638294973198</v>
      </c>
      <c r="V30">
        <v>2972.7996167777501</v>
      </c>
      <c r="W30">
        <v>3242.99867809331</v>
      </c>
      <c r="X30">
        <v>3532.48888959838</v>
      </c>
      <c r="Y30">
        <v>3758.0086672626398</v>
      </c>
      <c r="Z30">
        <v>3959.3552805006102</v>
      </c>
      <c r="AA30">
        <v>4123.36643562052</v>
      </c>
      <c r="AB30">
        <v>4293.8728059212299</v>
      </c>
      <c r="AC30">
        <v>4968.33215697384</v>
      </c>
      <c r="AD30">
        <v>5775.5070118580197</v>
      </c>
      <c r="AE30">
        <v>6739.0178899607399</v>
      </c>
      <c r="AF30">
        <v>7045.8420275670196</v>
      </c>
    </row>
    <row r="31" spans="1:32" x14ac:dyDescent="0.3">
      <c r="A31" t="s">
        <v>246</v>
      </c>
      <c r="B31" t="s">
        <v>355</v>
      </c>
      <c r="C31" t="s">
        <v>297</v>
      </c>
      <c r="D31" t="s">
        <v>356</v>
      </c>
      <c r="E31" t="s">
        <v>298</v>
      </c>
      <c r="F31">
        <v>109.524548311136</v>
      </c>
      <c r="G31">
        <v>198.18662058135399</v>
      </c>
      <c r="H31">
        <v>300.91276128833698</v>
      </c>
      <c r="I31">
        <v>390.15771948220299</v>
      </c>
      <c r="J31">
        <v>463.424484365051</v>
      </c>
      <c r="K31">
        <v>570.07456686664204</v>
      </c>
      <c r="L31">
        <v>637.29363616798003</v>
      </c>
      <c r="M31">
        <v>776.279654381103</v>
      </c>
      <c r="N31">
        <v>900.09090968012595</v>
      </c>
      <c r="O31">
        <v>1004.46436413131</v>
      </c>
      <c r="P31">
        <v>1039.0180658703</v>
      </c>
      <c r="Q31">
        <v>1110.2761753310499</v>
      </c>
      <c r="R31">
        <v>1207.1399872780801</v>
      </c>
      <c r="S31">
        <v>1531.60358931359</v>
      </c>
      <c r="T31">
        <v>1889.21201502341</v>
      </c>
      <c r="U31">
        <v>1923.83109261967</v>
      </c>
      <c r="V31">
        <v>1951.74211780052</v>
      </c>
      <c r="W31">
        <v>2098.0483789524401</v>
      </c>
      <c r="X31">
        <v>2410.44363832005</v>
      </c>
      <c r="Y31">
        <v>2654.3386561888401</v>
      </c>
      <c r="Z31">
        <v>2834.5484711986301</v>
      </c>
      <c r="AA31">
        <v>3065.20971580685</v>
      </c>
      <c r="AB31">
        <v>3313.38616127775</v>
      </c>
      <c r="AC31">
        <v>3945.1503754733099</v>
      </c>
      <c r="AD31">
        <v>4656.5323153975796</v>
      </c>
      <c r="AE31">
        <v>5657.8611449339696</v>
      </c>
      <c r="AF31">
        <v>5845.6773617445297</v>
      </c>
    </row>
    <row r="32" spans="1:32" x14ac:dyDescent="0.3">
      <c r="A32" t="s">
        <v>246</v>
      </c>
      <c r="B32" t="s">
        <v>357</v>
      </c>
      <c r="C32" t="s">
        <v>297</v>
      </c>
      <c r="D32" t="s">
        <v>358</v>
      </c>
      <c r="E32" t="s">
        <v>298</v>
      </c>
      <c r="F32">
        <v>2281.5822674957999</v>
      </c>
      <c r="G32">
        <v>3859.6061046964701</v>
      </c>
      <c r="H32">
        <v>5030.27312794504</v>
      </c>
      <c r="I32">
        <v>6150.26242747383</v>
      </c>
      <c r="J32">
        <v>7495.4434390780198</v>
      </c>
      <c r="K32">
        <v>8600.9944888255304</v>
      </c>
      <c r="L32">
        <v>9655.4013706134501</v>
      </c>
      <c r="M32">
        <v>10555.6851513153</v>
      </c>
      <c r="N32">
        <v>11556.0285271048</v>
      </c>
      <c r="O32">
        <v>12054.445962768101</v>
      </c>
      <c r="P32">
        <v>12310.8036087252</v>
      </c>
      <c r="Q32">
        <v>11963.871031329199</v>
      </c>
      <c r="R32">
        <v>10854.010666316501</v>
      </c>
      <c r="S32">
        <v>9695.8689597058492</v>
      </c>
      <c r="T32">
        <v>8599.0239261529096</v>
      </c>
      <c r="U32">
        <v>7630.8200979684498</v>
      </c>
      <c r="V32">
        <v>6812.0238822934998</v>
      </c>
      <c r="W32">
        <v>6179.4260611265399</v>
      </c>
      <c r="X32">
        <v>5557.5518913462902</v>
      </c>
      <c r="Y32">
        <v>5234.27358873088</v>
      </c>
      <c r="Z32">
        <v>5009.06881453394</v>
      </c>
      <c r="AA32">
        <v>4818.7888042085096</v>
      </c>
      <c r="AB32">
        <v>4691.8665955351498</v>
      </c>
      <c r="AC32">
        <v>4456.8579402495297</v>
      </c>
      <c r="AD32">
        <v>4111.1686698096</v>
      </c>
      <c r="AE32">
        <v>3956.1676826400599</v>
      </c>
      <c r="AF32">
        <v>3823.6598534176501</v>
      </c>
    </row>
    <row r="33" spans="1:32" x14ac:dyDescent="0.3">
      <c r="A33" t="s">
        <v>246</v>
      </c>
      <c r="B33" t="s">
        <v>359</v>
      </c>
      <c r="C33" t="s">
        <v>297</v>
      </c>
      <c r="D33" t="s">
        <v>360</v>
      </c>
      <c r="E33" t="s">
        <v>298</v>
      </c>
      <c r="F33">
        <v>55833.110382198101</v>
      </c>
      <c r="G33">
        <v>46899.812721046401</v>
      </c>
      <c r="H33">
        <v>39395.842685679003</v>
      </c>
      <c r="I33">
        <v>33092.507855970303</v>
      </c>
      <c r="J33">
        <v>27797.706599015099</v>
      </c>
      <c r="K33">
        <v>23350.073543172701</v>
      </c>
      <c r="L33">
        <v>19614.061776265</v>
      </c>
      <c r="M33">
        <v>16475.8118920626</v>
      </c>
      <c r="N33">
        <v>13839.681989332599</v>
      </c>
      <c r="O33">
        <v>11625.3328710394</v>
      </c>
      <c r="P33">
        <v>9765.2796116730897</v>
      </c>
      <c r="Q33">
        <v>8202.8348738053992</v>
      </c>
      <c r="R33">
        <v>6890.3812939965301</v>
      </c>
      <c r="S33">
        <v>5787.92028695709</v>
      </c>
      <c r="T33">
        <v>4861.8530410439498</v>
      </c>
      <c r="U33">
        <v>4083.9565544769198</v>
      </c>
      <c r="V33">
        <v>3430.5235057606101</v>
      </c>
      <c r="W33">
        <v>2881.6397448389198</v>
      </c>
      <c r="X33">
        <v>2420.5773856646902</v>
      </c>
      <c r="Y33">
        <v>2033.28500395834</v>
      </c>
      <c r="Z33">
        <v>1707.959403325</v>
      </c>
      <c r="AA33">
        <v>1434.685898793</v>
      </c>
      <c r="AB33">
        <v>1205.1361549861199</v>
      </c>
      <c r="AC33">
        <v>1012.31437018834</v>
      </c>
      <c r="AD33">
        <v>850.34407095820802</v>
      </c>
      <c r="AE33">
        <v>714.28901960489497</v>
      </c>
      <c r="AF33">
        <v>600.00277646811196</v>
      </c>
    </row>
    <row r="34" spans="1:32" x14ac:dyDescent="0.3">
      <c r="A34" t="s">
        <v>246</v>
      </c>
      <c r="B34" t="s">
        <v>361</v>
      </c>
      <c r="C34" t="s">
        <v>297</v>
      </c>
      <c r="D34" t="s">
        <v>362</v>
      </c>
      <c r="E34" t="s">
        <v>298</v>
      </c>
      <c r="AE34">
        <v>0</v>
      </c>
    </row>
    <row r="35" spans="1:32" x14ac:dyDescent="0.3">
      <c r="A35" t="s">
        <v>246</v>
      </c>
      <c r="B35" t="s">
        <v>363</v>
      </c>
      <c r="C35" t="s">
        <v>297</v>
      </c>
      <c r="D35" t="s">
        <v>364</v>
      </c>
      <c r="E35" t="s">
        <v>298</v>
      </c>
      <c r="F35">
        <v>4779338.2590518799</v>
      </c>
      <c r="G35">
        <v>5057132.0727848597</v>
      </c>
      <c r="H35">
        <v>5288431.3538499</v>
      </c>
      <c r="I35">
        <v>5614918.1956643704</v>
      </c>
      <c r="J35">
        <v>5949407.78289208</v>
      </c>
      <c r="K35">
        <v>6265331.0494656097</v>
      </c>
      <c r="L35">
        <v>6507749.9542672802</v>
      </c>
      <c r="M35">
        <v>6744442.0728256702</v>
      </c>
      <c r="N35">
        <v>6999337.9483712502</v>
      </c>
      <c r="O35">
        <v>7244303.7400618698</v>
      </c>
      <c r="P35">
        <v>7415343.12603678</v>
      </c>
      <c r="Q35">
        <v>7532513.2393793603</v>
      </c>
      <c r="R35">
        <v>7604394.0529752802</v>
      </c>
      <c r="S35">
        <v>7728823.4110688204</v>
      </c>
      <c r="T35">
        <v>7829151.1499791397</v>
      </c>
      <c r="U35">
        <v>7926113.9809973501</v>
      </c>
      <c r="V35">
        <v>8001284.8765187003</v>
      </c>
      <c r="W35">
        <v>8052814.0460932003</v>
      </c>
      <c r="X35">
        <v>8024216.0477116797</v>
      </c>
      <c r="Y35">
        <v>8223025.17328595</v>
      </c>
      <c r="Z35">
        <v>8414061.8797953594</v>
      </c>
      <c r="AA35">
        <v>8516090.4132445697</v>
      </c>
      <c r="AB35">
        <v>8557503.4664993398</v>
      </c>
      <c r="AC35">
        <v>8568937.2732888293</v>
      </c>
      <c r="AD35">
        <v>8487920.6813215092</v>
      </c>
      <c r="AE35">
        <v>8300073.1708968403</v>
      </c>
      <c r="AF35">
        <v>8108583.00064681</v>
      </c>
    </row>
    <row r="36" spans="1:32" x14ac:dyDescent="0.3">
      <c r="A36" t="s">
        <v>246</v>
      </c>
      <c r="B36" t="s">
        <v>365</v>
      </c>
      <c r="C36" t="s">
        <v>297</v>
      </c>
      <c r="D36" t="s">
        <v>366</v>
      </c>
      <c r="E36" t="s">
        <v>298</v>
      </c>
      <c r="F36">
        <v>123859.230355764</v>
      </c>
      <c r="G36">
        <v>115884.55367749601</v>
      </c>
      <c r="H36">
        <v>111098.202868447</v>
      </c>
      <c r="I36">
        <v>107966.631237389</v>
      </c>
      <c r="J36">
        <v>105945.627365163</v>
      </c>
      <c r="K36">
        <v>104590.471344827</v>
      </c>
      <c r="L36">
        <v>104682.08264896501</v>
      </c>
      <c r="M36">
        <v>108565.29746619301</v>
      </c>
      <c r="N36">
        <v>110265.65102362999</v>
      </c>
      <c r="O36">
        <v>110616.399798432</v>
      </c>
      <c r="P36">
        <v>109264.654842777</v>
      </c>
      <c r="Q36">
        <v>104718.510777366</v>
      </c>
      <c r="R36">
        <v>100545.859406345</v>
      </c>
      <c r="S36">
        <v>97149.370336949301</v>
      </c>
      <c r="T36">
        <v>91887.632862820494</v>
      </c>
      <c r="U36">
        <v>86924.463633000007</v>
      </c>
      <c r="V36">
        <v>83081.697633739997</v>
      </c>
      <c r="W36">
        <v>81693.055154317102</v>
      </c>
      <c r="X36">
        <v>81394.778020367405</v>
      </c>
      <c r="Y36">
        <v>82065.064855886594</v>
      </c>
      <c r="Z36">
        <v>82040.539587591498</v>
      </c>
      <c r="AA36">
        <v>82959.6448783214</v>
      </c>
      <c r="AB36">
        <v>83921.695005090703</v>
      </c>
      <c r="AC36">
        <v>83375.2201039707</v>
      </c>
      <c r="AD36">
        <v>83243.676681097204</v>
      </c>
      <c r="AE36">
        <v>83010.530811255798</v>
      </c>
      <c r="AF36">
        <v>78356.919032779493</v>
      </c>
    </row>
    <row r="37" spans="1:32" x14ac:dyDescent="0.3">
      <c r="A37" t="s">
        <v>246</v>
      </c>
      <c r="B37" t="s">
        <v>367</v>
      </c>
      <c r="C37" t="s">
        <v>297</v>
      </c>
      <c r="D37" t="s">
        <v>368</v>
      </c>
      <c r="E37" t="s">
        <v>298</v>
      </c>
      <c r="F37">
        <v>1670003.36472064</v>
      </c>
      <c r="G37">
        <v>1578364.0473653299</v>
      </c>
      <c r="H37">
        <v>1520500.8467868799</v>
      </c>
      <c r="I37">
        <v>1493512.7743009799</v>
      </c>
      <c r="J37">
        <v>1576646.5084128201</v>
      </c>
      <c r="K37">
        <v>1710080.9070667699</v>
      </c>
      <c r="L37">
        <v>1828612.45093609</v>
      </c>
      <c r="M37">
        <v>1904345.7627863099</v>
      </c>
      <c r="N37">
        <v>1948435.7877404999</v>
      </c>
      <c r="O37">
        <v>1947205.4997020201</v>
      </c>
      <c r="P37">
        <v>1929410.8377497001</v>
      </c>
      <c r="Q37">
        <v>1908973.3577097501</v>
      </c>
      <c r="R37">
        <v>1892916.59647619</v>
      </c>
      <c r="S37">
        <v>1924834.2840400001</v>
      </c>
      <c r="T37">
        <v>1947170.8605936</v>
      </c>
      <c r="U37">
        <v>1925549.0988986201</v>
      </c>
      <c r="V37">
        <v>1921268.14007484</v>
      </c>
      <c r="W37">
        <v>1944650.88966287</v>
      </c>
      <c r="X37">
        <v>1947262.8403168099</v>
      </c>
      <c r="Y37">
        <v>2021020.46386612</v>
      </c>
      <c r="Z37">
        <v>2113670.63864754</v>
      </c>
      <c r="AA37">
        <v>2162587.00946393</v>
      </c>
      <c r="AB37">
        <v>2153789.6029496999</v>
      </c>
      <c r="AC37">
        <v>2100132.1844777502</v>
      </c>
      <c r="AD37">
        <v>2039259.76096131</v>
      </c>
      <c r="AE37">
        <v>1945629.5152075</v>
      </c>
      <c r="AF37">
        <v>1830420.4557743</v>
      </c>
    </row>
    <row r="38" spans="1:32" x14ac:dyDescent="0.3">
      <c r="A38" t="s">
        <v>246</v>
      </c>
      <c r="B38" t="s">
        <v>369</v>
      </c>
      <c r="C38" t="s">
        <v>297</v>
      </c>
      <c r="D38" t="s">
        <v>370</v>
      </c>
      <c r="E38" t="s">
        <v>298</v>
      </c>
      <c r="F38">
        <v>179912.661786763</v>
      </c>
      <c r="G38">
        <v>340197.044543528</v>
      </c>
      <c r="H38">
        <v>437735.32550785801</v>
      </c>
      <c r="I38">
        <v>619956.779325029</v>
      </c>
      <c r="J38">
        <v>714930.19476801902</v>
      </c>
      <c r="K38">
        <v>697215.31565153203</v>
      </c>
      <c r="L38">
        <v>648331.49601698003</v>
      </c>
      <c r="M38">
        <v>635002.61045086698</v>
      </c>
      <c r="N38">
        <v>684087.74168855499</v>
      </c>
      <c r="O38">
        <v>783171.80468067504</v>
      </c>
      <c r="P38">
        <v>821533.97799563198</v>
      </c>
      <c r="Q38">
        <v>817347.115917205</v>
      </c>
      <c r="R38">
        <v>793286.56018701103</v>
      </c>
      <c r="S38">
        <v>784699.00251968706</v>
      </c>
      <c r="T38">
        <v>784668.60561259999</v>
      </c>
      <c r="U38">
        <v>811203.68359206396</v>
      </c>
      <c r="V38">
        <v>826911.73149892106</v>
      </c>
      <c r="W38">
        <v>804251.82115930901</v>
      </c>
      <c r="X38">
        <v>741822.27654195798</v>
      </c>
      <c r="Y38">
        <v>792314.10498685297</v>
      </c>
      <c r="Z38">
        <v>831345.56919158599</v>
      </c>
      <c r="AA38">
        <v>826181.47528261505</v>
      </c>
      <c r="AB38">
        <v>860882.49218087399</v>
      </c>
      <c r="AC38">
        <v>918510.79999575904</v>
      </c>
      <c r="AD38">
        <v>881320.57099728601</v>
      </c>
      <c r="AE38">
        <v>849013.386438263</v>
      </c>
      <c r="AF38">
        <v>799458.55432048801</v>
      </c>
    </row>
    <row r="39" spans="1:32" x14ac:dyDescent="0.3">
      <c r="A39" t="s">
        <v>246</v>
      </c>
      <c r="B39" t="s">
        <v>371</v>
      </c>
      <c r="C39" t="s">
        <v>297</v>
      </c>
      <c r="D39" t="s">
        <v>372</v>
      </c>
      <c r="E39" t="s">
        <v>298</v>
      </c>
      <c r="F39">
        <v>5568.9702469108897</v>
      </c>
      <c r="G39">
        <v>5812.7690074051498</v>
      </c>
      <c r="H39">
        <v>6106.3119662203299</v>
      </c>
      <c r="I39">
        <v>6357.1770516250699</v>
      </c>
      <c r="J39">
        <v>6470.74872336506</v>
      </c>
      <c r="K39">
        <v>6666.8379276266496</v>
      </c>
      <c r="L39">
        <v>7561.65485920638</v>
      </c>
      <c r="M39">
        <v>9465.6310817333597</v>
      </c>
      <c r="N39">
        <v>11670.671108656001</v>
      </c>
      <c r="O39">
        <v>13511.163731271099</v>
      </c>
      <c r="P39">
        <v>13400.0655342677</v>
      </c>
      <c r="Q39">
        <v>12774.873048784901</v>
      </c>
      <c r="R39">
        <v>12549.852360979299</v>
      </c>
      <c r="S39">
        <v>12936.1929832226</v>
      </c>
      <c r="T39">
        <v>13366.929105907</v>
      </c>
      <c r="U39">
        <v>13902.6514489619</v>
      </c>
      <c r="V39">
        <v>14953.623217128001</v>
      </c>
      <c r="W39">
        <v>14911.638502387499</v>
      </c>
      <c r="X39">
        <v>14774.210342005499</v>
      </c>
      <c r="Y39">
        <v>15639.179687284601</v>
      </c>
      <c r="Z39">
        <v>16976.9559373191</v>
      </c>
      <c r="AA39">
        <v>17731.993987348</v>
      </c>
      <c r="AB39">
        <v>19133.384949372299</v>
      </c>
      <c r="AC39">
        <v>21339.424357472799</v>
      </c>
      <c r="AD39">
        <v>22984.025460277098</v>
      </c>
      <c r="AE39">
        <v>26406.581386632799</v>
      </c>
      <c r="AF39">
        <v>30345.057364771499</v>
      </c>
    </row>
    <row r="40" spans="1:32" x14ac:dyDescent="0.3">
      <c r="A40" t="s">
        <v>246</v>
      </c>
      <c r="B40" t="s">
        <v>373</v>
      </c>
      <c r="C40" t="s">
        <v>297</v>
      </c>
      <c r="D40" t="s">
        <v>374</v>
      </c>
      <c r="E40" t="s">
        <v>298</v>
      </c>
      <c r="AE40">
        <v>0</v>
      </c>
    </row>
    <row r="41" spans="1:32" x14ac:dyDescent="0.3">
      <c r="A41" t="s">
        <v>246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246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246</v>
      </c>
      <c r="B43" t="s">
        <v>379</v>
      </c>
      <c r="C43" t="s">
        <v>297</v>
      </c>
      <c r="D43" t="s">
        <v>380</v>
      </c>
      <c r="E43" t="s">
        <v>298</v>
      </c>
      <c r="F43">
        <v>9268540.6958982199</v>
      </c>
      <c r="G43">
        <v>9578049.3305545002</v>
      </c>
      <c r="H43">
        <v>9885744.5326657798</v>
      </c>
      <c r="I43">
        <v>10221023.8214393</v>
      </c>
      <c r="J43">
        <v>10563513.036009001</v>
      </c>
      <c r="K43">
        <v>10891610.442247501</v>
      </c>
      <c r="L43">
        <v>11209589.4144879</v>
      </c>
      <c r="M43">
        <v>11453663.7901699</v>
      </c>
      <c r="N43">
        <v>11628296.4777427</v>
      </c>
      <c r="O43">
        <v>11809331.4563039</v>
      </c>
      <c r="P43">
        <v>11885854.6882952</v>
      </c>
      <c r="Q43">
        <v>11928246.770168001</v>
      </c>
      <c r="R43">
        <v>11957366.7079411</v>
      </c>
      <c r="S43">
        <v>11973119.0806705</v>
      </c>
      <c r="T43">
        <v>12002932.397763301</v>
      </c>
      <c r="U43">
        <v>11949612.8321211</v>
      </c>
      <c r="V43">
        <v>11804449.173981801</v>
      </c>
      <c r="W43">
        <v>11675887.429144699</v>
      </c>
      <c r="X43">
        <v>11616371.6614815</v>
      </c>
      <c r="Y43">
        <v>11640734.0136445</v>
      </c>
      <c r="Z43">
        <v>11689642.405461401</v>
      </c>
      <c r="AA43">
        <v>11632485.341587501</v>
      </c>
      <c r="AB43">
        <v>11561456.9789335</v>
      </c>
      <c r="AC43">
        <v>11510460.107304201</v>
      </c>
      <c r="AD43">
        <v>11480180.7171355</v>
      </c>
      <c r="AE43">
        <v>11466427.7493938</v>
      </c>
      <c r="AF43">
        <v>13084546.5254908</v>
      </c>
    </row>
    <row r="44" spans="1:32" x14ac:dyDescent="0.3">
      <c r="A44" t="s">
        <v>246</v>
      </c>
      <c r="B44" t="s">
        <v>381</v>
      </c>
      <c r="C44" t="s">
        <v>297</v>
      </c>
      <c r="D44" t="s">
        <v>382</v>
      </c>
      <c r="E44" t="s">
        <v>298</v>
      </c>
      <c r="F44">
        <v>67403185.208301097</v>
      </c>
      <c r="G44">
        <v>65348422.775794797</v>
      </c>
      <c r="H44">
        <v>64283194.2403979</v>
      </c>
      <c r="I44">
        <v>63916810.584661797</v>
      </c>
      <c r="J44">
        <v>63397770.576601602</v>
      </c>
      <c r="K44">
        <v>63195838.294193201</v>
      </c>
      <c r="L44">
        <v>63296365.3991246</v>
      </c>
      <c r="M44">
        <v>63437927.657531798</v>
      </c>
      <c r="N44">
        <v>63585960.901639298</v>
      </c>
      <c r="O44">
        <v>63769833.993122801</v>
      </c>
      <c r="P44">
        <v>64592281.459322803</v>
      </c>
      <c r="Q44">
        <v>65662517.903973296</v>
      </c>
      <c r="R44">
        <v>67170857.038518205</v>
      </c>
      <c r="S44">
        <v>68244769.568357795</v>
      </c>
      <c r="T44">
        <v>68181524.616326198</v>
      </c>
      <c r="U44">
        <v>67545929.323043302</v>
      </c>
      <c r="V44">
        <v>67111541.320395499</v>
      </c>
      <c r="W44">
        <v>66765781.516092703</v>
      </c>
      <c r="X44">
        <v>66985425.016470604</v>
      </c>
      <c r="Y44">
        <v>68014853.632338405</v>
      </c>
      <c r="Z44">
        <v>69365427.588005096</v>
      </c>
      <c r="AA44">
        <v>70220984.258960605</v>
      </c>
      <c r="AB44">
        <v>70887829.915381297</v>
      </c>
      <c r="AC44">
        <v>71782084.471912801</v>
      </c>
      <c r="AD44">
        <v>72062866.083137393</v>
      </c>
      <c r="AE44">
        <v>72340188.1646308</v>
      </c>
      <c r="AF44">
        <v>72494726.2423089</v>
      </c>
    </row>
    <row r="45" spans="1:32" x14ac:dyDescent="0.3">
      <c r="A45" t="s">
        <v>246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246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246</v>
      </c>
      <c r="B47" t="s">
        <v>387</v>
      </c>
      <c r="C47" t="s">
        <v>297</v>
      </c>
      <c r="D47" t="s">
        <v>388</v>
      </c>
      <c r="E47" t="s">
        <v>298</v>
      </c>
      <c r="F47">
        <v>41183.491197506897</v>
      </c>
      <c r="G47">
        <v>45942.470605905801</v>
      </c>
      <c r="H47">
        <v>49603.945308960901</v>
      </c>
      <c r="I47">
        <v>53332.127059527098</v>
      </c>
      <c r="J47">
        <v>59703.934730002802</v>
      </c>
      <c r="K47">
        <v>79192.036173202301</v>
      </c>
      <c r="L47">
        <v>82729.583385489896</v>
      </c>
      <c r="M47">
        <v>78834.374043811506</v>
      </c>
      <c r="N47">
        <v>84405.295196801701</v>
      </c>
      <c r="O47">
        <v>91087.358965313397</v>
      </c>
      <c r="P47">
        <v>104402.732530863</v>
      </c>
      <c r="Q47">
        <v>120099.752325925</v>
      </c>
      <c r="R47">
        <v>128370.275953777</v>
      </c>
      <c r="S47">
        <v>132771.83680117299</v>
      </c>
      <c r="T47">
        <v>136846.17391298499</v>
      </c>
      <c r="U47">
        <v>139740.70808690699</v>
      </c>
      <c r="V47">
        <v>143483.005793002</v>
      </c>
      <c r="W47">
        <v>139432.684866122</v>
      </c>
      <c r="X47">
        <v>127037.004287542</v>
      </c>
      <c r="Y47">
        <v>113975.98060153599</v>
      </c>
      <c r="Z47">
        <v>104026.23570529</v>
      </c>
      <c r="AA47">
        <v>95141.528992443506</v>
      </c>
      <c r="AB47">
        <v>87285.818353652503</v>
      </c>
      <c r="AC47">
        <v>80475.774417068096</v>
      </c>
      <c r="AD47">
        <v>74444.056510337206</v>
      </c>
      <c r="AE47">
        <v>69533.007468683296</v>
      </c>
      <c r="AF47">
        <v>65217.829273693998</v>
      </c>
    </row>
    <row r="48" spans="1:32" x14ac:dyDescent="0.3">
      <c r="A48" t="s">
        <v>246</v>
      </c>
      <c r="B48" t="s">
        <v>389</v>
      </c>
      <c r="C48" t="s">
        <v>297</v>
      </c>
      <c r="D48" t="s">
        <v>390</v>
      </c>
      <c r="E48" t="s">
        <v>298</v>
      </c>
      <c r="F48">
        <v>9765767.1622176208</v>
      </c>
      <c r="G48">
        <v>10019072.354571201</v>
      </c>
      <c r="H48">
        <v>10266770.7605842</v>
      </c>
      <c r="I48">
        <v>10537673.7014856</v>
      </c>
      <c r="J48">
        <v>10814674.9788757</v>
      </c>
      <c r="K48">
        <v>11088878.688505599</v>
      </c>
      <c r="L48">
        <v>11343196.006851001</v>
      </c>
      <c r="M48">
        <v>11589362.5484717</v>
      </c>
      <c r="N48">
        <v>11786046.4338146</v>
      </c>
      <c r="O48">
        <v>11932676.528279601</v>
      </c>
      <c r="P48">
        <v>12070048.433462</v>
      </c>
      <c r="Q48">
        <v>12145181.220261101</v>
      </c>
      <c r="R48">
        <v>12181376.5673375</v>
      </c>
      <c r="S48">
        <v>12188639.540642099</v>
      </c>
      <c r="T48">
        <v>12306605.076933799</v>
      </c>
      <c r="U48">
        <v>12361818.8710672</v>
      </c>
      <c r="V48">
        <v>12399257.472527901</v>
      </c>
      <c r="W48">
        <v>12432045.992686</v>
      </c>
      <c r="X48">
        <v>12483015.1517248</v>
      </c>
      <c r="Y48">
        <v>12555544.1815161</v>
      </c>
      <c r="Z48">
        <v>12643385.423768301</v>
      </c>
      <c r="AA48">
        <v>12713109.0745239</v>
      </c>
      <c r="AB48">
        <v>12732900.830426799</v>
      </c>
      <c r="AC48">
        <v>12748010.8984649</v>
      </c>
      <c r="AD48">
        <v>12755282.756508401</v>
      </c>
      <c r="AE48">
        <v>12741567.9299658</v>
      </c>
      <c r="AF48">
        <v>12524067.1443967</v>
      </c>
    </row>
    <row r="49" spans="1:32" x14ac:dyDescent="0.3">
      <c r="A49" t="s">
        <v>246</v>
      </c>
      <c r="B49" t="s">
        <v>391</v>
      </c>
      <c r="C49" t="s">
        <v>297</v>
      </c>
      <c r="D49" t="s">
        <v>392</v>
      </c>
      <c r="E49" t="s">
        <v>298</v>
      </c>
      <c r="F49">
        <v>9712996.5352300201</v>
      </c>
      <c r="G49">
        <v>9950613.3695932198</v>
      </c>
      <c r="H49">
        <v>10184410.721458299</v>
      </c>
      <c r="I49">
        <v>10442251.361025</v>
      </c>
      <c r="J49">
        <v>10705331.088261001</v>
      </c>
      <c r="K49">
        <v>10953497.0931392</v>
      </c>
      <c r="L49">
        <v>11197858.7342369</v>
      </c>
      <c r="M49">
        <v>11439643.462758999</v>
      </c>
      <c r="N49">
        <v>11622398.557717601</v>
      </c>
      <c r="O49">
        <v>11750298.5394828</v>
      </c>
      <c r="P49">
        <v>11859520.280165499</v>
      </c>
      <c r="Q49">
        <v>11906590.743339</v>
      </c>
      <c r="R49">
        <v>11922356.4044048</v>
      </c>
      <c r="S49">
        <v>11914670.127699999</v>
      </c>
      <c r="T49">
        <v>12016454.112268001</v>
      </c>
      <c r="U49">
        <v>12057162.702305101</v>
      </c>
      <c r="V49">
        <v>12077696.0689363</v>
      </c>
      <c r="W49">
        <v>12103208.1979065</v>
      </c>
      <c r="X49">
        <v>12152879.555241499</v>
      </c>
      <c r="Y49">
        <v>12217869.242402799</v>
      </c>
      <c r="Z49">
        <v>12296010.6846184</v>
      </c>
      <c r="AA49">
        <v>12355101.4380794</v>
      </c>
      <c r="AB49">
        <v>12365944.546986699</v>
      </c>
      <c r="AC49">
        <v>12371108.959468801</v>
      </c>
      <c r="AD49">
        <v>12367284.9059538</v>
      </c>
      <c r="AE49">
        <v>12338219.3210012</v>
      </c>
      <c r="AF49">
        <v>12105814.446641</v>
      </c>
    </row>
    <row r="50" spans="1:32" x14ac:dyDescent="0.3">
      <c r="A50" t="s">
        <v>246</v>
      </c>
      <c r="B50" t="s">
        <v>393</v>
      </c>
      <c r="C50" t="s">
        <v>297</v>
      </c>
      <c r="D50" t="s">
        <v>394</v>
      </c>
      <c r="E50" t="s">
        <v>298</v>
      </c>
      <c r="F50">
        <v>11587.135790093</v>
      </c>
      <c r="G50">
        <v>22516.514372109701</v>
      </c>
      <c r="H50">
        <v>32756.093816897999</v>
      </c>
      <c r="I50">
        <v>42090.213401081601</v>
      </c>
      <c r="J50">
        <v>49639.9558847269</v>
      </c>
      <c r="K50">
        <v>56189.559193210902</v>
      </c>
      <c r="L50">
        <v>62607.689228581803</v>
      </c>
      <c r="M50">
        <v>70884.711668894495</v>
      </c>
      <c r="N50">
        <v>79242.580900242596</v>
      </c>
      <c r="O50">
        <v>91290.629831507904</v>
      </c>
      <c r="P50">
        <v>106125.420765602</v>
      </c>
      <c r="Q50">
        <v>118490.724596121</v>
      </c>
      <c r="R50">
        <v>130649.88697887601</v>
      </c>
      <c r="S50">
        <v>141197.57614089601</v>
      </c>
      <c r="T50">
        <v>153304.790752748</v>
      </c>
      <c r="U50">
        <v>164915.46067510499</v>
      </c>
      <c r="V50">
        <v>178078.39779856501</v>
      </c>
      <c r="W50">
        <v>189405.10991336999</v>
      </c>
      <c r="X50">
        <v>203098.59219575801</v>
      </c>
      <c r="Y50">
        <v>223698.958511765</v>
      </c>
      <c r="Z50">
        <v>243348.50344458199</v>
      </c>
      <c r="AA50">
        <v>262866.10745200701</v>
      </c>
      <c r="AB50">
        <v>279670.46508637001</v>
      </c>
      <c r="AC50">
        <v>296426.16457901901</v>
      </c>
      <c r="AD50">
        <v>313553.79404422001</v>
      </c>
      <c r="AE50">
        <v>333815.601495896</v>
      </c>
      <c r="AF50">
        <v>353034.86848198302</v>
      </c>
    </row>
    <row r="51" spans="1:32" x14ac:dyDescent="0.3">
      <c r="A51" t="s">
        <v>246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246</v>
      </c>
      <c r="B53" t="s">
        <v>399</v>
      </c>
      <c r="C53" t="s">
        <v>297</v>
      </c>
      <c r="D53" t="s">
        <v>400</v>
      </c>
      <c r="E53" t="s">
        <v>298</v>
      </c>
      <c r="F53">
        <v>176808.77889734399</v>
      </c>
      <c r="G53">
        <v>341761.84818068403</v>
      </c>
      <c r="H53">
        <v>493737.61623374902</v>
      </c>
      <c r="I53">
        <v>623250.89639796596</v>
      </c>
      <c r="J53">
        <v>730418.85270914994</v>
      </c>
      <c r="K53">
        <v>821305.41643461003</v>
      </c>
      <c r="L53">
        <v>905217.558621326</v>
      </c>
      <c r="M53">
        <v>978245.81233772798</v>
      </c>
      <c r="N53">
        <v>1040936.6581279699</v>
      </c>
      <c r="O53">
        <v>1098849.0702763801</v>
      </c>
      <c r="P53">
        <v>1146601.5919532301</v>
      </c>
      <c r="Q53">
        <v>1188820.2347794599</v>
      </c>
      <c r="R53">
        <v>1229965.92954269</v>
      </c>
      <c r="S53">
        <v>1270864.04612971</v>
      </c>
      <c r="T53">
        <v>1300223.6023828899</v>
      </c>
      <c r="U53">
        <v>1319363.4233154601</v>
      </c>
      <c r="V53">
        <v>1334409.6297774501</v>
      </c>
      <c r="W53">
        <v>1350823.2783491199</v>
      </c>
      <c r="X53">
        <v>1366803.0662587599</v>
      </c>
      <c r="Y53">
        <v>1382354.8663534599</v>
      </c>
      <c r="Z53">
        <v>1398237.4636000399</v>
      </c>
      <c r="AA53">
        <v>1412333.56971082</v>
      </c>
      <c r="AB53">
        <v>1419205.70147636</v>
      </c>
      <c r="AC53">
        <v>1429032.63185375</v>
      </c>
      <c r="AD53">
        <v>1449748.35168073</v>
      </c>
      <c r="AE53">
        <v>1474700.46642564</v>
      </c>
      <c r="AF53">
        <v>1499225.6779787601</v>
      </c>
    </row>
    <row r="54" spans="1:32" x14ac:dyDescent="0.3">
      <c r="A54" t="s">
        <v>246</v>
      </c>
      <c r="B54" t="s">
        <v>401</v>
      </c>
      <c r="C54" t="s">
        <v>297</v>
      </c>
      <c r="D54" t="s">
        <v>402</v>
      </c>
      <c r="E54" t="s">
        <v>298</v>
      </c>
      <c r="F54">
        <v>176808.77889734399</v>
      </c>
      <c r="G54">
        <v>341761.84818068403</v>
      </c>
      <c r="H54">
        <v>493737.61623374902</v>
      </c>
      <c r="I54">
        <v>623250.89639796596</v>
      </c>
      <c r="J54">
        <v>730418.85270914994</v>
      </c>
      <c r="K54">
        <v>821305.41643461003</v>
      </c>
      <c r="L54">
        <v>905217.558621326</v>
      </c>
      <c r="M54">
        <v>978245.81233772798</v>
      </c>
      <c r="N54">
        <v>1040936.6581279699</v>
      </c>
      <c r="O54">
        <v>1098849.0702763801</v>
      </c>
      <c r="P54">
        <v>1146601.5919532301</v>
      </c>
      <c r="Q54">
        <v>1188820.2347794599</v>
      </c>
      <c r="R54">
        <v>1229965.92954269</v>
      </c>
      <c r="S54">
        <v>1270864.04612971</v>
      </c>
      <c r="T54">
        <v>1300223.6023828899</v>
      </c>
      <c r="U54">
        <v>1319363.4233154601</v>
      </c>
      <c r="V54">
        <v>1334409.6297774501</v>
      </c>
      <c r="W54">
        <v>1350823.2783491199</v>
      </c>
      <c r="X54">
        <v>1366803.0662587599</v>
      </c>
      <c r="Y54">
        <v>1382354.8663534599</v>
      </c>
      <c r="Z54">
        <v>1398237.4636000399</v>
      </c>
      <c r="AA54">
        <v>1412333.56971082</v>
      </c>
      <c r="AB54">
        <v>1419205.70147636</v>
      </c>
      <c r="AC54">
        <v>1429032.63185375</v>
      </c>
      <c r="AD54">
        <v>1449748.35168073</v>
      </c>
      <c r="AE54">
        <v>1474700.46642564</v>
      </c>
      <c r="AF54">
        <v>1499225.6779787601</v>
      </c>
    </row>
    <row r="55" spans="1:32" x14ac:dyDescent="0.3">
      <c r="A55" t="s">
        <v>246</v>
      </c>
      <c r="B55" t="s">
        <v>403</v>
      </c>
      <c r="C55" t="s">
        <v>297</v>
      </c>
      <c r="D55" t="s">
        <v>404</v>
      </c>
      <c r="E55" t="s">
        <v>298</v>
      </c>
      <c r="AE55">
        <v>0</v>
      </c>
    </row>
    <row r="56" spans="1:32" x14ac:dyDescent="0.3">
      <c r="A56" t="s">
        <v>246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246</v>
      </c>
      <c r="B57" t="s">
        <v>407</v>
      </c>
      <c r="C57" t="s">
        <v>297</v>
      </c>
      <c r="D57" t="s">
        <v>408</v>
      </c>
      <c r="E57" t="s">
        <v>298</v>
      </c>
      <c r="F57">
        <v>79948107.959559307</v>
      </c>
      <c r="G57">
        <v>78377880.571937099</v>
      </c>
      <c r="H57">
        <v>77731226.534222096</v>
      </c>
      <c r="I57">
        <v>77763137.817927599</v>
      </c>
      <c r="J57">
        <v>77623923.730629504</v>
      </c>
      <c r="K57">
        <v>77832152.729469299</v>
      </c>
      <c r="L57">
        <v>78288106.448413894</v>
      </c>
      <c r="M57">
        <v>78775816.402656302</v>
      </c>
      <c r="N57">
        <v>79212439.879315004</v>
      </c>
      <c r="O57">
        <v>79625050.881008103</v>
      </c>
      <c r="P57">
        <v>80677398.768913105</v>
      </c>
      <c r="Q57">
        <v>81920910.160542607</v>
      </c>
      <c r="R57">
        <v>83548808.566145003</v>
      </c>
      <c r="S57">
        <v>84719432.012318999</v>
      </c>
      <c r="T57">
        <v>84853320.441227794</v>
      </c>
      <c r="U57">
        <v>84361152.004221499</v>
      </c>
      <c r="V57">
        <v>84014565.955309302</v>
      </c>
      <c r="W57">
        <v>83733831.838262796</v>
      </c>
      <c r="X57">
        <v>84014822.009794697</v>
      </c>
      <c r="Y57">
        <v>85172688.758526802</v>
      </c>
      <c r="Z57">
        <v>86660725.029847398</v>
      </c>
      <c r="AA57">
        <v>87642199.572429195</v>
      </c>
      <c r="AB57">
        <v>88345311.972187296</v>
      </c>
      <c r="AC57">
        <v>89268740.484431893</v>
      </c>
      <c r="AD57">
        <v>89586251.470753595</v>
      </c>
      <c r="AE57">
        <v>89800617.775620595</v>
      </c>
      <c r="AF57">
        <v>89726479.461208299</v>
      </c>
    </row>
    <row r="58" spans="1:32" x14ac:dyDescent="0.3">
      <c r="A58" t="s">
        <v>246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246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248</v>
      </c>
      <c r="B2" t="s">
        <v>295</v>
      </c>
      <c r="C2" t="s">
        <v>297</v>
      </c>
      <c r="D2" t="s">
        <v>296</v>
      </c>
      <c r="E2" t="s">
        <v>298</v>
      </c>
      <c r="F2">
        <v>207063.91730902201</v>
      </c>
      <c r="G2">
        <v>212258.17664947</v>
      </c>
      <c r="H2">
        <v>218897.84302436301</v>
      </c>
      <c r="I2">
        <v>232211.226970296</v>
      </c>
      <c r="J2">
        <v>245978.320277269</v>
      </c>
      <c r="K2">
        <v>250851.40439263501</v>
      </c>
      <c r="L2">
        <v>255251.79267007299</v>
      </c>
      <c r="M2">
        <v>261709.496195543</v>
      </c>
      <c r="N2">
        <v>261316.30891930399</v>
      </c>
      <c r="O2">
        <v>259296.93174635299</v>
      </c>
      <c r="P2">
        <v>258059.22705260801</v>
      </c>
      <c r="Q2">
        <v>252181.20481582001</v>
      </c>
      <c r="R2">
        <v>249664.005687264</v>
      </c>
      <c r="S2">
        <v>243793.29257619599</v>
      </c>
      <c r="T2">
        <v>240511.10294797801</v>
      </c>
      <c r="U2">
        <v>238838.99620086901</v>
      </c>
      <c r="V2">
        <v>234002.583423559</v>
      </c>
      <c r="W2">
        <v>232893.19414747201</v>
      </c>
      <c r="X2">
        <v>232352.154893798</v>
      </c>
      <c r="Y2">
        <v>231844.56500470301</v>
      </c>
      <c r="Z2">
        <v>233282.11497809199</v>
      </c>
      <c r="AA2">
        <v>235327.77098343699</v>
      </c>
      <c r="AB2">
        <v>242770.120672388</v>
      </c>
      <c r="AC2">
        <v>245577.452384509</v>
      </c>
      <c r="AD2">
        <v>249529.07466471399</v>
      </c>
      <c r="AE2">
        <v>255570.78532804101</v>
      </c>
      <c r="AF2">
        <v>249534.106077559</v>
      </c>
    </row>
    <row r="3" spans="1:32" x14ac:dyDescent="0.3">
      <c r="A3" t="s">
        <v>248</v>
      </c>
      <c r="B3" t="s">
        <v>299</v>
      </c>
      <c r="C3" t="s">
        <v>297</v>
      </c>
      <c r="D3" t="s">
        <v>300</v>
      </c>
      <c r="E3" t="s">
        <v>298</v>
      </c>
      <c r="F3">
        <v>124011.69201732401</v>
      </c>
      <c r="G3">
        <v>124562.322774224</v>
      </c>
      <c r="H3">
        <v>124721.268504664</v>
      </c>
      <c r="I3">
        <v>127207.00437043401</v>
      </c>
      <c r="J3">
        <v>130669.70905238501</v>
      </c>
      <c r="K3">
        <v>132411.08173051401</v>
      </c>
      <c r="L3">
        <v>135017.26299684399</v>
      </c>
      <c r="M3">
        <v>129536.293457497</v>
      </c>
      <c r="N3">
        <v>122011.317857242</v>
      </c>
      <c r="O3">
        <v>115011.09709548199</v>
      </c>
      <c r="P3">
        <v>110842.181157215</v>
      </c>
      <c r="Q3">
        <v>103147.441678139</v>
      </c>
      <c r="R3">
        <v>96947.238644871599</v>
      </c>
      <c r="S3">
        <v>89602.097052784593</v>
      </c>
      <c r="T3">
        <v>82473.576117489894</v>
      </c>
      <c r="U3">
        <v>75575.578949587201</v>
      </c>
      <c r="V3">
        <v>69540.471192339101</v>
      </c>
      <c r="W3">
        <v>64291.581482165202</v>
      </c>
      <c r="X3">
        <v>60614.203506643396</v>
      </c>
      <c r="Y3">
        <v>57628.088896799098</v>
      </c>
      <c r="Z3">
        <v>54192.935510098599</v>
      </c>
      <c r="AA3">
        <v>51773.158195608798</v>
      </c>
      <c r="AB3">
        <v>49258.509421291797</v>
      </c>
      <c r="AC3">
        <v>47211.147947279002</v>
      </c>
      <c r="AD3">
        <v>45161.1567797276</v>
      </c>
      <c r="AE3">
        <v>42865.526755249302</v>
      </c>
      <c r="AF3">
        <v>40853.893954697502</v>
      </c>
    </row>
    <row r="4" spans="1:32" x14ac:dyDescent="0.3">
      <c r="A4" t="s">
        <v>248</v>
      </c>
      <c r="B4" t="s">
        <v>301</v>
      </c>
      <c r="C4" t="s">
        <v>297</v>
      </c>
      <c r="D4" t="s">
        <v>302</v>
      </c>
      <c r="E4" t="s">
        <v>298</v>
      </c>
      <c r="F4">
        <v>51162004.8458324</v>
      </c>
      <c r="G4">
        <v>50510426.263972104</v>
      </c>
      <c r="H4">
        <v>50826920.779922798</v>
      </c>
      <c r="I4">
        <v>51737721.129338503</v>
      </c>
      <c r="J4">
        <v>52428226.265668698</v>
      </c>
      <c r="K4">
        <v>53408895.505589701</v>
      </c>
      <c r="L4">
        <v>54691333.268557802</v>
      </c>
      <c r="M4">
        <v>55952273.928600699</v>
      </c>
      <c r="N4">
        <v>57079514.874815598</v>
      </c>
      <c r="O4">
        <v>58195255.180648997</v>
      </c>
      <c r="P4">
        <v>60101780.496134199</v>
      </c>
      <c r="Q4">
        <v>62190980.834141202</v>
      </c>
      <c r="R4">
        <v>64505720.051289499</v>
      </c>
      <c r="S4">
        <v>66125027.9542851</v>
      </c>
      <c r="T4">
        <v>66220937.925078303</v>
      </c>
      <c r="U4">
        <v>65957390.501556203</v>
      </c>
      <c r="V4">
        <v>65972674.081974797</v>
      </c>
      <c r="W4">
        <v>66199168.783641197</v>
      </c>
      <c r="X4">
        <v>66977507.390792497</v>
      </c>
      <c r="Y4">
        <v>68280327.769399703</v>
      </c>
      <c r="Z4">
        <v>69788150.215092197</v>
      </c>
      <c r="AA4">
        <v>70973817.557208702</v>
      </c>
      <c r="AB4">
        <v>71977191.742830396</v>
      </c>
      <c r="AC4">
        <v>73186575.361406803</v>
      </c>
      <c r="AD4">
        <v>73972807.626864001</v>
      </c>
      <c r="AE4">
        <v>74624316.005657598</v>
      </c>
      <c r="AF4">
        <v>73659500.937940404</v>
      </c>
    </row>
    <row r="5" spans="1:32" x14ac:dyDescent="0.3">
      <c r="A5" t="s">
        <v>248</v>
      </c>
      <c r="B5" t="s">
        <v>303</v>
      </c>
      <c r="C5" t="s">
        <v>297</v>
      </c>
      <c r="D5" t="s">
        <v>304</v>
      </c>
      <c r="E5" t="s">
        <v>298</v>
      </c>
      <c r="F5">
        <v>1355885.1051301099</v>
      </c>
      <c r="G5">
        <v>1421307.78622327</v>
      </c>
      <c r="H5">
        <v>1493460.81631421</v>
      </c>
      <c r="I5">
        <v>1568706.1830629399</v>
      </c>
      <c r="J5">
        <v>1650451.20721707</v>
      </c>
      <c r="K5">
        <v>1717025.5503891001</v>
      </c>
      <c r="L5">
        <v>1777039.2930638201</v>
      </c>
      <c r="M5">
        <v>1817757.4435837599</v>
      </c>
      <c r="N5">
        <v>1905490.81361609</v>
      </c>
      <c r="O5">
        <v>1962002.46016201</v>
      </c>
      <c r="P5">
        <v>2027950.17908166</v>
      </c>
      <c r="Q5">
        <v>2112439.2496503801</v>
      </c>
      <c r="R5">
        <v>2166527.33486595</v>
      </c>
      <c r="S5">
        <v>2181536.0299597299</v>
      </c>
      <c r="T5">
        <v>2164295.7316597598</v>
      </c>
      <c r="U5">
        <v>2140299.8433735999</v>
      </c>
      <c r="V5">
        <v>2113344.0725865099</v>
      </c>
      <c r="W5">
        <v>2087485.8789264599</v>
      </c>
      <c r="X5">
        <v>2068427.9770992</v>
      </c>
      <c r="Y5">
        <v>2053792.9743367799</v>
      </c>
      <c r="Z5">
        <v>2026848.8178662001</v>
      </c>
      <c r="AA5">
        <v>2014459.50990721</v>
      </c>
      <c r="AB5">
        <v>2030014.2544807601</v>
      </c>
      <c r="AC5">
        <v>2060331.3559091401</v>
      </c>
      <c r="AD5">
        <v>2099132.48269223</v>
      </c>
      <c r="AE5">
        <v>2127721.76585114</v>
      </c>
      <c r="AF5">
        <v>2124501.93502913</v>
      </c>
    </row>
    <row r="6" spans="1:32" x14ac:dyDescent="0.3">
      <c r="A6" t="s">
        <v>248</v>
      </c>
      <c r="B6" t="s">
        <v>305</v>
      </c>
      <c r="C6" t="s">
        <v>297</v>
      </c>
      <c r="D6" t="s">
        <v>306</v>
      </c>
      <c r="E6" t="s">
        <v>298</v>
      </c>
      <c r="F6">
        <v>820207.84890202805</v>
      </c>
      <c r="G6">
        <v>758893.69091145694</v>
      </c>
      <c r="H6">
        <v>708320.90844893001</v>
      </c>
      <c r="I6">
        <v>665959.40823091904</v>
      </c>
      <c r="J6">
        <v>630909.75437704695</v>
      </c>
      <c r="K6">
        <v>600697.64934531902</v>
      </c>
      <c r="L6">
        <v>575175.69622702105</v>
      </c>
      <c r="M6">
        <v>552082.23172986298</v>
      </c>
      <c r="N6">
        <v>524087.65975622</v>
      </c>
      <c r="O6">
        <v>499311.38507904601</v>
      </c>
      <c r="P6">
        <v>478722.77600363398</v>
      </c>
      <c r="Q6">
        <v>460470.33783252398</v>
      </c>
      <c r="R6">
        <v>450875.08933675301</v>
      </c>
      <c r="S6">
        <v>444985.27330898098</v>
      </c>
      <c r="T6">
        <v>428593.74749622599</v>
      </c>
      <c r="U6">
        <v>412264.52570135699</v>
      </c>
      <c r="V6">
        <v>407851.91184415499</v>
      </c>
      <c r="W6">
        <v>403605.20439588401</v>
      </c>
      <c r="X6">
        <v>399782.135127271</v>
      </c>
      <c r="Y6">
        <v>402811.15891689202</v>
      </c>
      <c r="Z6">
        <v>398412.76210826798</v>
      </c>
      <c r="AA6">
        <v>395071.559491241</v>
      </c>
      <c r="AB6">
        <v>397904.39228899201</v>
      </c>
      <c r="AC6">
        <v>405439.39123770798</v>
      </c>
      <c r="AD6">
        <v>412191.58243019303</v>
      </c>
      <c r="AE6">
        <v>406405.97198732698</v>
      </c>
      <c r="AF6">
        <v>391147.052696003</v>
      </c>
    </row>
    <row r="7" spans="1:32" x14ac:dyDescent="0.3">
      <c r="A7" t="s">
        <v>248</v>
      </c>
      <c r="B7" t="s">
        <v>307</v>
      </c>
      <c r="C7" t="s">
        <v>297</v>
      </c>
      <c r="D7" t="s">
        <v>308</v>
      </c>
      <c r="E7" t="s">
        <v>298</v>
      </c>
      <c r="F7">
        <v>462892.005945999</v>
      </c>
      <c r="G7">
        <v>502963.20671687002</v>
      </c>
      <c r="H7">
        <v>545493.09859260102</v>
      </c>
      <c r="I7">
        <v>591299.85683611606</v>
      </c>
      <c r="J7">
        <v>636588.17098905996</v>
      </c>
      <c r="K7">
        <v>675201.802753989</v>
      </c>
      <c r="L7">
        <v>714984.10558155598</v>
      </c>
      <c r="M7">
        <v>751473.91924683796</v>
      </c>
      <c r="N7">
        <v>789376.81391192402</v>
      </c>
      <c r="O7">
        <v>825806.01306301099</v>
      </c>
      <c r="P7">
        <v>862508.42604139994</v>
      </c>
      <c r="Q7">
        <v>894204.51943612401</v>
      </c>
      <c r="R7">
        <v>912087.66614712903</v>
      </c>
      <c r="S7">
        <v>924900.93613800302</v>
      </c>
      <c r="T7">
        <v>921625.466921099</v>
      </c>
      <c r="U7">
        <v>918902.34285293496</v>
      </c>
      <c r="V7">
        <v>900843.20370558999</v>
      </c>
      <c r="W7">
        <v>882063.06885747297</v>
      </c>
      <c r="X7">
        <v>862937.61880693701</v>
      </c>
      <c r="Y7">
        <v>847511.08179430198</v>
      </c>
      <c r="Z7">
        <v>803694.13909514796</v>
      </c>
      <c r="AA7">
        <v>775193.02979077003</v>
      </c>
      <c r="AB7">
        <v>758148.53080479905</v>
      </c>
      <c r="AC7">
        <v>749398.66398993996</v>
      </c>
      <c r="AD7">
        <v>744926.40227233095</v>
      </c>
      <c r="AE7">
        <v>745414.278813001</v>
      </c>
      <c r="AF7">
        <v>739797.76311990595</v>
      </c>
    </row>
    <row r="8" spans="1:32" x14ac:dyDescent="0.3">
      <c r="A8" t="s">
        <v>248</v>
      </c>
      <c r="B8" t="s">
        <v>309</v>
      </c>
      <c r="C8" t="s">
        <v>297</v>
      </c>
      <c r="D8" t="s">
        <v>310</v>
      </c>
      <c r="E8" t="s">
        <v>298</v>
      </c>
      <c r="F8">
        <v>482435.70520406502</v>
      </c>
      <c r="G8">
        <v>483738.17917632399</v>
      </c>
      <c r="H8">
        <v>487867.98618164501</v>
      </c>
      <c r="I8">
        <v>487133.92215050501</v>
      </c>
      <c r="J8">
        <v>480232.21804540802</v>
      </c>
      <c r="K8">
        <v>473531.37399969401</v>
      </c>
      <c r="L8">
        <v>473347.83159044199</v>
      </c>
      <c r="M8">
        <v>472496.65393095702</v>
      </c>
      <c r="N8">
        <v>471015.57313230197</v>
      </c>
      <c r="O8">
        <v>472936.35438304901</v>
      </c>
      <c r="P8">
        <v>485451.2132693</v>
      </c>
      <c r="Q8">
        <v>503333.97501238401</v>
      </c>
      <c r="R8">
        <v>518572.83806848899</v>
      </c>
      <c r="S8">
        <v>530014.47644237801</v>
      </c>
      <c r="T8">
        <v>530158.071924777</v>
      </c>
      <c r="U8">
        <v>528832.663983898</v>
      </c>
      <c r="V8">
        <v>527786.51519799302</v>
      </c>
      <c r="W8">
        <v>526073.32749570499</v>
      </c>
      <c r="X8">
        <v>525448.56746897998</v>
      </c>
      <c r="Y8">
        <v>525195.76257902</v>
      </c>
      <c r="Z8">
        <v>483696.32389477501</v>
      </c>
      <c r="AA8">
        <v>456788.99837613001</v>
      </c>
      <c r="AB8">
        <v>438314.79231324798</v>
      </c>
      <c r="AC8">
        <v>427275.11845141201</v>
      </c>
      <c r="AD8">
        <v>420524.76564609999</v>
      </c>
      <c r="AE8">
        <v>413566.10546354903</v>
      </c>
      <c r="AF8">
        <v>380732.69814244</v>
      </c>
    </row>
    <row r="9" spans="1:32" x14ac:dyDescent="0.3">
      <c r="A9" t="s">
        <v>248</v>
      </c>
      <c r="B9" t="s">
        <v>311</v>
      </c>
      <c r="C9" t="s">
        <v>297</v>
      </c>
      <c r="D9" t="s">
        <v>312</v>
      </c>
      <c r="E9" t="s">
        <v>298</v>
      </c>
      <c r="F9">
        <v>6769423.1781740803</v>
      </c>
      <c r="G9">
        <v>7013184.6601944603</v>
      </c>
      <c r="H9">
        <v>7197162.0370153598</v>
      </c>
      <c r="I9">
        <v>7313591.37724056</v>
      </c>
      <c r="J9">
        <v>7424201.2860222496</v>
      </c>
      <c r="K9">
        <v>7385202.15369331</v>
      </c>
      <c r="L9">
        <v>7477737.3274600701</v>
      </c>
      <c r="M9">
        <v>7569742.82711678</v>
      </c>
      <c r="N9">
        <v>7620949.9866496902</v>
      </c>
      <c r="O9">
        <v>7649002.6961651202</v>
      </c>
      <c r="P9">
        <v>7781458.0498948004</v>
      </c>
      <c r="Q9">
        <v>7901237.1656224802</v>
      </c>
      <c r="R9">
        <v>8183290.5508991098</v>
      </c>
      <c r="S9">
        <v>8449629.7308451906</v>
      </c>
      <c r="T9">
        <v>8529199.6281764396</v>
      </c>
      <c r="U9">
        <v>8497212.9437031206</v>
      </c>
      <c r="V9">
        <v>8501055.5738580003</v>
      </c>
      <c r="W9">
        <v>8546852.0177892298</v>
      </c>
      <c r="X9">
        <v>8665590.0020181704</v>
      </c>
      <c r="Y9">
        <v>8855648.9479705393</v>
      </c>
      <c r="Z9">
        <v>8951462.7920158207</v>
      </c>
      <c r="AA9">
        <v>9073444.9623074196</v>
      </c>
      <c r="AB9">
        <v>9264498.1834860109</v>
      </c>
      <c r="AC9">
        <v>9435484.1484464109</v>
      </c>
      <c r="AD9">
        <v>9548494.8815202303</v>
      </c>
      <c r="AE9">
        <v>9652177.9640169106</v>
      </c>
      <c r="AF9">
        <v>9518418.9735087696</v>
      </c>
    </row>
    <row r="10" spans="1:32" x14ac:dyDescent="0.3">
      <c r="A10" t="s">
        <v>248</v>
      </c>
      <c r="B10" t="s">
        <v>313</v>
      </c>
      <c r="C10" t="s">
        <v>297</v>
      </c>
      <c r="D10" t="s">
        <v>314</v>
      </c>
      <c r="E10" t="s">
        <v>298</v>
      </c>
      <c r="F10">
        <v>11006516.6734102</v>
      </c>
      <c r="G10">
        <v>11362541.1306936</v>
      </c>
      <c r="H10">
        <v>11701893.313282</v>
      </c>
      <c r="I10">
        <v>12061811.1282393</v>
      </c>
      <c r="J10">
        <v>12345251.9273306</v>
      </c>
      <c r="K10">
        <v>12640218.285980901</v>
      </c>
      <c r="L10">
        <v>12994539.3871199</v>
      </c>
      <c r="M10">
        <v>13399818.8540543</v>
      </c>
      <c r="N10">
        <v>13729824.924597999</v>
      </c>
      <c r="O10">
        <v>13974093.7699521</v>
      </c>
      <c r="P10">
        <v>14364943.9205337</v>
      </c>
      <c r="Q10">
        <v>14848523.0007158</v>
      </c>
      <c r="R10">
        <v>15431633.575468499</v>
      </c>
      <c r="S10">
        <v>15985220.0511625</v>
      </c>
      <c r="T10">
        <v>16353274.455104301</v>
      </c>
      <c r="U10">
        <v>16652207.708674399</v>
      </c>
      <c r="V10">
        <v>16905902.943604499</v>
      </c>
      <c r="W10">
        <v>17205165.621765401</v>
      </c>
      <c r="X10">
        <v>17615591.485897198</v>
      </c>
      <c r="Y10">
        <v>18057757.8744478</v>
      </c>
      <c r="Z10">
        <v>18366056.8156562</v>
      </c>
      <c r="AA10">
        <v>18661498.286912002</v>
      </c>
      <c r="AB10">
        <v>19029962.7216851</v>
      </c>
      <c r="AC10">
        <v>19328934.5825391</v>
      </c>
      <c r="AD10">
        <v>19508155.7588435</v>
      </c>
      <c r="AE10">
        <v>19666309.617499001</v>
      </c>
      <c r="AF10">
        <v>19450019.825121298</v>
      </c>
    </row>
    <row r="11" spans="1:32" x14ac:dyDescent="0.3">
      <c r="A11" t="s">
        <v>248</v>
      </c>
      <c r="B11" t="s">
        <v>315</v>
      </c>
      <c r="C11" t="s">
        <v>297</v>
      </c>
      <c r="D11" t="s">
        <v>316</v>
      </c>
      <c r="E11" t="s">
        <v>298</v>
      </c>
      <c r="F11">
        <v>4230463.7595143598</v>
      </c>
      <c r="G11">
        <v>4342375.1372388201</v>
      </c>
      <c r="H11">
        <v>4497679.1599848</v>
      </c>
      <c r="I11">
        <v>4741504.4633109504</v>
      </c>
      <c r="J11">
        <v>4914494.3484628098</v>
      </c>
      <c r="K11">
        <v>5249424.2935803998</v>
      </c>
      <c r="L11">
        <v>5511651.8579812804</v>
      </c>
      <c r="M11">
        <v>5825522.2580165202</v>
      </c>
      <c r="N11">
        <v>6104953.9789568596</v>
      </c>
      <c r="O11">
        <v>6321703.9644980198</v>
      </c>
      <c r="P11">
        <v>6580450.1226939298</v>
      </c>
      <c r="Q11">
        <v>6944876.9346901597</v>
      </c>
      <c r="R11">
        <v>7245972.5700333603</v>
      </c>
      <c r="S11">
        <v>7533253.3638416203</v>
      </c>
      <c r="T11">
        <v>7822167.9515244197</v>
      </c>
      <c r="U11">
        <v>8153844.0757957296</v>
      </c>
      <c r="V11">
        <v>8404127.7157290597</v>
      </c>
      <c r="W11">
        <v>8657923.9976137802</v>
      </c>
      <c r="X11">
        <v>8949845.4323657304</v>
      </c>
      <c r="Y11">
        <v>9202020.6867206804</v>
      </c>
      <c r="Z11">
        <v>9414623.6579365805</v>
      </c>
      <c r="AA11">
        <v>9588124.2893104907</v>
      </c>
      <c r="AB11">
        <v>9765517.4751636498</v>
      </c>
      <c r="AC11">
        <v>9893474.8458695393</v>
      </c>
      <c r="AD11">
        <v>9959669.6534880009</v>
      </c>
      <c r="AE11">
        <v>10014131.6534821</v>
      </c>
      <c r="AF11">
        <v>9931600.8516125791</v>
      </c>
    </row>
    <row r="12" spans="1:32" x14ac:dyDescent="0.3">
      <c r="A12" t="s">
        <v>248</v>
      </c>
      <c r="B12" t="s">
        <v>317</v>
      </c>
      <c r="C12" t="s">
        <v>297</v>
      </c>
      <c r="D12" t="s">
        <v>318</v>
      </c>
      <c r="E12" t="s">
        <v>298</v>
      </c>
      <c r="F12">
        <v>2569262.33334947</v>
      </c>
      <c r="G12">
        <v>2678285.03910561</v>
      </c>
      <c r="H12">
        <v>2777198.18617344</v>
      </c>
      <c r="I12">
        <v>2876881.0535523202</v>
      </c>
      <c r="J12">
        <v>2946140.4899569</v>
      </c>
      <c r="K12">
        <v>2997041.7410595799</v>
      </c>
      <c r="L12">
        <v>3045376.11776749</v>
      </c>
      <c r="M12">
        <v>3038813.7599100601</v>
      </c>
      <c r="N12">
        <v>3033964.90942724</v>
      </c>
      <c r="O12">
        <v>3057887.2665106701</v>
      </c>
      <c r="P12">
        <v>3088347.4570382</v>
      </c>
      <c r="Q12">
        <v>3121251.86549955</v>
      </c>
      <c r="R12">
        <v>3167098.74876305</v>
      </c>
      <c r="S12">
        <v>3203794.8280717698</v>
      </c>
      <c r="T12">
        <v>3208495.8550204402</v>
      </c>
      <c r="U12">
        <v>3202436.7902103201</v>
      </c>
      <c r="V12">
        <v>3195826.6302496199</v>
      </c>
      <c r="W12">
        <v>3199826.1478544399</v>
      </c>
      <c r="X12">
        <v>3231053.1230953899</v>
      </c>
      <c r="Y12">
        <v>3308892.2973951702</v>
      </c>
      <c r="Z12">
        <v>3383327.5549862999</v>
      </c>
      <c r="AA12">
        <v>3460452.77811831</v>
      </c>
      <c r="AB12">
        <v>3520275.4882882498</v>
      </c>
      <c r="AC12">
        <v>3596231.0767644402</v>
      </c>
      <c r="AD12">
        <v>3640388.75030444</v>
      </c>
      <c r="AE12">
        <v>3666828.7559928899</v>
      </c>
      <c r="AF12">
        <v>3617633.01316689</v>
      </c>
    </row>
    <row r="13" spans="1:32" x14ac:dyDescent="0.3">
      <c r="A13" t="s">
        <v>248</v>
      </c>
      <c r="B13" t="s">
        <v>319</v>
      </c>
      <c r="C13" t="s">
        <v>297</v>
      </c>
      <c r="D13" t="s">
        <v>320</v>
      </c>
      <c r="E13" t="s">
        <v>298</v>
      </c>
      <c r="F13">
        <v>4148087.8376448499</v>
      </c>
      <c r="G13">
        <v>4117347.3906376101</v>
      </c>
      <c r="H13">
        <v>4091887.1796578099</v>
      </c>
      <c r="I13">
        <v>4062928.8021333902</v>
      </c>
      <c r="J13">
        <v>3983098.0203277301</v>
      </c>
      <c r="K13">
        <v>3923938.98415722</v>
      </c>
      <c r="L13">
        <v>3822156.7982413</v>
      </c>
      <c r="M13">
        <v>3749819.1026507402</v>
      </c>
      <c r="N13">
        <v>3624606.7750750398</v>
      </c>
      <c r="O13">
        <v>3576980.0308353002</v>
      </c>
      <c r="P13">
        <v>3569877.2760076299</v>
      </c>
      <c r="Q13">
        <v>3580707.9078905699</v>
      </c>
      <c r="R13">
        <v>3605726.2193479501</v>
      </c>
      <c r="S13">
        <v>3634765.1238395101</v>
      </c>
      <c r="T13">
        <v>3649127.8678060798</v>
      </c>
      <c r="U13">
        <v>3635306.4123959299</v>
      </c>
      <c r="V13">
        <v>3613960.2990290299</v>
      </c>
      <c r="W13">
        <v>3594181.2895723199</v>
      </c>
      <c r="X13">
        <v>3583919.3286677999</v>
      </c>
      <c r="Y13">
        <v>3605647.6885870099</v>
      </c>
      <c r="Z13">
        <v>3706656.5266116601</v>
      </c>
      <c r="AA13">
        <v>3784808.2626416599</v>
      </c>
      <c r="AB13">
        <v>3834269.3713944801</v>
      </c>
      <c r="AC13">
        <v>3832336.3868995998</v>
      </c>
      <c r="AD13">
        <v>3860833.4110929901</v>
      </c>
      <c r="AE13">
        <v>3840530.95697702</v>
      </c>
      <c r="AF13">
        <v>3759753.1854451098</v>
      </c>
    </row>
    <row r="14" spans="1:32" x14ac:dyDescent="0.3">
      <c r="A14" t="s">
        <v>248</v>
      </c>
      <c r="B14" t="s">
        <v>321</v>
      </c>
      <c r="C14" t="s">
        <v>297</v>
      </c>
      <c r="D14" t="s">
        <v>322</v>
      </c>
      <c r="E14" t="s">
        <v>298</v>
      </c>
      <c r="F14">
        <v>14589690.5161274</v>
      </c>
      <c r="G14">
        <v>13329757.5788645</v>
      </c>
      <c r="H14">
        <v>12605207.888909601</v>
      </c>
      <c r="I14">
        <v>12267766.6977144</v>
      </c>
      <c r="J14">
        <v>11935056.9611142</v>
      </c>
      <c r="K14">
        <v>11856333.332251299</v>
      </c>
      <c r="L14">
        <v>11870519.7409587</v>
      </c>
      <c r="M14">
        <v>11937332.783435799</v>
      </c>
      <c r="N14">
        <v>11923504.755868901</v>
      </c>
      <c r="O14">
        <v>11889646.5203912</v>
      </c>
      <c r="P14">
        <v>12047575.378874799</v>
      </c>
      <c r="Q14">
        <v>12313168.088768801</v>
      </c>
      <c r="R14">
        <v>12684469.2819246</v>
      </c>
      <c r="S14">
        <v>12898683.577492701</v>
      </c>
      <c r="T14">
        <v>12619675.0945115</v>
      </c>
      <c r="U14">
        <v>12132783.357543699</v>
      </c>
      <c r="V14">
        <v>11829010.0399889</v>
      </c>
      <c r="W14">
        <v>11544226.300348699</v>
      </c>
      <c r="X14">
        <v>11332365.0258832</v>
      </c>
      <c r="Y14">
        <v>11153734.270088499</v>
      </c>
      <c r="Z14">
        <v>11102833.171081601</v>
      </c>
      <c r="AA14">
        <v>10983107.937398</v>
      </c>
      <c r="AB14">
        <v>10816737.8564825</v>
      </c>
      <c r="AC14">
        <v>10774023.7903105</v>
      </c>
      <c r="AD14">
        <v>10585098.807450701</v>
      </c>
      <c r="AE14">
        <v>10604120.6924822</v>
      </c>
      <c r="AF14">
        <v>10392333.658023899</v>
      </c>
    </row>
    <row r="15" spans="1:32" x14ac:dyDescent="0.3">
      <c r="A15" t="s">
        <v>248</v>
      </c>
      <c r="B15" t="s">
        <v>323</v>
      </c>
      <c r="C15" t="s">
        <v>297</v>
      </c>
      <c r="D15" t="s">
        <v>324</v>
      </c>
      <c r="E15" t="s">
        <v>298</v>
      </c>
      <c r="F15">
        <v>18139802.318411902</v>
      </c>
      <c r="G15">
        <v>17449865.1667758</v>
      </c>
      <c r="H15">
        <v>17295110.6802678</v>
      </c>
      <c r="I15">
        <v>17511579.066305298</v>
      </c>
      <c r="J15">
        <v>17691618.583628699</v>
      </c>
      <c r="K15">
        <v>18125541.0119434</v>
      </c>
      <c r="L15">
        <v>18662658.195605699</v>
      </c>
      <c r="M15">
        <v>19155896.333197001</v>
      </c>
      <c r="N15">
        <v>19463596.768711101</v>
      </c>
      <c r="O15">
        <v>19754600.077696901</v>
      </c>
      <c r="P15">
        <v>20333391.781916</v>
      </c>
      <c r="Q15">
        <v>21010227.769631799</v>
      </c>
      <c r="R15">
        <v>21696931.6880049</v>
      </c>
      <c r="S15">
        <v>22082290.567237198</v>
      </c>
      <c r="T15">
        <v>21750367.005981199</v>
      </c>
      <c r="U15">
        <v>21240861.618192598</v>
      </c>
      <c r="V15">
        <v>20923868.741017401</v>
      </c>
      <c r="W15">
        <v>20713492.803326901</v>
      </c>
      <c r="X15">
        <v>20642126.2626695</v>
      </c>
      <c r="Y15">
        <v>20676756.0933576</v>
      </c>
      <c r="Z15">
        <v>20839171.0718004</v>
      </c>
      <c r="AA15">
        <v>20928866.289805502</v>
      </c>
      <c r="AB15">
        <v>20919489.586083099</v>
      </c>
      <c r="AC15">
        <v>21153833.330099199</v>
      </c>
      <c r="AD15">
        <v>21287533.3172815</v>
      </c>
      <c r="AE15">
        <v>21180568.559790298</v>
      </c>
      <c r="AF15">
        <v>20673581.584902901</v>
      </c>
    </row>
    <row r="16" spans="1:32" x14ac:dyDescent="0.3">
      <c r="A16" t="s">
        <v>248</v>
      </c>
      <c r="B16" t="s">
        <v>325</v>
      </c>
      <c r="C16" t="s">
        <v>297</v>
      </c>
      <c r="D16" t="s">
        <v>326</v>
      </c>
      <c r="E16" t="s">
        <v>298</v>
      </c>
      <c r="F16">
        <v>4294541.3831460699</v>
      </c>
      <c r="G16">
        <v>4706277.7924126396</v>
      </c>
      <c r="H16">
        <v>5160505.7478056001</v>
      </c>
      <c r="I16">
        <v>5631958.2007152904</v>
      </c>
      <c r="J16">
        <v>6069474.6273676204</v>
      </c>
      <c r="K16">
        <v>6527666.1435115803</v>
      </c>
      <c r="L16">
        <v>7002658.5700705703</v>
      </c>
      <c r="M16">
        <v>7395198.9597394401</v>
      </c>
      <c r="N16">
        <v>7688219.5141161801</v>
      </c>
      <c r="O16">
        <v>7986027.8030853802</v>
      </c>
      <c r="P16">
        <v>8387366.6710821204</v>
      </c>
      <c r="Q16">
        <v>8787556.4307828099</v>
      </c>
      <c r="R16">
        <v>9102987.6342377402</v>
      </c>
      <c r="S16">
        <v>9274786.1767264102</v>
      </c>
      <c r="T16">
        <v>9213414.0461682398</v>
      </c>
      <c r="U16">
        <v>9172933.1974065807</v>
      </c>
      <c r="V16">
        <v>9150233.7303101905</v>
      </c>
      <c r="W16">
        <v>9213599.2016294897</v>
      </c>
      <c r="X16">
        <v>9344447.1101877801</v>
      </c>
      <c r="Y16">
        <v>9547692.7125737797</v>
      </c>
      <c r="Z16">
        <v>9755177.7337454204</v>
      </c>
      <c r="AA16">
        <v>9958251.4755423199</v>
      </c>
      <c r="AB16">
        <v>10109702.9693154</v>
      </c>
      <c r="AC16">
        <v>10382749.722312</v>
      </c>
      <c r="AD16">
        <v>10701862.842992799</v>
      </c>
      <c r="AE16">
        <v>10576447.867308101</v>
      </c>
      <c r="AF16">
        <v>10281247.926879</v>
      </c>
    </row>
    <row r="17" spans="1:32" x14ac:dyDescent="0.3">
      <c r="A17" t="s">
        <v>248</v>
      </c>
      <c r="B17" t="s">
        <v>327</v>
      </c>
      <c r="C17" t="s">
        <v>297</v>
      </c>
      <c r="D17" t="s">
        <v>328</v>
      </c>
      <c r="E17" t="s">
        <v>298</v>
      </c>
      <c r="F17">
        <v>3146229.6468598298</v>
      </c>
      <c r="G17">
        <v>3502696.8719381699</v>
      </c>
      <c r="H17">
        <v>3868887.4138806602</v>
      </c>
      <c r="I17">
        <v>4220488.1644649301</v>
      </c>
      <c r="J17">
        <v>4565238.5332933003</v>
      </c>
      <c r="K17">
        <v>4864821.5175034599</v>
      </c>
      <c r="L17">
        <v>5159858.6634835498</v>
      </c>
      <c r="M17">
        <v>5430629.3007797804</v>
      </c>
      <c r="N17">
        <v>5772059.7415958</v>
      </c>
      <c r="O17">
        <v>6117197.2353389002</v>
      </c>
      <c r="P17">
        <v>6551462.2707262803</v>
      </c>
      <c r="Q17">
        <v>6900139.9309994299</v>
      </c>
      <c r="R17">
        <v>7286470.1918689003</v>
      </c>
      <c r="S17">
        <v>7571339.4120350098</v>
      </c>
      <c r="T17">
        <v>7727522.2701747604</v>
      </c>
      <c r="U17">
        <v>7813369.8664996</v>
      </c>
      <c r="V17">
        <v>7918273.0058395201</v>
      </c>
      <c r="W17">
        <v>8018701.6414160104</v>
      </c>
      <c r="X17">
        <v>8180748.4629475698</v>
      </c>
      <c r="Y17">
        <v>8392932.5764095504</v>
      </c>
      <c r="Z17">
        <v>8658412.2151965201</v>
      </c>
      <c r="AA17">
        <v>8827069.7873328496</v>
      </c>
      <c r="AB17">
        <v>8938473.4787916392</v>
      </c>
      <c r="AC17">
        <v>9128283.0251403395</v>
      </c>
      <c r="AD17">
        <v>9231161.9514363706</v>
      </c>
      <c r="AE17">
        <v>9171144.3459755294</v>
      </c>
      <c r="AF17">
        <v>8917254.3095974792</v>
      </c>
    </row>
    <row r="18" spans="1:32" x14ac:dyDescent="0.3">
      <c r="A18" t="s">
        <v>248</v>
      </c>
      <c r="B18" t="s">
        <v>329</v>
      </c>
      <c r="C18" t="s">
        <v>297</v>
      </c>
      <c r="D18" t="s">
        <v>330</v>
      </c>
      <c r="E18" t="s">
        <v>298</v>
      </c>
      <c r="F18">
        <v>8168929.7199734198</v>
      </c>
      <c r="G18">
        <v>7330073.0845915796</v>
      </c>
      <c r="H18">
        <v>6899032.39543592</v>
      </c>
      <c r="I18">
        <v>6660476.0353394104</v>
      </c>
      <c r="J18">
        <v>6399945.4365350604</v>
      </c>
      <c r="K18">
        <v>6226468.1797023797</v>
      </c>
      <c r="L18">
        <v>6236812.9416501699</v>
      </c>
      <c r="M18">
        <v>6323194.7977951402</v>
      </c>
      <c r="N18">
        <v>6494904.4712625695</v>
      </c>
      <c r="O18">
        <v>6687518.5052790204</v>
      </c>
      <c r="P18">
        <v>7060607.0881863404</v>
      </c>
      <c r="Q18">
        <v>7461730.6474673599</v>
      </c>
      <c r="R18">
        <v>7963776.4318069099</v>
      </c>
      <c r="S18">
        <v>8253362.25808331</v>
      </c>
      <c r="T18">
        <v>8202141.2186720502</v>
      </c>
      <c r="U18">
        <v>8173848.1910568597</v>
      </c>
      <c r="V18">
        <v>8260865.7543556504</v>
      </c>
      <c r="W18">
        <v>8390608.3449937403</v>
      </c>
      <c r="X18">
        <v>8700778.4907771107</v>
      </c>
      <c r="Y18">
        <v>9264493.3833634797</v>
      </c>
      <c r="Z18">
        <v>10034695.389479101</v>
      </c>
      <c r="AA18">
        <v>10635201.718508299</v>
      </c>
      <c r="AB18">
        <v>11111710.688646501</v>
      </c>
      <c r="AC18">
        <v>11496059.0549201</v>
      </c>
      <c r="AD18">
        <v>11740595.9587665</v>
      </c>
      <c r="AE18">
        <v>12360460.4367995</v>
      </c>
      <c r="AF18">
        <v>12558810.204768</v>
      </c>
    </row>
    <row r="19" spans="1:32" x14ac:dyDescent="0.3">
      <c r="A19" t="s">
        <v>248</v>
      </c>
      <c r="B19" t="s">
        <v>331</v>
      </c>
      <c r="C19" t="s">
        <v>297</v>
      </c>
      <c r="D19" t="s">
        <v>332</v>
      </c>
      <c r="E19" t="s">
        <v>298</v>
      </c>
      <c r="F19">
        <v>713211.35753834096</v>
      </c>
      <c r="G19">
        <v>770097.31450727396</v>
      </c>
      <c r="H19">
        <v>830708.54883642297</v>
      </c>
      <c r="I19">
        <v>900567.70919253398</v>
      </c>
      <c r="J19">
        <v>963825.19225919095</v>
      </c>
      <c r="K19">
        <v>1019441.9157181201</v>
      </c>
      <c r="L19">
        <v>1077007.7549521499</v>
      </c>
      <c r="M19">
        <v>1107422.0325622901</v>
      </c>
      <c r="N19">
        <v>1123638.80151005</v>
      </c>
      <c r="O19">
        <v>1125542.77119256</v>
      </c>
      <c r="P19">
        <v>1141170.32426349</v>
      </c>
      <c r="Q19">
        <v>1162101.69815014</v>
      </c>
      <c r="R19">
        <v>1177414.9499051</v>
      </c>
      <c r="S19">
        <v>1193569.0877998699</v>
      </c>
      <c r="T19">
        <v>1183618.8210220099</v>
      </c>
      <c r="U19">
        <v>1157128.6380451701</v>
      </c>
      <c r="V19">
        <v>1136907.28132072</v>
      </c>
      <c r="W19">
        <v>1123678.5317257899</v>
      </c>
      <c r="X19">
        <v>1125028.15831128</v>
      </c>
      <c r="Y19">
        <v>1115257.49382259</v>
      </c>
      <c r="Z19">
        <v>1068534.94577089</v>
      </c>
      <c r="AA19">
        <v>1023502.38806591</v>
      </c>
      <c r="AB19">
        <v>994646.27229719004</v>
      </c>
      <c r="AC19">
        <v>1006875.1130268699</v>
      </c>
      <c r="AD19">
        <v>1026317.88765477</v>
      </c>
      <c r="AE19">
        <v>1045365.21050834</v>
      </c>
      <c r="AF19">
        <v>1046269.36595119</v>
      </c>
    </row>
    <row r="20" spans="1:32" x14ac:dyDescent="0.3">
      <c r="A20" t="s">
        <v>248</v>
      </c>
      <c r="B20" t="s">
        <v>333</v>
      </c>
      <c r="C20" t="s">
        <v>297</v>
      </c>
      <c r="D20" t="s">
        <v>334</v>
      </c>
      <c r="E20" t="s">
        <v>298</v>
      </c>
      <c r="F20">
        <v>374979.619134254</v>
      </c>
      <c r="G20">
        <v>141914.209085201</v>
      </c>
      <c r="H20">
        <v>132689.24907536799</v>
      </c>
      <c r="I20">
        <v>134571.63729381101</v>
      </c>
      <c r="J20">
        <v>144857.63755372801</v>
      </c>
      <c r="K20">
        <v>143373.521868279</v>
      </c>
      <c r="L20">
        <v>140210.55768932801</v>
      </c>
      <c r="M20">
        <v>145971.547576432</v>
      </c>
      <c r="N20">
        <v>150820.01493279001</v>
      </c>
      <c r="O20">
        <v>152845.06159987699</v>
      </c>
      <c r="P20">
        <v>168091.99595454001</v>
      </c>
      <c r="Q20">
        <v>181226.04705771999</v>
      </c>
      <c r="R20">
        <v>194965.48158704699</v>
      </c>
      <c r="S20">
        <v>203972.889143042</v>
      </c>
      <c r="T20">
        <v>199206.39603578299</v>
      </c>
      <c r="U20">
        <v>198977.95327526901</v>
      </c>
      <c r="V20">
        <v>197091.08102968099</v>
      </c>
      <c r="W20">
        <v>203527.726569997</v>
      </c>
      <c r="X20">
        <v>209534.02665126999</v>
      </c>
      <c r="Y20">
        <v>215339.853235188</v>
      </c>
      <c r="Z20">
        <v>231707.06389203301</v>
      </c>
      <c r="AA20">
        <v>237283.745591693</v>
      </c>
      <c r="AB20">
        <v>254989.88577474799</v>
      </c>
      <c r="AC20">
        <v>266202.73554697999</v>
      </c>
      <c r="AD20">
        <v>275766.56056071201</v>
      </c>
      <c r="AE20">
        <v>278688.66622991202</v>
      </c>
      <c r="AF20">
        <v>277280.58279897901</v>
      </c>
    </row>
    <row r="21" spans="1:32" x14ac:dyDescent="0.3">
      <c r="A21" t="s">
        <v>248</v>
      </c>
      <c r="B21" t="s">
        <v>335</v>
      </c>
      <c r="C21" t="s">
        <v>297</v>
      </c>
      <c r="D21" t="s">
        <v>336</v>
      </c>
      <c r="E21" t="s">
        <v>298</v>
      </c>
    </row>
    <row r="22" spans="1:32" x14ac:dyDescent="0.3">
      <c r="A22" t="s">
        <v>248</v>
      </c>
      <c r="B22" t="s">
        <v>337</v>
      </c>
      <c r="C22" t="s">
        <v>297</v>
      </c>
      <c r="D22" t="s">
        <v>338</v>
      </c>
      <c r="E22" t="s">
        <v>298</v>
      </c>
    </row>
    <row r="23" spans="1:32" x14ac:dyDescent="0.3">
      <c r="A23" t="s">
        <v>248</v>
      </c>
      <c r="B23" t="s">
        <v>339</v>
      </c>
      <c r="C23" t="s">
        <v>297</v>
      </c>
      <c r="D23" t="s">
        <v>340</v>
      </c>
      <c r="E23" t="s">
        <v>298</v>
      </c>
      <c r="F23">
        <v>1072663.74977268</v>
      </c>
      <c r="G23">
        <v>1135165.8744907</v>
      </c>
      <c r="H23">
        <v>1194685.2852378299</v>
      </c>
      <c r="I23">
        <v>1225935.81154521</v>
      </c>
      <c r="J23">
        <v>1256420.13631243</v>
      </c>
      <c r="K23">
        <v>1280526.24785984</v>
      </c>
      <c r="L23">
        <v>1282877.52208397</v>
      </c>
      <c r="M23">
        <v>1282422.4390640201</v>
      </c>
      <c r="N23">
        <v>1288514.99735269</v>
      </c>
      <c r="O23">
        <v>1290339.4630108301</v>
      </c>
      <c r="P23">
        <v>1301425.5142944001</v>
      </c>
      <c r="Q23">
        <v>1306091.8933176501</v>
      </c>
      <c r="R23">
        <v>1308169.5023986299</v>
      </c>
      <c r="S23">
        <v>1306509.1415204499</v>
      </c>
      <c r="T23">
        <v>1284500.85896923</v>
      </c>
      <c r="U23">
        <v>1271888.66507584</v>
      </c>
      <c r="V23">
        <v>1259204.02018261</v>
      </c>
      <c r="W23">
        <v>1258563.31146436</v>
      </c>
      <c r="X23">
        <v>1257862.9663822399</v>
      </c>
      <c r="Y23">
        <v>1246659.7671594201</v>
      </c>
      <c r="Z23">
        <v>1272359.50697259</v>
      </c>
      <c r="AA23">
        <v>1310438.38947792</v>
      </c>
      <c r="AB23">
        <v>1342697.10296496</v>
      </c>
      <c r="AC23">
        <v>1382063.82124403</v>
      </c>
      <c r="AD23">
        <v>1430727.6112822499</v>
      </c>
      <c r="AE23">
        <v>1476483.6067089899</v>
      </c>
      <c r="AF23">
        <v>1509955.25963243</v>
      </c>
    </row>
    <row r="24" spans="1:32" x14ac:dyDescent="0.3">
      <c r="A24" t="s">
        <v>248</v>
      </c>
      <c r="B24" t="s">
        <v>341</v>
      </c>
      <c r="C24" t="s">
        <v>297</v>
      </c>
      <c r="D24" t="s">
        <v>342</v>
      </c>
      <c r="E24" t="s">
        <v>298</v>
      </c>
      <c r="F24">
        <v>808324.96522222296</v>
      </c>
      <c r="G24">
        <v>878446.346272717</v>
      </c>
      <c r="H24">
        <v>960247.449324838</v>
      </c>
      <c r="I24">
        <v>1055905.8084257599</v>
      </c>
      <c r="J24">
        <v>1153106.63973483</v>
      </c>
      <c r="K24">
        <v>1231580.9288466901</v>
      </c>
      <c r="L24">
        <v>1347843.0946545</v>
      </c>
      <c r="M24">
        <v>1485456.38795284</v>
      </c>
      <c r="N24">
        <v>1632557.6404091399</v>
      </c>
      <c r="O24">
        <v>1774453.93029409</v>
      </c>
      <c r="P24">
        <v>1987610.2061933801</v>
      </c>
      <c r="Q24">
        <v>2226486.4647169798</v>
      </c>
      <c r="R24">
        <v>2466041.0067739799</v>
      </c>
      <c r="S24">
        <v>2672035.7214982901</v>
      </c>
      <c r="T24">
        <v>2759839.4829409099</v>
      </c>
      <c r="U24">
        <v>2907927.6133811702</v>
      </c>
      <c r="V24">
        <v>3070891.7770215599</v>
      </c>
      <c r="W24">
        <v>3254285.64729814</v>
      </c>
      <c r="X24">
        <v>3428893.6465004198</v>
      </c>
      <c r="Y24">
        <v>3601240.2578605302</v>
      </c>
      <c r="Z24">
        <v>3649316.0574574298</v>
      </c>
      <c r="AA24">
        <v>3735361.4793105498</v>
      </c>
      <c r="AB24">
        <v>3830814.80420504</v>
      </c>
      <c r="AC24">
        <v>3957196.26320383</v>
      </c>
      <c r="AD24">
        <v>4139280.40769572</v>
      </c>
      <c r="AE24">
        <v>4325161.2656153999</v>
      </c>
      <c r="AF24">
        <v>4585177.4072726201</v>
      </c>
    </row>
    <row r="25" spans="1:32" x14ac:dyDescent="0.3">
      <c r="A25" t="s">
        <v>248</v>
      </c>
      <c r="B25" t="s">
        <v>343</v>
      </c>
      <c r="C25" t="s">
        <v>297</v>
      </c>
      <c r="D25" t="s">
        <v>344</v>
      </c>
      <c r="E25" t="s">
        <v>298</v>
      </c>
    </row>
    <row r="26" spans="1:32" x14ac:dyDescent="0.3">
      <c r="A26" t="s">
        <v>248</v>
      </c>
      <c r="B26" t="s">
        <v>345</v>
      </c>
      <c r="C26" t="s">
        <v>297</v>
      </c>
      <c r="D26" t="s">
        <v>346</v>
      </c>
      <c r="E26" t="s">
        <v>298</v>
      </c>
      <c r="F26">
        <v>597439.62466636905</v>
      </c>
      <c r="G26">
        <v>650473.45180570602</v>
      </c>
      <c r="H26">
        <v>702894.54989825597</v>
      </c>
      <c r="I26">
        <v>758908.25873491901</v>
      </c>
      <c r="J26">
        <v>812356.30832806905</v>
      </c>
      <c r="K26">
        <v>853797.53879479005</v>
      </c>
      <c r="L26">
        <v>911328.61072338303</v>
      </c>
      <c r="M26">
        <v>1008914.64879661</v>
      </c>
      <c r="N26">
        <v>1131055.13155134</v>
      </c>
      <c r="O26">
        <v>1250759.0886096701</v>
      </c>
      <c r="P26">
        <v>1454177.16440505</v>
      </c>
      <c r="Q26">
        <v>1621426.10186931</v>
      </c>
      <c r="R26">
        <v>1768355.5713827501</v>
      </c>
      <c r="S26">
        <v>1904157.2250713201</v>
      </c>
      <c r="T26">
        <v>1913966.1328529599</v>
      </c>
      <c r="U26">
        <v>1991012.2063962701</v>
      </c>
      <c r="V26">
        <v>2079840.3575822299</v>
      </c>
      <c r="W26">
        <v>2181893.6685833498</v>
      </c>
      <c r="X26">
        <v>2262429.7735217498</v>
      </c>
      <c r="Y26">
        <v>2310200.78112261</v>
      </c>
      <c r="Z26">
        <v>2297637.09295046</v>
      </c>
      <c r="AA26">
        <v>2329398.0647989102</v>
      </c>
      <c r="AB26">
        <v>2367812.1889114501</v>
      </c>
      <c r="AC26">
        <v>2411176.7441492099</v>
      </c>
      <c r="AD26">
        <v>2488731.9340918902</v>
      </c>
      <c r="AE26">
        <v>2563145.9866053099</v>
      </c>
      <c r="AF26">
        <v>2708855.6922572702</v>
      </c>
    </row>
    <row r="27" spans="1:32" x14ac:dyDescent="0.3">
      <c r="A27" t="s">
        <v>248</v>
      </c>
      <c r="B27" t="s">
        <v>347</v>
      </c>
      <c r="C27" t="s">
        <v>297</v>
      </c>
      <c r="D27" t="s">
        <v>348</v>
      </c>
      <c r="E27" t="s">
        <v>298</v>
      </c>
      <c r="F27">
        <v>109485.781369055</v>
      </c>
      <c r="G27">
        <v>140479.41476668001</v>
      </c>
      <c r="H27">
        <v>179411.577999995</v>
      </c>
      <c r="I27">
        <v>225794.59450342</v>
      </c>
      <c r="J27">
        <v>275499.69169651403</v>
      </c>
      <c r="K27">
        <v>323209.49353783502</v>
      </c>
      <c r="L27">
        <v>387687.37502749602</v>
      </c>
      <c r="M27">
        <v>432433.87844369799</v>
      </c>
      <c r="N27">
        <v>464084.12940316298</v>
      </c>
      <c r="O27">
        <v>498618.052949898</v>
      </c>
      <c r="P27">
        <v>518822.38756514899</v>
      </c>
      <c r="Q27">
        <v>595442.66213895602</v>
      </c>
      <c r="R27">
        <v>690566.13300399005</v>
      </c>
      <c r="S27">
        <v>763159.528486419</v>
      </c>
      <c r="T27">
        <v>840927.01401497505</v>
      </c>
      <c r="U27">
        <v>912473.91125009803</v>
      </c>
      <c r="V27">
        <v>987201.72093958501</v>
      </c>
      <c r="W27">
        <v>1068359.6248923701</v>
      </c>
      <c r="X27">
        <v>1161138.9275662899</v>
      </c>
      <c r="Y27">
        <v>1282851.3520585699</v>
      </c>
      <c r="Z27">
        <v>1339980.6385840599</v>
      </c>
      <c r="AA27">
        <v>1385695.3157521801</v>
      </c>
      <c r="AB27">
        <v>1434890.1397817</v>
      </c>
      <c r="AC27">
        <v>1509624.00964352</v>
      </c>
      <c r="AD27">
        <v>1605735.3193661401</v>
      </c>
      <c r="AE27">
        <v>1708643.6688652099</v>
      </c>
      <c r="AF27">
        <v>1824316.7854440301</v>
      </c>
    </row>
    <row r="28" spans="1:32" x14ac:dyDescent="0.3">
      <c r="A28" t="s">
        <v>248</v>
      </c>
      <c r="B28" t="s">
        <v>349</v>
      </c>
      <c r="C28" t="s">
        <v>297</v>
      </c>
      <c r="D28" t="s">
        <v>350</v>
      </c>
      <c r="E28" t="s">
        <v>298</v>
      </c>
      <c r="F28">
        <v>249227.11151492101</v>
      </c>
      <c r="G28">
        <v>283743.14242651599</v>
      </c>
      <c r="H28">
        <v>324509.822593619</v>
      </c>
      <c r="I28">
        <v>372162.11013356003</v>
      </c>
      <c r="J28">
        <v>427972.91654642601</v>
      </c>
      <c r="K28">
        <v>488532.67180233501</v>
      </c>
      <c r="L28">
        <v>547738.81033196801</v>
      </c>
      <c r="M28">
        <v>600534.85062474501</v>
      </c>
      <c r="N28">
        <v>642933.29315325595</v>
      </c>
      <c r="O28">
        <v>691623.12572624104</v>
      </c>
      <c r="P28">
        <v>746499.19550535805</v>
      </c>
      <c r="Q28">
        <v>817820.55172827397</v>
      </c>
      <c r="R28">
        <v>903182.63174593402</v>
      </c>
      <c r="S28">
        <v>1000691.23598237</v>
      </c>
      <c r="T28">
        <v>1049641.68084768</v>
      </c>
      <c r="U28">
        <v>1085530.0138865099</v>
      </c>
      <c r="V28">
        <v>1087583.9567086799</v>
      </c>
      <c r="W28">
        <v>1088051.93506594</v>
      </c>
      <c r="X28">
        <v>1092997.9407113499</v>
      </c>
      <c r="Y28">
        <v>1110786.5427683999</v>
      </c>
      <c r="Z28">
        <v>1164248.1302320601</v>
      </c>
      <c r="AA28">
        <v>1202449.9544313699</v>
      </c>
      <c r="AB28">
        <v>1250740.7621301201</v>
      </c>
      <c r="AC28">
        <v>1347997.7248887101</v>
      </c>
      <c r="AD28">
        <v>1448368.2785416299</v>
      </c>
      <c r="AE28">
        <v>1522187.4352730501</v>
      </c>
      <c r="AF28">
        <v>1614366.85160521</v>
      </c>
    </row>
    <row r="29" spans="1:32" x14ac:dyDescent="0.3">
      <c r="A29" t="s">
        <v>248</v>
      </c>
      <c r="B29" t="s">
        <v>351</v>
      </c>
      <c r="C29" t="s">
        <v>297</v>
      </c>
      <c r="D29" t="s">
        <v>352</v>
      </c>
      <c r="E29" t="s">
        <v>298</v>
      </c>
      <c r="F29">
        <v>94240.710236251296</v>
      </c>
      <c r="G29">
        <v>111055.604665975</v>
      </c>
      <c r="H29">
        <v>129977.228414967</v>
      </c>
      <c r="I29">
        <v>150870.55446377301</v>
      </c>
      <c r="J29">
        <v>176453.16199426999</v>
      </c>
      <c r="K29">
        <v>205346.467635332</v>
      </c>
      <c r="L29">
        <v>233111.07750903399</v>
      </c>
      <c r="M29">
        <v>263941.744752775</v>
      </c>
      <c r="N29">
        <v>293975.48070692999</v>
      </c>
      <c r="O29">
        <v>327364.91210275399</v>
      </c>
      <c r="P29">
        <v>362095.23714268301</v>
      </c>
      <c r="Q29">
        <v>401757.53277436498</v>
      </c>
      <c r="R29">
        <v>449947.23353684501</v>
      </c>
      <c r="S29">
        <v>505629.06842524698</v>
      </c>
      <c r="T29">
        <v>538863.73100043403</v>
      </c>
      <c r="U29">
        <v>558124.430574061</v>
      </c>
      <c r="V29">
        <v>562018.52263635595</v>
      </c>
      <c r="W29">
        <v>564849.90106616099</v>
      </c>
      <c r="X29">
        <v>569913.69819915795</v>
      </c>
      <c r="Y29">
        <v>583418.53498143505</v>
      </c>
      <c r="Z29">
        <v>598652.54068233306</v>
      </c>
      <c r="AA29">
        <v>611313.33017559501</v>
      </c>
      <c r="AB29">
        <v>632505.99538112106</v>
      </c>
      <c r="AC29">
        <v>672819.59984361206</v>
      </c>
      <c r="AD29">
        <v>716940.26733040099</v>
      </c>
      <c r="AE29">
        <v>745363.99252127402</v>
      </c>
      <c r="AF29">
        <v>771288.86828098597</v>
      </c>
    </row>
    <row r="30" spans="1:32" x14ac:dyDescent="0.3">
      <c r="A30" t="s">
        <v>248</v>
      </c>
      <c r="B30" t="s">
        <v>353</v>
      </c>
      <c r="C30" t="s">
        <v>297</v>
      </c>
      <c r="D30" t="s">
        <v>354</v>
      </c>
      <c r="E30" t="s">
        <v>298</v>
      </c>
      <c r="F30">
        <v>13666.0076050609</v>
      </c>
      <c r="G30">
        <v>15163.8798513785</v>
      </c>
      <c r="H30">
        <v>17704.759154656302</v>
      </c>
      <c r="I30">
        <v>21012.7830528917</v>
      </c>
      <c r="J30">
        <v>24313.553683022801</v>
      </c>
      <c r="K30">
        <v>28576.475864941302</v>
      </c>
      <c r="L30">
        <v>33129.202075720998</v>
      </c>
      <c r="M30">
        <v>36130.4451046178</v>
      </c>
      <c r="N30">
        <v>38339.5092248238</v>
      </c>
      <c r="O30">
        <v>40608.659051415401</v>
      </c>
      <c r="P30">
        <v>44267.553347023902</v>
      </c>
      <c r="Q30">
        <v>49858.436030802397</v>
      </c>
      <c r="R30">
        <v>58685.441728101701</v>
      </c>
      <c r="S30">
        <v>66774.024718902598</v>
      </c>
      <c r="T30">
        <v>68345.5239698355</v>
      </c>
      <c r="U30">
        <v>71580.608733218804</v>
      </c>
      <c r="V30">
        <v>71419.051096298004</v>
      </c>
      <c r="W30">
        <v>68559.058704295996</v>
      </c>
      <c r="X30">
        <v>66995.292295266001</v>
      </c>
      <c r="Y30">
        <v>67480.239957230398</v>
      </c>
      <c r="Z30">
        <v>71536.577740516397</v>
      </c>
      <c r="AA30">
        <v>71982.815812397399</v>
      </c>
      <c r="AB30">
        <v>74464.468636135702</v>
      </c>
      <c r="AC30">
        <v>79202.1293998123</v>
      </c>
      <c r="AD30">
        <v>79948.098371618602</v>
      </c>
      <c r="AE30">
        <v>81907.191944182501</v>
      </c>
      <c r="AF30">
        <v>88130.854254708902</v>
      </c>
    </row>
    <row r="31" spans="1:32" x14ac:dyDescent="0.3">
      <c r="A31" t="s">
        <v>248</v>
      </c>
      <c r="B31" t="s">
        <v>355</v>
      </c>
      <c r="C31" t="s">
        <v>297</v>
      </c>
      <c r="D31" t="s">
        <v>356</v>
      </c>
      <c r="E31" t="s">
        <v>298</v>
      </c>
      <c r="F31">
        <v>32057.028098296501</v>
      </c>
      <c r="G31">
        <v>34279.698474906101</v>
      </c>
      <c r="H31">
        <v>36499.555835053601</v>
      </c>
      <c r="I31">
        <v>39556.942348184799</v>
      </c>
      <c r="J31">
        <v>42359.447682715101</v>
      </c>
      <c r="K31">
        <v>45442.068092732203</v>
      </c>
      <c r="L31">
        <v>46379.073354874403</v>
      </c>
      <c r="M31">
        <v>45351.282693505702</v>
      </c>
      <c r="N31">
        <v>41331.345646193498</v>
      </c>
      <c r="O31">
        <v>35372.771711060697</v>
      </c>
      <c r="P31">
        <v>26954.3760935176</v>
      </c>
      <c r="Q31">
        <v>24932.040926795798</v>
      </c>
      <c r="R31">
        <v>27434.8923048775</v>
      </c>
      <c r="S31">
        <v>33119.700292605899</v>
      </c>
      <c r="T31">
        <v>39233.273126516899</v>
      </c>
      <c r="U31">
        <v>46513.516765234403</v>
      </c>
      <c r="V31">
        <v>49269.470690696297</v>
      </c>
      <c r="W31">
        <v>52139.230989541902</v>
      </c>
      <c r="X31">
        <v>54002.448185532201</v>
      </c>
      <c r="Y31">
        <v>55545.491590751801</v>
      </c>
      <c r="Z31">
        <v>60341.376513390001</v>
      </c>
      <c r="AA31">
        <v>63993.491510164102</v>
      </c>
      <c r="AB31">
        <v>67300.224748500797</v>
      </c>
      <c r="AC31">
        <v>73802.130825839602</v>
      </c>
      <c r="AD31">
        <v>80375.920224488407</v>
      </c>
      <c r="AE31">
        <v>84630.437240417203</v>
      </c>
      <c r="AF31">
        <v>91292.042987150606</v>
      </c>
    </row>
    <row r="32" spans="1:32" x14ac:dyDescent="0.3">
      <c r="A32" t="s">
        <v>248</v>
      </c>
      <c r="B32" t="s">
        <v>357</v>
      </c>
      <c r="C32" t="s">
        <v>297</v>
      </c>
      <c r="D32" t="s">
        <v>358</v>
      </c>
      <c r="E32" t="s">
        <v>298</v>
      </c>
      <c r="F32">
        <v>76813.001271646601</v>
      </c>
      <c r="G32">
        <v>93727.933928565806</v>
      </c>
      <c r="H32">
        <v>112787.69458739</v>
      </c>
      <c r="I32">
        <v>134261.87841945601</v>
      </c>
      <c r="J32">
        <v>159005.72598788099</v>
      </c>
      <c r="K32">
        <v>183793.35902055699</v>
      </c>
      <c r="L32">
        <v>208841.060199734</v>
      </c>
      <c r="M32">
        <v>228900.78274631401</v>
      </c>
      <c r="N32">
        <v>242385.69116861001</v>
      </c>
      <c r="O32">
        <v>259573.690453046</v>
      </c>
      <c r="P32">
        <v>279549.86878986802</v>
      </c>
      <c r="Q32">
        <v>304551.13274878601</v>
      </c>
      <c r="R32">
        <v>329923.53712191898</v>
      </c>
      <c r="S32">
        <v>359928.52857304597</v>
      </c>
      <c r="T32">
        <v>371871.00013042201</v>
      </c>
      <c r="U32">
        <v>382742.321850006</v>
      </c>
      <c r="V32">
        <v>382410.65482179599</v>
      </c>
      <c r="W32">
        <v>384109.84695789497</v>
      </c>
      <c r="X32">
        <v>387235.68205171399</v>
      </c>
      <c r="Y32">
        <v>392623.37933355197</v>
      </c>
      <c r="Z32">
        <v>423273.01025233802</v>
      </c>
      <c r="AA32">
        <v>445754.50492611103</v>
      </c>
      <c r="AB32">
        <v>467703.06267742498</v>
      </c>
      <c r="AC32">
        <v>512911.42248275102</v>
      </c>
      <c r="AD32">
        <v>561479.07428375504</v>
      </c>
      <c r="AE32">
        <v>600239.09058155504</v>
      </c>
      <c r="AF32">
        <v>652938.04503917403</v>
      </c>
    </row>
    <row r="33" spans="1:32" x14ac:dyDescent="0.3">
      <c r="A33" t="s">
        <v>248</v>
      </c>
      <c r="B33" t="s">
        <v>359</v>
      </c>
      <c r="C33" t="s">
        <v>297</v>
      </c>
      <c r="D33" t="s">
        <v>360</v>
      </c>
      <c r="E33" t="s">
        <v>298</v>
      </c>
      <c r="F33">
        <v>31210.465891878299</v>
      </c>
      <c r="G33">
        <v>27051.1838316955</v>
      </c>
      <c r="H33">
        <v>23896.4152312845</v>
      </c>
      <c r="I33">
        <v>21523.007997765199</v>
      </c>
      <c r="J33">
        <v>19970.2308479083</v>
      </c>
      <c r="K33">
        <v>18909.220004191498</v>
      </c>
      <c r="L33">
        <v>19325.2973821419</v>
      </c>
      <c r="M33">
        <v>19995.434075922502</v>
      </c>
      <c r="N33">
        <v>22370.560072426</v>
      </c>
      <c r="O33">
        <v>25771.707874577201</v>
      </c>
      <c r="P33">
        <v>31958.4043927903</v>
      </c>
      <c r="Q33">
        <v>35626.277836644098</v>
      </c>
      <c r="R33">
        <v>36798.925311390703</v>
      </c>
      <c r="S33">
        <v>35616.618217094998</v>
      </c>
      <c r="T33">
        <v>32684.433694334799</v>
      </c>
      <c r="U33">
        <v>27983.620789285898</v>
      </c>
      <c r="V33">
        <v>24133.215215152599</v>
      </c>
      <c r="W33">
        <v>20240.263133619501</v>
      </c>
      <c r="X33">
        <v>16873.920635211402</v>
      </c>
      <c r="Y33">
        <v>14114.260772432201</v>
      </c>
      <c r="Z33">
        <v>11858.882550267601</v>
      </c>
      <c r="AA33">
        <v>10308.0555747583</v>
      </c>
      <c r="AB33">
        <v>9464.3758693034706</v>
      </c>
      <c r="AC33">
        <v>9560.4270810108701</v>
      </c>
      <c r="AD33">
        <v>9754.3319557474606</v>
      </c>
      <c r="AE33">
        <v>10046.7229856253</v>
      </c>
      <c r="AF33">
        <v>10717.041043192099</v>
      </c>
    </row>
    <row r="34" spans="1:32" x14ac:dyDescent="0.3">
      <c r="A34" t="s">
        <v>248</v>
      </c>
      <c r="B34" t="s">
        <v>361</v>
      </c>
      <c r="C34" t="s">
        <v>297</v>
      </c>
      <c r="D34" t="s">
        <v>362</v>
      </c>
      <c r="E34" t="s">
        <v>298</v>
      </c>
      <c r="F34">
        <v>63003.096485296097</v>
      </c>
      <c r="G34">
        <v>77788.630092427804</v>
      </c>
      <c r="H34">
        <v>98138.260613313003</v>
      </c>
      <c r="I34">
        <v>124692.11452011899</v>
      </c>
      <c r="J34">
        <v>157218.34144628199</v>
      </c>
      <c r="K34">
        <v>191601.92889070301</v>
      </c>
      <c r="L34">
        <v>227823.90129013101</v>
      </c>
      <c r="M34">
        <v>259232.95038374001</v>
      </c>
      <c r="N34">
        <v>283214.58201286203</v>
      </c>
      <c r="O34">
        <v>309888.58667881001</v>
      </c>
      <c r="P34">
        <v>346099.66387498501</v>
      </c>
      <c r="Q34">
        <v>381517.821754365</v>
      </c>
      <c r="R34">
        <v>411895.17990173999</v>
      </c>
      <c r="S34">
        <v>431960.33323269198</v>
      </c>
      <c r="T34">
        <v>431599.14826439403</v>
      </c>
      <c r="U34">
        <v>429619.94756111002</v>
      </c>
      <c r="V34">
        <v>430962.80707936001</v>
      </c>
      <c r="W34">
        <v>439671.68284936203</v>
      </c>
      <c r="X34">
        <v>449914.59975181299</v>
      </c>
      <c r="Y34">
        <v>463435.58982999198</v>
      </c>
      <c r="Z34">
        <v>456091.46503354399</v>
      </c>
      <c r="AA34">
        <v>455005.42654797802</v>
      </c>
      <c r="AB34">
        <v>460005.64718536497</v>
      </c>
      <c r="AC34">
        <v>469133.05732197501</v>
      </c>
      <c r="AD34">
        <v>486880.909265553</v>
      </c>
      <c r="AE34">
        <v>499013.42284690402</v>
      </c>
      <c r="AF34">
        <v>524185.477650129</v>
      </c>
    </row>
    <row r="35" spans="1:32" x14ac:dyDescent="0.3">
      <c r="A35" t="s">
        <v>248</v>
      </c>
      <c r="B35" t="s">
        <v>363</v>
      </c>
      <c r="C35" t="s">
        <v>297</v>
      </c>
      <c r="D35" t="s">
        <v>364</v>
      </c>
      <c r="E35" t="s">
        <v>298</v>
      </c>
      <c r="F35">
        <v>4971262.5112794004</v>
      </c>
      <c r="G35">
        <v>5366801.7550799605</v>
      </c>
      <c r="H35">
        <v>5779578.0504773203</v>
      </c>
      <c r="I35">
        <v>6339141.37616977</v>
      </c>
      <c r="J35">
        <v>6880540.4587472202</v>
      </c>
      <c r="K35">
        <v>7416167.4217668297</v>
      </c>
      <c r="L35">
        <v>7934076.4437696999</v>
      </c>
      <c r="M35">
        <v>8517766.8361712191</v>
      </c>
      <c r="N35">
        <v>9065293.0267993193</v>
      </c>
      <c r="O35">
        <v>9680580.2287367396</v>
      </c>
      <c r="P35">
        <v>10269540.498090399</v>
      </c>
      <c r="Q35">
        <v>10707945.7359723</v>
      </c>
      <c r="R35">
        <v>11034378.695521601</v>
      </c>
      <c r="S35">
        <v>11361772.7953269</v>
      </c>
      <c r="T35">
        <v>11440240.9573527</v>
      </c>
      <c r="U35">
        <v>11668252.651786899</v>
      </c>
      <c r="V35">
        <v>11774521.781392099</v>
      </c>
      <c r="W35">
        <v>12050487.237524301</v>
      </c>
      <c r="X35">
        <v>12301802.619661</v>
      </c>
      <c r="Y35">
        <v>12676040.5150431</v>
      </c>
      <c r="Z35">
        <v>13156137.563573699</v>
      </c>
      <c r="AA35">
        <v>13510389.897415301</v>
      </c>
      <c r="AB35">
        <v>13749451.673017001</v>
      </c>
      <c r="AC35">
        <v>13884085.683408801</v>
      </c>
      <c r="AD35">
        <v>14008163.802190401</v>
      </c>
      <c r="AE35">
        <v>13954184.7114367</v>
      </c>
      <c r="AF35">
        <v>13943481.768916599</v>
      </c>
    </row>
    <row r="36" spans="1:32" x14ac:dyDescent="0.3">
      <c r="A36" t="s">
        <v>248</v>
      </c>
      <c r="B36" t="s">
        <v>365</v>
      </c>
      <c r="C36" t="s">
        <v>297</v>
      </c>
      <c r="D36" t="s">
        <v>366</v>
      </c>
      <c r="E36" t="s">
        <v>298</v>
      </c>
      <c r="F36">
        <v>179257.461084568</v>
      </c>
      <c r="G36">
        <v>173159.95998893501</v>
      </c>
      <c r="H36">
        <v>173794.92458846199</v>
      </c>
      <c r="I36">
        <v>179400.325217381</v>
      </c>
      <c r="J36">
        <v>182017.91280992501</v>
      </c>
      <c r="K36">
        <v>188872.37980311899</v>
      </c>
      <c r="L36">
        <v>190269.03139280199</v>
      </c>
      <c r="M36">
        <v>195814.54073817201</v>
      </c>
      <c r="N36">
        <v>194964.47178986299</v>
      </c>
      <c r="O36">
        <v>191984.117563926</v>
      </c>
      <c r="P36">
        <v>188166.207680633</v>
      </c>
      <c r="Q36">
        <v>184281.342055374</v>
      </c>
      <c r="R36">
        <v>180929.53823956099</v>
      </c>
      <c r="S36">
        <v>179992.97721563099</v>
      </c>
      <c r="T36">
        <v>173597.678973267</v>
      </c>
      <c r="U36">
        <v>169668.27113009701</v>
      </c>
      <c r="V36">
        <v>165467.82940268001</v>
      </c>
      <c r="W36">
        <v>171759.05479341999</v>
      </c>
      <c r="X36">
        <v>180421.408991351</v>
      </c>
      <c r="Y36">
        <v>183877.777994976</v>
      </c>
      <c r="Z36">
        <v>192179.958917054</v>
      </c>
      <c r="AA36">
        <v>198986.13737363601</v>
      </c>
      <c r="AB36">
        <v>202952.88933747099</v>
      </c>
      <c r="AC36">
        <v>201233.21250251701</v>
      </c>
      <c r="AD36">
        <v>202495.25016359799</v>
      </c>
      <c r="AE36">
        <v>201210.83879129001</v>
      </c>
      <c r="AF36">
        <v>194401.49499910299</v>
      </c>
    </row>
    <row r="37" spans="1:32" x14ac:dyDescent="0.3">
      <c r="A37" t="s">
        <v>248</v>
      </c>
      <c r="B37" t="s">
        <v>367</v>
      </c>
      <c r="C37" t="s">
        <v>297</v>
      </c>
      <c r="D37" t="s">
        <v>368</v>
      </c>
      <c r="E37" t="s">
        <v>298</v>
      </c>
      <c r="F37">
        <v>1641012.8849450001</v>
      </c>
      <c r="G37">
        <v>1567374.8537461699</v>
      </c>
      <c r="H37">
        <v>1532033.9655780201</v>
      </c>
      <c r="I37">
        <v>1539275.5632592901</v>
      </c>
      <c r="J37">
        <v>1644177.39489687</v>
      </c>
      <c r="K37">
        <v>1801319.2674172299</v>
      </c>
      <c r="L37">
        <v>1920197.30036576</v>
      </c>
      <c r="M37">
        <v>2023444.1473228901</v>
      </c>
      <c r="N37">
        <v>2112012.6938986098</v>
      </c>
      <c r="O37">
        <v>2152821.0689931102</v>
      </c>
      <c r="P37">
        <v>2150251.2409739099</v>
      </c>
      <c r="Q37">
        <v>2135606.8459602599</v>
      </c>
      <c r="R37">
        <v>2116517.4040892799</v>
      </c>
      <c r="S37">
        <v>2133480.8585388199</v>
      </c>
      <c r="T37">
        <v>2118337.7258234802</v>
      </c>
      <c r="U37">
        <v>2090362.7165781199</v>
      </c>
      <c r="V37">
        <v>2084913.1852239601</v>
      </c>
      <c r="W37">
        <v>2134465.2661544299</v>
      </c>
      <c r="X37">
        <v>2176912.8011845099</v>
      </c>
      <c r="Y37">
        <v>2280156.6981072798</v>
      </c>
      <c r="Z37">
        <v>2422089.56761692</v>
      </c>
      <c r="AA37">
        <v>2511590.7784113898</v>
      </c>
      <c r="AB37">
        <v>2531096.15637122</v>
      </c>
      <c r="AC37">
        <v>2502687.0660365699</v>
      </c>
      <c r="AD37">
        <v>2464458.7351120701</v>
      </c>
      <c r="AE37">
        <v>2388249.8192872498</v>
      </c>
      <c r="AF37">
        <v>2289742.32106893</v>
      </c>
    </row>
    <row r="38" spans="1:32" x14ac:dyDescent="0.3">
      <c r="A38" t="s">
        <v>248</v>
      </c>
      <c r="B38" t="s">
        <v>369</v>
      </c>
      <c r="C38" t="s">
        <v>297</v>
      </c>
      <c r="D38" t="s">
        <v>370</v>
      </c>
      <c r="E38" t="s">
        <v>298</v>
      </c>
      <c r="F38">
        <v>990752.69727497303</v>
      </c>
      <c r="G38">
        <v>1197301.3777332599</v>
      </c>
      <c r="H38">
        <v>1400977.3404818401</v>
      </c>
      <c r="I38">
        <v>1689197.35874349</v>
      </c>
      <c r="J38">
        <v>1924535.4133351999</v>
      </c>
      <c r="K38">
        <v>2102406.7068506</v>
      </c>
      <c r="L38">
        <v>2309716.4513727999</v>
      </c>
      <c r="M38">
        <v>2573009.1023569899</v>
      </c>
      <c r="N38">
        <v>2832535.29677939</v>
      </c>
      <c r="O38">
        <v>3188258.5554095502</v>
      </c>
      <c r="P38">
        <v>3559926.4311418599</v>
      </c>
      <c r="Q38">
        <v>3830570.5553321401</v>
      </c>
      <c r="R38">
        <v>4036079.3467393601</v>
      </c>
      <c r="S38">
        <v>4223281.6730303802</v>
      </c>
      <c r="T38">
        <v>4247204.3629731098</v>
      </c>
      <c r="U38">
        <v>4394705.3772421703</v>
      </c>
      <c r="V38">
        <v>4443560.9749448802</v>
      </c>
      <c r="W38">
        <v>4598694.21164166</v>
      </c>
      <c r="X38">
        <v>4753521.36600726</v>
      </c>
      <c r="Y38">
        <v>4938530.3379267203</v>
      </c>
      <c r="Z38">
        <v>5194945.5043192999</v>
      </c>
      <c r="AA38">
        <v>5386549.0838283896</v>
      </c>
      <c r="AB38">
        <v>5575123.9962831</v>
      </c>
      <c r="AC38">
        <v>5723207.8656966304</v>
      </c>
      <c r="AD38">
        <v>5861545.5615509599</v>
      </c>
      <c r="AE38">
        <v>5942304.3149183597</v>
      </c>
      <c r="AF38">
        <v>6058990.8813293604</v>
      </c>
    </row>
    <row r="39" spans="1:32" x14ac:dyDescent="0.3">
      <c r="A39" t="s">
        <v>248</v>
      </c>
      <c r="B39" t="s">
        <v>371</v>
      </c>
      <c r="C39" t="s">
        <v>297</v>
      </c>
      <c r="D39" t="s">
        <v>372</v>
      </c>
      <c r="E39" t="s">
        <v>298</v>
      </c>
      <c r="F39">
        <v>724352.69441187999</v>
      </c>
      <c r="G39">
        <v>882142.48225848295</v>
      </c>
      <c r="H39">
        <v>1032657.57488938</v>
      </c>
      <c r="I39">
        <v>1257539.01514317</v>
      </c>
      <c r="J39">
        <v>1435957.43362657</v>
      </c>
      <c r="K39">
        <v>1598035.62619578</v>
      </c>
      <c r="L39">
        <v>1884292.85772777</v>
      </c>
      <c r="M39">
        <v>2150122.39053659</v>
      </c>
      <c r="N39">
        <v>2445205.3675353602</v>
      </c>
      <c r="O39">
        <v>2741633.6597463102</v>
      </c>
      <c r="P39">
        <v>2848567.2152968599</v>
      </c>
      <c r="Q39">
        <v>2953930.3129479401</v>
      </c>
      <c r="R39">
        <v>3028068.37705989</v>
      </c>
      <c r="S39">
        <v>3137921.97229141</v>
      </c>
      <c r="T39">
        <v>3486248.02216104</v>
      </c>
      <c r="U39">
        <v>3681355.9492266602</v>
      </c>
      <c r="V39">
        <v>3653614.7156704399</v>
      </c>
      <c r="W39">
        <v>3698832.1028360301</v>
      </c>
      <c r="X39">
        <v>3768730.6414702702</v>
      </c>
      <c r="Y39">
        <v>3884362.9869944202</v>
      </c>
      <c r="Z39">
        <v>4067677.8188466802</v>
      </c>
      <c r="AA39">
        <v>4234666.0461634304</v>
      </c>
      <c r="AB39">
        <v>4393522.64130098</v>
      </c>
      <c r="AC39">
        <v>4569081.42013021</v>
      </c>
      <c r="AD39">
        <v>4812452.8727249401</v>
      </c>
      <c r="AE39">
        <v>4991429.8127249498</v>
      </c>
      <c r="AF39">
        <v>5269221.0898315199</v>
      </c>
    </row>
    <row r="40" spans="1:32" x14ac:dyDescent="0.3">
      <c r="A40" t="s">
        <v>248</v>
      </c>
      <c r="B40" t="s">
        <v>373</v>
      </c>
      <c r="C40" t="s">
        <v>297</v>
      </c>
      <c r="D40" t="s">
        <v>374</v>
      </c>
      <c r="E40" t="s">
        <v>298</v>
      </c>
      <c r="F40">
        <v>54718.977354618401</v>
      </c>
      <c r="G40">
        <v>63498.365487913601</v>
      </c>
      <c r="H40">
        <v>70932.857359220798</v>
      </c>
      <c r="I40">
        <v>78853.973291066199</v>
      </c>
      <c r="J40">
        <v>86188.525704380401</v>
      </c>
      <c r="K40">
        <v>97360.161107500593</v>
      </c>
      <c r="L40">
        <v>105892.173358638</v>
      </c>
      <c r="M40">
        <v>112944.080750667</v>
      </c>
      <c r="N40">
        <v>121840.920314207</v>
      </c>
      <c r="O40">
        <v>132608.83341523199</v>
      </c>
      <c r="P40">
        <v>147141.49888943401</v>
      </c>
      <c r="Q40">
        <v>164810.921739262</v>
      </c>
      <c r="R40">
        <v>186841.77439139501</v>
      </c>
      <c r="S40">
        <v>200573.18745810501</v>
      </c>
      <c r="T40">
        <v>197089.166408802</v>
      </c>
      <c r="U40">
        <v>191506.75899003001</v>
      </c>
      <c r="V40">
        <v>190442.75090817001</v>
      </c>
      <c r="W40">
        <v>192117.80937209699</v>
      </c>
      <c r="X40">
        <v>191915.68941988601</v>
      </c>
      <c r="Y40">
        <v>179551.049252622</v>
      </c>
      <c r="Z40">
        <v>183788.33473804599</v>
      </c>
      <c r="AA40">
        <v>188410.076295562</v>
      </c>
      <c r="AB40">
        <v>195271.89926246001</v>
      </c>
      <c r="AC40">
        <v>216585.63699478499</v>
      </c>
      <c r="AD40">
        <v>232604.00234142799</v>
      </c>
      <c r="AE40">
        <v>243533.74160387801</v>
      </c>
      <c r="AF40">
        <v>252786.416998656</v>
      </c>
    </row>
    <row r="41" spans="1:32" x14ac:dyDescent="0.3">
      <c r="A41" t="s">
        <v>248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248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248</v>
      </c>
      <c r="B43" t="s">
        <v>379</v>
      </c>
      <c r="C43" t="s">
        <v>297</v>
      </c>
      <c r="D43" t="s">
        <v>380</v>
      </c>
      <c r="E43" t="s">
        <v>298</v>
      </c>
      <c r="F43">
        <v>9110290.4627723005</v>
      </c>
      <c r="G43">
        <v>9458281.3417578395</v>
      </c>
      <c r="H43">
        <v>9813683.9207255691</v>
      </c>
      <c r="I43">
        <v>10212051.696280099</v>
      </c>
      <c r="J43">
        <v>10619543.108024601</v>
      </c>
      <c r="K43">
        <v>10983114.898162499</v>
      </c>
      <c r="L43">
        <v>11373805.516810101</v>
      </c>
      <c r="M43">
        <v>11744317.350834601</v>
      </c>
      <c r="N43">
        <v>12008430.032755399</v>
      </c>
      <c r="O43">
        <v>12303253.4186542</v>
      </c>
      <c r="P43">
        <v>12513692.1442787</v>
      </c>
      <c r="Q43">
        <v>12657830.8304772</v>
      </c>
      <c r="R43">
        <v>12756515.6031786</v>
      </c>
      <c r="S43">
        <v>12824863.7502345</v>
      </c>
      <c r="T43">
        <v>12874798.032058099</v>
      </c>
      <c r="U43">
        <v>12840358.4499449</v>
      </c>
      <c r="V43">
        <v>12749865.8445976</v>
      </c>
      <c r="W43">
        <v>12763554.047948601</v>
      </c>
      <c r="X43">
        <v>12874796.3665627</v>
      </c>
      <c r="Y43">
        <v>13005889.0186659</v>
      </c>
      <c r="Z43">
        <v>13350338.838478999</v>
      </c>
      <c r="AA43">
        <v>13485362.9838768</v>
      </c>
      <c r="AB43">
        <v>13543792.852744101</v>
      </c>
      <c r="AC43">
        <v>13609427.2431242</v>
      </c>
      <c r="AD43">
        <v>13716401.8492167</v>
      </c>
      <c r="AE43">
        <v>13765363.009964701</v>
      </c>
      <c r="AF43">
        <v>15532761.624981901</v>
      </c>
    </row>
    <row r="44" spans="1:32" x14ac:dyDescent="0.3">
      <c r="A44" t="s">
        <v>248</v>
      </c>
      <c r="B44" t="s">
        <v>381</v>
      </c>
      <c r="C44" t="s">
        <v>297</v>
      </c>
      <c r="D44" t="s">
        <v>382</v>
      </c>
      <c r="E44" t="s">
        <v>298</v>
      </c>
      <c r="F44">
        <v>61247060.182146803</v>
      </c>
      <c r="G44">
        <v>60902103.833668202</v>
      </c>
      <c r="H44">
        <v>61499529.068960696</v>
      </c>
      <c r="I44">
        <v>63068596.866860598</v>
      </c>
      <c r="J44">
        <v>64470665.359173</v>
      </c>
      <c r="K44">
        <v>66022535.541309699</v>
      </c>
      <c r="L44">
        <v>68182196.725169793</v>
      </c>
      <c r="M44">
        <v>70418049.925145805</v>
      </c>
      <c r="N44">
        <v>72485064.671671703</v>
      </c>
      <c r="O44">
        <v>74696021.550100401</v>
      </c>
      <c r="P44">
        <v>77415777.314818695</v>
      </c>
      <c r="Q44">
        <v>80157381.033734694</v>
      </c>
      <c r="R44">
        <v>82975968.391474798</v>
      </c>
      <c r="S44">
        <v>85154594.6119297</v>
      </c>
      <c r="T44">
        <v>85678778.142387196</v>
      </c>
      <c r="U44">
        <v>85766242.311127603</v>
      </c>
      <c r="V44">
        <v>85617548.875313297</v>
      </c>
      <c r="W44">
        <v>86156138.554993093</v>
      </c>
      <c r="X44">
        <v>87351297.657905996</v>
      </c>
      <c r="Y44">
        <v>89210286.763251007</v>
      </c>
      <c r="Z44">
        <v>91656119.840445995</v>
      </c>
      <c r="AA44">
        <v>93474551.645022303</v>
      </c>
      <c r="AB44">
        <v>94992405.732532606</v>
      </c>
      <c r="AC44">
        <v>96765110.395644099</v>
      </c>
      <c r="AD44">
        <v>98318996.858418003</v>
      </c>
      <c r="AE44">
        <v>99440593.674340203</v>
      </c>
      <c r="AF44">
        <v>100905715.21546</v>
      </c>
    </row>
    <row r="45" spans="1:32" x14ac:dyDescent="0.3">
      <c r="A45" t="s">
        <v>248</v>
      </c>
      <c r="B45" t="s">
        <v>383</v>
      </c>
      <c r="C45" t="s">
        <v>297</v>
      </c>
      <c r="D45" t="s">
        <v>384</v>
      </c>
      <c r="E45" t="s">
        <v>298</v>
      </c>
    </row>
    <row r="46" spans="1:32" x14ac:dyDescent="0.3">
      <c r="A46" t="s">
        <v>248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248</v>
      </c>
      <c r="B47" t="s">
        <v>387</v>
      </c>
      <c r="C47" t="s">
        <v>297</v>
      </c>
      <c r="D47" t="s">
        <v>388</v>
      </c>
      <c r="E47" t="s">
        <v>298</v>
      </c>
      <c r="F47">
        <v>227275.82634566</v>
      </c>
      <c r="G47">
        <v>276394.86654360697</v>
      </c>
      <c r="H47">
        <v>334024.86218514101</v>
      </c>
      <c r="I47">
        <v>406546.99355543999</v>
      </c>
      <c r="J47">
        <v>459648.33996302797</v>
      </c>
      <c r="K47">
        <v>545295.29630511696</v>
      </c>
      <c r="L47">
        <v>639873.48999675596</v>
      </c>
      <c r="M47">
        <v>680385.63454152795</v>
      </c>
      <c r="N47">
        <v>750682.35076180205</v>
      </c>
      <c r="O47">
        <v>823168.17352645902</v>
      </c>
      <c r="P47">
        <v>850690.64373162901</v>
      </c>
      <c r="Q47">
        <v>877206.27747271</v>
      </c>
      <c r="R47">
        <v>881219.59540925303</v>
      </c>
      <c r="S47">
        <v>858999.75274296605</v>
      </c>
      <c r="T47">
        <v>830992.46862985496</v>
      </c>
      <c r="U47">
        <v>866142.82780987001</v>
      </c>
      <c r="V47">
        <v>873096.612505998</v>
      </c>
      <c r="W47">
        <v>808069.70070227096</v>
      </c>
      <c r="X47">
        <v>703621.41877323703</v>
      </c>
      <c r="Y47">
        <v>757760.97671711096</v>
      </c>
      <c r="Z47">
        <v>890825.22809003096</v>
      </c>
      <c r="AA47">
        <v>1055630.24647569</v>
      </c>
      <c r="AB47">
        <v>1232564.0515379</v>
      </c>
      <c r="AC47">
        <v>1163668.0612925501</v>
      </c>
      <c r="AD47">
        <v>1157315.6162630699</v>
      </c>
      <c r="AE47">
        <v>1163033.5477728599</v>
      </c>
      <c r="AF47">
        <v>1192789.1493820599</v>
      </c>
    </row>
    <row r="48" spans="1:32" x14ac:dyDescent="0.3">
      <c r="A48" t="s">
        <v>248</v>
      </c>
      <c r="B48" t="s">
        <v>389</v>
      </c>
      <c r="C48" t="s">
        <v>297</v>
      </c>
      <c r="D48" t="s">
        <v>390</v>
      </c>
      <c r="E48" t="s">
        <v>298</v>
      </c>
      <c r="F48">
        <v>9303147.7013002895</v>
      </c>
      <c r="G48">
        <v>9698076.5223602802</v>
      </c>
      <c r="H48">
        <v>10127430.644685101</v>
      </c>
      <c r="I48">
        <v>10625928.591515999</v>
      </c>
      <c r="J48">
        <v>11164492.8779088</v>
      </c>
      <c r="K48">
        <v>11632304.447371401</v>
      </c>
      <c r="L48">
        <v>12155528.9164786</v>
      </c>
      <c r="M48">
        <v>12615844.1249766</v>
      </c>
      <c r="N48">
        <v>13010799.759351799</v>
      </c>
      <c r="O48">
        <v>13354218.513368599</v>
      </c>
      <c r="P48">
        <v>13661631.940444101</v>
      </c>
      <c r="Q48">
        <v>13882175.6005111</v>
      </c>
      <c r="R48">
        <v>14019187.460652901</v>
      </c>
      <c r="S48">
        <v>14065200.0313788</v>
      </c>
      <c r="T48">
        <v>14194701.393354701</v>
      </c>
      <c r="U48">
        <v>14307233.125254299</v>
      </c>
      <c r="V48">
        <v>14391155.8292778</v>
      </c>
      <c r="W48">
        <v>14501390.612010799</v>
      </c>
      <c r="X48">
        <v>14620350.3190742</v>
      </c>
      <c r="Y48">
        <v>14856825.707717501</v>
      </c>
      <c r="Z48">
        <v>15222850.0501348</v>
      </c>
      <c r="AA48">
        <v>15562792.857313501</v>
      </c>
      <c r="AB48">
        <v>15827010.805101501</v>
      </c>
      <c r="AC48">
        <v>15903931.3411093</v>
      </c>
      <c r="AD48">
        <v>16015250.313334599</v>
      </c>
      <c r="AE48">
        <v>16106654.0741891</v>
      </c>
      <c r="AF48">
        <v>16047319.2801897</v>
      </c>
    </row>
    <row r="49" spans="1:32" x14ac:dyDescent="0.3">
      <c r="A49" t="s">
        <v>248</v>
      </c>
      <c r="B49" t="s">
        <v>391</v>
      </c>
      <c r="C49" t="s">
        <v>297</v>
      </c>
      <c r="D49" t="s">
        <v>392</v>
      </c>
      <c r="E49" t="s">
        <v>298</v>
      </c>
      <c r="F49">
        <v>9457489.8291816004</v>
      </c>
      <c r="G49">
        <v>9718935.0842803307</v>
      </c>
      <c r="H49">
        <v>9976706.4591077007</v>
      </c>
      <c r="I49">
        <v>10262144.844944401</v>
      </c>
      <c r="J49">
        <v>10564672.6675073</v>
      </c>
      <c r="K49">
        <v>10823403.347185999</v>
      </c>
      <c r="L49">
        <v>11094638.274545301</v>
      </c>
      <c r="M49">
        <v>11393114.3986746</v>
      </c>
      <c r="N49">
        <v>11607408.2523832</v>
      </c>
      <c r="O49">
        <v>11777302.825250501</v>
      </c>
      <c r="P49">
        <v>11958641.660305999</v>
      </c>
      <c r="Q49">
        <v>12100769.579517299</v>
      </c>
      <c r="R49">
        <v>12212970.211799899</v>
      </c>
      <c r="S49">
        <v>12288775.138481099</v>
      </c>
      <c r="T49">
        <v>12462522.258806899</v>
      </c>
      <c r="U49">
        <v>12548446.7885752</v>
      </c>
      <c r="V49">
        <v>12610594.313796399</v>
      </c>
      <c r="W49">
        <v>12707879.7045468</v>
      </c>
      <c r="X49">
        <v>12829411.6151502</v>
      </c>
      <c r="Y49">
        <v>12926366.1095029</v>
      </c>
      <c r="Z49">
        <v>12967532.2792631</v>
      </c>
      <c r="AA49">
        <v>12988835.0910032</v>
      </c>
      <c r="AB49">
        <v>12958148.6389139</v>
      </c>
      <c r="AC49">
        <v>13065068.527114401</v>
      </c>
      <c r="AD49">
        <v>13131808.6306741</v>
      </c>
      <c r="AE49">
        <v>13212186.63713</v>
      </c>
      <c r="AF49">
        <v>13089540.404189199</v>
      </c>
    </row>
    <row r="50" spans="1:32" x14ac:dyDescent="0.3">
      <c r="A50" t="s">
        <v>248</v>
      </c>
      <c r="B50" t="s">
        <v>393</v>
      </c>
      <c r="C50" t="s">
        <v>297</v>
      </c>
      <c r="D50" t="s">
        <v>394</v>
      </c>
      <c r="E50" t="s">
        <v>298</v>
      </c>
      <c r="F50">
        <v>339653.31846336997</v>
      </c>
      <c r="G50">
        <v>377850.24568272702</v>
      </c>
      <c r="H50">
        <v>428707.85193394503</v>
      </c>
      <c r="I50">
        <v>491176.493367174</v>
      </c>
      <c r="J50">
        <v>591343.84294220898</v>
      </c>
      <c r="K50">
        <v>643256.19655734801</v>
      </c>
      <c r="L50">
        <v>713333.00667775201</v>
      </c>
      <c r="M50">
        <v>788885.23556772806</v>
      </c>
      <c r="N50">
        <v>842545.94193673995</v>
      </c>
      <c r="O50">
        <v>891918.83369468397</v>
      </c>
      <c r="P50">
        <v>961000.36570699106</v>
      </c>
      <c r="Q50">
        <v>998006.89462468401</v>
      </c>
      <c r="R50">
        <v>1017748.8357667601</v>
      </c>
      <c r="S50">
        <v>1020543.25739731</v>
      </c>
      <c r="T50">
        <v>1021732.42116674</v>
      </c>
      <c r="U50">
        <v>1010190.95791848</v>
      </c>
      <c r="V50">
        <v>1023115.35981197</v>
      </c>
      <c r="W50">
        <v>1103631.0811529299</v>
      </c>
      <c r="X50">
        <v>1211972.1373663</v>
      </c>
      <c r="Y50">
        <v>1279569.4993264601</v>
      </c>
      <c r="Z50">
        <v>1430256.7542383999</v>
      </c>
      <c r="AA50">
        <v>1546942.7755575301</v>
      </c>
      <c r="AB50">
        <v>1632313.2444655099</v>
      </c>
      <c r="AC50">
        <v>1676126.3389433899</v>
      </c>
      <c r="AD50">
        <v>1725972.1155139001</v>
      </c>
      <c r="AE50">
        <v>1731433.8892862599</v>
      </c>
      <c r="AF50">
        <v>1764989.7266183901</v>
      </c>
    </row>
    <row r="51" spans="1:32" x14ac:dyDescent="0.3">
      <c r="A51" t="s">
        <v>248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248</v>
      </c>
      <c r="B53" t="s">
        <v>399</v>
      </c>
      <c r="C53" t="s">
        <v>297</v>
      </c>
      <c r="D53" t="s">
        <v>400</v>
      </c>
      <c r="E53" t="s">
        <v>298</v>
      </c>
      <c r="F53">
        <v>278075.43421189999</v>
      </c>
      <c r="G53">
        <v>422780.42619126802</v>
      </c>
      <c r="H53">
        <v>560055.97322673001</v>
      </c>
      <c r="I53">
        <v>686009.74548785202</v>
      </c>
      <c r="J53">
        <v>798001.56777516694</v>
      </c>
      <c r="K53">
        <v>896427.91416878195</v>
      </c>
      <c r="L53">
        <v>994372.71666065603</v>
      </c>
      <c r="M53">
        <v>1085242.17238824</v>
      </c>
      <c r="N53">
        <v>1164104.1927606</v>
      </c>
      <c r="O53">
        <v>1250149.20153696</v>
      </c>
      <c r="P53">
        <v>1325072.9703077599</v>
      </c>
      <c r="Q53">
        <v>1381489.84381161</v>
      </c>
      <c r="R53">
        <v>1424935.97509313</v>
      </c>
      <c r="S53">
        <v>1462481.52309794</v>
      </c>
      <c r="T53">
        <v>1480791.35402518</v>
      </c>
      <c r="U53">
        <v>1485095.5157468901</v>
      </c>
      <c r="V53">
        <v>1481851.4842906401</v>
      </c>
      <c r="W53">
        <v>1495582.01210121</v>
      </c>
      <c r="X53">
        <v>1512130.48931015</v>
      </c>
      <c r="Y53">
        <v>1528376.4426247</v>
      </c>
      <c r="Z53">
        <v>1569700.1487187699</v>
      </c>
      <c r="AA53">
        <v>1602941.0276460799</v>
      </c>
      <c r="AB53">
        <v>1624805.83146773</v>
      </c>
      <c r="AC53">
        <v>1656681.02433904</v>
      </c>
      <c r="AD53">
        <v>1703830.9885233301</v>
      </c>
      <c r="AE53">
        <v>1736468.9455633699</v>
      </c>
      <c r="AF53">
        <v>1765620.82018811</v>
      </c>
    </row>
    <row r="54" spans="1:32" x14ac:dyDescent="0.3">
      <c r="A54" t="s">
        <v>248</v>
      </c>
      <c r="B54" t="s">
        <v>401</v>
      </c>
      <c r="C54" t="s">
        <v>297</v>
      </c>
      <c r="D54" t="s">
        <v>402</v>
      </c>
      <c r="E54" t="s">
        <v>298</v>
      </c>
      <c r="F54">
        <v>291297.31845025602</v>
      </c>
      <c r="G54">
        <v>430623.28425566101</v>
      </c>
      <c r="H54">
        <v>567056.61954525497</v>
      </c>
      <c r="I54">
        <v>700866.00323282904</v>
      </c>
      <c r="J54">
        <v>824126.28808968596</v>
      </c>
      <c r="K54">
        <v>929629.10208514705</v>
      </c>
      <c r="L54">
        <v>1028806.4487014899</v>
      </c>
      <c r="M54">
        <v>1127420.2424733001</v>
      </c>
      <c r="N54">
        <v>1212430.23141553</v>
      </c>
      <c r="O54">
        <v>1308197.8655451001</v>
      </c>
      <c r="P54">
        <v>1399914.683283</v>
      </c>
      <c r="Q54">
        <v>1475579.7163100401</v>
      </c>
      <c r="R54">
        <v>1545044.13268418</v>
      </c>
      <c r="S54">
        <v>1606729.5776074301</v>
      </c>
      <c r="T54">
        <v>1634097.95929063</v>
      </c>
      <c r="U54">
        <v>1644139.5976903399</v>
      </c>
      <c r="V54">
        <v>1649812.8002271701</v>
      </c>
      <c r="W54">
        <v>1674057.2665504201</v>
      </c>
      <c r="X54">
        <v>1698936.76491462</v>
      </c>
      <c r="Y54">
        <v>1715827.12869665</v>
      </c>
      <c r="Z54">
        <v>1777121.61501747</v>
      </c>
      <c r="AA54">
        <v>1825160.41592787</v>
      </c>
      <c r="AB54">
        <v>1867501.3778096801</v>
      </c>
      <c r="AC54">
        <v>1941634.90051335</v>
      </c>
      <c r="AD54">
        <v>2042091.5347593499</v>
      </c>
      <c r="AE54">
        <v>2120536.7311513298</v>
      </c>
      <c r="AF54">
        <v>2175293.5563158598</v>
      </c>
    </row>
    <row r="55" spans="1:32" x14ac:dyDescent="0.3">
      <c r="A55" t="s">
        <v>248</v>
      </c>
      <c r="B55" t="s">
        <v>403</v>
      </c>
      <c r="C55" t="s">
        <v>297</v>
      </c>
      <c r="D55" t="s">
        <v>404</v>
      </c>
      <c r="E55" t="s">
        <v>298</v>
      </c>
      <c r="F55">
        <v>20137.983616433899</v>
      </c>
      <c r="G55">
        <v>24155.744777257201</v>
      </c>
      <c r="H55">
        <v>30192.6151724212</v>
      </c>
      <c r="I55">
        <v>40377.9243931085</v>
      </c>
      <c r="J55">
        <v>51924.558209279297</v>
      </c>
      <c r="K55">
        <v>60545.6383733564</v>
      </c>
      <c r="L55">
        <v>65775.158285749101</v>
      </c>
      <c r="M55">
        <v>74508.715425738206</v>
      </c>
      <c r="N55">
        <v>81804.743066630603</v>
      </c>
      <c r="O55">
        <v>91790.167000642003</v>
      </c>
      <c r="P55">
        <v>106311.89339544</v>
      </c>
      <c r="Q55">
        <v>122230.56697587601</v>
      </c>
      <c r="R55">
        <v>142936.80137847501</v>
      </c>
      <c r="S55">
        <v>162383.46094425599</v>
      </c>
      <c r="T55">
        <v>169830.00974681499</v>
      </c>
      <c r="U55">
        <v>174388.667676568</v>
      </c>
      <c r="V55">
        <v>181369.237358449</v>
      </c>
      <c r="W55">
        <v>190307.116590538</v>
      </c>
      <c r="X55">
        <v>197686.833864518</v>
      </c>
      <c r="Y55">
        <v>198665.10819719499</v>
      </c>
      <c r="Z55">
        <v>216848.37611507901</v>
      </c>
      <c r="AA55">
        <v>230552.790638829</v>
      </c>
      <c r="AB55">
        <v>249297.417587598</v>
      </c>
      <c r="AC55">
        <v>288600.28304750402</v>
      </c>
      <c r="AD55">
        <v>339620.90888754098</v>
      </c>
      <c r="AE55">
        <v>384067.78558796499</v>
      </c>
      <c r="AF55">
        <v>409672.73612775601</v>
      </c>
    </row>
    <row r="56" spans="1:32" x14ac:dyDescent="0.3">
      <c r="A56" t="s">
        <v>248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248</v>
      </c>
      <c r="B57" t="s">
        <v>407</v>
      </c>
      <c r="C57" t="s">
        <v>297</v>
      </c>
      <c r="D57" t="s">
        <v>408</v>
      </c>
      <c r="E57" t="s">
        <v>298</v>
      </c>
      <c r="F57">
        <v>73411302.3978111</v>
      </c>
      <c r="G57">
        <v>73649183.643538594</v>
      </c>
      <c r="H57">
        <v>74824856.648961604</v>
      </c>
      <c r="I57">
        <v>77018633.796329007</v>
      </c>
      <c r="J57">
        <v>79058832.039686799</v>
      </c>
      <c r="K57">
        <v>81215133.041426107</v>
      </c>
      <c r="L57">
        <v>84008626.713306502</v>
      </c>
      <c r="M57">
        <v>86817152.994490996</v>
      </c>
      <c r="N57">
        <v>89385626.312065601</v>
      </c>
      <c r="O57">
        <v>92046422.035063803</v>
      </c>
      <c r="P57">
        <v>95201274.390185893</v>
      </c>
      <c r="Q57">
        <v>98307866.416492805</v>
      </c>
      <c r="R57">
        <v>101405959.22411799</v>
      </c>
      <c r="S57">
        <v>103762672.327122</v>
      </c>
      <c r="T57">
        <v>104493695.475798</v>
      </c>
      <c r="U57">
        <v>104771495.122025</v>
      </c>
      <c r="V57">
        <v>104758907.07766099</v>
      </c>
      <c r="W57">
        <v>105443093.996888</v>
      </c>
      <c r="X57">
        <v>106768127.298145</v>
      </c>
      <c r="Y57">
        <v>108901298.303269</v>
      </c>
      <c r="Z57">
        <v>111769699.239445</v>
      </c>
      <c r="AA57">
        <v>113989603.39087801</v>
      </c>
      <c r="AB57">
        <v>115800617.88420001</v>
      </c>
      <c r="AC57">
        <v>117699841.87827</v>
      </c>
      <c r="AD57">
        <v>119423401.519098</v>
      </c>
      <c r="AE57">
        <v>120607825.694315</v>
      </c>
      <c r="AF57">
        <v>122016770.677514</v>
      </c>
    </row>
    <row r="58" spans="1:32" x14ac:dyDescent="0.3">
      <c r="A58" t="s">
        <v>248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248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129</vt:i4>
      </vt:variant>
    </vt:vector>
  </HeadingPairs>
  <TitlesOfParts>
    <vt:vector size="129" baseType="lpstr">
      <vt:lpstr>Legend</vt:lpstr>
      <vt:lpstr>I_Soft_DB</vt:lpstr>
      <vt:lpstr>I_OIPP</vt:lpstr>
      <vt:lpstr>I_RD</vt:lpstr>
      <vt:lpstr>I_Design</vt:lpstr>
      <vt:lpstr>I_NFP</vt:lpstr>
      <vt:lpstr>I_Innovprop</vt:lpstr>
      <vt:lpstr>I_Brand</vt:lpstr>
      <vt:lpstr>I_OrgCap</vt:lpstr>
      <vt:lpstr>I_Train</vt:lpstr>
      <vt:lpstr>I_EconComp</vt:lpstr>
      <vt:lpstr>I_NonNatAcc</vt:lpstr>
      <vt:lpstr>I_NatAcc</vt:lpstr>
      <vt:lpstr>I_Intang</vt:lpstr>
      <vt:lpstr>I_TangNRes</vt:lpstr>
      <vt:lpstr>I_Tang</vt:lpstr>
      <vt:lpstr>VAadj</vt:lpstr>
      <vt:lpstr>VA_CP</vt:lpstr>
      <vt:lpstr>Ipyp_Soft_DB</vt:lpstr>
      <vt:lpstr>Ipyp_OIPP</vt:lpstr>
      <vt:lpstr>Ipyp_RD</vt:lpstr>
      <vt:lpstr>Ipyp_Design</vt:lpstr>
      <vt:lpstr>Ipyp_NFP</vt:lpstr>
      <vt:lpstr>Ipyp_Innovprop</vt:lpstr>
      <vt:lpstr>Ipyp_Brand</vt:lpstr>
      <vt:lpstr>Ipyp_OrgCap</vt:lpstr>
      <vt:lpstr>Ipyp_Train</vt:lpstr>
      <vt:lpstr>Ipyp_EconComp</vt:lpstr>
      <vt:lpstr>Ipyp_NonNatAcc</vt:lpstr>
      <vt:lpstr>Ipyp_NatAcc</vt:lpstr>
      <vt:lpstr>Ipyp_Intang</vt:lpstr>
      <vt:lpstr>Ipyp_TangNRes</vt:lpstr>
      <vt:lpstr>Ipyp_Tang</vt:lpstr>
      <vt:lpstr>VAadj_pyp</vt:lpstr>
      <vt:lpstr>VA_PYP</vt:lpstr>
      <vt:lpstr>Iq_Soft_DB</vt:lpstr>
      <vt:lpstr>Iq_OIPP</vt:lpstr>
      <vt:lpstr>Iq_RD</vt:lpstr>
      <vt:lpstr>Iq_Design</vt:lpstr>
      <vt:lpstr>Iq_NFP</vt:lpstr>
      <vt:lpstr>Iq_Innovprop</vt:lpstr>
      <vt:lpstr>Iq_Brand</vt:lpstr>
      <vt:lpstr>Iq_OrgCap</vt:lpstr>
      <vt:lpstr>Iq_Train</vt:lpstr>
      <vt:lpstr>Iq_EconComp</vt:lpstr>
      <vt:lpstr>Iq_NonNatAcc</vt:lpstr>
      <vt:lpstr>Iq_NatAcc</vt:lpstr>
      <vt:lpstr>Iq_Intang</vt:lpstr>
      <vt:lpstr>Iq_TangNRes</vt:lpstr>
      <vt:lpstr>Iq_Tang</vt:lpstr>
      <vt:lpstr>VAadj_q</vt:lpstr>
      <vt:lpstr>VA_PI</vt:lpstr>
      <vt:lpstr>Ip_Soft_DB</vt:lpstr>
      <vt:lpstr>Ip_OIPP</vt:lpstr>
      <vt:lpstr>Ip_RD</vt:lpstr>
      <vt:lpstr>Ip_Design</vt:lpstr>
      <vt:lpstr>Ip_NFP</vt:lpstr>
      <vt:lpstr>Ip_Innovprop</vt:lpstr>
      <vt:lpstr>Ip_Brand</vt:lpstr>
      <vt:lpstr>Ip_OrgCap</vt:lpstr>
      <vt:lpstr>Ip_Train</vt:lpstr>
      <vt:lpstr>Ip_EconComp</vt:lpstr>
      <vt:lpstr>Ip_NonNatAcc</vt:lpstr>
      <vt:lpstr>Ip_NatAcc</vt:lpstr>
      <vt:lpstr>Ip_Intang</vt:lpstr>
      <vt:lpstr>Ip_TangNRes</vt:lpstr>
      <vt:lpstr>Ip_Tang</vt:lpstr>
      <vt:lpstr>VAadj_pi</vt:lpstr>
      <vt:lpstr>VA_Q</vt:lpstr>
      <vt:lpstr>K_Soft_DB</vt:lpstr>
      <vt:lpstr>K_OIPP</vt:lpstr>
      <vt:lpstr>K_RD</vt:lpstr>
      <vt:lpstr>K_Design</vt:lpstr>
      <vt:lpstr>K_NFP</vt:lpstr>
      <vt:lpstr>K_Innovprop</vt:lpstr>
      <vt:lpstr>K_Brand</vt:lpstr>
      <vt:lpstr>K_OrgCap</vt:lpstr>
      <vt:lpstr>K_Train</vt:lpstr>
      <vt:lpstr>K_EconComp</vt:lpstr>
      <vt:lpstr>K_NonNatAcc</vt:lpstr>
      <vt:lpstr>K_NatAcc</vt:lpstr>
      <vt:lpstr>K_Intang</vt:lpstr>
      <vt:lpstr>K_TangNRes</vt:lpstr>
      <vt:lpstr>K_Tang</vt:lpstr>
      <vt:lpstr>Kpyp_Soft_DB</vt:lpstr>
      <vt:lpstr>Kpyp_OIPP</vt:lpstr>
      <vt:lpstr>Kpyp_RD</vt:lpstr>
      <vt:lpstr>Kpyp_Design</vt:lpstr>
      <vt:lpstr>Kpyp_NFP</vt:lpstr>
      <vt:lpstr>Kpyp_Innovprop</vt:lpstr>
      <vt:lpstr>Kpyp_Brand</vt:lpstr>
      <vt:lpstr>Kpyp_OrgCap</vt:lpstr>
      <vt:lpstr>Kpyp_Train</vt:lpstr>
      <vt:lpstr>Kpyp_EconComp</vt:lpstr>
      <vt:lpstr>Kpyp_NonNatAcc</vt:lpstr>
      <vt:lpstr>Kpyp_NatAcc</vt:lpstr>
      <vt:lpstr>Kpyp_Intang</vt:lpstr>
      <vt:lpstr>Kpyp_TangNRes</vt:lpstr>
      <vt:lpstr>Kpyp_Tang</vt:lpstr>
      <vt:lpstr>Kq_Soft_DB</vt:lpstr>
      <vt:lpstr>Kq_OIPP</vt:lpstr>
      <vt:lpstr>Kq_RD</vt:lpstr>
      <vt:lpstr>Kq_Design</vt:lpstr>
      <vt:lpstr>Kq_NFP</vt:lpstr>
      <vt:lpstr>Kq_Innovprop</vt:lpstr>
      <vt:lpstr>Kq_Brand</vt:lpstr>
      <vt:lpstr>Kq_OrgCap</vt:lpstr>
      <vt:lpstr>Kq_Train</vt:lpstr>
      <vt:lpstr>Kq_EconComp</vt:lpstr>
      <vt:lpstr>Kq_NonNatAcc</vt:lpstr>
      <vt:lpstr>Kq_NatAcc</vt:lpstr>
      <vt:lpstr>Kq_Intang</vt:lpstr>
      <vt:lpstr>Kq_TangNRes</vt:lpstr>
      <vt:lpstr>Kq_Tang</vt:lpstr>
      <vt:lpstr>HK_TangNRes</vt:lpstr>
      <vt:lpstr>HK_NatAcc</vt:lpstr>
      <vt:lpstr>HK_Tang</vt:lpstr>
      <vt:lpstr>HK_Innovprop</vt:lpstr>
      <vt:lpstr>HK_Intang</vt:lpstr>
      <vt:lpstr>HKpyp_TangNRes</vt:lpstr>
      <vt:lpstr>HKpyp_NatAcc</vt:lpstr>
      <vt:lpstr>HKpyp_Tang</vt:lpstr>
      <vt:lpstr>HKpyp_Innovprop</vt:lpstr>
      <vt:lpstr>HKpyp_Intang</vt:lpstr>
      <vt:lpstr>HKq_TangNRes</vt:lpstr>
      <vt:lpstr>HKq_NatAcc</vt:lpstr>
      <vt:lpstr>HKq_Tang</vt:lpstr>
      <vt:lpstr>HKq_Innovprop</vt:lpstr>
      <vt:lpstr>HKq_Intang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Orhun Özel</cp:lastModifiedBy>
  <dcterms:created xsi:type="dcterms:W3CDTF">2025-01-07T18:49:22Z</dcterms:created>
  <dcterms:modified xsi:type="dcterms:W3CDTF">2026-02-23T22:09:41Z</dcterms:modified>
</cp:coreProperties>
</file>